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 codeName="{526614CA-9299-8FEA-EDB2-C8A7E91AD4E6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rejoe\Desktop\"/>
    </mc:Choice>
  </mc:AlternateContent>
  <xr:revisionPtr revIDLastSave="0" documentId="10_ncr:100000_{9AE083F7-7E48-4B64-A29F-3065C9C6DCD5}" xr6:coauthVersionLast="31" xr6:coauthVersionMax="31" xr10:uidLastSave="{00000000-0000-0000-0000-000000000000}"/>
  <bookViews>
    <workbookView xWindow="0" yWindow="0" windowWidth="28800" windowHeight="12210" activeTab="2" xr2:uid="{00000000-000D-0000-FFFF-FFFF00000000}"/>
  </bookViews>
  <sheets>
    <sheet name="LISTE " sheetId="14" r:id="rId1"/>
    <sheet name="Bordereau" sheetId="17" r:id="rId2"/>
    <sheet name="Adresse" sheetId="18" r:id="rId3"/>
    <sheet name="Feuil1" sheetId="15" r:id="rId4"/>
  </sheets>
  <externalReferences>
    <externalReference r:id="rId5"/>
  </externalReferences>
  <definedNames>
    <definedName name="blabla">'LISTE '!$E$8:$H$124</definedName>
    <definedName name="c_projeteurs">'[1]contenu des listes'!$B$1:$B$65536</definedName>
    <definedName name="d_projeteurs">'[1]contenu des listes'!$B$3</definedName>
    <definedName name="Fichier">'LISTE '!$H$8:$H$124</definedName>
    <definedName name="_xlnm.Print_Titles" localSheetId="0">'LISTE '!$1:$5</definedName>
    <definedName name="Indice">'LISTE '!$F$8:$F$124</definedName>
    <definedName name="l_projeteurs" localSheetId="0">OFFSET(d_projeteurs,0,0,COUNTA(c_projeteurs)-1,1)</definedName>
    <definedName name="l_projeteurs">OFFSET(d_projeteurs,0,0,COUNTA(c_projeteurs)-1,1)</definedName>
    <definedName name="LISTE">'LISTE '!$E$8:$H$124</definedName>
    <definedName name="Plan">'LISTE '!$G$8:$G$124,'LISTE '!$G$33,'LISTE '!$G$34,'LISTE '!$G$47,'LISTE '!$G$48,'LISTE '!$G$64,'LISTE '!$G$65,'LISTE '!$G$76,'LISTE '!$G$77,'LISTE '!$G$84,'LISTE '!$G$85,'LISTE '!$G$92,'LISTE '!$G$93,'LISTE '!$G$109,'LISTE '!$G$110,'LISTE '!$G$112,'LISTE '!$G$113,'LISTE '!$G$125,'LISTE '!$G$125</definedName>
    <definedName name="_xlnm.Print_Area" localSheetId="1">Bordereau!$A$1:$R$93</definedName>
    <definedName name="_xlnm.Print_Area" localSheetId="0">'LISTE '!$A$1:$BB$126</definedName>
  </definedNames>
  <calcPr calcId="179017"/>
</workbook>
</file>

<file path=xl/calcChain.xml><?xml version="1.0" encoding="utf-8"?>
<calcChain xmlns="http://schemas.openxmlformats.org/spreadsheetml/2006/main">
  <c r="A65" i="17" l="1"/>
  <c r="G57" i="17" l="1"/>
  <c r="G58" i="17"/>
  <c r="G59" i="17"/>
  <c r="G60" i="17"/>
  <c r="G61" i="17"/>
  <c r="G62" i="17"/>
  <c r="G63" i="17"/>
  <c r="G64" i="17"/>
  <c r="G65" i="17"/>
  <c r="G66" i="17"/>
  <c r="G67" i="17"/>
  <c r="G56" i="17"/>
  <c r="W8" i="14"/>
  <c r="W54" i="14"/>
  <c r="W55" i="14"/>
  <c r="W56" i="14"/>
  <c r="W57" i="14"/>
  <c r="W58" i="14"/>
  <c r="W59" i="14"/>
  <c r="W60" i="14"/>
  <c r="W61" i="14"/>
  <c r="W62" i="14"/>
  <c r="W63" i="14"/>
  <c r="W64" i="14"/>
  <c r="W65" i="14"/>
  <c r="W66" i="14"/>
  <c r="W67" i="14"/>
  <c r="W68" i="14"/>
  <c r="W69" i="14"/>
  <c r="W70" i="14"/>
  <c r="W71" i="14"/>
  <c r="W72" i="14"/>
  <c r="W73" i="14"/>
  <c r="W74" i="14"/>
  <c r="W75" i="14"/>
  <c r="W76" i="14"/>
  <c r="W77" i="14"/>
  <c r="W78" i="14"/>
  <c r="W79" i="14"/>
  <c r="W80" i="14"/>
  <c r="W81" i="14"/>
  <c r="W82" i="14"/>
  <c r="W83" i="14"/>
  <c r="W84" i="14"/>
  <c r="W85" i="14"/>
  <c r="W86" i="14"/>
  <c r="W87" i="14"/>
  <c r="W88" i="14"/>
  <c r="W89" i="14"/>
  <c r="W90" i="14"/>
  <c r="W91" i="14"/>
  <c r="W92" i="14"/>
  <c r="W93" i="14"/>
  <c r="W94" i="14"/>
  <c r="W95" i="14"/>
  <c r="W96" i="14"/>
  <c r="W97" i="14"/>
  <c r="W98" i="14"/>
  <c r="W99" i="14"/>
  <c r="W100" i="14"/>
  <c r="W101" i="14"/>
  <c r="W102" i="14"/>
  <c r="W103" i="14"/>
  <c r="W104" i="14"/>
  <c r="W105" i="14"/>
  <c r="W106" i="14"/>
  <c r="W107" i="14"/>
  <c r="W108" i="14"/>
  <c r="W109" i="14"/>
  <c r="W110" i="14"/>
  <c r="W111" i="14"/>
  <c r="W112" i="14"/>
  <c r="W113" i="14"/>
  <c r="W114" i="14"/>
  <c r="W115" i="14"/>
  <c r="W116" i="14"/>
  <c r="W117" i="14"/>
  <c r="W118" i="14"/>
  <c r="W119" i="14"/>
  <c r="W120" i="14"/>
  <c r="W121" i="14"/>
  <c r="W122" i="14"/>
  <c r="W123" i="14"/>
  <c r="W124" i="14"/>
  <c r="W125" i="14"/>
  <c r="W126" i="14"/>
  <c r="W127" i="14"/>
  <c r="W128" i="14"/>
  <c r="W129" i="14"/>
  <c r="W130" i="14"/>
  <c r="W131" i="14"/>
  <c r="W132" i="14"/>
  <c r="W133" i="14"/>
  <c r="W134" i="14"/>
  <c r="W135" i="14"/>
  <c r="W136" i="14"/>
  <c r="W137" i="14"/>
  <c r="W138" i="14"/>
  <c r="W139" i="14"/>
  <c r="W140" i="14"/>
  <c r="W141" i="14"/>
  <c r="W142" i="14"/>
  <c r="W143" i="14"/>
  <c r="W144" i="14"/>
  <c r="W145" i="14"/>
  <c r="W146" i="14"/>
  <c r="W147" i="14"/>
  <c r="W148" i="14"/>
  <c r="W149" i="14"/>
  <c r="W150" i="14"/>
  <c r="W151" i="14"/>
  <c r="W152" i="14"/>
  <c r="W153" i="14"/>
  <c r="W154" i="14"/>
  <c r="W155" i="14"/>
  <c r="W156" i="14"/>
  <c r="W157" i="14"/>
  <c r="W158" i="14"/>
  <c r="W159" i="14"/>
  <c r="W160" i="14"/>
  <c r="W161" i="14"/>
  <c r="W162" i="14"/>
  <c r="W163" i="14"/>
  <c r="W164" i="14"/>
  <c r="W165" i="14"/>
  <c r="W166" i="14"/>
  <c r="W167" i="14"/>
  <c r="W168" i="14"/>
  <c r="W169" i="14"/>
  <c r="W170" i="14"/>
  <c r="W171" i="14"/>
  <c r="W172" i="14"/>
  <c r="W173" i="14"/>
  <c r="W174" i="14"/>
  <c r="W175" i="14"/>
  <c r="W176" i="14"/>
  <c r="W177" i="14"/>
  <c r="W178" i="14"/>
  <c r="W179" i="14"/>
  <c r="W180" i="14"/>
  <c r="W181" i="14"/>
  <c r="W182" i="14"/>
  <c r="W183" i="14"/>
  <c r="W184" i="14"/>
  <c r="W185" i="14"/>
  <c r="W186" i="14"/>
  <c r="W187" i="14"/>
  <c r="W188" i="14"/>
  <c r="W189" i="14"/>
  <c r="W190" i="14"/>
  <c r="W191" i="14"/>
  <c r="W192" i="14"/>
  <c r="W193" i="14"/>
  <c r="W194" i="14"/>
  <c r="W195" i="14"/>
  <c r="W196" i="14"/>
  <c r="W197" i="14"/>
  <c r="W198" i="14"/>
  <c r="W199" i="14"/>
  <c r="W200" i="14"/>
  <c r="W9" i="14"/>
  <c r="W10" i="14"/>
  <c r="W11" i="14"/>
  <c r="W12" i="14"/>
  <c r="W13" i="14"/>
  <c r="W14" i="14"/>
  <c r="W15" i="14"/>
  <c r="W16" i="14"/>
  <c r="W17" i="14"/>
  <c r="W18" i="14"/>
  <c r="W19" i="14"/>
  <c r="W20" i="14"/>
  <c r="W21" i="14"/>
  <c r="W22" i="14"/>
  <c r="W23" i="14"/>
  <c r="W24" i="14"/>
  <c r="W25" i="14"/>
  <c r="W26" i="14"/>
  <c r="W27" i="14"/>
  <c r="W28" i="14"/>
  <c r="W29" i="14"/>
  <c r="W30" i="14"/>
  <c r="W31" i="14"/>
  <c r="W32" i="14"/>
  <c r="W33" i="14"/>
  <c r="W34" i="14"/>
  <c r="W35" i="14"/>
  <c r="W36" i="14"/>
  <c r="W37" i="14"/>
  <c r="W38" i="14"/>
  <c r="W39" i="14"/>
  <c r="W40" i="14"/>
  <c r="W41" i="14"/>
  <c r="W42" i="14"/>
  <c r="W43" i="14"/>
  <c r="W44" i="14"/>
  <c r="W45" i="14"/>
  <c r="W46" i="14"/>
  <c r="W47" i="14"/>
  <c r="W48" i="14"/>
  <c r="W49" i="14"/>
  <c r="W50" i="14"/>
  <c r="W51" i="14"/>
  <c r="W52" i="14"/>
  <c r="W53" i="14"/>
  <c r="F59" i="17"/>
  <c r="F58" i="17"/>
  <c r="F67" i="17"/>
  <c r="F66" i="17"/>
  <c r="F65" i="17"/>
  <c r="F64" i="17"/>
  <c r="F63" i="17"/>
  <c r="F62" i="17"/>
  <c r="F61" i="17"/>
  <c r="F60" i="17"/>
  <c r="F56" i="17"/>
  <c r="F57" i="17"/>
  <c r="A67" i="17"/>
  <c r="A66" i="17"/>
  <c r="A64" i="17"/>
  <c r="A63" i="17"/>
  <c r="A62" i="17"/>
  <c r="A61" i="17"/>
  <c r="A60" i="17"/>
  <c r="A59" i="17"/>
  <c r="A56" i="17"/>
  <c r="A57" i="17"/>
  <c r="A58" i="17"/>
  <c r="AJ5" i="14"/>
  <c r="AZ5" i="14"/>
  <c r="BA5" i="14"/>
  <c r="AY5" i="14"/>
  <c r="AX5" i="14"/>
  <c r="AW5" i="14"/>
  <c r="AV5" i="14"/>
  <c r="AU5" i="14"/>
  <c r="AT5" i="14"/>
  <c r="AS5" i="14"/>
  <c r="AR5" i="14"/>
  <c r="AQ5" i="14"/>
  <c r="AP5" i="14"/>
  <c r="AO5" i="14"/>
  <c r="AN5" i="14"/>
  <c r="AM5" i="14"/>
  <c r="AL5" i="14"/>
  <c r="AK5" i="14"/>
  <c r="AI5" i="14"/>
  <c r="AH5" i="14"/>
  <c r="AG5" i="14"/>
  <c r="AF5" i="14"/>
  <c r="AE5" i="14"/>
  <c r="AD5" i="14"/>
  <c r="AC5" i="14"/>
  <c r="AB5" i="14"/>
  <c r="AA5" i="14"/>
  <c r="Z5" i="14"/>
  <c r="Y5" i="14"/>
  <c r="X5" i="14"/>
  <c r="H8" i="14" l="1"/>
  <c r="E56" i="17" s="1"/>
  <c r="C34" i="17" l="1"/>
  <c r="C33" i="17"/>
  <c r="C30" i="17"/>
  <c r="B30" i="17" s="1"/>
  <c r="F24" i="17"/>
  <c r="F23" i="17"/>
  <c r="C35" i="17" l="1"/>
  <c r="H9" i="14"/>
  <c r="H10" i="14"/>
  <c r="H11" i="14"/>
  <c r="H12" i="14"/>
  <c r="E61" i="17" s="1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5" i="14"/>
  <c r="H36" i="14"/>
  <c r="H37" i="14"/>
  <c r="E66" i="17" s="1"/>
  <c r="H38" i="14"/>
  <c r="H39" i="14"/>
  <c r="H40" i="14"/>
  <c r="H41" i="14"/>
  <c r="H42" i="14"/>
  <c r="H43" i="14"/>
  <c r="H44" i="14"/>
  <c r="H45" i="14"/>
  <c r="H46" i="14"/>
  <c r="H49" i="14"/>
  <c r="H50" i="14"/>
  <c r="H51" i="14"/>
  <c r="H52" i="14"/>
  <c r="H53" i="14"/>
  <c r="H54" i="14"/>
  <c r="H55" i="14"/>
  <c r="H56" i="14"/>
  <c r="H57" i="14"/>
  <c r="H58" i="14"/>
  <c r="H59" i="14"/>
  <c r="H60" i="14"/>
  <c r="H61" i="14"/>
  <c r="H62" i="14"/>
  <c r="H63" i="14"/>
  <c r="H66" i="14"/>
  <c r="H67" i="14"/>
  <c r="H68" i="14"/>
  <c r="H69" i="14"/>
  <c r="H70" i="14"/>
  <c r="H71" i="14"/>
  <c r="H72" i="14"/>
  <c r="H73" i="14"/>
  <c r="H74" i="14"/>
  <c r="H75" i="14"/>
  <c r="H78" i="14"/>
  <c r="H79" i="14"/>
  <c r="H80" i="14"/>
  <c r="H81" i="14"/>
  <c r="H82" i="14"/>
  <c r="H83" i="14"/>
  <c r="H86" i="14"/>
  <c r="H87" i="14"/>
  <c r="H88" i="14"/>
  <c r="H89" i="14"/>
  <c r="H90" i="14"/>
  <c r="H91" i="14"/>
  <c r="H94" i="14"/>
  <c r="H95" i="14"/>
  <c r="H96" i="14"/>
  <c r="H97" i="14"/>
  <c r="H98" i="14"/>
  <c r="H99" i="14"/>
  <c r="H100" i="14"/>
  <c r="H101" i="14"/>
  <c r="H102" i="14"/>
  <c r="H103" i="14"/>
  <c r="H104" i="14"/>
  <c r="H105" i="14"/>
  <c r="H106" i="14"/>
  <c r="H107" i="14"/>
  <c r="H108" i="14"/>
  <c r="H111" i="14"/>
  <c r="H114" i="14"/>
  <c r="H115" i="14"/>
  <c r="H116" i="14"/>
  <c r="H117" i="14"/>
  <c r="H118" i="14"/>
  <c r="H119" i="14"/>
  <c r="H120" i="14"/>
  <c r="H121" i="14"/>
  <c r="H122" i="14"/>
  <c r="H123" i="14"/>
  <c r="H124" i="14"/>
  <c r="E65" i="17" l="1"/>
  <c r="E64" i="17"/>
  <c r="E60" i="17"/>
  <c r="E59" i="17"/>
  <c r="E67" i="17"/>
  <c r="E57" i="17"/>
  <c r="E63" i="17"/>
  <c r="E62" i="17"/>
  <c r="E58" i="17"/>
  <c r="F1" i="14"/>
</calcChain>
</file>

<file path=xl/sharedStrings.xml><?xml version="1.0" encoding="utf-8"?>
<sst xmlns="http://schemas.openxmlformats.org/spreadsheetml/2006/main" count="1284" uniqueCount="339">
  <si>
    <t>A</t>
  </si>
  <si>
    <t>RDC</t>
  </si>
  <si>
    <t>EXE</t>
  </si>
  <si>
    <t>CHANTIER 
date d'envoi</t>
  </si>
  <si>
    <t>Fichier informatique</t>
  </si>
  <si>
    <t>Indice</t>
  </si>
  <si>
    <t>Niveau</t>
  </si>
  <si>
    <t>Zone</t>
  </si>
  <si>
    <t>Type de plan</t>
  </si>
  <si>
    <t>RES</t>
  </si>
  <si>
    <t>TN</t>
  </si>
  <si>
    <t>Note de calcul déperditions</t>
  </si>
  <si>
    <t>Note de calcul sélection radiateurs</t>
  </si>
  <si>
    <t>Note de calcul ventilation</t>
  </si>
  <si>
    <t>Note de calcul pertes de charge ventilation</t>
  </si>
  <si>
    <t>Carnet d'échantillons</t>
  </si>
  <si>
    <t>Dossier d'ouvrages exécutés</t>
  </si>
  <si>
    <t>Plan d'attentes au sol</t>
  </si>
  <si>
    <t>TOIT</t>
  </si>
  <si>
    <t>Plan d'attentes électriques tous niveaux</t>
  </si>
  <si>
    <t xml:space="preserve">Schéma de colonnes chauffage </t>
  </si>
  <si>
    <t>Schéma de colonnes ventilation</t>
  </si>
  <si>
    <t>INC</t>
  </si>
  <si>
    <t>VISA</t>
  </si>
  <si>
    <t>RESERVATIONS - 300</t>
  </si>
  <si>
    <t>01</t>
  </si>
  <si>
    <t>Schéma de colonnes plomberie</t>
  </si>
  <si>
    <t>SYN</t>
  </si>
  <si>
    <t>CHAUFFAGE VENTILATION - 100</t>
  </si>
  <si>
    <t>SS</t>
  </si>
  <si>
    <t>Plan d'exécution chauffage ventilation niveau sous-sol</t>
  </si>
  <si>
    <t>Plan d'exécution chauffage ventilation niveau RDC</t>
  </si>
  <si>
    <t>R+1</t>
  </si>
  <si>
    <t>Plan d'exécution chauffage ventilation niveau R+1</t>
  </si>
  <si>
    <t>R+2</t>
  </si>
  <si>
    <t>Plan d'exécution chauffage ventilation niveau R+2</t>
  </si>
  <si>
    <t>R+3</t>
  </si>
  <si>
    <t>Plan d'exécution chauffage ventilation niveau R+3</t>
  </si>
  <si>
    <t>R+4</t>
  </si>
  <si>
    <t>Plan d'exécution chauffage ventilation niveau R+4</t>
  </si>
  <si>
    <t>R+5</t>
  </si>
  <si>
    <t>Plan d'exécution chauffage ventilation niveau R+5</t>
  </si>
  <si>
    <t>Plan d'exécution plomberie sanitaire niveau sous-sol</t>
  </si>
  <si>
    <t>Plan de réservations voiles et plancher haut niveau sous-sol</t>
  </si>
  <si>
    <t>Plan de réservations voiles et plancher haut niveau RDC</t>
  </si>
  <si>
    <t>Plan de réservations voiles et plancher haut niveau R+1</t>
  </si>
  <si>
    <t>Plan de réservations voiles et plancher haut niveau R+2</t>
  </si>
  <si>
    <t>Plan de réservations voiles et plancher haut niveau R+3</t>
  </si>
  <si>
    <t>Plan de réservations voiles et plancher haut niveau R+4</t>
  </si>
  <si>
    <t>Plan de réservations voiles et plancher haut niveau R+5</t>
  </si>
  <si>
    <t>Plan d'incorporations plomberie chauffage niveau RDC</t>
  </si>
  <si>
    <t>Plan d'incorporations plomberie chauffage niveau R+1</t>
  </si>
  <si>
    <t>Plan d'incorporations plomberie chauffage niveau R+2</t>
  </si>
  <si>
    <t>Plan d'incorporations plomberie chauffage niveau R+3</t>
  </si>
  <si>
    <t>Plan d'incorporations plomberie chauffage niveau R+4</t>
  </si>
  <si>
    <t>Plan d'incorporations plomberie chauffage niveau R+5</t>
  </si>
  <si>
    <t>Plan de synthèse plomberie chauffage ventilation électricité niveau RDC</t>
  </si>
  <si>
    <t>Plan de synthèse plomberie chauffage ventilation électricité niveau R+1</t>
  </si>
  <si>
    <t>Plan de synthèse plomberie chauffage ventilation électricité niveau sous-sol</t>
  </si>
  <si>
    <t>Plan de synthèse plomberie chauffage ventilation électricité niveau R+2</t>
  </si>
  <si>
    <t>Plan de synthèse plomberie chauffage ventilation électricité niveau R+3</t>
  </si>
  <si>
    <t>Plan de synthèse plomberie chauffage ventilation électricité niveau R+4</t>
  </si>
  <si>
    <t>Plan de synthèse plomberie chauffage ventilation électricité niveau R+5</t>
  </si>
  <si>
    <t>Dossier SSI</t>
  </si>
  <si>
    <t>Plan de réseaux enterrés</t>
  </si>
  <si>
    <t>Note de calcul Eau froide et Eau chaude sanitaire</t>
  </si>
  <si>
    <t>Note de calcul Bouclage eau chaude sanitaire</t>
  </si>
  <si>
    <t>Note de calcul évacuations eaux usées / eaux vannes</t>
  </si>
  <si>
    <t>Note de calcul évacuations eaux pluviales</t>
  </si>
  <si>
    <t>Note de calcul éléments techniques en chaufferie / sous-station</t>
  </si>
  <si>
    <t>Note de calcul surpresseur</t>
  </si>
  <si>
    <t>Dossier gaz</t>
  </si>
  <si>
    <t>Dossier acoustique</t>
  </si>
  <si>
    <t>Schéma de principe colonnes sèches</t>
  </si>
  <si>
    <t>Plan d'exécution chauffage ventilation niveau R+6</t>
  </si>
  <si>
    <t>Plan d'exécution chauffage ventilation niveau R+7</t>
  </si>
  <si>
    <t>Plan d'exécution chauffage ventilation niveau R+8</t>
  </si>
  <si>
    <t>Plan d'exécution chauffage ventilation niveau R+9</t>
  </si>
  <si>
    <t>Plan de réservations voiles et plancher haut niveau R+6</t>
  </si>
  <si>
    <t>Plan de réservations voiles et plancher haut niveau R+7</t>
  </si>
  <si>
    <t>Plan de réservations voiles et plancher haut niveau R+8</t>
  </si>
  <si>
    <t>Plan de réservations voiles et plancher haut niveau R+9</t>
  </si>
  <si>
    <t>Plan d'incorporations plomberie chauffage niveau R+6</t>
  </si>
  <si>
    <t>Plan d'incorporations plomberie chauffage niveau R+7</t>
  </si>
  <si>
    <t>Plan d'incorporations plomberie chauffage niveau R+8</t>
  </si>
  <si>
    <t>Plan d'incorporations plomberie chauffage niveau R+9</t>
  </si>
  <si>
    <t>Plan de synthèse plomberie chauffage ventilation électricité niveau R+6</t>
  </si>
  <si>
    <t>Plan de synthèse plomberie chauffage ventilation électricité niveau R+7</t>
  </si>
  <si>
    <t>Plan de synthèse plomberie chauffage ventilation électricité niveau R+8</t>
  </si>
  <si>
    <t>Plan de synthèse plomberie chauffage ventilation électricité niveau R+9</t>
  </si>
  <si>
    <t>ELECTRICITE  - 800</t>
  </si>
  <si>
    <t>Plan d'implantation socles locaux techniques</t>
  </si>
  <si>
    <t>XX</t>
  </si>
  <si>
    <t>TRH</t>
  </si>
  <si>
    <t>TRV</t>
  </si>
  <si>
    <t>Plan d'exécution chauffage ventilation toiture</t>
  </si>
  <si>
    <t>Plan d'exécution plomberie sanitaires  toiture</t>
  </si>
  <si>
    <t>Plan d'exécution désenfumage et compartimentage niveau RDC</t>
  </si>
  <si>
    <t>Plan d'exécution désenfumage et compartimentage niveau R+1</t>
  </si>
  <si>
    <t>Plan d'exécution désenfumage et compartimentage niveau R+2</t>
  </si>
  <si>
    <t>Plan d'exécution désenfumage et compartimentage niveau R+3</t>
  </si>
  <si>
    <t>Plan d'exécution désenfumage et compartimentage niveau R+4</t>
  </si>
  <si>
    <t>Plan d'exécution désenfumage et compartimentage niveau R+5</t>
  </si>
  <si>
    <t>Plan d'exécution désenfumage et compartimentage niveau R+6</t>
  </si>
  <si>
    <t>Plan d'exécution désenfumage et compartimentage niveau R+7</t>
  </si>
  <si>
    <t>Plan d'exécution désenfumage et compartimentage niveau R+8</t>
  </si>
  <si>
    <t>Plan d'exécution désenfumage et compartimentage niveau R+9</t>
  </si>
  <si>
    <t>R+6</t>
  </si>
  <si>
    <t>R+7</t>
  </si>
  <si>
    <t>R+8</t>
  </si>
  <si>
    <t>R+9</t>
  </si>
  <si>
    <t>DATE DE DIFFUSION INDICE A</t>
  </si>
  <si>
    <t>DATE DE DIFFUSION INDICE B</t>
  </si>
  <si>
    <t>DATE DE DIFFUSION INDICE C</t>
  </si>
  <si>
    <t>DATE DE DIFFUSION INDICE D</t>
  </si>
  <si>
    <t>DATE DE DIFFUSION INDICE E</t>
  </si>
  <si>
    <t>DATE DE DIFFUSION INDICE F</t>
  </si>
  <si>
    <t>DATE DE DIFFUSION INDICE G</t>
  </si>
  <si>
    <t>ARCHITECTE</t>
  </si>
  <si>
    <t>OPC</t>
  </si>
  <si>
    <t>MOE</t>
  </si>
  <si>
    <t>BET TECHNIQUES</t>
  </si>
  <si>
    <t>BUREAU DE CONTRÔLE</t>
  </si>
  <si>
    <t>NON TRANSMIS</t>
  </si>
  <si>
    <t>FAVORABLE</t>
  </si>
  <si>
    <t>AVEC OBS.</t>
  </si>
  <si>
    <t>DIFFUSE</t>
  </si>
  <si>
    <t>1S1</t>
  </si>
  <si>
    <t>101</t>
  </si>
  <si>
    <t>111</t>
  </si>
  <si>
    <t>121</t>
  </si>
  <si>
    <t>131</t>
  </si>
  <si>
    <t>141</t>
  </si>
  <si>
    <t>151</t>
  </si>
  <si>
    <t>161</t>
  </si>
  <si>
    <t>171</t>
  </si>
  <si>
    <t>181</t>
  </si>
  <si>
    <t>191</t>
  </si>
  <si>
    <t>201</t>
  </si>
  <si>
    <t>211</t>
  </si>
  <si>
    <t>221</t>
  </si>
  <si>
    <t>231</t>
  </si>
  <si>
    <t>241</t>
  </si>
  <si>
    <t>251</t>
  </si>
  <si>
    <t>261</t>
  </si>
  <si>
    <t>271</t>
  </si>
  <si>
    <t>281</t>
  </si>
  <si>
    <t>291</t>
  </si>
  <si>
    <t>1101</t>
  </si>
  <si>
    <t>1111</t>
  </si>
  <si>
    <t>1T1</t>
  </si>
  <si>
    <t>TT</t>
  </si>
  <si>
    <t>1121</t>
  </si>
  <si>
    <t>1131</t>
  </si>
  <si>
    <t>1141</t>
  </si>
  <si>
    <t>1151</t>
  </si>
  <si>
    <t>1161</t>
  </si>
  <si>
    <t>1171</t>
  </si>
  <si>
    <t>1181</t>
  </si>
  <si>
    <t>1191</t>
  </si>
  <si>
    <t>2S1</t>
  </si>
  <si>
    <t>2T1</t>
  </si>
  <si>
    <t>3Z1</t>
  </si>
  <si>
    <t>3S1</t>
  </si>
  <si>
    <t>301</t>
  </si>
  <si>
    <t>311</t>
  </si>
  <si>
    <t>321</t>
  </si>
  <si>
    <t>331</t>
  </si>
  <si>
    <t>341</t>
  </si>
  <si>
    <t>351</t>
  </si>
  <si>
    <t>361</t>
  </si>
  <si>
    <t>371</t>
  </si>
  <si>
    <t>381</t>
  </si>
  <si>
    <t>391</t>
  </si>
  <si>
    <t>3101</t>
  </si>
  <si>
    <t>3111</t>
  </si>
  <si>
    <t>3131</t>
  </si>
  <si>
    <t>401</t>
  </si>
  <si>
    <t>411</t>
  </si>
  <si>
    <t>421</t>
  </si>
  <si>
    <t>431</t>
  </si>
  <si>
    <t>441</t>
  </si>
  <si>
    <t>451</t>
  </si>
  <si>
    <t>461</t>
  </si>
  <si>
    <t>471</t>
  </si>
  <si>
    <t>481</t>
  </si>
  <si>
    <t>491</t>
  </si>
  <si>
    <t>501</t>
  </si>
  <si>
    <t>511</t>
  </si>
  <si>
    <t>521</t>
  </si>
  <si>
    <t>531</t>
  </si>
  <si>
    <t>541</t>
  </si>
  <si>
    <t>Schéma de colonnes gaz</t>
  </si>
  <si>
    <t>551</t>
  </si>
  <si>
    <t>601</t>
  </si>
  <si>
    <t>611</t>
  </si>
  <si>
    <t>621</t>
  </si>
  <si>
    <t>631</t>
  </si>
  <si>
    <t>641</t>
  </si>
  <si>
    <t>651</t>
  </si>
  <si>
    <t>801</t>
  </si>
  <si>
    <t>901</t>
  </si>
  <si>
    <t>RSX</t>
  </si>
  <si>
    <t>PBS</t>
  </si>
  <si>
    <t>INCORPORATIONS - 400</t>
  </si>
  <si>
    <t>SCHEMAS ET SYNOPTIQUE DE PRINCIPE - 500</t>
  </si>
  <si>
    <t>PLANS DE DETAILS - 600</t>
  </si>
  <si>
    <t>SCH</t>
  </si>
  <si>
    <t>DET</t>
  </si>
  <si>
    <t>NOTES DE CALCUL - 700</t>
  </si>
  <si>
    <t>SYNTHESE EXECUTION  - 900</t>
  </si>
  <si>
    <t>9S1</t>
  </si>
  <si>
    <t>911</t>
  </si>
  <si>
    <t>921</t>
  </si>
  <si>
    <t>931</t>
  </si>
  <si>
    <t>941</t>
  </si>
  <si>
    <t>951</t>
  </si>
  <si>
    <t>961</t>
  </si>
  <si>
    <t>971</t>
  </si>
  <si>
    <t>981</t>
  </si>
  <si>
    <t>991</t>
  </si>
  <si>
    <t>Date d'édition :</t>
  </si>
  <si>
    <t>701</t>
  </si>
  <si>
    <t>711</t>
  </si>
  <si>
    <t>721</t>
  </si>
  <si>
    <t>731</t>
  </si>
  <si>
    <t>741</t>
  </si>
  <si>
    <t>751</t>
  </si>
  <si>
    <t>761</t>
  </si>
  <si>
    <t>771</t>
  </si>
  <si>
    <t>781</t>
  </si>
  <si>
    <t>791</t>
  </si>
  <si>
    <t>7101</t>
  </si>
  <si>
    <t>7111</t>
  </si>
  <si>
    <t>7121</t>
  </si>
  <si>
    <t>7131</t>
  </si>
  <si>
    <t>7141</t>
  </si>
  <si>
    <t>00</t>
  </si>
  <si>
    <t>Ø</t>
  </si>
  <si>
    <t>1Ø0</t>
  </si>
  <si>
    <t>SOC</t>
  </si>
  <si>
    <t>Schéma de principe chaufferie / sous-station</t>
  </si>
  <si>
    <t>CVD</t>
  </si>
  <si>
    <t>DES</t>
  </si>
  <si>
    <t>ATT</t>
  </si>
  <si>
    <t>CHA</t>
  </si>
  <si>
    <t>DIFFUSION</t>
  </si>
  <si>
    <t>Carnet de détails renforts cloisons</t>
  </si>
  <si>
    <t>NTC</t>
  </si>
  <si>
    <t>NON VISE</t>
  </si>
  <si>
    <t>PLOMBERIE SANITAIRES - 200</t>
  </si>
  <si>
    <t>Plan de descentes de charges</t>
  </si>
  <si>
    <t>Plan d'implantation socles et supportages toiture</t>
  </si>
  <si>
    <t>Lot</t>
  </si>
  <si>
    <t>N° du plan</t>
  </si>
  <si>
    <t>Plan</t>
  </si>
  <si>
    <t xml:space="preserve">N° chantier :  </t>
  </si>
  <si>
    <t>xxx</t>
  </si>
  <si>
    <t xml:space="preserve">Nom chantier :  </t>
  </si>
  <si>
    <t>Plan d'exécution plomberie sanitaire niveau RDC</t>
  </si>
  <si>
    <t>Plan d'exécution plomberie sanitaire niveau R+1</t>
  </si>
  <si>
    <t>Plan d'exécution plomberie sanitaire niveau R+2</t>
  </si>
  <si>
    <t>Plan d'exécution plomberie sanitaire niveau R+3</t>
  </si>
  <si>
    <t>Plan d'exécution plomberie sanitaire niveau R+4</t>
  </si>
  <si>
    <t>Plan d'exécution plomberie sanitaire niveau R+5</t>
  </si>
  <si>
    <t>Plan d'exécution plomberie sanitaire niveau R+6</t>
  </si>
  <si>
    <t>Plan d'exécution plomberie sanitaire niveau R+7</t>
  </si>
  <si>
    <t>Plan d'exécution plomberie sanitaire niveau R+8</t>
  </si>
  <si>
    <t>Plan d'exécution plomberie sanitaire niveau R+9</t>
  </si>
  <si>
    <t xml:space="preserve"> Nous avons l’honneur de vous adresser, sous ce pli, les pièces suivantes :</t>
  </si>
  <si>
    <t xml:space="preserve">Désignation chantier: </t>
  </si>
  <si>
    <t xml:space="preserve">Ref. affaire: </t>
  </si>
  <si>
    <t xml:space="preserve">Date: </t>
  </si>
  <si>
    <t xml:space="preserve">Emetteur: </t>
  </si>
  <si>
    <t xml:space="preserve">Objet: </t>
  </si>
  <si>
    <t>DIFFUSION DE PLANS</t>
  </si>
  <si>
    <t>Bordereau d'envoi  N° 1</t>
  </si>
  <si>
    <t>Destinataires</t>
  </si>
  <si>
    <r>
      <t xml:space="preserve"> *1,2,3 etc...</t>
    </r>
    <r>
      <rPr>
        <sz val="14"/>
        <rFont val="Arial"/>
        <family val="2"/>
      </rPr>
      <t xml:space="preserve">: envoi papier en X exemplaire / </t>
    </r>
    <r>
      <rPr>
        <b/>
        <sz val="14"/>
        <rFont val="Arial"/>
        <family val="2"/>
      </rPr>
      <t>@</t>
    </r>
    <r>
      <rPr>
        <sz val="14"/>
        <rFont val="Arial"/>
        <family val="2"/>
      </rPr>
      <t>: envoi Informatique au format DWG ou PDF /</t>
    </r>
    <r>
      <rPr>
        <b/>
        <sz val="14"/>
        <rFont val="Arial"/>
        <family val="2"/>
      </rPr>
      <t>B</t>
    </r>
    <r>
      <rPr>
        <sz val="14"/>
        <rFont val="Arial"/>
        <family val="2"/>
      </rPr>
      <t>: Bordereau seul</t>
    </r>
  </si>
  <si>
    <t>Intitulé du plan</t>
  </si>
  <si>
    <t>Repérage</t>
  </si>
  <si>
    <t>Ind.</t>
  </si>
  <si>
    <t>Date d'indice</t>
  </si>
  <si>
    <t>Adresse:</t>
  </si>
  <si>
    <t>Qualificatif ou Nom et prénom</t>
  </si>
  <si>
    <t>Adresse</t>
  </si>
  <si>
    <t>Code Postal  Ville</t>
  </si>
  <si>
    <t>Interlocuteur</t>
  </si>
  <si>
    <t>TEL</t>
  </si>
  <si>
    <t>PORTABLE 1</t>
  </si>
  <si>
    <t>PORTABLE 2</t>
  </si>
  <si>
    <t xml:space="preserve"> Adresse MAIL</t>
  </si>
  <si>
    <t>Maitre d'ouvrage</t>
  </si>
  <si>
    <t>Assistant Maitre d'ouvrage</t>
  </si>
  <si>
    <t>MOE Exécution</t>
  </si>
  <si>
    <t>Be Fluide</t>
  </si>
  <si>
    <t>Be Structure</t>
  </si>
  <si>
    <t>Bureau de contrôle</t>
  </si>
  <si>
    <t>S.P.S</t>
  </si>
  <si>
    <t>Equipements de cuisine</t>
  </si>
  <si>
    <t>ORIGINAL</t>
  </si>
  <si>
    <t>N° plan</t>
  </si>
  <si>
    <t>@</t>
  </si>
  <si>
    <t>1</t>
  </si>
  <si>
    <t>1+@</t>
  </si>
  <si>
    <t>1200</t>
  </si>
  <si>
    <t>Plan d'implantation terminaux horizontaux et trappes d'accès niveau RDC</t>
  </si>
  <si>
    <t>Plan d'implantation terminaux verticaux et trappes d'accès niveau RDC</t>
  </si>
  <si>
    <t>1300</t>
  </si>
  <si>
    <t>TZ</t>
  </si>
  <si>
    <t>01-…</t>
  </si>
  <si>
    <t>03-Entreprise GOE</t>
  </si>
  <si>
    <t>02-…</t>
  </si>
  <si>
    <t>04-Etanchéité</t>
  </si>
  <si>
    <t>06-Bardage</t>
  </si>
  <si>
    <t>05-…</t>
  </si>
  <si>
    <t>08-Charpente Metalique</t>
  </si>
  <si>
    <t>10-Cloisons sèches - Isolation</t>
  </si>
  <si>
    <t>12-Carrelage faience sols souples</t>
  </si>
  <si>
    <t>16-Plomberie sanitaires</t>
  </si>
  <si>
    <t>17-Electricité</t>
  </si>
  <si>
    <t>18-Entreprise VRD</t>
  </si>
  <si>
    <t>09-…</t>
  </si>
  <si>
    <t>11-…</t>
  </si>
  <si>
    <t>13-…</t>
  </si>
  <si>
    <t>14-…</t>
  </si>
  <si>
    <t>15-…</t>
  </si>
  <si>
    <t>19-…</t>
  </si>
  <si>
    <t>20-…</t>
  </si>
  <si>
    <t>B</t>
  </si>
  <si>
    <t>07-Menuiseries extérieures</t>
  </si>
  <si>
    <t>a</t>
  </si>
  <si>
    <t>e</t>
  </si>
  <si>
    <t>b</t>
  </si>
  <si>
    <t>c</t>
  </si>
  <si>
    <t>d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</si>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</sst>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10"/>
      <name val="Arial"/>
      <family val="2"/>
    </font>
    <font>
      <sz val="20"/>
      <name val="Arial"/>
      <family val="2"/>
    </font>
    <font>
      <b/>
      <sz val="12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11"/>
      <name val="Arial"/>
      <family val="2"/>
    </font>
    <font>
      <b/>
      <i/>
      <u/>
      <sz val="10"/>
      <name val="Arial"/>
      <family val="2"/>
    </font>
    <font>
      <b/>
      <sz val="16"/>
      <name val="Times New Roman"/>
      <family val="1"/>
    </font>
    <font>
      <b/>
      <i/>
      <u/>
      <sz val="12"/>
      <name val="Arial"/>
      <family val="2"/>
    </font>
    <font>
      <b/>
      <sz val="20"/>
      <name val="Times New Roman"/>
      <family val="1"/>
    </font>
    <font>
      <b/>
      <i/>
      <u/>
      <sz val="20"/>
      <name val="Arial"/>
      <family val="2"/>
    </font>
    <font>
      <sz val="10"/>
      <color theme="0"/>
      <name val="Arial"/>
      <family val="2"/>
    </font>
    <font>
      <sz val="16"/>
      <name val="Times New Roman"/>
      <family val="1"/>
    </font>
    <font>
      <sz val="16"/>
      <name val="Arial"/>
      <family val="2"/>
    </font>
    <font>
      <sz val="12"/>
      <name val="Times New Roman"/>
      <family val="1"/>
    </font>
    <font>
      <sz val="13"/>
      <name val="Arial"/>
      <family val="2"/>
    </font>
    <font>
      <sz val="12"/>
      <name val="Arial"/>
      <family val="2"/>
    </font>
    <font>
      <b/>
      <sz val="25"/>
      <name val="Arial"/>
      <family val="2"/>
    </font>
    <font>
      <b/>
      <sz val="16"/>
      <name val="Arial"/>
      <family val="2"/>
    </font>
    <font>
      <b/>
      <u/>
      <sz val="16"/>
      <name val="Arial"/>
      <family val="2"/>
    </font>
    <font>
      <b/>
      <sz val="16"/>
      <color rgb="FFFF0000"/>
      <name val="Arial"/>
      <family val="2"/>
    </font>
    <font>
      <b/>
      <sz val="12"/>
      <color rgb="FFFF0000"/>
      <name val="Arial"/>
      <family val="2"/>
    </font>
    <font>
      <b/>
      <sz val="18"/>
      <name val="Arial"/>
      <family val="2"/>
    </font>
    <font>
      <b/>
      <sz val="10"/>
      <color rgb="FF7030A0"/>
      <name val="Arial"/>
      <family val="2"/>
    </font>
    <font>
      <sz val="10"/>
      <color rgb="FF7030A0"/>
      <name val="Arial"/>
      <family val="2"/>
    </font>
    <font>
      <i/>
      <sz val="14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sz val="20"/>
      <color theme="0"/>
      <name val="Arial"/>
      <family val="2"/>
    </font>
    <font>
      <b/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9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9" fillId="0" borderId="0"/>
    <xf numFmtId="0" fontId="2" fillId="0" borderId="0"/>
    <xf numFmtId="0" fontId="5" fillId="0" borderId="0"/>
    <xf numFmtId="0" fontId="1" fillId="0" borderId="0"/>
  </cellStyleXfs>
  <cellXfs count="198">
    <xf numFmtId="0" fontId="0" fillId="0" borderId="0" xfId="0"/>
    <xf numFmtId="0" fontId="5" fillId="0" borderId="0" xfId="2"/>
    <xf numFmtId="14" fontId="5" fillId="0" borderId="0" xfId="2" applyNumberFormat="1" applyAlignment="1">
      <alignment horizontal="center"/>
    </xf>
    <xf numFmtId="0" fontId="5" fillId="0" borderId="0" xfId="2" applyAlignment="1">
      <alignment horizontal="center"/>
    </xf>
    <xf numFmtId="49" fontId="5" fillId="0" borderId="0" xfId="2" applyNumberFormat="1" applyAlignment="1">
      <alignment horizontal="center"/>
    </xf>
    <xf numFmtId="14" fontId="5" fillId="0" borderId="3" xfId="2" applyNumberFormat="1" applyFont="1" applyFill="1" applyBorder="1" applyAlignment="1">
      <alignment horizontal="center"/>
    </xf>
    <xf numFmtId="0" fontId="5" fillId="0" borderId="3" xfId="2" applyFont="1" applyFill="1" applyBorder="1" applyAlignment="1">
      <alignment horizontal="center"/>
    </xf>
    <xf numFmtId="49" fontId="5" fillId="0" borderId="3" xfId="2" applyNumberFormat="1" applyFont="1" applyFill="1" applyBorder="1" applyAlignment="1">
      <alignment horizontal="center"/>
    </xf>
    <xf numFmtId="49" fontId="5" fillId="0" borderId="3" xfId="2" applyNumberFormat="1" applyFont="1" applyFill="1" applyBorder="1"/>
    <xf numFmtId="0" fontId="5" fillId="0" borderId="3" xfId="2" applyFont="1" applyFill="1" applyBorder="1"/>
    <xf numFmtId="0" fontId="5" fillId="0" borderId="0" xfId="2" applyAlignment="1">
      <alignment wrapText="1"/>
    </xf>
    <xf numFmtId="0" fontId="11" fillId="2" borderId="1" xfId="2" applyFont="1" applyFill="1" applyBorder="1" applyAlignment="1">
      <alignment horizontal="center" vertical="center" wrapText="1"/>
    </xf>
    <xf numFmtId="49" fontId="11" fillId="2" borderId="1" xfId="2" applyNumberFormat="1" applyFont="1" applyFill="1" applyBorder="1" applyAlignment="1">
      <alignment horizontal="center" vertical="center" wrapText="1"/>
    </xf>
    <xf numFmtId="49" fontId="5" fillId="0" borderId="8" xfId="2" applyNumberFormat="1" applyBorder="1" applyAlignment="1">
      <alignment horizontal="center"/>
    </xf>
    <xf numFmtId="0" fontId="5" fillId="0" borderId="8" xfId="2" applyBorder="1" applyAlignment="1">
      <alignment horizontal="center"/>
    </xf>
    <xf numFmtId="0" fontId="5" fillId="0" borderId="8" xfId="2" applyBorder="1"/>
    <xf numFmtId="0" fontId="6" fillId="0" borderId="7" xfId="2" applyFont="1" applyBorder="1" applyAlignment="1"/>
    <xf numFmtId="0" fontId="6" fillId="0" borderId="6" xfId="2" applyFont="1" applyBorder="1" applyAlignment="1"/>
    <xf numFmtId="0" fontId="7" fillId="0" borderId="6" xfId="2" applyFont="1" applyBorder="1" applyAlignment="1"/>
    <xf numFmtId="0" fontId="7" fillId="0" borderId="2" xfId="2" applyFont="1" applyBorder="1" applyAlignment="1"/>
    <xf numFmtId="0" fontId="6" fillId="0" borderId="5" xfId="2" applyFont="1" applyBorder="1" applyAlignment="1"/>
    <xf numFmtId="0" fontId="6" fillId="0" borderId="8" xfId="2" applyFont="1" applyBorder="1" applyAlignment="1"/>
    <xf numFmtId="0" fontId="7" fillId="0" borderId="8" xfId="2" applyFont="1" applyBorder="1" applyAlignment="1"/>
    <xf numFmtId="0" fontId="7" fillId="0" borderId="4" xfId="2" applyFont="1" applyBorder="1" applyAlignment="1"/>
    <xf numFmtId="0" fontId="10" fillId="2" borderId="1" xfId="6" applyFont="1" applyFill="1" applyBorder="1" applyAlignment="1">
      <alignment horizontal="center" textRotation="90" wrapText="1"/>
    </xf>
    <xf numFmtId="0" fontId="11" fillId="2" borderId="3" xfId="2" applyFont="1" applyFill="1" applyBorder="1" applyAlignment="1">
      <alignment horizontal="center" vertical="center" wrapText="1"/>
    </xf>
    <xf numFmtId="49" fontId="11" fillId="2" borderId="3" xfId="2" applyNumberFormat="1" applyFont="1" applyFill="1" applyBorder="1" applyAlignment="1">
      <alignment horizontal="center" vertical="center" wrapText="1"/>
    </xf>
    <xf numFmtId="0" fontId="10" fillId="2" borderId="3" xfId="6" applyFont="1" applyFill="1" applyBorder="1" applyAlignment="1">
      <alignment horizontal="center" textRotation="90"/>
    </xf>
    <xf numFmtId="0" fontId="10" fillId="2" borderId="3" xfId="6" applyFont="1" applyFill="1" applyBorder="1" applyAlignment="1">
      <alignment horizontal="center" textRotation="90" wrapText="1"/>
    </xf>
    <xf numFmtId="0" fontId="5" fillId="3" borderId="3" xfId="2" applyFont="1" applyFill="1" applyBorder="1"/>
    <xf numFmtId="0" fontId="5" fillId="0" borderId="3" xfId="2" quotePrefix="1" applyFont="1" applyFill="1" applyBorder="1"/>
    <xf numFmtId="0" fontId="5" fillId="0" borderId="8" xfId="2" applyFont="1" applyBorder="1" applyAlignment="1"/>
    <xf numFmtId="49" fontId="5" fillId="0" borderId="3" xfId="2" quotePrefix="1" applyNumberFormat="1" applyFont="1" applyFill="1" applyBorder="1"/>
    <xf numFmtId="0" fontId="5" fillId="0" borderId="0" xfId="0" applyFont="1" applyFill="1"/>
    <xf numFmtId="0" fontId="5" fillId="2" borderId="3" xfId="2" applyFont="1" applyFill="1" applyBorder="1"/>
    <xf numFmtId="0" fontId="5" fillId="2" borderId="3" xfId="2" quotePrefix="1" applyFont="1" applyFill="1" applyBorder="1"/>
    <xf numFmtId="49" fontId="5" fillId="2" borderId="3" xfId="2" quotePrefix="1" applyNumberFormat="1" applyFont="1" applyFill="1" applyBorder="1"/>
    <xf numFmtId="0" fontId="5" fillId="2" borderId="3" xfId="2" applyFont="1" applyFill="1" applyBorder="1" applyAlignment="1">
      <alignment horizontal="center"/>
    </xf>
    <xf numFmtId="14" fontId="5" fillId="2" borderId="3" xfId="2" applyNumberFormat="1" applyFont="1" applyFill="1" applyBorder="1" applyAlignment="1">
      <alignment horizontal="center"/>
    </xf>
    <xf numFmtId="49" fontId="5" fillId="2" borderId="3" xfId="2" applyNumberFormat="1" applyFont="1" applyFill="1" applyBorder="1" applyAlignment="1">
      <alignment horizontal="center"/>
    </xf>
    <xf numFmtId="0" fontId="5" fillId="2" borderId="0" xfId="2" applyFill="1"/>
    <xf numFmtId="0" fontId="6" fillId="0" borderId="0" xfId="2" applyFont="1" applyBorder="1" applyAlignment="1"/>
    <xf numFmtId="0" fontId="6" fillId="0" borderId="12" xfId="2" applyFont="1" applyBorder="1" applyAlignment="1"/>
    <xf numFmtId="0" fontId="0" fillId="0" borderId="8" xfId="0" applyBorder="1" applyAlignment="1"/>
    <xf numFmtId="14" fontId="7" fillId="0" borderId="8" xfId="2" applyNumberFormat="1" applyFont="1" applyBorder="1" applyAlignment="1">
      <alignment horizontal="center"/>
    </xf>
    <xf numFmtId="0" fontId="7" fillId="0" borderId="13" xfId="2" applyFont="1" applyBorder="1" applyAlignment="1"/>
    <xf numFmtId="0" fontId="5" fillId="0" borderId="0" xfId="2" applyFont="1" applyBorder="1" applyAlignment="1"/>
    <xf numFmtId="0" fontId="7" fillId="0" borderId="0" xfId="2" applyFont="1" applyBorder="1" applyAlignment="1"/>
    <xf numFmtId="0" fontId="0" fillId="0" borderId="0" xfId="0" applyBorder="1" applyAlignment="1"/>
    <xf numFmtId="0" fontId="5" fillId="0" borderId="0" xfId="2" applyFont="1" applyFill="1" applyBorder="1" applyAlignment="1">
      <alignment horizontal="center"/>
    </xf>
    <xf numFmtId="0" fontId="6" fillId="0" borderId="14" xfId="2" applyFont="1" applyBorder="1" applyAlignment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ill="1"/>
    <xf numFmtId="0" fontId="5" fillId="0" borderId="0" xfId="0" applyFont="1" applyBorder="1"/>
    <xf numFmtId="0" fontId="0" fillId="0" borderId="0" xfId="0" applyBorder="1" applyAlignment="1">
      <alignment horizontal="center"/>
    </xf>
    <xf numFmtId="0" fontId="0" fillId="0" borderId="0" xfId="0" applyFill="1" applyBorder="1"/>
    <xf numFmtId="0" fontId="12" fillId="0" borderId="0" xfId="0" applyFont="1" applyBorder="1" applyAlignment="1">
      <alignment horizontal="center"/>
    </xf>
    <xf numFmtId="0" fontId="13" fillId="0" borderId="0" xfId="0" applyFont="1" applyBorder="1"/>
    <xf numFmtId="0" fontId="14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5" fillId="0" borderId="0" xfId="0" applyFont="1"/>
    <xf numFmtId="0" fontId="5" fillId="4" borderId="0" xfId="0" applyFont="1" applyFill="1"/>
    <xf numFmtId="0" fontId="15" fillId="0" borderId="0" xfId="0" applyFont="1" applyBorder="1"/>
    <xf numFmtId="0" fontId="16" fillId="0" borderId="0" xfId="0" applyFont="1" applyFill="1" applyBorder="1" applyAlignment="1">
      <alignment horizontal="center"/>
    </xf>
    <xf numFmtId="0" fontId="6" fillId="0" borderId="0" xfId="0" applyFont="1" applyFill="1" applyBorder="1"/>
    <xf numFmtId="0" fontId="17" fillId="0" borderId="0" xfId="0" applyFont="1"/>
    <xf numFmtId="0" fontId="18" fillId="0" borderId="0" xfId="0" applyFont="1" applyBorder="1"/>
    <xf numFmtId="0" fontId="18" fillId="0" borderId="0" xfId="0" applyFont="1" applyFill="1" applyBorder="1"/>
    <xf numFmtId="0" fontId="19" fillId="0" borderId="0" xfId="0" applyFont="1" applyFill="1" applyBorder="1"/>
    <xf numFmtId="0" fontId="20" fillId="0" borderId="0" xfId="0" applyFont="1" applyBorder="1"/>
    <xf numFmtId="0" fontId="19" fillId="5" borderId="0" xfId="0" applyFont="1" applyFill="1" applyAlignment="1">
      <alignment horizontal="center"/>
    </xf>
    <xf numFmtId="0" fontId="7" fillId="0" borderId="0" xfId="0" applyFont="1" applyAlignment="1">
      <alignment horizontal="center" vertical="top" wrapText="1"/>
    </xf>
    <xf numFmtId="0" fontId="0" fillId="5" borderId="0" xfId="0" applyFill="1" applyAlignment="1">
      <alignment horizontal="center"/>
    </xf>
    <xf numFmtId="0" fontId="23" fillId="5" borderId="0" xfId="0" applyFont="1" applyFill="1" applyAlignment="1">
      <alignment horizontal="left" vertical="center"/>
    </xf>
    <xf numFmtId="0" fontId="23" fillId="0" borderId="0" xfId="0" applyFont="1" applyAlignment="1"/>
    <xf numFmtId="0" fontId="0" fillId="0" borderId="0" xfId="0" applyAlignment="1"/>
    <xf numFmtId="0" fontId="24" fillId="0" borderId="0" xfId="0" applyFont="1" applyAlignment="1">
      <alignment vertical="top" wrapText="1"/>
    </xf>
    <xf numFmtId="0" fontId="25" fillId="0" borderId="0" xfId="0" applyFont="1" applyAlignment="1">
      <alignment vertical="center" wrapText="1"/>
    </xf>
    <xf numFmtId="0" fontId="21" fillId="5" borderId="0" xfId="0" applyFont="1" applyFill="1" applyAlignment="1">
      <alignment horizontal="center"/>
    </xf>
    <xf numFmtId="0" fontId="24" fillId="0" borderId="0" xfId="0" applyFont="1" applyAlignment="1">
      <alignment horizontal="left" indent="1"/>
    </xf>
    <xf numFmtId="0" fontId="19" fillId="0" borderId="0" xfId="0" applyFont="1"/>
    <xf numFmtId="0" fontId="24" fillId="0" borderId="0" xfId="0" applyFont="1" applyAlignment="1">
      <alignment horizontal="center" vertical="top" wrapText="1"/>
    </xf>
    <xf numFmtId="0" fontId="26" fillId="5" borderId="0" xfId="0" applyFont="1" applyFill="1" applyAlignment="1">
      <alignment horizontal="center" vertical="center"/>
    </xf>
    <xf numFmtId="0" fontId="27" fillId="5" borderId="0" xfId="0" applyFont="1" applyFill="1" applyAlignment="1">
      <alignment horizontal="center" vertical="center"/>
    </xf>
    <xf numFmtId="14" fontId="19" fillId="5" borderId="0" xfId="0" applyNumberFormat="1" applyFont="1" applyFill="1" applyAlignment="1">
      <alignment horizontal="center" vertical="center"/>
    </xf>
    <xf numFmtId="0" fontId="22" fillId="5" borderId="0" xfId="0" applyFont="1" applyFill="1" applyAlignment="1">
      <alignment horizontal="center" vertical="center"/>
    </xf>
    <xf numFmtId="0" fontId="22" fillId="5" borderId="0" xfId="0" applyFont="1" applyFill="1" applyAlignment="1">
      <alignment horizontal="center"/>
    </xf>
    <xf numFmtId="0" fontId="28" fillId="0" borderId="0" xfId="0" applyFont="1" applyBorder="1" applyAlignment="1">
      <alignment horizontal="center" vertical="center"/>
    </xf>
    <xf numFmtId="0" fontId="7" fillId="0" borderId="0" xfId="0" applyFont="1" applyAlignment="1">
      <alignment vertical="top" wrapText="1"/>
    </xf>
    <xf numFmtId="0" fontId="0" fillId="5" borderId="0" xfId="0" applyFill="1"/>
    <xf numFmtId="0" fontId="29" fillId="0" borderId="0" xfId="0" applyFont="1" applyAlignment="1">
      <alignment horizontal="left" indent="1"/>
    </xf>
    <xf numFmtId="0" fontId="30" fillId="0" borderId="0" xfId="0" applyFont="1"/>
    <xf numFmtId="0" fontId="0" fillId="0" borderId="0" xfId="0" applyFill="1" applyAlignment="1">
      <alignment horizontal="center"/>
    </xf>
    <xf numFmtId="0" fontId="32" fillId="0" borderId="0" xfId="0" applyFont="1" applyAlignment="1">
      <alignment horizontal="left" indent="1"/>
    </xf>
    <xf numFmtId="0" fontId="33" fillId="0" borderId="0" xfId="0" applyFont="1" applyAlignment="1">
      <alignment horizontal="left" indent="1"/>
    </xf>
    <xf numFmtId="0" fontId="34" fillId="0" borderId="0" xfId="0" applyFont="1"/>
    <xf numFmtId="0" fontId="34" fillId="0" borderId="0" xfId="0" applyFont="1" applyAlignment="1">
      <alignment horizontal="center"/>
    </xf>
    <xf numFmtId="0" fontId="32" fillId="0" borderId="0" xfId="0" applyFont="1" applyAlignment="1">
      <alignment horizontal="center"/>
    </xf>
    <xf numFmtId="0" fontId="0" fillId="0" borderId="1" xfId="0" applyBorder="1"/>
    <xf numFmtId="0" fontId="32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34" fillId="0" borderId="21" xfId="0" applyFont="1" applyBorder="1" applyAlignment="1">
      <alignment horizontal="center"/>
    </xf>
    <xf numFmtId="0" fontId="34" fillId="0" borderId="21" xfId="0" applyFont="1" applyFill="1" applyBorder="1"/>
    <xf numFmtId="0" fontId="34" fillId="0" borderId="1" xfId="0" applyFont="1" applyBorder="1" applyAlignment="1">
      <alignment horizontal="center"/>
    </xf>
    <xf numFmtId="0" fontId="34" fillId="0" borderId="1" xfId="0" applyFont="1" applyFill="1" applyBorder="1"/>
    <xf numFmtId="0" fontId="34" fillId="0" borderId="24" xfId="0" applyFont="1" applyBorder="1" applyAlignment="1">
      <alignment horizontal="center"/>
    </xf>
    <xf numFmtId="0" fontId="34" fillId="0" borderId="24" xfId="0" applyFont="1" applyFill="1" applyBorder="1"/>
    <xf numFmtId="0" fontId="5" fillId="0" borderId="0" xfId="0" quotePrefix="1" applyFont="1"/>
    <xf numFmtId="0" fontId="34" fillId="0" borderId="22" xfId="0" applyFont="1" applyFill="1" applyBorder="1"/>
    <xf numFmtId="0" fontId="34" fillId="0" borderId="23" xfId="0" applyFont="1" applyFill="1" applyBorder="1"/>
    <xf numFmtId="0" fontId="34" fillId="0" borderId="25" xfId="0" applyFont="1" applyFill="1" applyBorder="1"/>
    <xf numFmtId="1" fontId="7" fillId="0" borderId="0" xfId="2" applyNumberFormat="1" applyFont="1" applyBorder="1" applyAlignment="1">
      <alignment horizontal="center"/>
    </xf>
    <xf numFmtId="1" fontId="26" fillId="5" borderId="0" xfId="0" applyNumberFormat="1" applyFont="1" applyFill="1" applyAlignment="1">
      <alignment horizontal="center" vertical="center"/>
    </xf>
    <xf numFmtId="0" fontId="34" fillId="0" borderId="27" xfId="0" applyFont="1" applyBorder="1" applyAlignment="1">
      <alignment horizontal="center"/>
    </xf>
    <xf numFmtId="0" fontId="6" fillId="0" borderId="6" xfId="2" applyFont="1" applyBorder="1" applyAlignment="1"/>
    <xf numFmtId="0" fontId="5" fillId="0" borderId="0" xfId="0" applyFont="1" applyAlignment="1">
      <alignment horizontal="center"/>
    </xf>
    <xf numFmtId="0" fontId="5" fillId="0" borderId="0" xfId="0" applyFont="1" applyFill="1" applyAlignment="1">
      <alignment horizontal="center"/>
    </xf>
    <xf numFmtId="14" fontId="34" fillId="0" borderId="1" xfId="0" applyNumberFormat="1" applyFont="1" applyBorder="1" applyAlignment="1">
      <alignment horizontal="center"/>
    </xf>
    <xf numFmtId="14" fontId="34" fillId="0" borderId="24" xfId="0" applyNumberFormat="1" applyFont="1" applyBorder="1" applyAlignment="1">
      <alignment horizontal="center"/>
    </xf>
    <xf numFmtId="49" fontId="34" fillId="0" borderId="21" xfId="0" applyNumberFormat="1" applyFont="1" applyBorder="1" applyAlignment="1">
      <alignment horizontal="center"/>
    </xf>
    <xf numFmtId="49" fontId="34" fillId="0" borderId="1" xfId="0" applyNumberFormat="1" applyFont="1" applyBorder="1" applyAlignment="1">
      <alignment horizontal="center"/>
    </xf>
    <xf numFmtId="49" fontId="34" fillId="0" borderId="1" xfId="0" quotePrefix="1" applyNumberFormat="1" applyFont="1" applyBorder="1" applyAlignment="1">
      <alignment horizontal="center"/>
    </xf>
    <xf numFmtId="49" fontId="34" fillId="0" borderId="24" xfId="0" applyNumberFormat="1" applyFont="1" applyBorder="1" applyAlignment="1">
      <alignment horizontal="center"/>
    </xf>
    <xf numFmtId="14" fontId="17" fillId="0" borderId="3" xfId="2" applyNumberFormat="1" applyFont="1" applyFill="1" applyBorder="1" applyAlignment="1">
      <alignment horizontal="center"/>
    </xf>
    <xf numFmtId="0" fontId="35" fillId="0" borderId="8" xfId="2" applyFont="1" applyBorder="1" applyAlignment="1"/>
    <xf numFmtId="0" fontId="35" fillId="0" borderId="0" xfId="2" applyFont="1" applyBorder="1" applyAlignment="1"/>
    <xf numFmtId="0" fontId="35" fillId="0" borderId="6" xfId="2" applyFont="1" applyBorder="1" applyAlignment="1"/>
    <xf numFmtId="0" fontId="17" fillId="0" borderId="8" xfId="2" applyFont="1" applyBorder="1" applyAlignment="1">
      <alignment horizontal="center"/>
    </xf>
    <xf numFmtId="0" fontId="17" fillId="0" borderId="0" xfId="2" applyFont="1" applyAlignment="1">
      <alignment horizontal="center"/>
    </xf>
    <xf numFmtId="0" fontId="11" fillId="2" borderId="21" xfId="2" applyFont="1" applyFill="1" applyBorder="1" applyAlignment="1">
      <alignment horizontal="center" vertical="center" wrapText="1"/>
    </xf>
    <xf numFmtId="0" fontId="32" fillId="0" borderId="1" xfId="0" applyFont="1" applyFill="1" applyBorder="1" applyAlignment="1">
      <alignment horizontal="center"/>
    </xf>
    <xf numFmtId="0" fontId="36" fillId="2" borderId="10" xfId="6" applyFont="1" applyFill="1" applyBorder="1" applyAlignment="1">
      <alignment horizontal="center" textRotation="90" wrapText="1"/>
    </xf>
    <xf numFmtId="0" fontId="36" fillId="2" borderId="39" xfId="6" applyFont="1" applyFill="1" applyBorder="1" applyAlignment="1">
      <alignment horizontal="center" textRotation="90"/>
    </xf>
    <xf numFmtId="14" fontId="17" fillId="0" borderId="39" xfId="2" applyNumberFormat="1" applyFont="1" applyFill="1" applyBorder="1" applyAlignment="1">
      <alignment horizontal="center"/>
    </xf>
    <xf numFmtId="0" fontId="10" fillId="2" borderId="9" xfId="6" applyFont="1" applyFill="1" applyBorder="1" applyAlignment="1">
      <alignment horizontal="center" textRotation="90" wrapText="1"/>
    </xf>
    <xf numFmtId="0" fontId="10" fillId="2" borderId="40" xfId="6" applyFont="1" applyFill="1" applyBorder="1" applyAlignment="1">
      <alignment horizontal="center" textRotation="90"/>
    </xf>
    <xf numFmtId="14" fontId="5" fillId="0" borderId="40" xfId="2" applyNumberFormat="1" applyFont="1" applyFill="1" applyBorder="1" applyAlignment="1">
      <alignment horizontal="center"/>
    </xf>
    <xf numFmtId="14" fontId="5" fillId="2" borderId="40" xfId="2" applyNumberFormat="1" applyFont="1" applyFill="1" applyBorder="1" applyAlignment="1">
      <alignment horizontal="center"/>
    </xf>
    <xf numFmtId="49" fontId="11" fillId="2" borderId="34" xfId="2" applyNumberFormat="1" applyFont="1" applyFill="1" applyBorder="1" applyAlignment="1">
      <alignment horizontal="center" vertical="center" wrapText="1"/>
    </xf>
    <xf numFmtId="49" fontId="11" fillId="2" borderId="35" xfId="2" applyNumberFormat="1" applyFont="1" applyFill="1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49" fontId="11" fillId="2" borderId="9" xfId="2" applyNumberFormat="1" applyFont="1" applyFill="1" applyBorder="1" applyAlignment="1">
      <alignment horizontal="center" vertical="center" wrapText="1"/>
    </xf>
    <xf numFmtId="49" fontId="11" fillId="2" borderId="11" xfId="2" applyNumberFormat="1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6" fillId="0" borderId="6" xfId="2" applyFont="1" applyBorder="1" applyAlignment="1"/>
    <xf numFmtId="0" fontId="0" fillId="0" borderId="6" xfId="0" applyBorder="1" applyAlignment="1"/>
    <xf numFmtId="0" fontId="34" fillId="0" borderId="31" xfId="0" applyFont="1" applyBorder="1" applyAlignment="1"/>
    <xf numFmtId="0" fontId="34" fillId="0" borderId="35" xfId="0" applyFont="1" applyBorder="1" applyAlignment="1"/>
    <xf numFmtId="0" fontId="34" fillId="0" borderId="36" xfId="0" applyFont="1" applyBorder="1" applyAlignment="1"/>
    <xf numFmtId="0" fontId="0" fillId="0" borderId="21" xfId="0" applyFill="1" applyBorder="1" applyAlignment="1">
      <alignment horizontal="center" vertical="center" textRotation="90"/>
    </xf>
    <xf numFmtId="0" fontId="0" fillId="0" borderId="1" xfId="0" applyBorder="1" applyAlignment="1"/>
    <xf numFmtId="0" fontId="0" fillId="0" borderId="24" xfId="0" applyBorder="1" applyAlignment="1"/>
    <xf numFmtId="0" fontId="24" fillId="0" borderId="0" xfId="0" applyFont="1" applyAlignment="1">
      <alignment horizontal="center" vertical="top" wrapText="1"/>
    </xf>
    <xf numFmtId="0" fontId="31" fillId="0" borderId="27" xfId="0" applyFont="1" applyBorder="1" applyAlignment="1">
      <alignment horizontal="center" vertical="center"/>
    </xf>
    <xf numFmtId="0" fontId="31" fillId="0" borderId="28" xfId="0" applyFont="1" applyBorder="1" applyAlignment="1">
      <alignment horizontal="center" vertical="center"/>
    </xf>
    <xf numFmtId="0" fontId="31" fillId="0" borderId="4" xfId="0" applyFont="1" applyBorder="1" applyAlignment="1">
      <alignment horizontal="center" vertical="center"/>
    </xf>
    <xf numFmtId="0" fontId="31" fillId="0" borderId="8" xfId="0" applyFont="1" applyBorder="1" applyAlignment="1">
      <alignment horizontal="center" vertical="center"/>
    </xf>
    <xf numFmtId="0" fontId="31" fillId="0" borderId="12" xfId="0" applyFont="1" applyBorder="1" applyAlignment="1">
      <alignment horizontal="center" vertical="center"/>
    </xf>
    <xf numFmtId="0" fontId="31" fillId="0" borderId="2" xfId="0" applyFont="1" applyBorder="1" applyAlignment="1">
      <alignment horizontal="center" vertical="center"/>
    </xf>
    <xf numFmtId="0" fontId="31" fillId="0" borderId="6" xfId="0" applyFont="1" applyBorder="1" applyAlignment="1">
      <alignment horizontal="center" vertical="center"/>
    </xf>
    <xf numFmtId="0" fontId="31" fillId="0" borderId="19" xfId="0" applyFont="1" applyBorder="1" applyAlignment="1">
      <alignment horizontal="center" vertical="center"/>
    </xf>
    <xf numFmtId="0" fontId="34" fillId="0" borderId="27" xfId="0" applyFont="1" applyFill="1" applyBorder="1" applyAlignment="1">
      <alignment horizontal="center" vertical="center"/>
    </xf>
    <xf numFmtId="0" fontId="34" fillId="0" borderId="28" xfId="0" applyFont="1" applyFill="1" applyBorder="1" applyAlignment="1">
      <alignment horizontal="center" vertical="center"/>
    </xf>
    <xf numFmtId="0" fontId="34" fillId="0" borderId="18" xfId="0" applyFont="1" applyFill="1" applyBorder="1" applyAlignment="1">
      <alignment horizontal="center" vertical="center" shrinkToFit="1"/>
    </xf>
    <xf numFmtId="0" fontId="34" fillId="0" borderId="20" xfId="0" applyFont="1" applyFill="1" applyBorder="1" applyAlignment="1">
      <alignment horizontal="center" vertical="center" shrinkToFit="1"/>
    </xf>
    <xf numFmtId="0" fontId="0" fillId="0" borderId="22" xfId="0" applyFill="1" applyBorder="1" applyAlignment="1">
      <alignment horizontal="center" vertical="center" textRotation="90"/>
    </xf>
    <xf numFmtId="0" fontId="0" fillId="0" borderId="23" xfId="0" applyBorder="1" applyAlignment="1"/>
    <xf numFmtId="0" fontId="0" fillId="0" borderId="25" xfId="0" applyBorder="1" applyAlignment="1"/>
    <xf numFmtId="0" fontId="28" fillId="0" borderId="15" xfId="0" applyFont="1" applyBorder="1" applyAlignment="1">
      <alignment horizontal="center" vertical="center"/>
    </xf>
    <xf numFmtId="0" fontId="28" fillId="0" borderId="16" xfId="0" applyFont="1" applyBorder="1" applyAlignment="1">
      <alignment horizontal="center" vertical="center"/>
    </xf>
    <xf numFmtId="0" fontId="28" fillId="0" borderId="17" xfId="0" applyFont="1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31" fillId="5" borderId="4" xfId="0" applyFont="1" applyFill="1" applyBorder="1" applyAlignment="1">
      <alignment horizontal="center" vertical="center"/>
    </xf>
    <xf numFmtId="0" fontId="31" fillId="5" borderId="8" xfId="0" applyFont="1" applyFill="1" applyBorder="1" applyAlignment="1">
      <alignment horizontal="center" vertical="center"/>
    </xf>
    <xf numFmtId="0" fontId="31" fillId="5" borderId="5" xfId="0" applyFont="1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 textRotation="90"/>
    </xf>
    <xf numFmtId="0" fontId="0" fillId="0" borderId="37" xfId="0" applyBorder="1" applyAlignment="1"/>
    <xf numFmtId="0" fontId="0" fillId="0" borderId="30" xfId="0" applyBorder="1" applyAlignment="1"/>
    <xf numFmtId="0" fontId="7" fillId="0" borderId="0" xfId="0" applyFont="1" applyAlignment="1">
      <alignment horizontal="center" vertical="top" wrapText="1"/>
    </xf>
    <xf numFmtId="0" fontId="23" fillId="5" borderId="0" xfId="0" applyFont="1" applyFill="1" applyAlignment="1">
      <alignment horizontal="left" vertical="center"/>
    </xf>
    <xf numFmtId="0" fontId="23" fillId="0" borderId="0" xfId="0" applyFont="1" applyAlignment="1"/>
    <xf numFmtId="0" fontId="0" fillId="0" borderId="0" xfId="0" applyAlignment="1"/>
    <xf numFmtId="0" fontId="24" fillId="5" borderId="0" xfId="0" applyFont="1" applyFill="1" applyAlignment="1">
      <alignment horizontal="left" vertical="center"/>
    </xf>
    <xf numFmtId="0" fontId="24" fillId="0" borderId="0" xfId="0" applyFont="1" applyAlignment="1"/>
    <xf numFmtId="0" fontId="19" fillId="0" borderId="0" xfId="0" applyFont="1" applyAlignment="1"/>
    <xf numFmtId="0" fontId="21" fillId="5" borderId="0" xfId="0" applyFont="1" applyFill="1" applyAlignment="1">
      <alignment horizontal="center"/>
    </xf>
    <xf numFmtId="14" fontId="22" fillId="5" borderId="0" xfId="0" applyNumberFormat="1" applyFont="1" applyFill="1" applyAlignment="1">
      <alignment horizontal="center" vertical="center"/>
    </xf>
    <xf numFmtId="0" fontId="22" fillId="5" borderId="0" xfId="0" applyFont="1" applyFill="1" applyAlignment="1">
      <alignment horizontal="center" vertical="center"/>
    </xf>
    <xf numFmtId="0" fontId="22" fillId="5" borderId="0" xfId="0" applyFont="1" applyFill="1" applyAlignment="1">
      <alignment horizontal="center"/>
    </xf>
    <xf numFmtId="0" fontId="34" fillId="0" borderId="32" xfId="0" applyFont="1" applyBorder="1" applyAlignment="1"/>
    <xf numFmtId="0" fontId="34" fillId="0" borderId="11" xfId="0" applyFont="1" applyBorder="1" applyAlignment="1"/>
    <xf numFmtId="0" fontId="34" fillId="0" borderId="10" xfId="0" applyFont="1" applyBorder="1" applyAlignment="1"/>
    <xf numFmtId="0" fontId="34" fillId="0" borderId="33" xfId="0" applyFont="1" applyBorder="1" applyAlignment="1"/>
    <xf numFmtId="0" fontId="34" fillId="0" borderId="38" xfId="0" applyFont="1" applyBorder="1" applyAlignment="1"/>
    <xf numFmtId="0" fontId="34" fillId="0" borderId="29" xfId="0" applyFont="1" applyBorder="1" applyAlignment="1"/>
  </cellXfs>
  <cellStyles count="9">
    <cellStyle name="Lien hypertexte 2" xfId="1" xr:uid="{00000000-0005-0000-0000-000000000000}"/>
    <cellStyle name="Lien hypertexte 2 2" xfId="3" xr:uid="{00000000-0005-0000-0000-000001000000}"/>
    <cellStyle name="Normal" xfId="0" builtinId="0"/>
    <cellStyle name="Normal 2" xfId="2" xr:uid="{00000000-0005-0000-0000-000003000000}"/>
    <cellStyle name="Normal 3" xfId="4" xr:uid="{00000000-0005-0000-0000-000004000000}"/>
    <cellStyle name="Normal 3 2" xfId="7" xr:uid="{00000000-0005-0000-0000-000005000000}"/>
    <cellStyle name="Normal 3 3" xfId="6" xr:uid="{00000000-0005-0000-0000-000006000000}"/>
    <cellStyle name="Normal 4" xfId="5" xr:uid="{00000000-0005-0000-0000-000007000000}"/>
    <cellStyle name="Normal 5" xfId="8" xr:uid="{00000000-0005-0000-0000-000008000000}"/>
  </cellStyles>
  <dxfs count="9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000099"/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0</xdr:rowOff>
        </xdr:from>
        <xdr:to>
          <xdr:col>0</xdr:col>
          <xdr:colOff>2066925</xdr:colOff>
          <xdr:row>0</xdr:row>
          <xdr:rowOff>466725</xdr:rowOff>
        </xdr:to>
        <xdr:sp macro="" textlink="">
          <xdr:nvSpPr>
            <xdr:cNvPr id="1605" name="Chantier" hidden="1">
              <a:extLst>
                <a:ext uri="{63B3BB69-23CF-44E3-9099-C40C66FF867C}">
                  <a14:compatExt spid="_x0000_s1605"/>
                </a:ext>
                <a:ext uri="{FF2B5EF4-FFF2-40B4-BE49-F238E27FC236}">
                  <a16:creationId xmlns:a16="http://schemas.microsoft.com/office/drawing/2014/main" id="{00000000-0008-0000-0000-00004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</xdr:row>
          <xdr:rowOff>9525</xdr:rowOff>
        </xdr:from>
        <xdr:to>
          <xdr:col>0</xdr:col>
          <xdr:colOff>2066925</xdr:colOff>
          <xdr:row>2</xdr:row>
          <xdr:rowOff>47625</xdr:rowOff>
        </xdr:to>
        <xdr:sp macro="" textlink="">
          <xdr:nvSpPr>
            <xdr:cNvPr id="1608" name="Bureau" hidden="1">
              <a:extLst>
                <a:ext uri="{63B3BB69-23CF-44E3-9099-C40C66FF867C}">
                  <a14:compatExt spid="_x0000_s1608"/>
                </a:ext>
                <a:ext uri="{FF2B5EF4-FFF2-40B4-BE49-F238E27FC236}">
                  <a16:creationId xmlns:a16="http://schemas.microsoft.com/office/drawing/2014/main" id="{00000000-0008-0000-0000-00004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Moustache\Planning%20commercial%20devis\Planning%20Commercial%20201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Paramètres couleurs"/>
      <sheetName val="contenu des listes"/>
      <sheetName val="planning"/>
    </sheetNames>
    <sheetDataSet>
      <sheetData sheetId="0"/>
      <sheetData sheetId="1"/>
      <sheetData sheetId="2">
        <row r="1">
          <cell r="B1" t="str">
            <v>Projeteurs</v>
          </cell>
        </row>
        <row r="2">
          <cell r="B2" t="str">
            <v>Ba</v>
          </cell>
        </row>
        <row r="3">
          <cell r="B3" t="str">
            <v>Bouwyn Matthieu</v>
          </cell>
        </row>
        <row r="4">
          <cell r="B4" t="str">
            <v>Baris Loic</v>
          </cell>
        </row>
        <row r="5">
          <cell r="B5" t="str">
            <v>Barreau Stephane</v>
          </cell>
        </row>
        <row r="6">
          <cell r="B6" t="str">
            <v>Bodin Fabien</v>
          </cell>
        </row>
        <row r="7">
          <cell r="B7" t="str">
            <v>Bettini Thomas</v>
          </cell>
        </row>
        <row r="8">
          <cell r="B8" t="str">
            <v>castetbon yannick</v>
          </cell>
        </row>
        <row r="9">
          <cell r="B9" t="str">
            <v>Chenel Bruno</v>
          </cell>
        </row>
        <row r="10">
          <cell r="B10" t="str">
            <v>Cottel Hugues</v>
          </cell>
        </row>
        <row r="11">
          <cell r="B11" t="str">
            <v>Contim Michel</v>
          </cell>
        </row>
        <row r="12">
          <cell r="B12" t="str">
            <v>Dalbergue Philippe</v>
          </cell>
        </row>
        <row r="13">
          <cell r="B13" t="str">
            <v>Dubac Didier</v>
          </cell>
        </row>
        <row r="14">
          <cell r="B14" t="str">
            <v>Palangre Maxim</v>
          </cell>
        </row>
        <row r="15">
          <cell r="B15" t="str">
            <v>Guiraud Patrick</v>
          </cell>
        </row>
        <row r="16">
          <cell r="B16" t="str">
            <v>Larue Jean-Michel</v>
          </cell>
        </row>
        <row r="17">
          <cell r="B17" t="str">
            <v>Leclainche Christophe</v>
          </cell>
        </row>
        <row r="18">
          <cell r="B18" t="str">
            <v>Marrier Gregory</v>
          </cell>
        </row>
        <row r="19">
          <cell r="B19" t="str">
            <v>Marsal Jean</v>
          </cell>
        </row>
        <row r="20">
          <cell r="B20" t="str">
            <v>Melin Frédéric</v>
          </cell>
        </row>
        <row r="21">
          <cell r="B21" t="str">
            <v>Mendiboure</v>
          </cell>
        </row>
        <row r="22">
          <cell r="B22" t="str">
            <v>Monediere Fabien</v>
          </cell>
        </row>
        <row r="23">
          <cell r="B23" t="str">
            <v>Peyrot Jean-Marc</v>
          </cell>
        </row>
        <row r="24">
          <cell r="B24" t="str">
            <v>Rousseau Bruno</v>
          </cell>
        </row>
        <row r="25">
          <cell r="B25" t="str">
            <v>Silhouette Arnaud</v>
          </cell>
        </row>
        <row r="26">
          <cell r="B26" t="str">
            <v>Vignault Mireille</v>
          </cell>
        </row>
        <row r="27">
          <cell r="B27" t="str">
            <v>Zuk Gil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BC200"/>
  <sheetViews>
    <sheetView showGridLines="0" view="pageBreakPreview" zoomScale="55" zoomScaleNormal="40" zoomScaleSheetLayoutView="55" workbookViewId="0">
      <pane ySplit="6" topLeftCell="A94" activePane="bottomLeft" state="frozen"/>
      <selection pane="bottomLeft" activeCell="F25" sqref="F25"/>
    </sheetView>
  </sheetViews>
  <sheetFormatPr baseColWidth="10" defaultColWidth="9.140625" defaultRowHeight="12.75" outlineLevelCol="1" x14ac:dyDescent="0.2"/>
  <cols>
    <col min="1" max="1" width="43.5703125" style="1" bestFit="1" customWidth="1"/>
    <col min="2" max="2" width="5.42578125" style="1" customWidth="1"/>
    <col min="3" max="3" width="9.28515625" style="1" customWidth="1"/>
    <col min="4" max="4" width="7.28515625" style="1" customWidth="1"/>
    <col min="5" max="5" width="19.5703125" style="1" bestFit="1" customWidth="1"/>
    <col min="6" max="6" width="13.28515625" style="3" bestFit="1" customWidth="1"/>
    <col min="7" max="7" width="64.42578125" style="2" bestFit="1" customWidth="1"/>
    <col min="8" max="8" width="25.5703125" style="3" customWidth="1"/>
    <col min="9" max="9" width="15" style="3" customWidth="1"/>
    <col min="10" max="10" width="9.85546875" style="3" customWidth="1"/>
    <col min="11" max="11" width="11.140625" style="2" customWidth="1"/>
    <col min="12" max="12" width="15" style="3" customWidth="1"/>
    <col min="13" max="13" width="12.28515625" style="2" customWidth="1"/>
    <col min="14" max="14" width="13.7109375" style="3" customWidth="1"/>
    <col min="15" max="15" width="14.28515625" style="2" customWidth="1"/>
    <col min="16" max="16" width="10.42578125" style="4" customWidth="1" outlineLevel="1"/>
    <col min="17" max="17" width="10.28515625" style="4" customWidth="1" outlineLevel="1"/>
    <col min="18" max="18" width="10.28515625" style="3" customWidth="1" outlineLevel="1"/>
    <col min="19" max="19" width="10.28515625" style="4" customWidth="1" outlineLevel="1"/>
    <col min="20" max="22" width="10.140625" style="3" customWidth="1" outlineLevel="1"/>
    <col min="23" max="23" width="0.5703125" style="130" customWidth="1" outlineLevel="1"/>
    <col min="24" max="53" width="7.28515625" style="3" customWidth="1" outlineLevel="1"/>
    <col min="54" max="54" width="10.7109375" style="2" customWidth="1"/>
    <col min="55" max="298" width="11.5703125" style="1" customWidth="1"/>
    <col min="299" max="299" width="40.5703125" style="1" bestFit="1" customWidth="1"/>
    <col min="300" max="300" width="36.28515625" style="1" customWidth="1"/>
    <col min="301" max="302" width="0" style="1" hidden="1" customWidth="1"/>
    <col min="303" max="303" width="32.85546875" style="1" customWidth="1"/>
    <col min="304" max="309" width="0" style="1" hidden="1" customWidth="1"/>
    <col min="310" max="554" width="11.5703125" style="1" customWidth="1"/>
    <col min="555" max="555" width="40.5703125" style="1" bestFit="1" customWidth="1"/>
    <col min="556" max="556" width="36.28515625" style="1" customWidth="1"/>
    <col min="557" max="558" width="0" style="1" hidden="1" customWidth="1"/>
    <col min="559" max="559" width="32.85546875" style="1" customWidth="1"/>
    <col min="560" max="565" width="0" style="1" hidden="1" customWidth="1"/>
    <col min="566" max="729" width="11.5703125" style="1" customWidth="1"/>
    <col min="730" max="731" width="11.5703125" style="1" hidden="1" customWidth="1"/>
    <col min="732" max="810" width="11.5703125" style="1" customWidth="1"/>
    <col min="811" max="811" width="40.5703125" style="1" bestFit="1" customWidth="1"/>
    <col min="812" max="812" width="36.28515625" style="1" customWidth="1"/>
    <col min="813" max="814" width="0" style="1" hidden="1" customWidth="1"/>
    <col min="815" max="815" width="32.85546875" style="1" customWidth="1"/>
    <col min="816" max="821" width="0" style="1" hidden="1" customWidth="1"/>
    <col min="822" max="1066" width="11.5703125" style="1" customWidth="1"/>
    <col min="1067" max="1067" width="40.5703125" style="1" bestFit="1" customWidth="1"/>
    <col min="1068" max="1068" width="36.28515625" style="1" customWidth="1"/>
    <col min="1069" max="1070" width="0" style="1" hidden="1" customWidth="1"/>
    <col min="1071" max="1071" width="32.85546875" style="1" customWidth="1"/>
    <col min="1072" max="1077" width="0" style="1" hidden="1" customWidth="1"/>
    <col min="1078" max="1322" width="11.5703125" style="1" customWidth="1"/>
    <col min="1323" max="1323" width="40.5703125" style="1" bestFit="1" customWidth="1"/>
    <col min="1324" max="1324" width="36.28515625" style="1" customWidth="1"/>
    <col min="1325" max="1326" width="0" style="1" hidden="1" customWidth="1"/>
    <col min="1327" max="1327" width="32.85546875" style="1" customWidth="1"/>
    <col min="1328" max="1333" width="0" style="1" hidden="1" customWidth="1"/>
    <col min="1334" max="1578" width="11.5703125" style="1" customWidth="1"/>
    <col min="1579" max="1579" width="40.5703125" style="1" bestFit="1" customWidth="1"/>
    <col min="1580" max="1580" width="36.28515625" style="1" customWidth="1"/>
    <col min="1581" max="1582" width="0" style="1" hidden="1" customWidth="1"/>
    <col min="1583" max="1583" width="32.85546875" style="1" customWidth="1"/>
    <col min="1584" max="1589" width="0" style="1" hidden="1" customWidth="1"/>
    <col min="1590" max="1834" width="11.5703125" style="1" customWidth="1"/>
    <col min="1835" max="1835" width="40.5703125" style="1" bestFit="1" customWidth="1"/>
    <col min="1836" max="1836" width="36.28515625" style="1" customWidth="1"/>
    <col min="1837" max="1838" width="0" style="1" hidden="1" customWidth="1"/>
    <col min="1839" max="1839" width="32.85546875" style="1" customWidth="1"/>
    <col min="1840" max="1845" width="0" style="1" hidden="1" customWidth="1"/>
    <col min="1846" max="2090" width="11.5703125" style="1" customWidth="1"/>
    <col min="2091" max="2091" width="40.5703125" style="1" bestFit="1" customWidth="1"/>
    <col min="2092" max="2092" width="36.28515625" style="1" customWidth="1"/>
    <col min="2093" max="2094" width="0" style="1" hidden="1" customWidth="1"/>
    <col min="2095" max="2095" width="32.85546875" style="1" customWidth="1"/>
    <col min="2096" max="2101" width="0" style="1" hidden="1" customWidth="1"/>
    <col min="2102" max="2346" width="11.5703125" style="1" customWidth="1"/>
    <col min="2347" max="2347" width="40.5703125" style="1" bestFit="1" customWidth="1"/>
    <col min="2348" max="2348" width="36.28515625" style="1" customWidth="1"/>
    <col min="2349" max="2350" width="0" style="1" hidden="1" customWidth="1"/>
    <col min="2351" max="2351" width="32.85546875" style="1" customWidth="1"/>
    <col min="2352" max="2357" width="0" style="1" hidden="1" customWidth="1"/>
    <col min="2358" max="2602" width="11.5703125" style="1" customWidth="1"/>
    <col min="2603" max="2603" width="40.5703125" style="1" bestFit="1" customWidth="1"/>
    <col min="2604" max="2604" width="36.28515625" style="1" customWidth="1"/>
    <col min="2605" max="2606" width="0" style="1" hidden="1" customWidth="1"/>
    <col min="2607" max="2607" width="32.85546875" style="1" customWidth="1"/>
    <col min="2608" max="2613" width="0" style="1" hidden="1" customWidth="1"/>
    <col min="2614" max="2858" width="11.5703125" style="1" customWidth="1"/>
    <col min="2859" max="2859" width="40.5703125" style="1" bestFit="1" customWidth="1"/>
    <col min="2860" max="2860" width="36.28515625" style="1" customWidth="1"/>
    <col min="2861" max="2862" width="0" style="1" hidden="1" customWidth="1"/>
    <col min="2863" max="2863" width="32.85546875" style="1" customWidth="1"/>
    <col min="2864" max="2869" width="0" style="1" hidden="1" customWidth="1"/>
    <col min="2870" max="3114" width="11.5703125" style="1" customWidth="1"/>
    <col min="3115" max="3115" width="40.5703125" style="1" bestFit="1" customWidth="1"/>
    <col min="3116" max="3116" width="36.28515625" style="1" customWidth="1"/>
    <col min="3117" max="3118" width="0" style="1" hidden="1" customWidth="1"/>
    <col min="3119" max="3119" width="32.85546875" style="1" customWidth="1"/>
    <col min="3120" max="3125" width="0" style="1" hidden="1" customWidth="1"/>
    <col min="3126" max="3370" width="11.5703125" style="1" customWidth="1"/>
    <col min="3371" max="3371" width="40.5703125" style="1" bestFit="1" customWidth="1"/>
    <col min="3372" max="3372" width="36.28515625" style="1" customWidth="1"/>
    <col min="3373" max="3374" width="0" style="1" hidden="1" customWidth="1"/>
    <col min="3375" max="3375" width="32.85546875" style="1" customWidth="1"/>
    <col min="3376" max="3381" width="0" style="1" hidden="1" customWidth="1"/>
    <col min="3382" max="3626" width="11.5703125" style="1" customWidth="1"/>
    <col min="3627" max="3627" width="40.5703125" style="1" bestFit="1" customWidth="1"/>
    <col min="3628" max="3628" width="36.28515625" style="1" customWidth="1"/>
    <col min="3629" max="3630" width="0" style="1" hidden="1" customWidth="1"/>
    <col min="3631" max="3631" width="32.85546875" style="1" customWidth="1"/>
    <col min="3632" max="3637" width="0" style="1" hidden="1" customWidth="1"/>
    <col min="3638" max="3882" width="11.5703125" style="1" customWidth="1"/>
    <col min="3883" max="3883" width="40.5703125" style="1" bestFit="1" customWidth="1"/>
    <col min="3884" max="3884" width="36.28515625" style="1" customWidth="1"/>
    <col min="3885" max="3886" width="0" style="1" hidden="1" customWidth="1"/>
    <col min="3887" max="3887" width="32.85546875" style="1" customWidth="1"/>
    <col min="3888" max="3893" width="0" style="1" hidden="1" customWidth="1"/>
    <col min="3894" max="4138" width="11.5703125" style="1" customWidth="1"/>
    <col min="4139" max="4139" width="40.5703125" style="1" bestFit="1" customWidth="1"/>
    <col min="4140" max="4140" width="36.28515625" style="1" customWidth="1"/>
    <col min="4141" max="4142" width="0" style="1" hidden="1" customWidth="1"/>
    <col min="4143" max="4143" width="32.85546875" style="1" customWidth="1"/>
    <col min="4144" max="4149" width="0" style="1" hidden="1" customWidth="1"/>
    <col min="4150" max="4394" width="11.5703125" style="1" customWidth="1"/>
    <col min="4395" max="4395" width="40.5703125" style="1" bestFit="1" customWidth="1"/>
    <col min="4396" max="4396" width="36.28515625" style="1" customWidth="1"/>
    <col min="4397" max="4398" width="0" style="1" hidden="1" customWidth="1"/>
    <col min="4399" max="4399" width="32.85546875" style="1" customWidth="1"/>
    <col min="4400" max="4405" width="0" style="1" hidden="1" customWidth="1"/>
    <col min="4406" max="4650" width="11.5703125" style="1" customWidth="1"/>
    <col min="4651" max="4651" width="40.5703125" style="1" bestFit="1" customWidth="1"/>
    <col min="4652" max="4652" width="36.28515625" style="1" customWidth="1"/>
    <col min="4653" max="4654" width="0" style="1" hidden="1" customWidth="1"/>
    <col min="4655" max="4655" width="32.85546875" style="1" customWidth="1"/>
    <col min="4656" max="4661" width="0" style="1" hidden="1" customWidth="1"/>
    <col min="4662" max="4906" width="11.5703125" style="1" customWidth="1"/>
    <col min="4907" max="4907" width="40.5703125" style="1" bestFit="1" customWidth="1"/>
    <col min="4908" max="4908" width="36.28515625" style="1" customWidth="1"/>
    <col min="4909" max="4910" width="0" style="1" hidden="1" customWidth="1"/>
    <col min="4911" max="4911" width="32.85546875" style="1" customWidth="1"/>
    <col min="4912" max="4917" width="0" style="1" hidden="1" customWidth="1"/>
    <col min="4918" max="5162" width="11.5703125" style="1" customWidth="1"/>
    <col min="5163" max="5163" width="40.5703125" style="1" bestFit="1" customWidth="1"/>
    <col min="5164" max="5164" width="36.28515625" style="1" customWidth="1"/>
    <col min="5165" max="5166" width="0" style="1" hidden="1" customWidth="1"/>
    <col min="5167" max="5167" width="32.85546875" style="1" customWidth="1"/>
    <col min="5168" max="5173" width="0" style="1" hidden="1" customWidth="1"/>
    <col min="5174" max="5418" width="11.5703125" style="1" customWidth="1"/>
    <col min="5419" max="5419" width="40.5703125" style="1" bestFit="1" customWidth="1"/>
    <col min="5420" max="5420" width="36.28515625" style="1" customWidth="1"/>
    <col min="5421" max="5422" width="0" style="1" hidden="1" customWidth="1"/>
    <col min="5423" max="5423" width="32.85546875" style="1" customWidth="1"/>
    <col min="5424" max="5429" width="0" style="1" hidden="1" customWidth="1"/>
    <col min="5430" max="5674" width="11.5703125" style="1" customWidth="1"/>
    <col min="5675" max="5675" width="40.5703125" style="1" bestFit="1" customWidth="1"/>
    <col min="5676" max="5676" width="36.28515625" style="1" customWidth="1"/>
    <col min="5677" max="5678" width="0" style="1" hidden="1" customWidth="1"/>
    <col min="5679" max="5679" width="32.85546875" style="1" customWidth="1"/>
    <col min="5680" max="5685" width="0" style="1" hidden="1" customWidth="1"/>
    <col min="5686" max="5930" width="11.5703125" style="1" customWidth="1"/>
    <col min="5931" max="5931" width="40.5703125" style="1" bestFit="1" customWidth="1"/>
    <col min="5932" max="5932" width="36.28515625" style="1" customWidth="1"/>
    <col min="5933" max="5934" width="0" style="1" hidden="1" customWidth="1"/>
    <col min="5935" max="5935" width="32.85546875" style="1" customWidth="1"/>
    <col min="5936" max="5941" width="0" style="1" hidden="1" customWidth="1"/>
    <col min="5942" max="6186" width="11.5703125" style="1" customWidth="1"/>
    <col min="6187" max="6187" width="40.5703125" style="1" bestFit="1" customWidth="1"/>
    <col min="6188" max="6188" width="36.28515625" style="1" customWidth="1"/>
    <col min="6189" max="6190" width="0" style="1" hidden="1" customWidth="1"/>
    <col min="6191" max="6191" width="32.85546875" style="1" customWidth="1"/>
    <col min="6192" max="6197" width="0" style="1" hidden="1" customWidth="1"/>
    <col min="6198" max="6442" width="11.5703125" style="1" customWidth="1"/>
    <col min="6443" max="6443" width="40.5703125" style="1" bestFit="1" customWidth="1"/>
    <col min="6444" max="6444" width="36.28515625" style="1" customWidth="1"/>
    <col min="6445" max="6446" width="0" style="1" hidden="1" customWidth="1"/>
    <col min="6447" max="6447" width="32.85546875" style="1" customWidth="1"/>
    <col min="6448" max="6453" width="0" style="1" hidden="1" customWidth="1"/>
    <col min="6454" max="6698" width="11.5703125" style="1" customWidth="1"/>
    <col min="6699" max="6699" width="40.5703125" style="1" bestFit="1" customWidth="1"/>
    <col min="6700" max="6700" width="36.28515625" style="1" customWidth="1"/>
    <col min="6701" max="6702" width="0" style="1" hidden="1" customWidth="1"/>
    <col min="6703" max="6703" width="32.85546875" style="1" customWidth="1"/>
    <col min="6704" max="6709" width="0" style="1" hidden="1" customWidth="1"/>
    <col min="6710" max="6954" width="11.5703125" style="1" customWidth="1"/>
    <col min="6955" max="6955" width="40.5703125" style="1" bestFit="1" customWidth="1"/>
    <col min="6956" max="6956" width="36.28515625" style="1" customWidth="1"/>
    <col min="6957" max="6958" width="0" style="1" hidden="1" customWidth="1"/>
    <col min="6959" max="6959" width="32.85546875" style="1" customWidth="1"/>
    <col min="6960" max="6965" width="0" style="1" hidden="1" customWidth="1"/>
    <col min="6966" max="7210" width="11.5703125" style="1" customWidth="1"/>
    <col min="7211" max="7211" width="40.5703125" style="1" bestFit="1" customWidth="1"/>
    <col min="7212" max="7212" width="36.28515625" style="1" customWidth="1"/>
    <col min="7213" max="7214" width="0" style="1" hidden="1" customWidth="1"/>
    <col min="7215" max="7215" width="32.85546875" style="1" customWidth="1"/>
    <col min="7216" max="7221" width="0" style="1" hidden="1" customWidth="1"/>
    <col min="7222" max="7466" width="11.5703125" style="1" customWidth="1"/>
    <col min="7467" max="7467" width="40.5703125" style="1" bestFit="1" customWidth="1"/>
    <col min="7468" max="7468" width="36.28515625" style="1" customWidth="1"/>
    <col min="7469" max="7470" width="0" style="1" hidden="1" customWidth="1"/>
    <col min="7471" max="7471" width="32.85546875" style="1" customWidth="1"/>
    <col min="7472" max="7477" width="0" style="1" hidden="1" customWidth="1"/>
    <col min="7478" max="7722" width="11.5703125" style="1" customWidth="1"/>
    <col min="7723" max="7723" width="40.5703125" style="1" bestFit="1" customWidth="1"/>
    <col min="7724" max="7724" width="36.28515625" style="1" customWidth="1"/>
    <col min="7725" max="7726" width="0" style="1" hidden="1" customWidth="1"/>
    <col min="7727" max="7727" width="32.85546875" style="1" customWidth="1"/>
    <col min="7728" max="7733" width="0" style="1" hidden="1" customWidth="1"/>
    <col min="7734" max="7978" width="11.5703125" style="1" customWidth="1"/>
    <col min="7979" max="7979" width="40.5703125" style="1" bestFit="1" customWidth="1"/>
    <col min="7980" max="7980" width="36.28515625" style="1" customWidth="1"/>
    <col min="7981" max="7982" width="0" style="1" hidden="1" customWidth="1"/>
    <col min="7983" max="7983" width="32.85546875" style="1" customWidth="1"/>
    <col min="7984" max="7989" width="0" style="1" hidden="1" customWidth="1"/>
    <col min="7990" max="8234" width="11.5703125" style="1" customWidth="1"/>
    <col min="8235" max="8235" width="40.5703125" style="1" bestFit="1" customWidth="1"/>
    <col min="8236" max="8236" width="36.28515625" style="1" customWidth="1"/>
    <col min="8237" max="8238" width="0" style="1" hidden="1" customWidth="1"/>
    <col min="8239" max="8239" width="32.85546875" style="1" customWidth="1"/>
    <col min="8240" max="8245" width="0" style="1" hidden="1" customWidth="1"/>
    <col min="8246" max="8490" width="11.5703125" style="1" customWidth="1"/>
    <col min="8491" max="8491" width="40.5703125" style="1" bestFit="1" customWidth="1"/>
    <col min="8492" max="8492" width="36.28515625" style="1" customWidth="1"/>
    <col min="8493" max="8494" width="0" style="1" hidden="1" customWidth="1"/>
    <col min="8495" max="8495" width="32.85546875" style="1" customWidth="1"/>
    <col min="8496" max="8501" width="0" style="1" hidden="1" customWidth="1"/>
    <col min="8502" max="8746" width="11.5703125" style="1" customWidth="1"/>
    <col min="8747" max="8747" width="40.5703125" style="1" bestFit="1" customWidth="1"/>
    <col min="8748" max="8748" width="36.28515625" style="1" customWidth="1"/>
    <col min="8749" max="8750" width="0" style="1" hidden="1" customWidth="1"/>
    <col min="8751" max="8751" width="32.85546875" style="1" customWidth="1"/>
    <col min="8752" max="8757" width="0" style="1" hidden="1" customWidth="1"/>
    <col min="8758" max="9002" width="11.5703125" style="1" customWidth="1"/>
    <col min="9003" max="9003" width="40.5703125" style="1" bestFit="1" customWidth="1"/>
    <col min="9004" max="9004" width="36.28515625" style="1" customWidth="1"/>
    <col min="9005" max="9006" width="0" style="1" hidden="1" customWidth="1"/>
    <col min="9007" max="9007" width="32.85546875" style="1" customWidth="1"/>
    <col min="9008" max="9013" width="0" style="1" hidden="1" customWidth="1"/>
    <col min="9014" max="9258" width="11.5703125" style="1" customWidth="1"/>
    <col min="9259" max="9259" width="40.5703125" style="1" bestFit="1" customWidth="1"/>
    <col min="9260" max="9260" width="36.28515625" style="1" customWidth="1"/>
    <col min="9261" max="9262" width="0" style="1" hidden="1" customWidth="1"/>
    <col min="9263" max="9263" width="32.85546875" style="1" customWidth="1"/>
    <col min="9264" max="9269" width="0" style="1" hidden="1" customWidth="1"/>
    <col min="9270" max="9514" width="11.5703125" style="1" customWidth="1"/>
    <col min="9515" max="9515" width="40.5703125" style="1" bestFit="1" customWidth="1"/>
    <col min="9516" max="9516" width="36.28515625" style="1" customWidth="1"/>
    <col min="9517" max="9518" width="0" style="1" hidden="1" customWidth="1"/>
    <col min="9519" max="9519" width="32.85546875" style="1" customWidth="1"/>
    <col min="9520" max="9525" width="0" style="1" hidden="1" customWidth="1"/>
    <col min="9526" max="9770" width="11.5703125" style="1" customWidth="1"/>
    <col min="9771" max="9771" width="40.5703125" style="1" bestFit="1" customWidth="1"/>
    <col min="9772" max="9772" width="36.28515625" style="1" customWidth="1"/>
    <col min="9773" max="9774" width="0" style="1" hidden="1" customWidth="1"/>
    <col min="9775" max="9775" width="32.85546875" style="1" customWidth="1"/>
    <col min="9776" max="9781" width="0" style="1" hidden="1" customWidth="1"/>
    <col min="9782" max="10026" width="11.5703125" style="1" customWidth="1"/>
    <col min="10027" max="10027" width="40.5703125" style="1" bestFit="1" customWidth="1"/>
    <col min="10028" max="10028" width="36.28515625" style="1" customWidth="1"/>
    <col min="10029" max="10030" width="0" style="1" hidden="1" customWidth="1"/>
    <col min="10031" max="10031" width="32.85546875" style="1" customWidth="1"/>
    <col min="10032" max="10037" width="0" style="1" hidden="1" customWidth="1"/>
    <col min="10038" max="10282" width="11.5703125" style="1" customWidth="1"/>
    <col min="10283" max="10283" width="40.5703125" style="1" bestFit="1" customWidth="1"/>
    <col min="10284" max="10284" width="36.28515625" style="1" customWidth="1"/>
    <col min="10285" max="10286" width="0" style="1" hidden="1" customWidth="1"/>
    <col min="10287" max="10287" width="32.85546875" style="1" customWidth="1"/>
    <col min="10288" max="10293" width="0" style="1" hidden="1" customWidth="1"/>
    <col min="10294" max="10538" width="11.5703125" style="1" customWidth="1"/>
    <col min="10539" max="10539" width="40.5703125" style="1" bestFit="1" customWidth="1"/>
    <col min="10540" max="10540" width="36.28515625" style="1" customWidth="1"/>
    <col min="10541" max="10542" width="0" style="1" hidden="1" customWidth="1"/>
    <col min="10543" max="10543" width="32.85546875" style="1" customWidth="1"/>
    <col min="10544" max="10549" width="0" style="1" hidden="1" customWidth="1"/>
    <col min="10550" max="10794" width="11.5703125" style="1" customWidth="1"/>
    <col min="10795" max="10795" width="40.5703125" style="1" bestFit="1" customWidth="1"/>
    <col min="10796" max="10796" width="36.28515625" style="1" customWidth="1"/>
    <col min="10797" max="10798" width="0" style="1" hidden="1" customWidth="1"/>
    <col min="10799" max="10799" width="32.85546875" style="1" customWidth="1"/>
    <col min="10800" max="10805" width="0" style="1" hidden="1" customWidth="1"/>
    <col min="10806" max="11050" width="11.5703125" style="1" customWidth="1"/>
    <col min="11051" max="11051" width="40.5703125" style="1" bestFit="1" customWidth="1"/>
    <col min="11052" max="11052" width="36.28515625" style="1" customWidth="1"/>
    <col min="11053" max="11054" width="0" style="1" hidden="1" customWidth="1"/>
    <col min="11055" max="11055" width="32.85546875" style="1" customWidth="1"/>
    <col min="11056" max="11061" width="0" style="1" hidden="1" customWidth="1"/>
    <col min="11062" max="11306" width="11.5703125" style="1" customWidth="1"/>
    <col min="11307" max="11307" width="40.5703125" style="1" bestFit="1" customWidth="1"/>
    <col min="11308" max="11308" width="36.28515625" style="1" customWidth="1"/>
    <col min="11309" max="11310" width="0" style="1" hidden="1" customWidth="1"/>
    <col min="11311" max="11311" width="32.85546875" style="1" customWidth="1"/>
    <col min="11312" max="11317" width="0" style="1" hidden="1" customWidth="1"/>
    <col min="11318" max="11562" width="11.5703125" style="1" customWidth="1"/>
    <col min="11563" max="11563" width="40.5703125" style="1" bestFit="1" customWidth="1"/>
    <col min="11564" max="11564" width="36.28515625" style="1" customWidth="1"/>
    <col min="11565" max="11566" width="0" style="1" hidden="1" customWidth="1"/>
    <col min="11567" max="11567" width="32.85546875" style="1" customWidth="1"/>
    <col min="11568" max="11573" width="0" style="1" hidden="1" customWidth="1"/>
    <col min="11574" max="11818" width="11.5703125" style="1" customWidth="1"/>
    <col min="11819" max="11819" width="40.5703125" style="1" bestFit="1" customWidth="1"/>
    <col min="11820" max="11820" width="36.28515625" style="1" customWidth="1"/>
    <col min="11821" max="11822" width="0" style="1" hidden="1" customWidth="1"/>
    <col min="11823" max="11823" width="32.85546875" style="1" customWidth="1"/>
    <col min="11824" max="11829" width="0" style="1" hidden="1" customWidth="1"/>
    <col min="11830" max="12074" width="11.5703125" style="1" customWidth="1"/>
    <col min="12075" max="12075" width="40.5703125" style="1" bestFit="1" customWidth="1"/>
    <col min="12076" max="12076" width="36.28515625" style="1" customWidth="1"/>
    <col min="12077" max="12078" width="0" style="1" hidden="1" customWidth="1"/>
    <col min="12079" max="12079" width="32.85546875" style="1" customWidth="1"/>
    <col min="12080" max="12085" width="0" style="1" hidden="1" customWidth="1"/>
    <col min="12086" max="12330" width="11.5703125" style="1" customWidth="1"/>
    <col min="12331" max="12331" width="40.5703125" style="1" bestFit="1" customWidth="1"/>
    <col min="12332" max="12332" width="36.28515625" style="1" customWidth="1"/>
    <col min="12333" max="12334" width="0" style="1" hidden="1" customWidth="1"/>
    <col min="12335" max="12335" width="32.85546875" style="1" customWidth="1"/>
    <col min="12336" max="12341" width="0" style="1" hidden="1" customWidth="1"/>
    <col min="12342" max="12586" width="11.5703125" style="1" customWidth="1"/>
    <col min="12587" max="12587" width="40.5703125" style="1" bestFit="1" customWidth="1"/>
    <col min="12588" max="12588" width="36.28515625" style="1" customWidth="1"/>
    <col min="12589" max="12590" width="0" style="1" hidden="1" customWidth="1"/>
    <col min="12591" max="12591" width="32.85546875" style="1" customWidth="1"/>
    <col min="12592" max="12597" width="0" style="1" hidden="1" customWidth="1"/>
    <col min="12598" max="12842" width="11.5703125" style="1" customWidth="1"/>
    <col min="12843" max="12843" width="40.5703125" style="1" bestFit="1" customWidth="1"/>
    <col min="12844" max="12844" width="36.28515625" style="1" customWidth="1"/>
    <col min="12845" max="12846" width="0" style="1" hidden="1" customWidth="1"/>
    <col min="12847" max="12847" width="32.85546875" style="1" customWidth="1"/>
    <col min="12848" max="12853" width="0" style="1" hidden="1" customWidth="1"/>
    <col min="12854" max="13098" width="11.5703125" style="1" customWidth="1"/>
    <col min="13099" max="13099" width="40.5703125" style="1" bestFit="1" customWidth="1"/>
    <col min="13100" max="13100" width="36.28515625" style="1" customWidth="1"/>
    <col min="13101" max="13102" width="0" style="1" hidden="1" customWidth="1"/>
    <col min="13103" max="13103" width="32.85546875" style="1" customWidth="1"/>
    <col min="13104" max="13109" width="0" style="1" hidden="1" customWidth="1"/>
    <col min="13110" max="13354" width="11.5703125" style="1" customWidth="1"/>
    <col min="13355" max="13355" width="40.5703125" style="1" bestFit="1" customWidth="1"/>
    <col min="13356" max="13356" width="36.28515625" style="1" customWidth="1"/>
    <col min="13357" max="13358" width="0" style="1" hidden="1" customWidth="1"/>
    <col min="13359" max="13359" width="32.85546875" style="1" customWidth="1"/>
    <col min="13360" max="13365" width="0" style="1" hidden="1" customWidth="1"/>
    <col min="13366" max="13610" width="11.5703125" style="1" customWidth="1"/>
    <col min="13611" max="13611" width="40.5703125" style="1" bestFit="1" customWidth="1"/>
    <col min="13612" max="13612" width="36.28515625" style="1" customWidth="1"/>
    <col min="13613" max="13614" width="0" style="1" hidden="1" customWidth="1"/>
    <col min="13615" max="13615" width="32.85546875" style="1" customWidth="1"/>
    <col min="13616" max="13621" width="0" style="1" hidden="1" customWidth="1"/>
    <col min="13622" max="13866" width="11.5703125" style="1" customWidth="1"/>
    <col min="13867" max="13867" width="40.5703125" style="1" bestFit="1" customWidth="1"/>
    <col min="13868" max="13868" width="36.28515625" style="1" customWidth="1"/>
    <col min="13869" max="13870" width="0" style="1" hidden="1" customWidth="1"/>
    <col min="13871" max="13871" width="32.85546875" style="1" customWidth="1"/>
    <col min="13872" max="13877" width="0" style="1" hidden="1" customWidth="1"/>
    <col min="13878" max="14122" width="11.5703125" style="1" customWidth="1"/>
    <col min="14123" max="14123" width="40.5703125" style="1" bestFit="1" customWidth="1"/>
    <col min="14124" max="14124" width="36.28515625" style="1" customWidth="1"/>
    <col min="14125" max="14126" width="0" style="1" hidden="1" customWidth="1"/>
    <col min="14127" max="14127" width="32.85546875" style="1" customWidth="1"/>
    <col min="14128" max="14133" width="0" style="1" hidden="1" customWidth="1"/>
    <col min="14134" max="14378" width="11.5703125" style="1" customWidth="1"/>
    <col min="14379" max="14379" width="40.5703125" style="1" bestFit="1" customWidth="1"/>
    <col min="14380" max="14380" width="36.28515625" style="1" customWidth="1"/>
    <col min="14381" max="14382" width="0" style="1" hidden="1" customWidth="1"/>
    <col min="14383" max="14383" width="32.85546875" style="1" customWidth="1"/>
    <col min="14384" max="14389" width="0" style="1" hidden="1" customWidth="1"/>
    <col min="14390" max="14634" width="11.5703125" style="1" customWidth="1"/>
    <col min="14635" max="14635" width="40.5703125" style="1" bestFit="1" customWidth="1"/>
    <col min="14636" max="14636" width="36.28515625" style="1" customWidth="1"/>
    <col min="14637" max="14638" width="0" style="1" hidden="1" customWidth="1"/>
    <col min="14639" max="14639" width="32.85546875" style="1" customWidth="1"/>
    <col min="14640" max="14645" width="0" style="1" hidden="1" customWidth="1"/>
    <col min="14646" max="14890" width="11.5703125" style="1" customWidth="1"/>
    <col min="14891" max="14891" width="40.5703125" style="1" bestFit="1" customWidth="1"/>
    <col min="14892" max="14892" width="36.28515625" style="1" customWidth="1"/>
    <col min="14893" max="14894" width="0" style="1" hidden="1" customWidth="1"/>
    <col min="14895" max="14895" width="32.85546875" style="1" customWidth="1"/>
    <col min="14896" max="14901" width="0" style="1" hidden="1" customWidth="1"/>
    <col min="14902" max="15146" width="11.5703125" style="1" customWidth="1"/>
    <col min="15147" max="15147" width="40.5703125" style="1" bestFit="1" customWidth="1"/>
    <col min="15148" max="15148" width="36.28515625" style="1" customWidth="1"/>
    <col min="15149" max="15150" width="0" style="1" hidden="1" customWidth="1"/>
    <col min="15151" max="15151" width="32.85546875" style="1" customWidth="1"/>
    <col min="15152" max="15157" width="0" style="1" hidden="1" customWidth="1"/>
    <col min="15158" max="15402" width="11.5703125" style="1" customWidth="1"/>
    <col min="15403" max="15403" width="40.5703125" style="1" bestFit="1" customWidth="1"/>
    <col min="15404" max="15404" width="36.28515625" style="1" customWidth="1"/>
    <col min="15405" max="15406" width="0" style="1" hidden="1" customWidth="1"/>
    <col min="15407" max="15407" width="32.85546875" style="1" customWidth="1"/>
    <col min="15408" max="15413" width="0" style="1" hidden="1" customWidth="1"/>
    <col min="15414" max="15658" width="11.5703125" style="1" customWidth="1"/>
    <col min="15659" max="15659" width="40.5703125" style="1" bestFit="1" customWidth="1"/>
    <col min="15660" max="15660" width="36.28515625" style="1" customWidth="1"/>
    <col min="15661" max="15662" width="0" style="1" hidden="1" customWidth="1"/>
    <col min="15663" max="15663" width="32.85546875" style="1" customWidth="1"/>
    <col min="15664" max="15669" width="0" style="1" hidden="1" customWidth="1"/>
    <col min="15670" max="15914" width="11.5703125" style="1" customWidth="1"/>
    <col min="15915" max="15915" width="40.5703125" style="1" bestFit="1" customWidth="1"/>
    <col min="15916" max="15916" width="36.28515625" style="1" customWidth="1"/>
    <col min="15917" max="15918" width="0" style="1" hidden="1" customWidth="1"/>
    <col min="15919" max="15919" width="32.85546875" style="1" customWidth="1"/>
    <col min="15920" max="15925" width="0" style="1" hidden="1" customWidth="1"/>
    <col min="15926" max="16170" width="11.5703125" style="1" customWidth="1"/>
    <col min="16171" max="16171" width="40.5703125" style="1" bestFit="1" customWidth="1"/>
    <col min="16172" max="16172" width="36.28515625" style="1" customWidth="1"/>
    <col min="16173" max="16174" width="0" style="1" hidden="1" customWidth="1"/>
    <col min="16175" max="16175" width="32.85546875" style="1" customWidth="1"/>
    <col min="16176" max="16181" width="0" style="1" hidden="1" customWidth="1"/>
    <col min="16182" max="16384" width="11.5703125" style="1" customWidth="1"/>
  </cols>
  <sheetData>
    <row r="1" spans="1:54" ht="50.25" customHeight="1" x14ac:dyDescent="0.35">
      <c r="A1" s="23"/>
      <c r="B1" s="31"/>
      <c r="C1" s="22"/>
      <c r="D1" s="43"/>
      <c r="E1" s="22" t="s">
        <v>221</v>
      </c>
      <c r="F1" s="44">
        <f ca="1">TODAY()</f>
        <v>43360</v>
      </c>
      <c r="G1" s="21"/>
      <c r="H1" s="21"/>
      <c r="I1" s="21"/>
      <c r="J1" s="21"/>
      <c r="K1" s="42"/>
      <c r="L1" s="6" t="s">
        <v>123</v>
      </c>
      <c r="M1" s="6" t="s">
        <v>124</v>
      </c>
      <c r="N1" s="6" t="s">
        <v>249</v>
      </c>
      <c r="O1" s="21"/>
      <c r="P1" s="21"/>
      <c r="Q1" s="21"/>
      <c r="R1" s="21"/>
      <c r="S1" s="21"/>
      <c r="T1" s="21"/>
      <c r="U1" s="21"/>
      <c r="V1" s="21"/>
      <c r="W1" s="126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1"/>
      <c r="AL1" s="21"/>
      <c r="AM1" s="21"/>
      <c r="AN1" s="21"/>
      <c r="AO1" s="21"/>
      <c r="AP1" s="21"/>
      <c r="AQ1" s="21"/>
      <c r="AR1" s="21"/>
      <c r="AS1" s="21"/>
      <c r="AT1" s="21"/>
      <c r="AU1" s="21"/>
      <c r="AV1" s="21"/>
      <c r="AW1" s="21"/>
      <c r="AX1" s="21"/>
      <c r="AY1" s="21"/>
      <c r="AZ1" s="21"/>
      <c r="BA1" s="21"/>
      <c r="BB1" s="20"/>
    </row>
    <row r="2" spans="1:54" ht="39" customHeight="1" x14ac:dyDescent="0.35">
      <c r="A2" s="45"/>
      <c r="B2" s="46"/>
      <c r="C2" s="47"/>
      <c r="D2" s="48"/>
      <c r="E2" s="47" t="s">
        <v>256</v>
      </c>
      <c r="F2" s="113" t="s">
        <v>257</v>
      </c>
      <c r="G2" s="41"/>
      <c r="H2" s="41"/>
      <c r="I2" s="41"/>
      <c r="J2" s="41"/>
      <c r="K2" s="41"/>
      <c r="L2" s="6" t="s">
        <v>126</v>
      </c>
      <c r="M2" s="6" t="s">
        <v>125</v>
      </c>
      <c r="N2" s="49"/>
      <c r="O2" s="41"/>
      <c r="P2" s="41"/>
      <c r="Q2" s="41"/>
      <c r="R2" s="41"/>
      <c r="S2" s="41"/>
      <c r="T2" s="41"/>
      <c r="U2" s="41"/>
      <c r="V2" s="41"/>
      <c r="W2" s="127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50"/>
    </row>
    <row r="3" spans="1:54" ht="29.25" customHeight="1" thickBot="1" x14ac:dyDescent="0.4">
      <c r="A3" s="19"/>
      <c r="B3" s="18"/>
      <c r="C3" s="18"/>
      <c r="D3" s="18"/>
      <c r="E3" s="47" t="s">
        <v>258</v>
      </c>
      <c r="F3" s="147" t="s">
        <v>257</v>
      </c>
      <c r="G3" s="148"/>
      <c r="H3" s="17"/>
      <c r="I3" s="17"/>
      <c r="J3" s="41"/>
      <c r="K3" s="41"/>
      <c r="L3" s="41"/>
      <c r="M3" s="41"/>
      <c r="N3" s="17"/>
      <c r="O3" s="17"/>
      <c r="P3" s="17"/>
      <c r="Q3" s="17"/>
      <c r="R3" s="17"/>
      <c r="S3" s="17"/>
      <c r="T3" s="17"/>
      <c r="U3" s="17"/>
      <c r="V3" s="17"/>
      <c r="W3" s="128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16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17"/>
      <c r="AY3" s="17"/>
      <c r="AZ3" s="17"/>
      <c r="BA3" s="116"/>
      <c r="BB3" s="16"/>
    </row>
    <row r="4" spans="1:54" ht="12.75" hidden="1" customHeight="1" x14ac:dyDescent="0.2">
      <c r="A4" s="15"/>
      <c r="B4" s="15"/>
      <c r="C4" s="15"/>
      <c r="D4" s="15"/>
      <c r="E4" s="15"/>
      <c r="F4" s="14"/>
      <c r="G4" s="13"/>
      <c r="H4" s="14"/>
      <c r="I4" s="14"/>
      <c r="J4" s="14"/>
      <c r="K4" s="13"/>
      <c r="L4" s="14"/>
      <c r="M4" s="13"/>
      <c r="N4" s="14"/>
      <c r="O4" s="13"/>
      <c r="P4" s="13"/>
      <c r="Q4" s="13"/>
      <c r="R4" s="14"/>
      <c r="S4" s="13"/>
      <c r="T4" s="14"/>
      <c r="U4" s="14"/>
      <c r="V4" s="14"/>
      <c r="W4" s="129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3"/>
    </row>
    <row r="5" spans="1:54" s="10" customFormat="1" ht="151.5" x14ac:dyDescent="0.2">
      <c r="A5" s="11" t="s">
        <v>8</v>
      </c>
      <c r="B5" s="11" t="s">
        <v>253</v>
      </c>
      <c r="C5" s="11" t="s">
        <v>6</v>
      </c>
      <c r="D5" s="11" t="s">
        <v>7</v>
      </c>
      <c r="E5" s="131" t="s">
        <v>254</v>
      </c>
      <c r="F5" s="12" t="s">
        <v>5</v>
      </c>
      <c r="G5" s="12" t="s">
        <v>255</v>
      </c>
      <c r="H5" s="11" t="s">
        <v>4</v>
      </c>
      <c r="I5" s="11" t="s">
        <v>246</v>
      </c>
      <c r="J5" s="140" t="s">
        <v>23</v>
      </c>
      <c r="K5" s="141"/>
      <c r="L5" s="142"/>
      <c r="M5" s="142"/>
      <c r="N5" s="142"/>
      <c r="O5" s="143"/>
      <c r="P5" s="24" t="s">
        <v>111</v>
      </c>
      <c r="Q5" s="24" t="s">
        <v>112</v>
      </c>
      <c r="R5" s="24" t="s">
        <v>113</v>
      </c>
      <c r="S5" s="24" t="s">
        <v>114</v>
      </c>
      <c r="T5" s="24" t="s">
        <v>115</v>
      </c>
      <c r="U5" s="24" t="s">
        <v>116</v>
      </c>
      <c r="V5" s="136" t="s">
        <v>117</v>
      </c>
      <c r="W5" s="133"/>
      <c r="X5" s="24" t="str">
        <f>UPPER(Adresse!A3)</f>
        <v>MAITRE D'OUVRAGE</v>
      </c>
      <c r="Y5" s="24" t="str">
        <f>UPPER(Adresse!A4)</f>
        <v>ASSISTANT MAITRE D'OUVRAGE</v>
      </c>
      <c r="Z5" s="24" t="str">
        <f>UPPER(Adresse!A5)</f>
        <v>ARCHITECTE</v>
      </c>
      <c r="AA5" s="24" t="str">
        <f>UPPER(Adresse!A6)</f>
        <v>MOE EXÉCUTION</v>
      </c>
      <c r="AB5" s="24" t="str">
        <f>UPPER(Adresse!A7)</f>
        <v>BE FLUIDE</v>
      </c>
      <c r="AC5" s="24" t="str">
        <f>UPPER(Adresse!A8)</f>
        <v>BE STRUCTURE</v>
      </c>
      <c r="AD5" s="24" t="str">
        <f>UPPER(Adresse!A9)</f>
        <v>BUREAU DE CONTRÔLE</v>
      </c>
      <c r="AE5" s="24" t="str">
        <f>UPPER(Adresse!A10)</f>
        <v>S.P.S</v>
      </c>
      <c r="AF5" s="24" t="str">
        <f>UPPER("lot n° " &amp;Adresse!A11)</f>
        <v>LOT N° 01-…</v>
      </c>
      <c r="AG5" s="24" t="str">
        <f>UPPER("lot n° " &amp;Adresse!A12)</f>
        <v>LOT N° 02-…</v>
      </c>
      <c r="AH5" s="24" t="str">
        <f>UPPER("lot n° " &amp;Adresse!A13)</f>
        <v>LOT N° 03-ENTREPRISE GOE</v>
      </c>
      <c r="AI5" s="24" t="str">
        <f>UPPER("lot n° " &amp;Adresse!A14)</f>
        <v>LOT N° 04-ETANCHÉITÉ</v>
      </c>
      <c r="AJ5" s="24" t="str">
        <f>UPPER("lot n° " &amp;Adresse!A15)</f>
        <v>LOT N° 05-…</v>
      </c>
      <c r="AK5" s="24" t="str">
        <f>UPPER("lot n° " &amp;Adresse!A16)</f>
        <v>LOT N° 06-BARDAGE</v>
      </c>
      <c r="AL5" s="24" t="str">
        <f>UPPER("lot n° " &amp;Adresse!A17)</f>
        <v>LOT N° 07-MENUISERIES EXTÉRIEURES</v>
      </c>
      <c r="AM5" s="24" t="str">
        <f>UPPER("lot n° " &amp;Adresse!A18)</f>
        <v>LOT N° 08-CHARPENTE METALIQUE</v>
      </c>
      <c r="AN5" s="24" t="str">
        <f>UPPER("lot n° " &amp;Adresse!A19)</f>
        <v>LOT N° 09-…</v>
      </c>
      <c r="AO5" s="24" t="str">
        <f>UPPER("lot n° " &amp;Adresse!A20)</f>
        <v>LOT N° 10-CLOISONS SÈCHES - ISOLATION</v>
      </c>
      <c r="AP5" s="24" t="str">
        <f>UPPER("lot n° " &amp;Adresse!A21)</f>
        <v>LOT N° 11-…</v>
      </c>
      <c r="AQ5" s="24" t="str">
        <f>UPPER("lot n° " &amp;Adresse!A22)</f>
        <v>LOT N° 12-CARRELAGE FAIENCE SOLS SOUPLES</v>
      </c>
      <c r="AR5" s="24" t="str">
        <f>UPPER("lot n° " &amp;Adresse!A23)</f>
        <v>LOT N° 13-…</v>
      </c>
      <c r="AS5" s="24" t="str">
        <f>UPPER("lot n° " &amp;Adresse!A24)</f>
        <v>LOT N° 14-…</v>
      </c>
      <c r="AT5" s="24" t="str">
        <f>UPPER("lot n° " &amp;Adresse!A25)</f>
        <v>LOT N° 15-…</v>
      </c>
      <c r="AU5" s="24" t="str">
        <f>UPPER("lot n° " &amp;Adresse!A26)</f>
        <v>LOT N° 16-PLOMBERIE SANITAIRES</v>
      </c>
      <c r="AV5" s="24" t="str">
        <f>UPPER("lot n° " &amp;Adresse!A27)</f>
        <v>LOT N° 17-ELECTRICITÉ</v>
      </c>
      <c r="AW5" s="24" t="str">
        <f>UPPER("lot n° " &amp;Adresse!A28)</f>
        <v>LOT N° 18-ENTREPRISE VRD</v>
      </c>
      <c r="AX5" s="24" t="str">
        <f>UPPER("lot n° " &amp;Adresse!A29)</f>
        <v>LOT N° 19-…</v>
      </c>
      <c r="AY5" s="24" t="str">
        <f>UPPER("lot n° " &amp;Adresse!A30)</f>
        <v>LOT N° 20-…</v>
      </c>
      <c r="AZ5" s="24" t="str">
        <f>UPPER(Adresse!A31)</f>
        <v>EQUIPEMENTS DE CUISINE</v>
      </c>
      <c r="BA5" s="24" t="str">
        <f>UPPER(Adresse!A32)</f>
        <v>OPC</v>
      </c>
      <c r="BB5" s="24" t="s">
        <v>3</v>
      </c>
    </row>
    <row r="6" spans="1:54" s="10" customFormat="1" ht="15" x14ac:dyDescent="0.2">
      <c r="A6" s="25"/>
      <c r="B6" s="25"/>
      <c r="C6" s="25"/>
      <c r="D6" s="25"/>
      <c r="E6" s="25"/>
      <c r="F6" s="26"/>
      <c r="G6" s="26"/>
      <c r="H6" s="25"/>
      <c r="I6" s="25"/>
      <c r="J6" s="144" t="s">
        <v>120</v>
      </c>
      <c r="K6" s="145"/>
      <c r="L6" s="144" t="s">
        <v>121</v>
      </c>
      <c r="M6" s="146"/>
      <c r="N6" s="144" t="s">
        <v>122</v>
      </c>
      <c r="O6" s="145"/>
      <c r="P6" s="27"/>
      <c r="Q6" s="27"/>
      <c r="R6" s="27"/>
      <c r="S6" s="27"/>
      <c r="T6" s="27"/>
      <c r="U6" s="27"/>
      <c r="V6" s="137"/>
      <c r="W6" s="134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8"/>
    </row>
    <row r="7" spans="1:54" x14ac:dyDescent="0.2">
      <c r="A7" s="29" t="s">
        <v>28</v>
      </c>
      <c r="B7" s="9"/>
      <c r="C7" s="9"/>
      <c r="D7" s="9"/>
      <c r="E7" s="8"/>
      <c r="F7" s="6"/>
      <c r="G7" s="5"/>
      <c r="H7" s="6"/>
      <c r="I7" s="6"/>
      <c r="J7" s="6"/>
      <c r="K7" s="5"/>
      <c r="L7" s="6"/>
      <c r="M7" s="5"/>
      <c r="N7" s="6"/>
      <c r="O7" s="5"/>
      <c r="P7" s="5"/>
      <c r="Q7" s="5"/>
      <c r="R7" s="5"/>
      <c r="S7" s="5"/>
      <c r="T7" s="5"/>
      <c r="U7" s="5"/>
      <c r="V7" s="138"/>
      <c r="W7" s="135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5"/>
    </row>
    <row r="8" spans="1:54" x14ac:dyDescent="0.2">
      <c r="A8" s="9" t="s">
        <v>202</v>
      </c>
      <c r="B8" s="9" t="s">
        <v>92</v>
      </c>
      <c r="C8" s="9" t="s">
        <v>238</v>
      </c>
      <c r="D8" s="30" t="s">
        <v>237</v>
      </c>
      <c r="E8" s="32" t="s">
        <v>239</v>
      </c>
      <c r="F8" s="6" t="s">
        <v>0</v>
      </c>
      <c r="G8" s="5" t="s">
        <v>64</v>
      </c>
      <c r="H8" s="6" t="str">
        <f t="shared" ref="H8:H32" si="0">CONCATENATE($F$2,"-",A8,"-",B8,"-",C8,"-",D8,"-",E8,"-",F8)</f>
        <v>xxx-RSX-XX-Ø-00-1Ø0-A</v>
      </c>
      <c r="I8" s="6" t="s">
        <v>123</v>
      </c>
      <c r="J8" s="6" t="s">
        <v>249</v>
      </c>
      <c r="K8" s="5"/>
      <c r="L8" s="6" t="s">
        <v>249</v>
      </c>
      <c r="M8" s="5"/>
      <c r="N8" s="6" t="s">
        <v>249</v>
      </c>
      <c r="O8" s="5"/>
      <c r="P8" s="5"/>
      <c r="Q8" s="5"/>
      <c r="R8" s="5"/>
      <c r="S8" s="5"/>
      <c r="T8" s="5"/>
      <c r="U8" s="5"/>
      <c r="V8" s="138"/>
      <c r="W8" s="135">
        <f>MAX(P8:V8)</f>
        <v>0</v>
      </c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5"/>
    </row>
    <row r="9" spans="1:54" x14ac:dyDescent="0.2">
      <c r="A9" s="9" t="s">
        <v>242</v>
      </c>
      <c r="B9" s="9" t="s">
        <v>92</v>
      </c>
      <c r="C9" s="9" t="s">
        <v>29</v>
      </c>
      <c r="D9" s="30" t="s">
        <v>25</v>
      </c>
      <c r="E9" s="32" t="s">
        <v>127</v>
      </c>
      <c r="F9" s="6" t="s">
        <v>0</v>
      </c>
      <c r="G9" s="5" t="s">
        <v>30</v>
      </c>
      <c r="H9" s="6" t="str">
        <f t="shared" si="0"/>
        <v>xxx-CVD-XX-SS-01-1S1-A</v>
      </c>
      <c r="I9" s="6" t="s">
        <v>123</v>
      </c>
      <c r="J9" s="6" t="s">
        <v>249</v>
      </c>
      <c r="K9" s="5"/>
      <c r="L9" s="6" t="s">
        <v>249</v>
      </c>
      <c r="M9" s="5"/>
      <c r="N9" s="6" t="s">
        <v>249</v>
      </c>
      <c r="O9" s="5"/>
      <c r="P9" s="5"/>
      <c r="Q9" s="5"/>
      <c r="R9" s="5"/>
      <c r="S9" s="5"/>
      <c r="T9" s="5"/>
      <c r="U9" s="5"/>
      <c r="V9" s="138"/>
      <c r="W9" s="135">
        <f t="shared" ref="W9:W72" si="1">+MAX(P9:V9)</f>
        <v>0</v>
      </c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5"/>
    </row>
    <row r="10" spans="1:54" x14ac:dyDescent="0.2">
      <c r="A10" s="9" t="s">
        <v>242</v>
      </c>
      <c r="B10" s="9" t="s">
        <v>92</v>
      </c>
      <c r="C10" s="9" t="s">
        <v>1</v>
      </c>
      <c r="D10" s="30" t="s">
        <v>25</v>
      </c>
      <c r="E10" s="32" t="s">
        <v>128</v>
      </c>
      <c r="F10" s="6" t="s">
        <v>0</v>
      </c>
      <c r="G10" s="5" t="s">
        <v>31</v>
      </c>
      <c r="H10" s="6" t="str">
        <f t="shared" si="0"/>
        <v>xxx-CVD-XX-RDC-01-101-A</v>
      </c>
      <c r="I10" s="6" t="s">
        <v>123</v>
      </c>
      <c r="J10" s="6" t="s">
        <v>249</v>
      </c>
      <c r="K10" s="5"/>
      <c r="L10" s="6" t="s">
        <v>249</v>
      </c>
      <c r="M10" s="5"/>
      <c r="N10" s="6" t="s">
        <v>249</v>
      </c>
      <c r="O10" s="5"/>
      <c r="P10" s="5"/>
      <c r="Q10" s="5"/>
      <c r="R10" s="5"/>
      <c r="S10" s="5"/>
      <c r="T10" s="5"/>
      <c r="U10" s="5"/>
      <c r="V10" s="138"/>
      <c r="W10" s="135">
        <f t="shared" si="1"/>
        <v>0</v>
      </c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5"/>
    </row>
    <row r="11" spans="1:54" x14ac:dyDescent="0.2">
      <c r="A11" s="9" t="s">
        <v>242</v>
      </c>
      <c r="B11" s="9" t="s">
        <v>92</v>
      </c>
      <c r="C11" s="9" t="s">
        <v>32</v>
      </c>
      <c r="D11" s="30" t="s">
        <v>25</v>
      </c>
      <c r="E11" s="32" t="s">
        <v>129</v>
      </c>
      <c r="F11" s="6" t="s">
        <v>0</v>
      </c>
      <c r="G11" s="5" t="s">
        <v>33</v>
      </c>
      <c r="H11" s="6" t="str">
        <f t="shared" si="0"/>
        <v>xxx-CVD-XX-R+1-01-111-A</v>
      </c>
      <c r="I11" s="6" t="s">
        <v>123</v>
      </c>
      <c r="J11" s="6" t="s">
        <v>249</v>
      </c>
      <c r="K11" s="5"/>
      <c r="L11" s="6" t="s">
        <v>249</v>
      </c>
      <c r="M11" s="5"/>
      <c r="N11" s="6" t="s">
        <v>249</v>
      </c>
      <c r="O11" s="5"/>
      <c r="P11" s="5"/>
      <c r="Q11" s="5"/>
      <c r="R11" s="5"/>
      <c r="S11" s="5"/>
      <c r="T11" s="5"/>
      <c r="U11" s="5"/>
      <c r="V11" s="138"/>
      <c r="W11" s="135">
        <f t="shared" si="1"/>
        <v>0</v>
      </c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5"/>
    </row>
    <row r="12" spans="1:54" x14ac:dyDescent="0.2">
      <c r="A12" s="9" t="s">
        <v>242</v>
      </c>
      <c r="B12" s="9" t="s">
        <v>92</v>
      </c>
      <c r="C12" s="9" t="s">
        <v>34</v>
      </c>
      <c r="D12" s="30" t="s">
        <v>25</v>
      </c>
      <c r="E12" s="32" t="s">
        <v>130</v>
      </c>
      <c r="F12" s="6" t="s">
        <v>0</v>
      </c>
      <c r="G12" s="5" t="s">
        <v>35</v>
      </c>
      <c r="H12" s="6" t="str">
        <f t="shared" si="0"/>
        <v>xxx-CVD-XX-R+2-01-121-A</v>
      </c>
      <c r="I12" s="6" t="s">
        <v>123</v>
      </c>
      <c r="J12" s="6" t="s">
        <v>249</v>
      </c>
      <c r="K12" s="5"/>
      <c r="L12" s="6" t="s">
        <v>249</v>
      </c>
      <c r="M12" s="5"/>
      <c r="N12" s="6" t="s">
        <v>249</v>
      </c>
      <c r="O12" s="5"/>
      <c r="P12" s="5"/>
      <c r="Q12" s="5"/>
      <c r="R12" s="5"/>
      <c r="S12" s="5"/>
      <c r="T12" s="5"/>
      <c r="U12" s="5"/>
      <c r="V12" s="138"/>
      <c r="W12" s="135">
        <f t="shared" si="1"/>
        <v>0</v>
      </c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5"/>
    </row>
    <row r="13" spans="1:54" x14ac:dyDescent="0.2">
      <c r="A13" s="9" t="s">
        <v>242</v>
      </c>
      <c r="B13" s="9" t="s">
        <v>92</v>
      </c>
      <c r="C13" s="9" t="s">
        <v>36</v>
      </c>
      <c r="D13" s="30" t="s">
        <v>25</v>
      </c>
      <c r="E13" s="32" t="s">
        <v>131</v>
      </c>
      <c r="F13" s="6" t="s">
        <v>0</v>
      </c>
      <c r="G13" s="5" t="s">
        <v>37</v>
      </c>
      <c r="H13" s="6" t="str">
        <f t="shared" si="0"/>
        <v>xxx-CVD-XX-R+3-01-131-A</v>
      </c>
      <c r="I13" s="6" t="s">
        <v>123</v>
      </c>
      <c r="J13" s="6" t="s">
        <v>249</v>
      </c>
      <c r="K13" s="5"/>
      <c r="L13" s="6" t="s">
        <v>249</v>
      </c>
      <c r="M13" s="5"/>
      <c r="N13" s="6" t="s">
        <v>249</v>
      </c>
      <c r="O13" s="5"/>
      <c r="P13" s="5"/>
      <c r="Q13" s="5"/>
      <c r="R13" s="5"/>
      <c r="S13" s="5"/>
      <c r="T13" s="5"/>
      <c r="U13" s="5"/>
      <c r="V13" s="138"/>
      <c r="W13" s="135">
        <f t="shared" si="1"/>
        <v>0</v>
      </c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5"/>
    </row>
    <row r="14" spans="1:54" x14ac:dyDescent="0.2">
      <c r="A14" s="9" t="s">
        <v>242</v>
      </c>
      <c r="B14" s="9" t="s">
        <v>92</v>
      </c>
      <c r="C14" s="9" t="s">
        <v>38</v>
      </c>
      <c r="D14" s="30" t="s">
        <v>25</v>
      </c>
      <c r="E14" s="32" t="s">
        <v>132</v>
      </c>
      <c r="F14" s="6" t="s">
        <v>0</v>
      </c>
      <c r="G14" s="5" t="s">
        <v>39</v>
      </c>
      <c r="H14" s="6" t="str">
        <f t="shared" si="0"/>
        <v>xxx-CVD-XX-R+4-01-141-A</v>
      </c>
      <c r="I14" s="6" t="s">
        <v>123</v>
      </c>
      <c r="J14" s="6" t="s">
        <v>249</v>
      </c>
      <c r="K14" s="5"/>
      <c r="L14" s="6" t="s">
        <v>249</v>
      </c>
      <c r="M14" s="5"/>
      <c r="N14" s="6" t="s">
        <v>249</v>
      </c>
      <c r="O14" s="5"/>
      <c r="P14" s="5"/>
      <c r="Q14" s="5"/>
      <c r="R14" s="5"/>
      <c r="S14" s="5"/>
      <c r="T14" s="5"/>
      <c r="U14" s="5"/>
      <c r="V14" s="138"/>
      <c r="W14" s="135">
        <f t="shared" si="1"/>
        <v>0</v>
      </c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5"/>
    </row>
    <row r="15" spans="1:54" x14ac:dyDescent="0.2">
      <c r="A15" s="9" t="s">
        <v>242</v>
      </c>
      <c r="B15" s="9" t="s">
        <v>92</v>
      </c>
      <c r="C15" s="9" t="s">
        <v>40</v>
      </c>
      <c r="D15" s="30" t="s">
        <v>25</v>
      </c>
      <c r="E15" s="32" t="s">
        <v>133</v>
      </c>
      <c r="F15" s="6" t="s">
        <v>0</v>
      </c>
      <c r="G15" s="5" t="s">
        <v>41</v>
      </c>
      <c r="H15" s="6" t="str">
        <f t="shared" si="0"/>
        <v>xxx-CVD-XX-R+5-01-151-A</v>
      </c>
      <c r="I15" s="6" t="s">
        <v>123</v>
      </c>
      <c r="J15" s="6" t="s">
        <v>249</v>
      </c>
      <c r="K15" s="5"/>
      <c r="L15" s="6" t="s">
        <v>249</v>
      </c>
      <c r="M15" s="5"/>
      <c r="N15" s="6" t="s">
        <v>249</v>
      </c>
      <c r="O15" s="5"/>
      <c r="P15" s="5"/>
      <c r="Q15" s="5"/>
      <c r="R15" s="5"/>
      <c r="S15" s="5"/>
      <c r="T15" s="5"/>
      <c r="U15" s="5"/>
      <c r="V15" s="138"/>
      <c r="W15" s="135">
        <f t="shared" si="1"/>
        <v>0</v>
      </c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5"/>
    </row>
    <row r="16" spans="1:54" x14ac:dyDescent="0.2">
      <c r="A16" s="9" t="s">
        <v>242</v>
      </c>
      <c r="B16" s="9" t="s">
        <v>92</v>
      </c>
      <c r="C16" s="9" t="s">
        <v>107</v>
      </c>
      <c r="D16" s="30" t="s">
        <v>25</v>
      </c>
      <c r="E16" s="32" t="s">
        <v>134</v>
      </c>
      <c r="F16" s="6" t="s">
        <v>0</v>
      </c>
      <c r="G16" s="5" t="s">
        <v>74</v>
      </c>
      <c r="H16" s="6" t="str">
        <f t="shared" si="0"/>
        <v>xxx-CVD-XX-R+6-01-161-A</v>
      </c>
      <c r="I16" s="6" t="s">
        <v>123</v>
      </c>
      <c r="J16" s="6" t="s">
        <v>249</v>
      </c>
      <c r="K16" s="5"/>
      <c r="L16" s="6" t="s">
        <v>249</v>
      </c>
      <c r="M16" s="5"/>
      <c r="N16" s="6" t="s">
        <v>249</v>
      </c>
      <c r="O16" s="5"/>
      <c r="P16" s="5"/>
      <c r="Q16" s="5"/>
      <c r="R16" s="5"/>
      <c r="S16" s="5"/>
      <c r="T16" s="5"/>
      <c r="U16" s="5"/>
      <c r="V16" s="138"/>
      <c r="W16" s="135">
        <f t="shared" si="1"/>
        <v>0</v>
      </c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5"/>
    </row>
    <row r="17" spans="1:54" x14ac:dyDescent="0.2">
      <c r="A17" s="9" t="s">
        <v>242</v>
      </c>
      <c r="B17" s="9" t="s">
        <v>92</v>
      </c>
      <c r="C17" s="9" t="s">
        <v>108</v>
      </c>
      <c r="D17" s="30" t="s">
        <v>25</v>
      </c>
      <c r="E17" s="32" t="s">
        <v>135</v>
      </c>
      <c r="F17" s="6" t="s">
        <v>0</v>
      </c>
      <c r="G17" s="5" t="s">
        <v>75</v>
      </c>
      <c r="H17" s="6" t="str">
        <f t="shared" si="0"/>
        <v>xxx-CVD-XX-R+7-01-171-A</v>
      </c>
      <c r="I17" s="6" t="s">
        <v>123</v>
      </c>
      <c r="J17" s="6" t="s">
        <v>249</v>
      </c>
      <c r="K17" s="5"/>
      <c r="L17" s="6" t="s">
        <v>249</v>
      </c>
      <c r="M17" s="5"/>
      <c r="N17" s="6" t="s">
        <v>249</v>
      </c>
      <c r="O17" s="5"/>
      <c r="P17" s="5"/>
      <c r="Q17" s="5"/>
      <c r="R17" s="5"/>
      <c r="S17" s="5"/>
      <c r="T17" s="5"/>
      <c r="U17" s="5"/>
      <c r="V17" s="138"/>
      <c r="W17" s="135">
        <f t="shared" si="1"/>
        <v>0</v>
      </c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5"/>
    </row>
    <row r="18" spans="1:54" x14ac:dyDescent="0.2">
      <c r="A18" s="9" t="s">
        <v>242</v>
      </c>
      <c r="B18" s="9" t="s">
        <v>92</v>
      </c>
      <c r="C18" s="9" t="s">
        <v>109</v>
      </c>
      <c r="D18" s="30" t="s">
        <v>25</v>
      </c>
      <c r="E18" s="32" t="s">
        <v>136</v>
      </c>
      <c r="F18" s="6" t="s">
        <v>0</v>
      </c>
      <c r="G18" s="5" t="s">
        <v>76</v>
      </c>
      <c r="H18" s="6" t="str">
        <f t="shared" si="0"/>
        <v>xxx-CVD-XX-R+8-01-181-A</v>
      </c>
      <c r="I18" s="6" t="s">
        <v>123</v>
      </c>
      <c r="J18" s="6" t="s">
        <v>249</v>
      </c>
      <c r="K18" s="5"/>
      <c r="L18" s="6" t="s">
        <v>249</v>
      </c>
      <c r="M18" s="5"/>
      <c r="N18" s="6" t="s">
        <v>249</v>
      </c>
      <c r="O18" s="5"/>
      <c r="P18" s="5"/>
      <c r="Q18" s="5"/>
      <c r="R18" s="5"/>
      <c r="S18" s="5"/>
      <c r="T18" s="5"/>
      <c r="U18" s="5"/>
      <c r="V18" s="138"/>
      <c r="W18" s="135">
        <f t="shared" si="1"/>
        <v>0</v>
      </c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5"/>
    </row>
    <row r="19" spans="1:54" x14ac:dyDescent="0.2">
      <c r="A19" s="9" t="s">
        <v>242</v>
      </c>
      <c r="B19" s="9" t="s">
        <v>92</v>
      </c>
      <c r="C19" s="9" t="s">
        <v>110</v>
      </c>
      <c r="D19" s="30" t="s">
        <v>25</v>
      </c>
      <c r="E19" s="32" t="s">
        <v>137</v>
      </c>
      <c r="F19" s="6" t="s">
        <v>0</v>
      </c>
      <c r="G19" s="5" t="s">
        <v>77</v>
      </c>
      <c r="H19" s="6" t="str">
        <f t="shared" si="0"/>
        <v>xxx-CVD-XX-R+9-01-191-A</v>
      </c>
      <c r="I19" s="6" t="s">
        <v>123</v>
      </c>
      <c r="J19" s="6" t="s">
        <v>249</v>
      </c>
      <c r="K19" s="5"/>
      <c r="L19" s="6" t="s">
        <v>249</v>
      </c>
      <c r="M19" s="5"/>
      <c r="N19" s="6" t="s">
        <v>249</v>
      </c>
      <c r="O19" s="5"/>
      <c r="P19" s="5"/>
      <c r="Q19" s="5"/>
      <c r="R19" s="5"/>
      <c r="S19" s="5"/>
      <c r="T19" s="5"/>
      <c r="U19" s="5"/>
      <c r="V19" s="138"/>
      <c r="W19" s="135">
        <f t="shared" si="1"/>
        <v>0</v>
      </c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5"/>
    </row>
    <row r="20" spans="1:54" x14ac:dyDescent="0.2">
      <c r="A20" s="9" t="s">
        <v>242</v>
      </c>
      <c r="B20" s="9" t="s">
        <v>92</v>
      </c>
      <c r="C20" s="9" t="s">
        <v>151</v>
      </c>
      <c r="D20" s="30" t="s">
        <v>25</v>
      </c>
      <c r="E20" s="32" t="s">
        <v>150</v>
      </c>
      <c r="F20" s="6" t="s">
        <v>0</v>
      </c>
      <c r="G20" s="5" t="s">
        <v>95</v>
      </c>
      <c r="H20" s="6" t="str">
        <f t="shared" si="0"/>
        <v>xxx-CVD-XX-TT-01-1T1-A</v>
      </c>
      <c r="I20" s="6" t="s">
        <v>123</v>
      </c>
      <c r="J20" s="6" t="s">
        <v>249</v>
      </c>
      <c r="K20" s="5"/>
      <c r="L20" s="6" t="s">
        <v>249</v>
      </c>
      <c r="M20" s="5"/>
      <c r="N20" s="6" t="s">
        <v>249</v>
      </c>
      <c r="O20" s="5"/>
      <c r="P20" s="5"/>
      <c r="Q20" s="5"/>
      <c r="R20" s="5"/>
      <c r="S20" s="5"/>
      <c r="T20" s="5"/>
      <c r="U20" s="5"/>
      <c r="V20" s="138"/>
      <c r="W20" s="135">
        <f t="shared" si="1"/>
        <v>0</v>
      </c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5"/>
    </row>
    <row r="21" spans="1:54" x14ac:dyDescent="0.2">
      <c r="A21" s="9" t="s">
        <v>243</v>
      </c>
      <c r="B21" s="9" t="s">
        <v>92</v>
      </c>
      <c r="C21" s="9" t="s">
        <v>1</v>
      </c>
      <c r="D21" s="30" t="s">
        <v>25</v>
      </c>
      <c r="E21" s="32" t="s">
        <v>148</v>
      </c>
      <c r="F21" s="6" t="s">
        <v>0</v>
      </c>
      <c r="G21" s="5" t="s">
        <v>97</v>
      </c>
      <c r="H21" s="6" t="str">
        <f t="shared" si="0"/>
        <v>xxx-DES-XX-RDC-01-1101-A</v>
      </c>
      <c r="I21" s="6" t="s">
        <v>123</v>
      </c>
      <c r="J21" s="6" t="s">
        <v>249</v>
      </c>
      <c r="K21" s="5"/>
      <c r="L21" s="6" t="s">
        <v>249</v>
      </c>
      <c r="M21" s="5"/>
      <c r="N21" s="6" t="s">
        <v>249</v>
      </c>
      <c r="O21" s="5"/>
      <c r="P21" s="5"/>
      <c r="Q21" s="5"/>
      <c r="R21" s="5"/>
      <c r="S21" s="5"/>
      <c r="T21" s="5"/>
      <c r="U21" s="5"/>
      <c r="V21" s="138"/>
      <c r="W21" s="135">
        <f t="shared" si="1"/>
        <v>0</v>
      </c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5"/>
    </row>
    <row r="22" spans="1:54" x14ac:dyDescent="0.2">
      <c r="A22" s="9" t="s">
        <v>243</v>
      </c>
      <c r="B22" s="9" t="s">
        <v>92</v>
      </c>
      <c r="C22" s="9" t="s">
        <v>32</v>
      </c>
      <c r="D22" s="30" t="s">
        <v>25</v>
      </c>
      <c r="E22" s="32" t="s">
        <v>149</v>
      </c>
      <c r="F22" s="6" t="s">
        <v>0</v>
      </c>
      <c r="G22" s="5" t="s">
        <v>98</v>
      </c>
      <c r="H22" s="6" t="str">
        <f t="shared" si="0"/>
        <v>xxx-DES-XX-R+1-01-1111-A</v>
      </c>
      <c r="I22" s="6" t="s">
        <v>123</v>
      </c>
      <c r="J22" s="6" t="s">
        <v>249</v>
      </c>
      <c r="K22" s="5"/>
      <c r="L22" s="6" t="s">
        <v>249</v>
      </c>
      <c r="M22" s="5"/>
      <c r="N22" s="6" t="s">
        <v>249</v>
      </c>
      <c r="O22" s="5"/>
      <c r="P22" s="5"/>
      <c r="Q22" s="5"/>
      <c r="R22" s="5"/>
      <c r="S22" s="5"/>
      <c r="T22" s="5"/>
      <c r="U22" s="5"/>
      <c r="V22" s="138"/>
      <c r="W22" s="135">
        <f t="shared" si="1"/>
        <v>0</v>
      </c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5"/>
    </row>
    <row r="23" spans="1:54" x14ac:dyDescent="0.2">
      <c r="A23" s="9" t="s">
        <v>243</v>
      </c>
      <c r="B23" s="9" t="s">
        <v>92</v>
      </c>
      <c r="C23" s="9" t="s">
        <v>34</v>
      </c>
      <c r="D23" s="30" t="s">
        <v>25</v>
      </c>
      <c r="E23" s="32" t="s">
        <v>152</v>
      </c>
      <c r="F23" s="6" t="s">
        <v>0</v>
      </c>
      <c r="G23" s="5" t="s">
        <v>99</v>
      </c>
      <c r="H23" s="6" t="str">
        <f t="shared" si="0"/>
        <v>xxx-DES-XX-R+2-01-1121-A</v>
      </c>
      <c r="I23" s="6" t="s">
        <v>123</v>
      </c>
      <c r="J23" s="6" t="s">
        <v>249</v>
      </c>
      <c r="K23" s="5"/>
      <c r="L23" s="6" t="s">
        <v>249</v>
      </c>
      <c r="M23" s="5"/>
      <c r="N23" s="6" t="s">
        <v>249</v>
      </c>
      <c r="O23" s="5"/>
      <c r="P23" s="5"/>
      <c r="Q23" s="5"/>
      <c r="R23" s="5"/>
      <c r="S23" s="5"/>
      <c r="T23" s="5"/>
      <c r="U23" s="5"/>
      <c r="V23" s="138"/>
      <c r="W23" s="135">
        <f t="shared" si="1"/>
        <v>0</v>
      </c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5"/>
    </row>
    <row r="24" spans="1:54" x14ac:dyDescent="0.2">
      <c r="A24" s="9" t="s">
        <v>243</v>
      </c>
      <c r="B24" s="9" t="s">
        <v>92</v>
      </c>
      <c r="C24" s="9" t="s">
        <v>36</v>
      </c>
      <c r="D24" s="30" t="s">
        <v>25</v>
      </c>
      <c r="E24" s="32" t="s">
        <v>153</v>
      </c>
      <c r="F24" s="6" t="s">
        <v>0</v>
      </c>
      <c r="G24" s="5" t="s">
        <v>100</v>
      </c>
      <c r="H24" s="6" t="str">
        <f t="shared" si="0"/>
        <v>xxx-DES-XX-R+3-01-1131-A</v>
      </c>
      <c r="I24" s="6" t="s">
        <v>123</v>
      </c>
      <c r="J24" s="6" t="s">
        <v>249</v>
      </c>
      <c r="K24" s="5"/>
      <c r="L24" s="6" t="s">
        <v>249</v>
      </c>
      <c r="M24" s="5"/>
      <c r="N24" s="6" t="s">
        <v>249</v>
      </c>
      <c r="O24" s="5"/>
      <c r="P24" s="5"/>
      <c r="Q24" s="5"/>
      <c r="R24" s="5"/>
      <c r="S24" s="5"/>
      <c r="T24" s="5"/>
      <c r="U24" s="5"/>
      <c r="V24" s="138"/>
      <c r="W24" s="135">
        <f t="shared" si="1"/>
        <v>0</v>
      </c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5"/>
    </row>
    <row r="25" spans="1:54" x14ac:dyDescent="0.2">
      <c r="A25" s="9" t="s">
        <v>243</v>
      </c>
      <c r="B25" s="9" t="s">
        <v>92</v>
      </c>
      <c r="C25" s="9" t="s">
        <v>38</v>
      </c>
      <c r="D25" s="30" t="s">
        <v>25</v>
      </c>
      <c r="E25" s="32" t="s">
        <v>154</v>
      </c>
      <c r="F25" s="6" t="s">
        <v>0</v>
      </c>
      <c r="G25" s="5" t="s">
        <v>101</v>
      </c>
      <c r="H25" s="6" t="str">
        <f t="shared" si="0"/>
        <v>xxx-DES-XX-R+4-01-1141-A</v>
      </c>
      <c r="I25" s="6" t="s">
        <v>123</v>
      </c>
      <c r="J25" s="6" t="s">
        <v>249</v>
      </c>
      <c r="K25" s="5"/>
      <c r="L25" s="6" t="s">
        <v>249</v>
      </c>
      <c r="M25" s="5"/>
      <c r="N25" s="6" t="s">
        <v>249</v>
      </c>
      <c r="O25" s="5"/>
      <c r="P25" s="5"/>
      <c r="Q25" s="5"/>
      <c r="R25" s="5"/>
      <c r="S25" s="5"/>
      <c r="T25" s="5"/>
      <c r="U25" s="5"/>
      <c r="V25" s="138"/>
      <c r="W25" s="135">
        <f t="shared" si="1"/>
        <v>0</v>
      </c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5"/>
    </row>
    <row r="26" spans="1:54" x14ac:dyDescent="0.2">
      <c r="A26" s="9" t="s">
        <v>243</v>
      </c>
      <c r="B26" s="9" t="s">
        <v>92</v>
      </c>
      <c r="C26" s="9" t="s">
        <v>40</v>
      </c>
      <c r="D26" s="30" t="s">
        <v>25</v>
      </c>
      <c r="E26" s="32" t="s">
        <v>155</v>
      </c>
      <c r="F26" s="6" t="s">
        <v>0</v>
      </c>
      <c r="G26" s="5" t="s">
        <v>102</v>
      </c>
      <c r="H26" s="6" t="str">
        <f t="shared" si="0"/>
        <v>xxx-DES-XX-R+5-01-1151-A</v>
      </c>
      <c r="I26" s="6" t="s">
        <v>123</v>
      </c>
      <c r="J26" s="6" t="s">
        <v>249</v>
      </c>
      <c r="K26" s="5"/>
      <c r="L26" s="6" t="s">
        <v>249</v>
      </c>
      <c r="M26" s="5"/>
      <c r="N26" s="6" t="s">
        <v>249</v>
      </c>
      <c r="O26" s="5"/>
      <c r="P26" s="5"/>
      <c r="Q26" s="5"/>
      <c r="R26" s="5"/>
      <c r="S26" s="5"/>
      <c r="T26" s="5"/>
      <c r="U26" s="5"/>
      <c r="V26" s="138"/>
      <c r="W26" s="135">
        <f t="shared" si="1"/>
        <v>0</v>
      </c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5"/>
    </row>
    <row r="27" spans="1:54" x14ac:dyDescent="0.2">
      <c r="A27" s="9" t="s">
        <v>243</v>
      </c>
      <c r="B27" s="9" t="s">
        <v>92</v>
      </c>
      <c r="C27" s="9" t="s">
        <v>107</v>
      </c>
      <c r="D27" s="30" t="s">
        <v>25</v>
      </c>
      <c r="E27" s="32" t="s">
        <v>156</v>
      </c>
      <c r="F27" s="6" t="s">
        <v>0</v>
      </c>
      <c r="G27" s="5" t="s">
        <v>103</v>
      </c>
      <c r="H27" s="6" t="str">
        <f t="shared" si="0"/>
        <v>xxx-DES-XX-R+6-01-1161-A</v>
      </c>
      <c r="I27" s="6" t="s">
        <v>123</v>
      </c>
      <c r="J27" s="6" t="s">
        <v>249</v>
      </c>
      <c r="K27" s="5"/>
      <c r="L27" s="6" t="s">
        <v>249</v>
      </c>
      <c r="M27" s="5"/>
      <c r="N27" s="6" t="s">
        <v>249</v>
      </c>
      <c r="O27" s="5"/>
      <c r="P27" s="5"/>
      <c r="Q27" s="5"/>
      <c r="R27" s="5"/>
      <c r="S27" s="5"/>
      <c r="T27" s="5"/>
      <c r="U27" s="5"/>
      <c r="V27" s="138"/>
      <c r="W27" s="135">
        <f t="shared" si="1"/>
        <v>0</v>
      </c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5"/>
    </row>
    <row r="28" spans="1:54" x14ac:dyDescent="0.2">
      <c r="A28" s="9" t="s">
        <v>243</v>
      </c>
      <c r="B28" s="9" t="s">
        <v>92</v>
      </c>
      <c r="C28" s="9" t="s">
        <v>108</v>
      </c>
      <c r="D28" s="30" t="s">
        <v>25</v>
      </c>
      <c r="E28" s="32" t="s">
        <v>157</v>
      </c>
      <c r="F28" s="6" t="s">
        <v>0</v>
      </c>
      <c r="G28" s="5" t="s">
        <v>104</v>
      </c>
      <c r="H28" s="6" t="str">
        <f t="shared" si="0"/>
        <v>xxx-DES-XX-R+7-01-1171-A</v>
      </c>
      <c r="I28" s="6" t="s">
        <v>123</v>
      </c>
      <c r="J28" s="6" t="s">
        <v>249</v>
      </c>
      <c r="K28" s="5"/>
      <c r="L28" s="6" t="s">
        <v>249</v>
      </c>
      <c r="M28" s="5"/>
      <c r="N28" s="6" t="s">
        <v>249</v>
      </c>
      <c r="O28" s="5"/>
      <c r="P28" s="5"/>
      <c r="Q28" s="5"/>
      <c r="R28" s="5"/>
      <c r="S28" s="5"/>
      <c r="T28" s="5"/>
      <c r="U28" s="5"/>
      <c r="V28" s="138"/>
      <c r="W28" s="135">
        <f t="shared" si="1"/>
        <v>0</v>
      </c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5"/>
    </row>
    <row r="29" spans="1:54" x14ac:dyDescent="0.2">
      <c r="A29" s="9" t="s">
        <v>243</v>
      </c>
      <c r="B29" s="9" t="s">
        <v>92</v>
      </c>
      <c r="C29" s="9" t="s">
        <v>109</v>
      </c>
      <c r="D29" s="30" t="s">
        <v>25</v>
      </c>
      <c r="E29" s="32" t="s">
        <v>158</v>
      </c>
      <c r="F29" s="6" t="s">
        <v>0</v>
      </c>
      <c r="G29" s="5" t="s">
        <v>105</v>
      </c>
      <c r="H29" s="6" t="str">
        <f t="shared" si="0"/>
        <v>xxx-DES-XX-R+8-01-1181-A</v>
      </c>
      <c r="I29" s="6" t="s">
        <v>123</v>
      </c>
      <c r="J29" s="6" t="s">
        <v>249</v>
      </c>
      <c r="K29" s="5"/>
      <c r="L29" s="6" t="s">
        <v>249</v>
      </c>
      <c r="M29" s="5"/>
      <c r="N29" s="6" t="s">
        <v>249</v>
      </c>
      <c r="O29" s="5"/>
      <c r="P29" s="5"/>
      <c r="Q29" s="5"/>
      <c r="R29" s="5"/>
      <c r="S29" s="5"/>
      <c r="T29" s="5"/>
      <c r="U29" s="5"/>
      <c r="V29" s="138"/>
      <c r="W29" s="135">
        <f t="shared" si="1"/>
        <v>0</v>
      </c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5"/>
    </row>
    <row r="30" spans="1:54" x14ac:dyDescent="0.2">
      <c r="A30" s="9" t="s">
        <v>243</v>
      </c>
      <c r="B30" s="9" t="s">
        <v>92</v>
      </c>
      <c r="C30" s="9" t="s">
        <v>110</v>
      </c>
      <c r="D30" s="30" t="s">
        <v>25</v>
      </c>
      <c r="E30" s="32" t="s">
        <v>159</v>
      </c>
      <c r="F30" s="6" t="s">
        <v>0</v>
      </c>
      <c r="G30" s="5" t="s">
        <v>106</v>
      </c>
      <c r="H30" s="6" t="str">
        <f t="shared" si="0"/>
        <v>xxx-DES-XX-R+9-01-1191-A</v>
      </c>
      <c r="I30" s="6" t="s">
        <v>123</v>
      </c>
      <c r="J30" s="6" t="s">
        <v>249</v>
      </c>
      <c r="K30" s="5"/>
      <c r="L30" s="6" t="s">
        <v>249</v>
      </c>
      <c r="M30" s="5"/>
      <c r="N30" s="6" t="s">
        <v>249</v>
      </c>
      <c r="O30" s="5"/>
      <c r="P30" s="5"/>
      <c r="Q30" s="5"/>
      <c r="R30" s="5"/>
      <c r="S30" s="5"/>
      <c r="T30" s="5"/>
      <c r="U30" s="5"/>
      <c r="V30" s="138"/>
      <c r="W30" s="135">
        <f t="shared" si="1"/>
        <v>0</v>
      </c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5"/>
    </row>
    <row r="31" spans="1:54" x14ac:dyDescent="0.2">
      <c r="A31" s="9" t="s">
        <v>93</v>
      </c>
      <c r="B31" s="9" t="s">
        <v>92</v>
      </c>
      <c r="C31" s="9" t="s">
        <v>1</v>
      </c>
      <c r="D31" s="30" t="s">
        <v>309</v>
      </c>
      <c r="E31" s="32" t="s">
        <v>305</v>
      </c>
      <c r="F31" s="6" t="s">
        <v>0</v>
      </c>
      <c r="G31" s="5" t="s">
        <v>306</v>
      </c>
      <c r="H31" s="6" t="str">
        <f t="shared" si="0"/>
        <v>xxx-TRH-XX-RDC-TZ-1200-A</v>
      </c>
      <c r="I31" s="6" t="s">
        <v>123</v>
      </c>
      <c r="J31" s="6" t="s">
        <v>249</v>
      </c>
      <c r="K31" s="5"/>
      <c r="L31" s="6" t="s">
        <v>249</v>
      </c>
      <c r="M31" s="5"/>
      <c r="N31" s="6" t="s">
        <v>249</v>
      </c>
      <c r="O31" s="5"/>
      <c r="P31" s="5"/>
      <c r="Q31" s="5"/>
      <c r="R31" s="5"/>
      <c r="S31" s="5"/>
      <c r="T31" s="5"/>
      <c r="U31" s="5"/>
      <c r="V31" s="138"/>
      <c r="W31" s="135">
        <f t="shared" si="1"/>
        <v>0</v>
      </c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5"/>
    </row>
    <row r="32" spans="1:54" x14ac:dyDescent="0.2">
      <c r="A32" s="9" t="s">
        <v>94</v>
      </c>
      <c r="B32" s="9" t="s">
        <v>92</v>
      </c>
      <c r="C32" s="9" t="s">
        <v>1</v>
      </c>
      <c r="D32" s="30" t="s">
        <v>309</v>
      </c>
      <c r="E32" s="32" t="s">
        <v>308</v>
      </c>
      <c r="F32" s="6" t="s">
        <v>0</v>
      </c>
      <c r="G32" s="5" t="s">
        <v>307</v>
      </c>
      <c r="H32" s="6" t="str">
        <f t="shared" si="0"/>
        <v>xxx-TRV-XX-RDC-TZ-1300-A</v>
      </c>
      <c r="I32" s="6" t="s">
        <v>123</v>
      </c>
      <c r="J32" s="6" t="s">
        <v>249</v>
      </c>
      <c r="K32" s="5"/>
      <c r="L32" s="6" t="s">
        <v>249</v>
      </c>
      <c r="M32" s="5"/>
      <c r="N32" s="6" t="s">
        <v>249</v>
      </c>
      <c r="O32" s="5"/>
      <c r="P32" s="5"/>
      <c r="Q32" s="5"/>
      <c r="R32" s="5"/>
      <c r="S32" s="5"/>
      <c r="T32" s="5"/>
      <c r="U32" s="5"/>
      <c r="V32" s="138"/>
      <c r="W32" s="135">
        <f t="shared" si="1"/>
        <v>0</v>
      </c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5"/>
    </row>
    <row r="33" spans="1:54" s="40" customFormat="1" x14ac:dyDescent="0.2">
      <c r="A33" s="34"/>
      <c r="B33" s="34"/>
      <c r="C33" s="34"/>
      <c r="D33" s="35"/>
      <c r="E33" s="36"/>
      <c r="F33" s="37"/>
      <c r="G33" s="38"/>
      <c r="H33" s="37"/>
      <c r="I33" s="37"/>
      <c r="J33" s="37"/>
      <c r="K33" s="38"/>
      <c r="L33" s="37"/>
      <c r="M33" s="38"/>
      <c r="N33" s="37"/>
      <c r="O33" s="38"/>
      <c r="P33" s="38"/>
      <c r="Q33" s="38"/>
      <c r="R33" s="38"/>
      <c r="S33" s="38"/>
      <c r="T33" s="38"/>
      <c r="U33" s="38"/>
      <c r="V33" s="139"/>
      <c r="W33" s="135">
        <f t="shared" si="1"/>
        <v>0</v>
      </c>
      <c r="X33" s="39"/>
      <c r="Y33" s="39"/>
      <c r="Z33" s="39"/>
      <c r="AA33" s="39"/>
      <c r="AB33" s="39"/>
      <c r="AC33" s="39"/>
      <c r="AD33" s="39"/>
      <c r="AE33" s="39"/>
      <c r="AF33" s="39"/>
      <c r="AG33" s="39"/>
      <c r="AH33" s="39"/>
      <c r="AI33" s="39"/>
      <c r="AJ33" s="39"/>
      <c r="AK33" s="39"/>
      <c r="AL33" s="39"/>
      <c r="AM33" s="39"/>
      <c r="AN33" s="39"/>
      <c r="AO33" s="39"/>
      <c r="AP33" s="39"/>
      <c r="AQ33" s="39"/>
      <c r="AR33" s="39"/>
      <c r="AS33" s="39"/>
      <c r="AT33" s="39"/>
      <c r="AU33" s="39"/>
      <c r="AV33" s="39"/>
      <c r="AW33" s="39"/>
      <c r="AX33" s="39"/>
      <c r="AY33" s="39"/>
      <c r="AZ33" s="39"/>
      <c r="BA33" s="39"/>
      <c r="BB33" s="38"/>
    </row>
    <row r="34" spans="1:54" x14ac:dyDescent="0.2">
      <c r="A34" s="29" t="s">
        <v>250</v>
      </c>
      <c r="B34" s="9"/>
      <c r="C34" s="9"/>
      <c r="D34" s="9"/>
      <c r="E34" s="8"/>
      <c r="F34" s="6"/>
      <c r="G34" s="5"/>
      <c r="H34" s="6"/>
      <c r="I34" s="6"/>
      <c r="J34" s="6"/>
      <c r="K34" s="5"/>
      <c r="L34" s="6"/>
      <c r="M34" s="5"/>
      <c r="N34" s="6"/>
      <c r="O34" s="5"/>
      <c r="P34" s="5"/>
      <c r="Q34" s="5"/>
      <c r="R34" s="5"/>
      <c r="S34" s="5"/>
      <c r="T34" s="5"/>
      <c r="U34" s="5"/>
      <c r="V34" s="138"/>
      <c r="W34" s="135">
        <f t="shared" si="1"/>
        <v>0</v>
      </c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5"/>
    </row>
    <row r="35" spans="1:54" x14ac:dyDescent="0.2">
      <c r="A35" s="9" t="s">
        <v>203</v>
      </c>
      <c r="B35" s="9" t="s">
        <v>92</v>
      </c>
      <c r="C35" s="9" t="s">
        <v>29</v>
      </c>
      <c r="D35" s="30" t="s">
        <v>25</v>
      </c>
      <c r="E35" s="32" t="s">
        <v>160</v>
      </c>
      <c r="F35" s="6" t="s">
        <v>0</v>
      </c>
      <c r="G35" s="5" t="s">
        <v>42</v>
      </c>
      <c r="H35" s="6" t="str">
        <f>CONCATENATE($F$2,"-",A35,"-",B35,"-",C35,"-",D35,"-",E35,"-",F35)</f>
        <v>xxx-PBS-XX-SS-01-2S1-A</v>
      </c>
      <c r="I35" s="6" t="s">
        <v>123</v>
      </c>
      <c r="J35" s="6" t="s">
        <v>249</v>
      </c>
      <c r="K35" s="5"/>
      <c r="L35" s="6" t="s">
        <v>249</v>
      </c>
      <c r="M35" s="5"/>
      <c r="N35" s="6" t="s">
        <v>249</v>
      </c>
      <c r="O35" s="5"/>
      <c r="P35" s="5"/>
      <c r="Q35" s="5"/>
      <c r="R35" s="5"/>
      <c r="S35" s="5"/>
      <c r="T35" s="5"/>
      <c r="U35" s="5"/>
      <c r="V35" s="138"/>
      <c r="W35" s="135">
        <f t="shared" si="1"/>
        <v>0</v>
      </c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5"/>
    </row>
    <row r="36" spans="1:54" x14ac:dyDescent="0.2">
      <c r="A36" s="9" t="s">
        <v>203</v>
      </c>
      <c r="B36" s="9" t="s">
        <v>92</v>
      </c>
      <c r="C36" s="9" t="s">
        <v>1</v>
      </c>
      <c r="D36" s="30" t="s">
        <v>25</v>
      </c>
      <c r="E36" s="32" t="s">
        <v>138</v>
      </c>
      <c r="F36" s="6" t="s">
        <v>0</v>
      </c>
      <c r="G36" s="5" t="s">
        <v>259</v>
      </c>
      <c r="H36" s="6" t="str">
        <f t="shared" ref="H36:H46" si="2">CONCATENATE($F$2,"-",A36,"-",B36,"-",C36,"-",D36,"-",E36,"-",F36)</f>
        <v>xxx-PBS-XX-RDC-01-201-A</v>
      </c>
      <c r="I36" s="6" t="s">
        <v>123</v>
      </c>
      <c r="J36" s="6" t="s">
        <v>249</v>
      </c>
      <c r="K36" s="5"/>
      <c r="L36" s="6" t="s">
        <v>249</v>
      </c>
      <c r="M36" s="5"/>
      <c r="N36" s="6" t="s">
        <v>249</v>
      </c>
      <c r="O36" s="5"/>
      <c r="P36" s="5"/>
      <c r="Q36" s="5"/>
      <c r="R36" s="5"/>
      <c r="S36" s="5"/>
      <c r="T36" s="5"/>
      <c r="U36" s="5"/>
      <c r="V36" s="138"/>
      <c r="W36" s="135">
        <f t="shared" si="1"/>
        <v>0</v>
      </c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5"/>
    </row>
    <row r="37" spans="1:54" x14ac:dyDescent="0.2">
      <c r="A37" s="9" t="s">
        <v>203</v>
      </c>
      <c r="B37" s="9" t="s">
        <v>92</v>
      </c>
      <c r="C37" s="9" t="s">
        <v>32</v>
      </c>
      <c r="D37" s="30" t="s">
        <v>25</v>
      </c>
      <c r="E37" s="32" t="s">
        <v>139</v>
      </c>
      <c r="F37" s="6" t="s">
        <v>0</v>
      </c>
      <c r="G37" s="5" t="s">
        <v>260</v>
      </c>
      <c r="H37" s="6" t="str">
        <f t="shared" si="2"/>
        <v>xxx-PBS-XX-R+1-01-211-A</v>
      </c>
      <c r="I37" s="6" t="s">
        <v>123</v>
      </c>
      <c r="J37" s="6" t="s">
        <v>249</v>
      </c>
      <c r="K37" s="5"/>
      <c r="L37" s="6" t="s">
        <v>249</v>
      </c>
      <c r="M37" s="5"/>
      <c r="N37" s="6" t="s">
        <v>249</v>
      </c>
      <c r="O37" s="5"/>
      <c r="P37" s="5"/>
      <c r="Q37" s="5"/>
      <c r="R37" s="5"/>
      <c r="S37" s="5"/>
      <c r="T37" s="5"/>
      <c r="U37" s="5"/>
      <c r="V37" s="138"/>
      <c r="W37" s="135">
        <f t="shared" si="1"/>
        <v>0</v>
      </c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5"/>
    </row>
    <row r="38" spans="1:54" x14ac:dyDescent="0.2">
      <c r="A38" s="9" t="s">
        <v>203</v>
      </c>
      <c r="B38" s="9" t="s">
        <v>92</v>
      </c>
      <c r="C38" s="9" t="s">
        <v>34</v>
      </c>
      <c r="D38" s="30" t="s">
        <v>25</v>
      </c>
      <c r="E38" s="32" t="s">
        <v>140</v>
      </c>
      <c r="F38" s="6" t="s">
        <v>0</v>
      </c>
      <c r="G38" s="5" t="s">
        <v>261</v>
      </c>
      <c r="H38" s="6" t="str">
        <f t="shared" si="2"/>
        <v>xxx-PBS-XX-R+2-01-221-A</v>
      </c>
      <c r="I38" s="6" t="s">
        <v>123</v>
      </c>
      <c r="J38" s="6" t="s">
        <v>249</v>
      </c>
      <c r="K38" s="5"/>
      <c r="L38" s="6" t="s">
        <v>249</v>
      </c>
      <c r="M38" s="5"/>
      <c r="N38" s="6" t="s">
        <v>249</v>
      </c>
      <c r="O38" s="5"/>
      <c r="P38" s="5"/>
      <c r="Q38" s="5"/>
      <c r="R38" s="5"/>
      <c r="S38" s="5"/>
      <c r="T38" s="5"/>
      <c r="U38" s="5"/>
      <c r="V38" s="138"/>
      <c r="W38" s="135">
        <f t="shared" si="1"/>
        <v>0</v>
      </c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5"/>
    </row>
    <row r="39" spans="1:54" x14ac:dyDescent="0.2">
      <c r="A39" s="9" t="s">
        <v>203</v>
      </c>
      <c r="B39" s="9" t="s">
        <v>92</v>
      </c>
      <c r="C39" s="9" t="s">
        <v>36</v>
      </c>
      <c r="D39" s="30" t="s">
        <v>25</v>
      </c>
      <c r="E39" s="32" t="s">
        <v>141</v>
      </c>
      <c r="F39" s="6" t="s">
        <v>0</v>
      </c>
      <c r="G39" s="5" t="s">
        <v>262</v>
      </c>
      <c r="H39" s="6" t="str">
        <f t="shared" si="2"/>
        <v>xxx-PBS-XX-R+3-01-231-A</v>
      </c>
      <c r="I39" s="6" t="s">
        <v>123</v>
      </c>
      <c r="J39" s="6" t="s">
        <v>249</v>
      </c>
      <c r="K39" s="5"/>
      <c r="L39" s="6" t="s">
        <v>249</v>
      </c>
      <c r="M39" s="5"/>
      <c r="N39" s="6" t="s">
        <v>249</v>
      </c>
      <c r="O39" s="5"/>
      <c r="P39" s="5"/>
      <c r="Q39" s="5"/>
      <c r="R39" s="5"/>
      <c r="S39" s="5"/>
      <c r="T39" s="5"/>
      <c r="U39" s="5"/>
      <c r="V39" s="138"/>
      <c r="W39" s="135">
        <f t="shared" si="1"/>
        <v>0</v>
      </c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5"/>
    </row>
    <row r="40" spans="1:54" x14ac:dyDescent="0.2">
      <c r="A40" s="9" t="s">
        <v>203</v>
      </c>
      <c r="B40" s="9" t="s">
        <v>92</v>
      </c>
      <c r="C40" s="9" t="s">
        <v>38</v>
      </c>
      <c r="D40" s="30" t="s">
        <v>25</v>
      </c>
      <c r="E40" s="32" t="s">
        <v>142</v>
      </c>
      <c r="F40" s="6" t="s">
        <v>0</v>
      </c>
      <c r="G40" s="5" t="s">
        <v>263</v>
      </c>
      <c r="H40" s="6" t="str">
        <f t="shared" si="2"/>
        <v>xxx-PBS-XX-R+4-01-241-A</v>
      </c>
      <c r="I40" s="6" t="s">
        <v>123</v>
      </c>
      <c r="J40" s="6" t="s">
        <v>249</v>
      </c>
      <c r="K40" s="5"/>
      <c r="L40" s="6" t="s">
        <v>249</v>
      </c>
      <c r="M40" s="5"/>
      <c r="N40" s="6" t="s">
        <v>249</v>
      </c>
      <c r="O40" s="5"/>
      <c r="P40" s="5"/>
      <c r="Q40" s="5"/>
      <c r="R40" s="5"/>
      <c r="S40" s="5"/>
      <c r="T40" s="5"/>
      <c r="U40" s="5"/>
      <c r="V40" s="138"/>
      <c r="W40" s="135">
        <f t="shared" si="1"/>
        <v>0</v>
      </c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5"/>
    </row>
    <row r="41" spans="1:54" x14ac:dyDescent="0.2">
      <c r="A41" s="9" t="s">
        <v>203</v>
      </c>
      <c r="B41" s="9" t="s">
        <v>92</v>
      </c>
      <c r="C41" s="9" t="s">
        <v>40</v>
      </c>
      <c r="D41" s="30" t="s">
        <v>25</v>
      </c>
      <c r="E41" s="32" t="s">
        <v>143</v>
      </c>
      <c r="F41" s="6" t="s">
        <v>0</v>
      </c>
      <c r="G41" s="5" t="s">
        <v>264</v>
      </c>
      <c r="H41" s="6" t="str">
        <f t="shared" si="2"/>
        <v>xxx-PBS-XX-R+5-01-251-A</v>
      </c>
      <c r="I41" s="6" t="s">
        <v>123</v>
      </c>
      <c r="J41" s="6" t="s">
        <v>249</v>
      </c>
      <c r="K41" s="5"/>
      <c r="L41" s="6" t="s">
        <v>249</v>
      </c>
      <c r="M41" s="5"/>
      <c r="N41" s="6" t="s">
        <v>249</v>
      </c>
      <c r="O41" s="5"/>
      <c r="P41" s="5"/>
      <c r="Q41" s="5"/>
      <c r="R41" s="5"/>
      <c r="S41" s="5"/>
      <c r="T41" s="5"/>
      <c r="U41" s="5"/>
      <c r="V41" s="138"/>
      <c r="W41" s="135">
        <f t="shared" si="1"/>
        <v>0</v>
      </c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5"/>
    </row>
    <row r="42" spans="1:54" x14ac:dyDescent="0.2">
      <c r="A42" s="9" t="s">
        <v>203</v>
      </c>
      <c r="B42" s="9" t="s">
        <v>92</v>
      </c>
      <c r="C42" s="9" t="s">
        <v>107</v>
      </c>
      <c r="D42" s="30" t="s">
        <v>25</v>
      </c>
      <c r="E42" s="32" t="s">
        <v>144</v>
      </c>
      <c r="F42" s="6" t="s">
        <v>0</v>
      </c>
      <c r="G42" s="5" t="s">
        <v>265</v>
      </c>
      <c r="H42" s="6" t="str">
        <f t="shared" si="2"/>
        <v>xxx-PBS-XX-R+6-01-261-A</v>
      </c>
      <c r="I42" s="6" t="s">
        <v>123</v>
      </c>
      <c r="J42" s="6" t="s">
        <v>249</v>
      </c>
      <c r="K42" s="5"/>
      <c r="L42" s="6" t="s">
        <v>249</v>
      </c>
      <c r="M42" s="5"/>
      <c r="N42" s="6" t="s">
        <v>249</v>
      </c>
      <c r="O42" s="5"/>
      <c r="P42" s="5"/>
      <c r="Q42" s="5"/>
      <c r="R42" s="5"/>
      <c r="S42" s="5"/>
      <c r="T42" s="5"/>
      <c r="U42" s="5"/>
      <c r="V42" s="138"/>
      <c r="W42" s="135">
        <f t="shared" si="1"/>
        <v>0</v>
      </c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5"/>
    </row>
    <row r="43" spans="1:54" x14ac:dyDescent="0.2">
      <c r="A43" s="9" t="s">
        <v>203</v>
      </c>
      <c r="B43" s="9" t="s">
        <v>92</v>
      </c>
      <c r="C43" s="9" t="s">
        <v>108</v>
      </c>
      <c r="D43" s="30" t="s">
        <v>25</v>
      </c>
      <c r="E43" s="32" t="s">
        <v>145</v>
      </c>
      <c r="F43" s="6" t="s">
        <v>0</v>
      </c>
      <c r="G43" s="5" t="s">
        <v>266</v>
      </c>
      <c r="H43" s="6" t="str">
        <f t="shared" si="2"/>
        <v>xxx-PBS-XX-R+7-01-271-A</v>
      </c>
      <c r="I43" s="6" t="s">
        <v>123</v>
      </c>
      <c r="J43" s="6" t="s">
        <v>249</v>
      </c>
      <c r="K43" s="5"/>
      <c r="L43" s="6" t="s">
        <v>249</v>
      </c>
      <c r="M43" s="5"/>
      <c r="N43" s="6" t="s">
        <v>249</v>
      </c>
      <c r="O43" s="5"/>
      <c r="P43" s="5"/>
      <c r="Q43" s="5"/>
      <c r="R43" s="5"/>
      <c r="S43" s="5"/>
      <c r="T43" s="5"/>
      <c r="U43" s="5"/>
      <c r="V43" s="138"/>
      <c r="W43" s="135">
        <f t="shared" si="1"/>
        <v>0</v>
      </c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5"/>
    </row>
    <row r="44" spans="1:54" x14ac:dyDescent="0.2">
      <c r="A44" s="9" t="s">
        <v>203</v>
      </c>
      <c r="B44" s="9" t="s">
        <v>92</v>
      </c>
      <c r="C44" s="9" t="s">
        <v>109</v>
      </c>
      <c r="D44" s="30" t="s">
        <v>25</v>
      </c>
      <c r="E44" s="32" t="s">
        <v>146</v>
      </c>
      <c r="F44" s="6" t="s">
        <v>0</v>
      </c>
      <c r="G44" s="5" t="s">
        <v>267</v>
      </c>
      <c r="H44" s="6" t="str">
        <f t="shared" si="2"/>
        <v>xxx-PBS-XX-R+8-01-281-A</v>
      </c>
      <c r="I44" s="6" t="s">
        <v>123</v>
      </c>
      <c r="J44" s="6" t="s">
        <v>249</v>
      </c>
      <c r="K44" s="5"/>
      <c r="L44" s="6" t="s">
        <v>249</v>
      </c>
      <c r="M44" s="5"/>
      <c r="N44" s="6" t="s">
        <v>249</v>
      </c>
      <c r="O44" s="5"/>
      <c r="P44" s="5"/>
      <c r="Q44" s="5"/>
      <c r="R44" s="5"/>
      <c r="S44" s="5"/>
      <c r="T44" s="5"/>
      <c r="U44" s="5"/>
      <c r="V44" s="138"/>
      <c r="W44" s="135">
        <f t="shared" si="1"/>
        <v>0</v>
      </c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5"/>
    </row>
    <row r="45" spans="1:54" x14ac:dyDescent="0.2">
      <c r="A45" s="9" t="s">
        <v>203</v>
      </c>
      <c r="B45" s="9" t="s">
        <v>92</v>
      </c>
      <c r="C45" s="9" t="s">
        <v>110</v>
      </c>
      <c r="D45" s="30" t="s">
        <v>25</v>
      </c>
      <c r="E45" s="32" t="s">
        <v>147</v>
      </c>
      <c r="F45" s="6" t="s">
        <v>0</v>
      </c>
      <c r="G45" s="5" t="s">
        <v>268</v>
      </c>
      <c r="H45" s="6" t="str">
        <f t="shared" si="2"/>
        <v>xxx-PBS-XX-R+9-01-291-A</v>
      </c>
      <c r="I45" s="6" t="s">
        <v>123</v>
      </c>
      <c r="J45" s="6" t="s">
        <v>249</v>
      </c>
      <c r="K45" s="5"/>
      <c r="L45" s="6" t="s">
        <v>249</v>
      </c>
      <c r="M45" s="5"/>
      <c r="N45" s="6" t="s">
        <v>249</v>
      </c>
      <c r="O45" s="5"/>
      <c r="P45" s="5"/>
      <c r="Q45" s="5"/>
      <c r="R45" s="5"/>
      <c r="S45" s="5"/>
      <c r="T45" s="5"/>
      <c r="U45" s="5"/>
      <c r="V45" s="138"/>
      <c r="W45" s="135">
        <f t="shared" si="1"/>
        <v>0</v>
      </c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5"/>
    </row>
    <row r="46" spans="1:54" x14ac:dyDescent="0.2">
      <c r="A46" s="9" t="s">
        <v>203</v>
      </c>
      <c r="B46" s="9" t="s">
        <v>92</v>
      </c>
      <c r="C46" s="9" t="s">
        <v>18</v>
      </c>
      <c r="D46" s="30" t="s">
        <v>25</v>
      </c>
      <c r="E46" s="32" t="s">
        <v>161</v>
      </c>
      <c r="F46" s="6" t="s">
        <v>0</v>
      </c>
      <c r="G46" s="5" t="s">
        <v>96</v>
      </c>
      <c r="H46" s="6" t="str">
        <f t="shared" si="2"/>
        <v>xxx-PBS-XX-TOIT-01-2T1-A</v>
      </c>
      <c r="I46" s="6" t="s">
        <v>123</v>
      </c>
      <c r="J46" s="6" t="s">
        <v>249</v>
      </c>
      <c r="K46" s="5"/>
      <c r="L46" s="6" t="s">
        <v>249</v>
      </c>
      <c r="M46" s="5"/>
      <c r="N46" s="6" t="s">
        <v>249</v>
      </c>
      <c r="O46" s="5"/>
      <c r="P46" s="5"/>
      <c r="Q46" s="5"/>
      <c r="R46" s="5"/>
      <c r="S46" s="5"/>
      <c r="T46" s="5"/>
      <c r="U46" s="5"/>
      <c r="V46" s="138"/>
      <c r="W46" s="135">
        <f t="shared" si="1"/>
        <v>0</v>
      </c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5"/>
    </row>
    <row r="47" spans="1:54" s="40" customFormat="1" x14ac:dyDescent="0.2">
      <c r="A47" s="34"/>
      <c r="B47" s="34"/>
      <c r="C47" s="34"/>
      <c r="D47" s="35"/>
      <c r="E47" s="36"/>
      <c r="F47" s="37"/>
      <c r="G47" s="38"/>
      <c r="H47" s="37"/>
      <c r="I47" s="37"/>
      <c r="J47" s="37"/>
      <c r="K47" s="38"/>
      <c r="L47" s="37"/>
      <c r="M47" s="38"/>
      <c r="N47" s="37"/>
      <c r="O47" s="38"/>
      <c r="P47" s="38"/>
      <c r="Q47" s="38"/>
      <c r="R47" s="38"/>
      <c r="S47" s="38"/>
      <c r="T47" s="38"/>
      <c r="U47" s="38"/>
      <c r="V47" s="139"/>
      <c r="W47" s="135">
        <f t="shared" si="1"/>
        <v>0</v>
      </c>
      <c r="X47" s="39"/>
      <c r="Y47" s="39"/>
      <c r="Z47" s="39"/>
      <c r="AA47" s="39"/>
      <c r="AB47" s="39"/>
      <c r="AC47" s="39"/>
      <c r="AD47" s="39"/>
      <c r="AE47" s="39"/>
      <c r="AF47" s="39"/>
      <c r="AG47" s="39"/>
      <c r="AH47" s="39"/>
      <c r="AI47" s="39"/>
      <c r="AJ47" s="39"/>
      <c r="AK47" s="39"/>
      <c r="AL47" s="39"/>
      <c r="AM47" s="39"/>
      <c r="AN47" s="39"/>
      <c r="AO47" s="39"/>
      <c r="AP47" s="39"/>
      <c r="AQ47" s="39"/>
      <c r="AR47" s="39"/>
      <c r="AS47" s="39"/>
      <c r="AT47" s="39"/>
      <c r="AU47" s="39"/>
      <c r="AV47" s="39"/>
      <c r="AW47" s="39"/>
      <c r="AX47" s="39"/>
      <c r="AY47" s="39"/>
      <c r="AZ47" s="39"/>
      <c r="BA47" s="39"/>
      <c r="BB47" s="38"/>
    </row>
    <row r="48" spans="1:54" x14ac:dyDescent="0.2">
      <c r="A48" s="29" t="s">
        <v>24</v>
      </c>
      <c r="B48" s="9"/>
      <c r="C48" s="9"/>
      <c r="D48" s="30"/>
      <c r="E48" s="8"/>
      <c r="F48" s="6"/>
      <c r="G48" s="5"/>
      <c r="H48" s="6"/>
      <c r="I48" s="6"/>
      <c r="J48" s="6"/>
      <c r="K48" s="5"/>
      <c r="L48" s="6"/>
      <c r="M48" s="5"/>
      <c r="N48" s="6"/>
      <c r="O48" s="5"/>
      <c r="P48" s="5"/>
      <c r="Q48" s="5"/>
      <c r="R48" s="5"/>
      <c r="S48" s="5"/>
      <c r="T48" s="5"/>
      <c r="U48" s="5"/>
      <c r="V48" s="138"/>
      <c r="W48" s="135">
        <f t="shared" si="1"/>
        <v>0</v>
      </c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5"/>
    </row>
    <row r="49" spans="1:54" x14ac:dyDescent="0.2">
      <c r="A49" s="9" t="s">
        <v>244</v>
      </c>
      <c r="B49" s="9" t="s">
        <v>92</v>
      </c>
      <c r="C49" s="9"/>
      <c r="D49" s="30" t="s">
        <v>25</v>
      </c>
      <c r="E49" s="32" t="s">
        <v>162</v>
      </c>
      <c r="F49" s="6" t="s">
        <v>0</v>
      </c>
      <c r="G49" s="5" t="s">
        <v>17</v>
      </c>
      <c r="H49" s="6" t="str">
        <f>CONCATENATE($F$2,"-",A49,"-",B49,"-",C49,"-",D49,"-",E49,"-",F49)</f>
        <v>xxx-ATT-XX--01-3Z1-A</v>
      </c>
      <c r="I49" s="6" t="s">
        <v>123</v>
      </c>
      <c r="J49" s="6" t="s">
        <v>249</v>
      </c>
      <c r="K49" s="5"/>
      <c r="L49" s="6" t="s">
        <v>249</v>
      </c>
      <c r="M49" s="5"/>
      <c r="N49" s="6" t="s">
        <v>249</v>
      </c>
      <c r="O49" s="5"/>
      <c r="P49" s="5"/>
      <c r="Q49" s="5"/>
      <c r="R49" s="5"/>
      <c r="S49" s="5"/>
      <c r="T49" s="5"/>
      <c r="U49" s="5"/>
      <c r="V49" s="138"/>
      <c r="W49" s="135">
        <f t="shared" si="1"/>
        <v>0</v>
      </c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5"/>
    </row>
    <row r="50" spans="1:54" x14ac:dyDescent="0.2">
      <c r="A50" s="9" t="s">
        <v>9</v>
      </c>
      <c r="B50" s="9" t="s">
        <v>92</v>
      </c>
      <c r="C50" s="9" t="s">
        <v>29</v>
      </c>
      <c r="D50" s="30" t="s">
        <v>25</v>
      </c>
      <c r="E50" s="32" t="s">
        <v>163</v>
      </c>
      <c r="F50" s="6" t="s">
        <v>0</v>
      </c>
      <c r="G50" s="5" t="s">
        <v>43</v>
      </c>
      <c r="H50" s="6" t="str">
        <f t="shared" ref="H50:H63" si="3">CONCATENATE($F$2,"-",A50,"-",B50,"-",C50,"-",D50,"-",E50,"-",F50)</f>
        <v>xxx-RES-XX-SS-01-3S1-A</v>
      </c>
      <c r="I50" s="6" t="s">
        <v>123</v>
      </c>
      <c r="J50" s="6" t="s">
        <v>249</v>
      </c>
      <c r="K50" s="5"/>
      <c r="L50" s="6" t="s">
        <v>249</v>
      </c>
      <c r="M50" s="5"/>
      <c r="N50" s="6" t="s">
        <v>249</v>
      </c>
      <c r="O50" s="5"/>
      <c r="P50" s="5"/>
      <c r="Q50" s="5"/>
      <c r="R50" s="5"/>
      <c r="S50" s="5"/>
      <c r="T50" s="5"/>
      <c r="U50" s="5"/>
      <c r="V50" s="138"/>
      <c r="W50" s="135">
        <f t="shared" si="1"/>
        <v>0</v>
      </c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5"/>
    </row>
    <row r="51" spans="1:54" x14ac:dyDescent="0.2">
      <c r="A51" s="9" t="s">
        <v>9</v>
      </c>
      <c r="B51" s="9" t="s">
        <v>92</v>
      </c>
      <c r="C51" s="9" t="s">
        <v>1</v>
      </c>
      <c r="D51" s="30" t="s">
        <v>25</v>
      </c>
      <c r="E51" s="32" t="s">
        <v>164</v>
      </c>
      <c r="F51" s="6" t="s">
        <v>0</v>
      </c>
      <c r="G51" s="5" t="s">
        <v>44</v>
      </c>
      <c r="H51" s="6" t="str">
        <f t="shared" si="3"/>
        <v>xxx-RES-XX-RDC-01-301-A</v>
      </c>
      <c r="I51" s="6" t="s">
        <v>123</v>
      </c>
      <c r="J51" s="6" t="s">
        <v>249</v>
      </c>
      <c r="K51" s="5"/>
      <c r="L51" s="6" t="s">
        <v>249</v>
      </c>
      <c r="M51" s="5"/>
      <c r="N51" s="6" t="s">
        <v>249</v>
      </c>
      <c r="O51" s="5"/>
      <c r="P51" s="5"/>
      <c r="Q51" s="5"/>
      <c r="R51" s="5"/>
      <c r="S51" s="5"/>
      <c r="T51" s="5"/>
      <c r="U51" s="5"/>
      <c r="V51" s="138"/>
      <c r="W51" s="135">
        <f t="shared" si="1"/>
        <v>0</v>
      </c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5"/>
    </row>
    <row r="52" spans="1:54" x14ac:dyDescent="0.2">
      <c r="A52" s="9" t="s">
        <v>9</v>
      </c>
      <c r="B52" s="9" t="s">
        <v>92</v>
      </c>
      <c r="C52" s="9" t="s">
        <v>32</v>
      </c>
      <c r="D52" s="30" t="s">
        <v>25</v>
      </c>
      <c r="E52" s="32" t="s">
        <v>165</v>
      </c>
      <c r="F52" s="6" t="s">
        <v>0</v>
      </c>
      <c r="G52" s="5" t="s">
        <v>45</v>
      </c>
      <c r="H52" s="6" t="str">
        <f t="shared" si="3"/>
        <v>xxx-RES-XX-R+1-01-311-A</v>
      </c>
      <c r="I52" s="6" t="s">
        <v>123</v>
      </c>
      <c r="J52" s="6" t="s">
        <v>249</v>
      </c>
      <c r="K52" s="5"/>
      <c r="L52" s="6" t="s">
        <v>249</v>
      </c>
      <c r="M52" s="5"/>
      <c r="N52" s="6" t="s">
        <v>249</v>
      </c>
      <c r="O52" s="5"/>
      <c r="P52" s="5"/>
      <c r="Q52" s="5"/>
      <c r="R52" s="5"/>
      <c r="S52" s="5"/>
      <c r="T52" s="5"/>
      <c r="U52" s="5"/>
      <c r="V52" s="138"/>
      <c r="W52" s="135">
        <f t="shared" si="1"/>
        <v>0</v>
      </c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5"/>
    </row>
    <row r="53" spans="1:54" x14ac:dyDescent="0.2">
      <c r="A53" s="9" t="s">
        <v>9</v>
      </c>
      <c r="B53" s="9" t="s">
        <v>92</v>
      </c>
      <c r="C53" s="9" t="s">
        <v>34</v>
      </c>
      <c r="D53" s="30" t="s">
        <v>25</v>
      </c>
      <c r="E53" s="32" t="s">
        <v>166</v>
      </c>
      <c r="F53" s="6" t="s">
        <v>0</v>
      </c>
      <c r="G53" s="5" t="s">
        <v>46</v>
      </c>
      <c r="H53" s="6" t="str">
        <f t="shared" si="3"/>
        <v>xxx-RES-XX-R+2-01-321-A</v>
      </c>
      <c r="I53" s="6" t="s">
        <v>123</v>
      </c>
      <c r="J53" s="6" t="s">
        <v>249</v>
      </c>
      <c r="K53" s="5"/>
      <c r="L53" s="6" t="s">
        <v>249</v>
      </c>
      <c r="M53" s="5"/>
      <c r="N53" s="6" t="s">
        <v>249</v>
      </c>
      <c r="O53" s="5"/>
      <c r="P53" s="5"/>
      <c r="Q53" s="5"/>
      <c r="R53" s="5"/>
      <c r="S53" s="5"/>
      <c r="T53" s="5"/>
      <c r="U53" s="5"/>
      <c r="V53" s="138"/>
      <c r="W53" s="135">
        <f t="shared" si="1"/>
        <v>0</v>
      </c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5"/>
    </row>
    <row r="54" spans="1:54" x14ac:dyDescent="0.2">
      <c r="A54" s="9" t="s">
        <v>9</v>
      </c>
      <c r="B54" s="9" t="s">
        <v>92</v>
      </c>
      <c r="C54" s="9" t="s">
        <v>36</v>
      </c>
      <c r="D54" s="30" t="s">
        <v>25</v>
      </c>
      <c r="E54" s="32" t="s">
        <v>167</v>
      </c>
      <c r="F54" s="6" t="s">
        <v>0</v>
      </c>
      <c r="G54" s="5" t="s">
        <v>47</v>
      </c>
      <c r="H54" s="6" t="str">
        <f t="shared" si="3"/>
        <v>xxx-RES-XX-R+3-01-331-A</v>
      </c>
      <c r="I54" s="6" t="s">
        <v>123</v>
      </c>
      <c r="J54" s="6" t="s">
        <v>249</v>
      </c>
      <c r="K54" s="5"/>
      <c r="L54" s="6" t="s">
        <v>249</v>
      </c>
      <c r="M54" s="5"/>
      <c r="N54" s="6" t="s">
        <v>249</v>
      </c>
      <c r="O54" s="5"/>
      <c r="P54" s="5"/>
      <c r="Q54" s="5"/>
      <c r="R54" s="5"/>
      <c r="S54" s="5"/>
      <c r="T54" s="5"/>
      <c r="U54" s="5"/>
      <c r="V54" s="138"/>
      <c r="W54" s="135">
        <f t="shared" si="1"/>
        <v>0</v>
      </c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5"/>
    </row>
    <row r="55" spans="1:54" x14ac:dyDescent="0.2">
      <c r="A55" s="9" t="s">
        <v>9</v>
      </c>
      <c r="B55" s="9" t="s">
        <v>92</v>
      </c>
      <c r="C55" s="9" t="s">
        <v>38</v>
      </c>
      <c r="D55" s="30" t="s">
        <v>25</v>
      </c>
      <c r="E55" s="32" t="s">
        <v>168</v>
      </c>
      <c r="F55" s="6" t="s">
        <v>0</v>
      </c>
      <c r="G55" s="5" t="s">
        <v>48</v>
      </c>
      <c r="H55" s="6" t="str">
        <f t="shared" si="3"/>
        <v>xxx-RES-XX-R+4-01-341-A</v>
      </c>
      <c r="I55" s="6" t="s">
        <v>123</v>
      </c>
      <c r="J55" s="6" t="s">
        <v>249</v>
      </c>
      <c r="K55" s="5"/>
      <c r="L55" s="6" t="s">
        <v>249</v>
      </c>
      <c r="M55" s="5"/>
      <c r="N55" s="6" t="s">
        <v>249</v>
      </c>
      <c r="O55" s="5"/>
      <c r="P55" s="5"/>
      <c r="Q55" s="5"/>
      <c r="R55" s="5"/>
      <c r="S55" s="5"/>
      <c r="T55" s="5"/>
      <c r="U55" s="5"/>
      <c r="V55" s="138"/>
      <c r="W55" s="135">
        <f t="shared" si="1"/>
        <v>0</v>
      </c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5"/>
    </row>
    <row r="56" spans="1:54" x14ac:dyDescent="0.2">
      <c r="A56" s="9" t="s">
        <v>9</v>
      </c>
      <c r="B56" s="9" t="s">
        <v>92</v>
      </c>
      <c r="C56" s="9" t="s">
        <v>40</v>
      </c>
      <c r="D56" s="30" t="s">
        <v>25</v>
      </c>
      <c r="E56" s="32" t="s">
        <v>169</v>
      </c>
      <c r="F56" s="6" t="s">
        <v>0</v>
      </c>
      <c r="G56" s="5" t="s">
        <v>49</v>
      </c>
      <c r="H56" s="6" t="str">
        <f t="shared" si="3"/>
        <v>xxx-RES-XX-R+5-01-351-A</v>
      </c>
      <c r="I56" s="6" t="s">
        <v>123</v>
      </c>
      <c r="J56" s="6" t="s">
        <v>249</v>
      </c>
      <c r="K56" s="5"/>
      <c r="L56" s="6" t="s">
        <v>249</v>
      </c>
      <c r="M56" s="5"/>
      <c r="N56" s="6" t="s">
        <v>249</v>
      </c>
      <c r="O56" s="5"/>
      <c r="P56" s="5"/>
      <c r="Q56" s="5"/>
      <c r="R56" s="5"/>
      <c r="S56" s="5"/>
      <c r="T56" s="5"/>
      <c r="U56" s="5"/>
      <c r="V56" s="138"/>
      <c r="W56" s="135">
        <f t="shared" si="1"/>
        <v>0</v>
      </c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5"/>
    </row>
    <row r="57" spans="1:54" x14ac:dyDescent="0.2">
      <c r="A57" s="9" t="s">
        <v>9</v>
      </c>
      <c r="B57" s="9" t="s">
        <v>92</v>
      </c>
      <c r="C57" s="9" t="s">
        <v>107</v>
      </c>
      <c r="D57" s="30" t="s">
        <v>25</v>
      </c>
      <c r="E57" s="32" t="s">
        <v>170</v>
      </c>
      <c r="F57" s="6" t="s">
        <v>0</v>
      </c>
      <c r="G57" s="5" t="s">
        <v>78</v>
      </c>
      <c r="H57" s="6" t="str">
        <f t="shared" si="3"/>
        <v>xxx-RES-XX-R+6-01-361-A</v>
      </c>
      <c r="I57" s="6" t="s">
        <v>123</v>
      </c>
      <c r="J57" s="6" t="s">
        <v>249</v>
      </c>
      <c r="K57" s="5"/>
      <c r="L57" s="6" t="s">
        <v>249</v>
      </c>
      <c r="M57" s="5"/>
      <c r="N57" s="6" t="s">
        <v>249</v>
      </c>
      <c r="O57" s="5"/>
      <c r="P57" s="5"/>
      <c r="Q57" s="5"/>
      <c r="R57" s="5"/>
      <c r="S57" s="5"/>
      <c r="T57" s="5"/>
      <c r="U57" s="5"/>
      <c r="V57" s="138"/>
      <c r="W57" s="135">
        <f t="shared" si="1"/>
        <v>0</v>
      </c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5"/>
    </row>
    <row r="58" spans="1:54" x14ac:dyDescent="0.2">
      <c r="A58" s="9" t="s">
        <v>9</v>
      </c>
      <c r="B58" s="9" t="s">
        <v>92</v>
      </c>
      <c r="C58" s="9" t="s">
        <v>108</v>
      </c>
      <c r="D58" s="30" t="s">
        <v>25</v>
      </c>
      <c r="E58" s="32" t="s">
        <v>171</v>
      </c>
      <c r="F58" s="6" t="s">
        <v>0</v>
      </c>
      <c r="G58" s="5" t="s">
        <v>79</v>
      </c>
      <c r="H58" s="6" t="str">
        <f t="shared" si="3"/>
        <v>xxx-RES-XX-R+7-01-371-A</v>
      </c>
      <c r="I58" s="6" t="s">
        <v>123</v>
      </c>
      <c r="J58" s="6" t="s">
        <v>249</v>
      </c>
      <c r="K58" s="5"/>
      <c r="L58" s="6" t="s">
        <v>249</v>
      </c>
      <c r="M58" s="5"/>
      <c r="N58" s="6" t="s">
        <v>249</v>
      </c>
      <c r="O58" s="5"/>
      <c r="P58" s="5"/>
      <c r="Q58" s="5"/>
      <c r="R58" s="5"/>
      <c r="S58" s="5"/>
      <c r="T58" s="5"/>
      <c r="U58" s="5"/>
      <c r="V58" s="138"/>
      <c r="W58" s="135">
        <f t="shared" si="1"/>
        <v>0</v>
      </c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5"/>
    </row>
    <row r="59" spans="1:54" x14ac:dyDescent="0.2">
      <c r="A59" s="9" t="s">
        <v>9</v>
      </c>
      <c r="B59" s="9" t="s">
        <v>92</v>
      </c>
      <c r="C59" s="9" t="s">
        <v>109</v>
      </c>
      <c r="D59" s="30" t="s">
        <v>25</v>
      </c>
      <c r="E59" s="32" t="s">
        <v>172</v>
      </c>
      <c r="F59" s="6" t="s">
        <v>0</v>
      </c>
      <c r="G59" s="5" t="s">
        <v>80</v>
      </c>
      <c r="H59" s="6" t="str">
        <f t="shared" si="3"/>
        <v>xxx-RES-XX-R+8-01-381-A</v>
      </c>
      <c r="I59" s="6" t="s">
        <v>123</v>
      </c>
      <c r="J59" s="6" t="s">
        <v>249</v>
      </c>
      <c r="K59" s="5"/>
      <c r="L59" s="6" t="s">
        <v>249</v>
      </c>
      <c r="M59" s="5"/>
      <c r="N59" s="6" t="s">
        <v>249</v>
      </c>
      <c r="O59" s="5"/>
      <c r="P59" s="5"/>
      <c r="Q59" s="5"/>
      <c r="R59" s="5"/>
      <c r="S59" s="5"/>
      <c r="T59" s="5"/>
      <c r="U59" s="5"/>
      <c r="V59" s="138"/>
      <c r="W59" s="135">
        <f t="shared" si="1"/>
        <v>0</v>
      </c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5"/>
    </row>
    <row r="60" spans="1:54" x14ac:dyDescent="0.2">
      <c r="A60" s="9" t="s">
        <v>9</v>
      </c>
      <c r="B60" s="9" t="s">
        <v>92</v>
      </c>
      <c r="C60" s="9" t="s">
        <v>110</v>
      </c>
      <c r="D60" s="30" t="s">
        <v>25</v>
      </c>
      <c r="E60" s="32" t="s">
        <v>173</v>
      </c>
      <c r="F60" s="6" t="s">
        <v>0</v>
      </c>
      <c r="G60" s="5" t="s">
        <v>81</v>
      </c>
      <c r="H60" s="6" t="str">
        <f t="shared" si="3"/>
        <v>xxx-RES-XX-R+9-01-391-A</v>
      </c>
      <c r="I60" s="6" t="s">
        <v>123</v>
      </c>
      <c r="J60" s="6" t="s">
        <v>249</v>
      </c>
      <c r="K60" s="5"/>
      <c r="L60" s="6" t="s">
        <v>249</v>
      </c>
      <c r="M60" s="5"/>
      <c r="N60" s="6" t="s">
        <v>249</v>
      </c>
      <c r="O60" s="5"/>
      <c r="P60" s="5"/>
      <c r="Q60" s="5"/>
      <c r="R60" s="5"/>
      <c r="S60" s="5"/>
      <c r="T60" s="5"/>
      <c r="U60" s="5"/>
      <c r="V60" s="138"/>
      <c r="W60" s="135">
        <f t="shared" si="1"/>
        <v>0</v>
      </c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5"/>
    </row>
    <row r="61" spans="1:54" x14ac:dyDescent="0.2">
      <c r="A61" s="9" t="s">
        <v>240</v>
      </c>
      <c r="B61" s="9" t="s">
        <v>92</v>
      </c>
      <c r="C61" s="9" t="s">
        <v>10</v>
      </c>
      <c r="D61" s="30" t="s">
        <v>25</v>
      </c>
      <c r="E61" s="32" t="s">
        <v>174</v>
      </c>
      <c r="F61" s="6" t="s">
        <v>0</v>
      </c>
      <c r="G61" s="5" t="s">
        <v>91</v>
      </c>
      <c r="H61" s="6" t="str">
        <f t="shared" si="3"/>
        <v>xxx-SOC-XX-TN-01-3101-A</v>
      </c>
      <c r="I61" s="6" t="s">
        <v>123</v>
      </c>
      <c r="J61" s="6" t="s">
        <v>249</v>
      </c>
      <c r="K61" s="5"/>
      <c r="L61" s="6" t="s">
        <v>249</v>
      </c>
      <c r="M61" s="5"/>
      <c r="N61" s="6" t="s">
        <v>249</v>
      </c>
      <c r="O61" s="5"/>
      <c r="P61" s="5"/>
      <c r="Q61" s="5"/>
      <c r="R61" s="5"/>
      <c r="S61" s="5"/>
      <c r="T61" s="5"/>
      <c r="U61" s="5"/>
      <c r="V61" s="138"/>
      <c r="W61" s="135">
        <f t="shared" si="1"/>
        <v>0</v>
      </c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5"/>
    </row>
    <row r="62" spans="1:54" x14ac:dyDescent="0.2">
      <c r="A62" s="9" t="s">
        <v>240</v>
      </c>
      <c r="B62" s="9" t="s">
        <v>92</v>
      </c>
      <c r="C62" s="9" t="s">
        <v>10</v>
      </c>
      <c r="D62" s="30" t="s">
        <v>25</v>
      </c>
      <c r="E62" s="32" t="s">
        <v>175</v>
      </c>
      <c r="F62" s="6" t="s">
        <v>0</v>
      </c>
      <c r="G62" s="5" t="s">
        <v>252</v>
      </c>
      <c r="H62" s="6" t="str">
        <f t="shared" si="3"/>
        <v>xxx-SOC-XX-TN-01-3111-A</v>
      </c>
      <c r="I62" s="6" t="s">
        <v>123</v>
      </c>
      <c r="J62" s="6" t="s">
        <v>249</v>
      </c>
      <c r="K62" s="5"/>
      <c r="L62" s="6" t="s">
        <v>249</v>
      </c>
      <c r="M62" s="5"/>
      <c r="N62" s="6" t="s">
        <v>249</v>
      </c>
      <c r="O62" s="5"/>
      <c r="P62" s="5"/>
      <c r="Q62" s="5"/>
      <c r="R62" s="5"/>
      <c r="S62" s="5"/>
      <c r="T62" s="5"/>
      <c r="U62" s="5"/>
      <c r="V62" s="138"/>
      <c r="W62" s="135">
        <f t="shared" si="1"/>
        <v>0</v>
      </c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5"/>
    </row>
    <row r="63" spans="1:54" x14ac:dyDescent="0.2">
      <c r="A63" s="9" t="s">
        <v>245</v>
      </c>
      <c r="B63" s="9" t="s">
        <v>92</v>
      </c>
      <c r="C63" s="9" t="s">
        <v>10</v>
      </c>
      <c r="D63" s="30" t="s">
        <v>25</v>
      </c>
      <c r="E63" s="32" t="s">
        <v>176</v>
      </c>
      <c r="F63" s="6" t="s">
        <v>0</v>
      </c>
      <c r="G63" s="5" t="s">
        <v>251</v>
      </c>
      <c r="H63" s="6" t="str">
        <f t="shared" si="3"/>
        <v>xxx-CHA-XX-TN-01-3131-A</v>
      </c>
      <c r="I63" s="6" t="s">
        <v>123</v>
      </c>
      <c r="J63" s="6" t="s">
        <v>249</v>
      </c>
      <c r="K63" s="5"/>
      <c r="L63" s="6" t="s">
        <v>249</v>
      </c>
      <c r="M63" s="5"/>
      <c r="N63" s="6" t="s">
        <v>249</v>
      </c>
      <c r="O63" s="5"/>
      <c r="P63" s="5"/>
      <c r="Q63" s="5"/>
      <c r="R63" s="5"/>
      <c r="S63" s="5"/>
      <c r="T63" s="5"/>
      <c r="U63" s="5"/>
      <c r="V63" s="138"/>
      <c r="W63" s="135">
        <f t="shared" si="1"/>
        <v>0</v>
      </c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5"/>
    </row>
    <row r="64" spans="1:54" s="40" customFormat="1" x14ac:dyDescent="0.2">
      <c r="A64" s="34"/>
      <c r="B64" s="34"/>
      <c r="C64" s="34"/>
      <c r="D64" s="35"/>
      <c r="E64" s="36"/>
      <c r="F64" s="37"/>
      <c r="G64" s="38"/>
      <c r="H64" s="37"/>
      <c r="I64" s="37"/>
      <c r="J64" s="37"/>
      <c r="K64" s="38"/>
      <c r="L64" s="37"/>
      <c r="M64" s="38"/>
      <c r="N64" s="37"/>
      <c r="O64" s="38"/>
      <c r="P64" s="38"/>
      <c r="Q64" s="38"/>
      <c r="R64" s="38"/>
      <c r="S64" s="38"/>
      <c r="T64" s="38"/>
      <c r="U64" s="38"/>
      <c r="V64" s="139"/>
      <c r="W64" s="135">
        <f t="shared" si="1"/>
        <v>0</v>
      </c>
      <c r="X64" s="39"/>
      <c r="Y64" s="39"/>
      <c r="Z64" s="39"/>
      <c r="AA64" s="39"/>
      <c r="AB64" s="39"/>
      <c r="AC64" s="39"/>
      <c r="AD64" s="39"/>
      <c r="AE64" s="39"/>
      <c r="AF64" s="39"/>
      <c r="AG64" s="39"/>
      <c r="AH64" s="39"/>
      <c r="AI64" s="39"/>
      <c r="AJ64" s="39"/>
      <c r="AK64" s="39"/>
      <c r="AL64" s="39"/>
      <c r="AM64" s="39"/>
      <c r="AN64" s="39"/>
      <c r="AO64" s="39"/>
      <c r="AP64" s="39"/>
      <c r="AQ64" s="39"/>
      <c r="AR64" s="39"/>
      <c r="AS64" s="39"/>
      <c r="AT64" s="39"/>
      <c r="AU64" s="39"/>
      <c r="AV64" s="39"/>
      <c r="AW64" s="39"/>
      <c r="AX64" s="39"/>
      <c r="AY64" s="39"/>
      <c r="AZ64" s="39"/>
      <c r="BA64" s="39"/>
      <c r="BB64" s="38"/>
    </row>
    <row r="65" spans="1:54" x14ac:dyDescent="0.2">
      <c r="A65" s="29" t="s">
        <v>204</v>
      </c>
      <c r="B65" s="9"/>
      <c r="C65" s="9"/>
      <c r="D65" s="30"/>
      <c r="E65" s="8"/>
      <c r="F65" s="6"/>
      <c r="G65" s="5"/>
      <c r="H65" s="6"/>
      <c r="I65" s="6"/>
      <c r="J65" s="6"/>
      <c r="K65" s="5"/>
      <c r="L65" s="6"/>
      <c r="M65" s="5"/>
      <c r="N65" s="6"/>
      <c r="O65" s="5"/>
      <c r="P65" s="5"/>
      <c r="Q65" s="5"/>
      <c r="R65" s="5"/>
      <c r="S65" s="5"/>
      <c r="T65" s="5"/>
      <c r="U65" s="5"/>
      <c r="V65" s="138"/>
      <c r="W65" s="135">
        <f t="shared" si="1"/>
        <v>0</v>
      </c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5"/>
    </row>
    <row r="66" spans="1:54" x14ac:dyDescent="0.2">
      <c r="A66" s="9" t="s">
        <v>22</v>
      </c>
      <c r="B66" s="9" t="s">
        <v>92</v>
      </c>
      <c r="C66" s="9" t="s">
        <v>1</v>
      </c>
      <c r="D66" s="30" t="s">
        <v>25</v>
      </c>
      <c r="E66" s="32" t="s">
        <v>177</v>
      </c>
      <c r="F66" s="6" t="s">
        <v>0</v>
      </c>
      <c r="G66" s="5" t="s">
        <v>50</v>
      </c>
      <c r="H66" s="6" t="str">
        <f>CONCATENATE($F$2,"-",A66,"-",B66,"-",C66,"-",D66,"-",E66,"-",F66)</f>
        <v>xxx-INC-XX-RDC-01-401-A</v>
      </c>
      <c r="I66" s="6" t="s">
        <v>123</v>
      </c>
      <c r="J66" s="6" t="s">
        <v>249</v>
      </c>
      <c r="K66" s="5"/>
      <c r="L66" s="6" t="s">
        <v>249</v>
      </c>
      <c r="M66" s="5"/>
      <c r="N66" s="6" t="s">
        <v>249</v>
      </c>
      <c r="O66" s="5"/>
      <c r="P66" s="5"/>
      <c r="Q66" s="5"/>
      <c r="R66" s="5"/>
      <c r="S66" s="5"/>
      <c r="T66" s="5"/>
      <c r="U66" s="5"/>
      <c r="V66" s="138"/>
      <c r="W66" s="135">
        <f t="shared" si="1"/>
        <v>0</v>
      </c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5"/>
    </row>
    <row r="67" spans="1:54" x14ac:dyDescent="0.2">
      <c r="A67" s="9" t="s">
        <v>22</v>
      </c>
      <c r="B67" s="9" t="s">
        <v>92</v>
      </c>
      <c r="C67" s="9" t="s">
        <v>32</v>
      </c>
      <c r="D67" s="30" t="s">
        <v>25</v>
      </c>
      <c r="E67" s="32" t="s">
        <v>178</v>
      </c>
      <c r="F67" s="6" t="s">
        <v>0</v>
      </c>
      <c r="G67" s="5" t="s">
        <v>51</v>
      </c>
      <c r="H67" s="6" t="str">
        <f t="shared" ref="H67:H75" si="4">CONCATENATE($F$2,"-",A67,"-",B67,"-",C67,"-",D67,"-",E67,"-",F67)</f>
        <v>xxx-INC-XX-R+1-01-411-A</v>
      </c>
      <c r="I67" s="6" t="s">
        <v>123</v>
      </c>
      <c r="J67" s="6" t="s">
        <v>249</v>
      </c>
      <c r="K67" s="5"/>
      <c r="L67" s="6" t="s">
        <v>249</v>
      </c>
      <c r="M67" s="5"/>
      <c r="N67" s="6" t="s">
        <v>249</v>
      </c>
      <c r="O67" s="5"/>
      <c r="P67" s="5"/>
      <c r="Q67" s="5"/>
      <c r="R67" s="5"/>
      <c r="S67" s="5"/>
      <c r="T67" s="5"/>
      <c r="U67" s="5"/>
      <c r="V67" s="138"/>
      <c r="W67" s="135">
        <f t="shared" si="1"/>
        <v>0</v>
      </c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5"/>
    </row>
    <row r="68" spans="1:54" x14ac:dyDescent="0.2">
      <c r="A68" s="9" t="s">
        <v>22</v>
      </c>
      <c r="B68" s="9" t="s">
        <v>92</v>
      </c>
      <c r="C68" s="9" t="s">
        <v>34</v>
      </c>
      <c r="D68" s="30" t="s">
        <v>25</v>
      </c>
      <c r="E68" s="32" t="s">
        <v>179</v>
      </c>
      <c r="F68" s="6" t="s">
        <v>0</v>
      </c>
      <c r="G68" s="5" t="s">
        <v>52</v>
      </c>
      <c r="H68" s="6" t="str">
        <f t="shared" si="4"/>
        <v>xxx-INC-XX-R+2-01-421-A</v>
      </c>
      <c r="I68" s="6" t="s">
        <v>123</v>
      </c>
      <c r="J68" s="6" t="s">
        <v>249</v>
      </c>
      <c r="K68" s="5"/>
      <c r="L68" s="6" t="s">
        <v>249</v>
      </c>
      <c r="M68" s="5"/>
      <c r="N68" s="6" t="s">
        <v>249</v>
      </c>
      <c r="O68" s="5"/>
      <c r="P68" s="5"/>
      <c r="Q68" s="5"/>
      <c r="R68" s="5"/>
      <c r="S68" s="5"/>
      <c r="T68" s="5"/>
      <c r="U68" s="5"/>
      <c r="V68" s="138"/>
      <c r="W68" s="135">
        <f t="shared" si="1"/>
        <v>0</v>
      </c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5"/>
    </row>
    <row r="69" spans="1:54" x14ac:dyDescent="0.2">
      <c r="A69" s="9" t="s">
        <v>22</v>
      </c>
      <c r="B69" s="9" t="s">
        <v>92</v>
      </c>
      <c r="C69" s="9" t="s">
        <v>36</v>
      </c>
      <c r="D69" s="30" t="s">
        <v>25</v>
      </c>
      <c r="E69" s="32" t="s">
        <v>180</v>
      </c>
      <c r="F69" s="6" t="s">
        <v>0</v>
      </c>
      <c r="G69" s="5" t="s">
        <v>53</v>
      </c>
      <c r="H69" s="6" t="str">
        <f t="shared" si="4"/>
        <v>xxx-INC-XX-R+3-01-431-A</v>
      </c>
      <c r="I69" s="6" t="s">
        <v>123</v>
      </c>
      <c r="J69" s="6" t="s">
        <v>249</v>
      </c>
      <c r="K69" s="5"/>
      <c r="L69" s="6" t="s">
        <v>249</v>
      </c>
      <c r="M69" s="5"/>
      <c r="N69" s="6" t="s">
        <v>249</v>
      </c>
      <c r="O69" s="5"/>
      <c r="P69" s="5"/>
      <c r="Q69" s="5"/>
      <c r="R69" s="5"/>
      <c r="S69" s="5"/>
      <c r="T69" s="5"/>
      <c r="U69" s="5"/>
      <c r="V69" s="138"/>
      <c r="W69" s="135">
        <f t="shared" si="1"/>
        <v>0</v>
      </c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5"/>
    </row>
    <row r="70" spans="1:54" x14ac:dyDescent="0.2">
      <c r="A70" s="9" t="s">
        <v>22</v>
      </c>
      <c r="B70" s="9" t="s">
        <v>92</v>
      </c>
      <c r="C70" s="9" t="s">
        <v>38</v>
      </c>
      <c r="D70" s="30" t="s">
        <v>25</v>
      </c>
      <c r="E70" s="32" t="s">
        <v>181</v>
      </c>
      <c r="F70" s="6" t="s">
        <v>0</v>
      </c>
      <c r="G70" s="5" t="s">
        <v>54</v>
      </c>
      <c r="H70" s="6" t="str">
        <f t="shared" si="4"/>
        <v>xxx-INC-XX-R+4-01-441-A</v>
      </c>
      <c r="I70" s="6" t="s">
        <v>123</v>
      </c>
      <c r="J70" s="6" t="s">
        <v>249</v>
      </c>
      <c r="K70" s="5"/>
      <c r="L70" s="6" t="s">
        <v>249</v>
      </c>
      <c r="M70" s="5"/>
      <c r="N70" s="6" t="s">
        <v>249</v>
      </c>
      <c r="O70" s="5"/>
      <c r="P70" s="5"/>
      <c r="Q70" s="5"/>
      <c r="R70" s="5"/>
      <c r="S70" s="5"/>
      <c r="T70" s="5"/>
      <c r="U70" s="5"/>
      <c r="V70" s="138"/>
      <c r="W70" s="135">
        <f t="shared" si="1"/>
        <v>0</v>
      </c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5"/>
    </row>
    <row r="71" spans="1:54" x14ac:dyDescent="0.2">
      <c r="A71" s="9" t="s">
        <v>22</v>
      </c>
      <c r="B71" s="9" t="s">
        <v>92</v>
      </c>
      <c r="C71" s="9" t="s">
        <v>40</v>
      </c>
      <c r="D71" s="30" t="s">
        <v>25</v>
      </c>
      <c r="E71" s="32" t="s">
        <v>182</v>
      </c>
      <c r="F71" s="6" t="s">
        <v>0</v>
      </c>
      <c r="G71" s="5" t="s">
        <v>55</v>
      </c>
      <c r="H71" s="6" t="str">
        <f t="shared" si="4"/>
        <v>xxx-INC-XX-R+5-01-451-A</v>
      </c>
      <c r="I71" s="6" t="s">
        <v>123</v>
      </c>
      <c r="J71" s="6" t="s">
        <v>249</v>
      </c>
      <c r="K71" s="5"/>
      <c r="L71" s="6" t="s">
        <v>249</v>
      </c>
      <c r="M71" s="5"/>
      <c r="N71" s="6" t="s">
        <v>249</v>
      </c>
      <c r="O71" s="5"/>
      <c r="P71" s="5"/>
      <c r="Q71" s="5"/>
      <c r="R71" s="5"/>
      <c r="S71" s="5"/>
      <c r="T71" s="5"/>
      <c r="U71" s="5"/>
      <c r="V71" s="138"/>
      <c r="W71" s="135">
        <f t="shared" si="1"/>
        <v>0</v>
      </c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5"/>
    </row>
    <row r="72" spans="1:54" x14ac:dyDescent="0.2">
      <c r="A72" s="9" t="s">
        <v>22</v>
      </c>
      <c r="B72" s="9" t="s">
        <v>92</v>
      </c>
      <c r="C72" s="9" t="s">
        <v>107</v>
      </c>
      <c r="D72" s="30" t="s">
        <v>25</v>
      </c>
      <c r="E72" s="32" t="s">
        <v>183</v>
      </c>
      <c r="F72" s="6" t="s">
        <v>0</v>
      </c>
      <c r="G72" s="5" t="s">
        <v>82</v>
      </c>
      <c r="H72" s="6" t="str">
        <f t="shared" si="4"/>
        <v>xxx-INC-XX-R+6-01-461-A</v>
      </c>
      <c r="I72" s="6" t="s">
        <v>123</v>
      </c>
      <c r="J72" s="6" t="s">
        <v>249</v>
      </c>
      <c r="K72" s="5"/>
      <c r="L72" s="6" t="s">
        <v>249</v>
      </c>
      <c r="M72" s="5"/>
      <c r="N72" s="6" t="s">
        <v>249</v>
      </c>
      <c r="O72" s="5"/>
      <c r="P72" s="5"/>
      <c r="Q72" s="5"/>
      <c r="R72" s="5"/>
      <c r="S72" s="5"/>
      <c r="T72" s="5"/>
      <c r="U72" s="5"/>
      <c r="V72" s="138"/>
      <c r="W72" s="135">
        <f t="shared" si="1"/>
        <v>0</v>
      </c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  <c r="AZ72" s="7"/>
      <c r="BA72" s="7"/>
      <c r="BB72" s="5"/>
    </row>
    <row r="73" spans="1:54" x14ac:dyDescent="0.2">
      <c r="A73" s="9" t="s">
        <v>22</v>
      </c>
      <c r="B73" s="9" t="s">
        <v>92</v>
      </c>
      <c r="C73" s="9" t="s">
        <v>108</v>
      </c>
      <c r="D73" s="30" t="s">
        <v>25</v>
      </c>
      <c r="E73" s="32" t="s">
        <v>184</v>
      </c>
      <c r="F73" s="6" t="s">
        <v>0</v>
      </c>
      <c r="G73" s="5" t="s">
        <v>83</v>
      </c>
      <c r="H73" s="6" t="str">
        <f t="shared" si="4"/>
        <v>xxx-INC-XX-R+7-01-471-A</v>
      </c>
      <c r="I73" s="6" t="s">
        <v>123</v>
      </c>
      <c r="J73" s="6" t="s">
        <v>249</v>
      </c>
      <c r="K73" s="5"/>
      <c r="L73" s="6" t="s">
        <v>249</v>
      </c>
      <c r="M73" s="5"/>
      <c r="N73" s="6" t="s">
        <v>249</v>
      </c>
      <c r="O73" s="5"/>
      <c r="P73" s="5"/>
      <c r="Q73" s="5"/>
      <c r="R73" s="5"/>
      <c r="S73" s="5"/>
      <c r="T73" s="5"/>
      <c r="U73" s="5"/>
      <c r="V73" s="138"/>
      <c r="W73" s="135">
        <f t="shared" ref="W73:W136" si="5">+MAX(P73:V73)</f>
        <v>0</v>
      </c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5"/>
    </row>
    <row r="74" spans="1:54" x14ac:dyDescent="0.2">
      <c r="A74" s="9" t="s">
        <v>22</v>
      </c>
      <c r="B74" s="9" t="s">
        <v>92</v>
      </c>
      <c r="C74" s="9" t="s">
        <v>109</v>
      </c>
      <c r="D74" s="30" t="s">
        <v>25</v>
      </c>
      <c r="E74" s="32" t="s">
        <v>185</v>
      </c>
      <c r="F74" s="6" t="s">
        <v>0</v>
      </c>
      <c r="G74" s="5" t="s">
        <v>84</v>
      </c>
      <c r="H74" s="6" t="str">
        <f t="shared" si="4"/>
        <v>xxx-INC-XX-R+8-01-481-A</v>
      </c>
      <c r="I74" s="6" t="s">
        <v>123</v>
      </c>
      <c r="J74" s="6" t="s">
        <v>249</v>
      </c>
      <c r="K74" s="5"/>
      <c r="L74" s="6" t="s">
        <v>249</v>
      </c>
      <c r="M74" s="5"/>
      <c r="N74" s="6" t="s">
        <v>249</v>
      </c>
      <c r="O74" s="5"/>
      <c r="P74" s="5"/>
      <c r="Q74" s="5"/>
      <c r="R74" s="5"/>
      <c r="S74" s="5"/>
      <c r="T74" s="5"/>
      <c r="U74" s="5"/>
      <c r="V74" s="138"/>
      <c r="W74" s="135">
        <f t="shared" si="5"/>
        <v>0</v>
      </c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5"/>
    </row>
    <row r="75" spans="1:54" x14ac:dyDescent="0.2">
      <c r="A75" s="9" t="s">
        <v>22</v>
      </c>
      <c r="B75" s="9" t="s">
        <v>92</v>
      </c>
      <c r="C75" s="9" t="s">
        <v>110</v>
      </c>
      <c r="D75" s="30" t="s">
        <v>25</v>
      </c>
      <c r="E75" s="32" t="s">
        <v>186</v>
      </c>
      <c r="F75" s="6" t="s">
        <v>0</v>
      </c>
      <c r="G75" s="5" t="s">
        <v>85</v>
      </c>
      <c r="H75" s="6" t="str">
        <f t="shared" si="4"/>
        <v>xxx-INC-XX-R+9-01-491-A</v>
      </c>
      <c r="I75" s="6" t="s">
        <v>123</v>
      </c>
      <c r="J75" s="6" t="s">
        <v>249</v>
      </c>
      <c r="K75" s="5"/>
      <c r="L75" s="6" t="s">
        <v>249</v>
      </c>
      <c r="M75" s="5"/>
      <c r="N75" s="6" t="s">
        <v>249</v>
      </c>
      <c r="O75" s="5"/>
      <c r="P75" s="5"/>
      <c r="Q75" s="5"/>
      <c r="R75" s="5"/>
      <c r="S75" s="5"/>
      <c r="T75" s="5"/>
      <c r="U75" s="5"/>
      <c r="V75" s="138"/>
      <c r="W75" s="135">
        <f t="shared" si="5"/>
        <v>0</v>
      </c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5"/>
    </row>
    <row r="76" spans="1:54" s="40" customFormat="1" x14ac:dyDescent="0.2">
      <c r="A76" s="34"/>
      <c r="B76" s="34"/>
      <c r="C76" s="34"/>
      <c r="D76" s="35"/>
      <c r="E76" s="36"/>
      <c r="F76" s="37"/>
      <c r="G76" s="38"/>
      <c r="H76" s="37"/>
      <c r="I76" s="37"/>
      <c r="J76" s="37"/>
      <c r="K76" s="38"/>
      <c r="L76" s="37"/>
      <c r="M76" s="38"/>
      <c r="N76" s="37"/>
      <c r="O76" s="38"/>
      <c r="P76" s="38"/>
      <c r="Q76" s="38"/>
      <c r="R76" s="38"/>
      <c r="S76" s="38"/>
      <c r="T76" s="38"/>
      <c r="U76" s="38"/>
      <c r="V76" s="139"/>
      <c r="W76" s="135">
        <f t="shared" si="5"/>
        <v>0</v>
      </c>
      <c r="X76" s="39"/>
      <c r="Y76" s="39"/>
      <c r="Z76" s="39"/>
      <c r="AA76" s="39"/>
      <c r="AB76" s="39"/>
      <c r="AC76" s="39"/>
      <c r="AD76" s="39"/>
      <c r="AE76" s="39"/>
      <c r="AF76" s="39"/>
      <c r="AG76" s="39"/>
      <c r="AH76" s="39"/>
      <c r="AI76" s="39"/>
      <c r="AJ76" s="39"/>
      <c r="AK76" s="39"/>
      <c r="AL76" s="39"/>
      <c r="AM76" s="39"/>
      <c r="AN76" s="39"/>
      <c r="AO76" s="39"/>
      <c r="AP76" s="39"/>
      <c r="AQ76" s="39"/>
      <c r="AR76" s="39"/>
      <c r="AS76" s="39"/>
      <c r="AT76" s="39"/>
      <c r="AU76" s="39"/>
      <c r="AV76" s="39"/>
      <c r="AW76" s="39"/>
      <c r="AX76" s="39"/>
      <c r="AY76" s="39"/>
      <c r="AZ76" s="39"/>
      <c r="BA76" s="39"/>
      <c r="BB76" s="38"/>
    </row>
    <row r="77" spans="1:54" x14ac:dyDescent="0.2">
      <c r="A77" s="29" t="s">
        <v>205</v>
      </c>
      <c r="B77" s="9"/>
      <c r="C77" s="9"/>
      <c r="D77" s="30"/>
      <c r="E77" s="8"/>
      <c r="F77" s="6"/>
      <c r="G77" s="5"/>
      <c r="H77" s="6"/>
      <c r="I77" s="6"/>
      <c r="J77" s="6"/>
      <c r="K77" s="5"/>
      <c r="L77" s="6"/>
      <c r="M77" s="5"/>
      <c r="N77" s="6"/>
      <c r="O77" s="5"/>
      <c r="P77" s="5"/>
      <c r="Q77" s="5"/>
      <c r="R77" s="5"/>
      <c r="S77" s="5"/>
      <c r="T77" s="5"/>
      <c r="U77" s="5"/>
      <c r="V77" s="138"/>
      <c r="W77" s="135">
        <f t="shared" si="5"/>
        <v>0</v>
      </c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5"/>
    </row>
    <row r="78" spans="1:54" x14ac:dyDescent="0.2">
      <c r="A78" s="9" t="s">
        <v>207</v>
      </c>
      <c r="B78" s="9" t="s">
        <v>92</v>
      </c>
      <c r="C78" s="9" t="s">
        <v>10</v>
      </c>
      <c r="D78" s="30" t="s">
        <v>25</v>
      </c>
      <c r="E78" s="32" t="s">
        <v>187</v>
      </c>
      <c r="F78" s="6" t="s">
        <v>0</v>
      </c>
      <c r="G78" s="5" t="s">
        <v>26</v>
      </c>
      <c r="H78" s="6" t="str">
        <f>CONCATENATE($F$2,"-",A78,"-",B78,"-",C78,"-",D78,"-",E78,"-",F78)</f>
        <v>xxx-SCH-XX-TN-01-501-A</v>
      </c>
      <c r="I78" s="6" t="s">
        <v>123</v>
      </c>
      <c r="J78" s="6" t="s">
        <v>249</v>
      </c>
      <c r="K78" s="5"/>
      <c r="L78" s="6" t="s">
        <v>249</v>
      </c>
      <c r="M78" s="5"/>
      <c r="N78" s="6" t="s">
        <v>249</v>
      </c>
      <c r="O78" s="5"/>
      <c r="P78" s="5"/>
      <c r="Q78" s="5"/>
      <c r="R78" s="5"/>
      <c r="S78" s="5"/>
      <c r="T78" s="5"/>
      <c r="U78" s="5"/>
      <c r="V78" s="138"/>
      <c r="W78" s="135">
        <f t="shared" si="5"/>
        <v>0</v>
      </c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5"/>
    </row>
    <row r="79" spans="1:54" x14ac:dyDescent="0.2">
      <c r="A79" s="9" t="s">
        <v>207</v>
      </c>
      <c r="B79" s="9" t="s">
        <v>92</v>
      </c>
      <c r="C79" s="9" t="s">
        <v>10</v>
      </c>
      <c r="D79" s="30" t="s">
        <v>25</v>
      </c>
      <c r="E79" s="32" t="s">
        <v>188</v>
      </c>
      <c r="F79" s="6" t="s">
        <v>0</v>
      </c>
      <c r="G79" s="5" t="s">
        <v>20</v>
      </c>
      <c r="H79" s="6" t="str">
        <f t="shared" ref="H79:H83" si="6">CONCATENATE($F$2,"-",A79,"-",B79,"-",C79,"-",D79,"-",E79,"-",F79)</f>
        <v>xxx-SCH-XX-TN-01-511-A</v>
      </c>
      <c r="I79" s="6" t="s">
        <v>123</v>
      </c>
      <c r="J79" s="6" t="s">
        <v>249</v>
      </c>
      <c r="K79" s="5"/>
      <c r="L79" s="6" t="s">
        <v>249</v>
      </c>
      <c r="M79" s="5"/>
      <c r="N79" s="6" t="s">
        <v>249</v>
      </c>
      <c r="O79" s="5"/>
      <c r="P79" s="5"/>
      <c r="Q79" s="5"/>
      <c r="R79" s="5"/>
      <c r="S79" s="5"/>
      <c r="T79" s="5"/>
      <c r="U79" s="5"/>
      <c r="V79" s="138"/>
      <c r="W79" s="135">
        <f t="shared" si="5"/>
        <v>0</v>
      </c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5"/>
    </row>
    <row r="80" spans="1:54" x14ac:dyDescent="0.2">
      <c r="A80" s="9" t="s">
        <v>207</v>
      </c>
      <c r="B80" s="9" t="s">
        <v>92</v>
      </c>
      <c r="C80" s="9" t="s">
        <v>10</v>
      </c>
      <c r="D80" s="30" t="s">
        <v>25</v>
      </c>
      <c r="E80" s="32" t="s">
        <v>189</v>
      </c>
      <c r="F80" s="6" t="s">
        <v>0</v>
      </c>
      <c r="G80" s="5" t="s">
        <v>21</v>
      </c>
      <c r="H80" s="6" t="str">
        <f t="shared" si="6"/>
        <v>xxx-SCH-XX-TN-01-521-A</v>
      </c>
      <c r="I80" s="6" t="s">
        <v>123</v>
      </c>
      <c r="J80" s="6" t="s">
        <v>249</v>
      </c>
      <c r="K80" s="5"/>
      <c r="L80" s="6" t="s">
        <v>249</v>
      </c>
      <c r="M80" s="5"/>
      <c r="N80" s="6" t="s">
        <v>249</v>
      </c>
      <c r="O80" s="5"/>
      <c r="P80" s="5"/>
      <c r="Q80" s="5"/>
      <c r="R80" s="5"/>
      <c r="S80" s="5"/>
      <c r="T80" s="5"/>
      <c r="U80" s="5"/>
      <c r="V80" s="138"/>
      <c r="W80" s="135">
        <f t="shared" si="5"/>
        <v>0</v>
      </c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5"/>
    </row>
    <row r="81" spans="1:54" x14ac:dyDescent="0.2">
      <c r="A81" s="9" t="s">
        <v>207</v>
      </c>
      <c r="B81" s="9" t="s">
        <v>92</v>
      </c>
      <c r="C81" s="9" t="s">
        <v>10</v>
      </c>
      <c r="D81" s="30" t="s">
        <v>25</v>
      </c>
      <c r="E81" s="32" t="s">
        <v>190</v>
      </c>
      <c r="F81" s="6" t="s">
        <v>0</v>
      </c>
      <c r="G81" s="5" t="s">
        <v>73</v>
      </c>
      <c r="H81" s="6" t="str">
        <f t="shared" si="6"/>
        <v>xxx-SCH-XX-TN-01-531-A</v>
      </c>
      <c r="I81" s="6" t="s">
        <v>123</v>
      </c>
      <c r="J81" s="6" t="s">
        <v>249</v>
      </c>
      <c r="K81" s="5"/>
      <c r="L81" s="6" t="s">
        <v>249</v>
      </c>
      <c r="M81" s="5"/>
      <c r="N81" s="6" t="s">
        <v>249</v>
      </c>
      <c r="O81" s="5"/>
      <c r="P81" s="5"/>
      <c r="Q81" s="5"/>
      <c r="R81" s="5"/>
      <c r="S81" s="5"/>
      <c r="T81" s="5"/>
      <c r="U81" s="5"/>
      <c r="V81" s="138"/>
      <c r="W81" s="135">
        <f t="shared" si="5"/>
        <v>0</v>
      </c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5"/>
    </row>
    <row r="82" spans="1:54" x14ac:dyDescent="0.2">
      <c r="A82" s="9" t="s">
        <v>207</v>
      </c>
      <c r="B82" s="9" t="s">
        <v>92</v>
      </c>
      <c r="C82" s="9" t="s">
        <v>10</v>
      </c>
      <c r="D82" s="30" t="s">
        <v>25</v>
      </c>
      <c r="E82" s="32" t="s">
        <v>191</v>
      </c>
      <c r="F82" s="6" t="s">
        <v>0</v>
      </c>
      <c r="G82" s="5" t="s">
        <v>192</v>
      </c>
      <c r="H82" s="6" t="str">
        <f t="shared" si="6"/>
        <v>xxx-SCH-XX-TN-01-541-A</v>
      </c>
      <c r="I82" s="6" t="s">
        <v>123</v>
      </c>
      <c r="J82" s="6" t="s">
        <v>249</v>
      </c>
      <c r="K82" s="5"/>
      <c r="L82" s="6" t="s">
        <v>249</v>
      </c>
      <c r="M82" s="5"/>
      <c r="N82" s="6" t="s">
        <v>249</v>
      </c>
      <c r="O82" s="5"/>
      <c r="P82" s="5"/>
      <c r="Q82" s="5"/>
      <c r="R82" s="5"/>
      <c r="S82" s="5"/>
      <c r="T82" s="5"/>
      <c r="U82" s="5"/>
      <c r="V82" s="138"/>
      <c r="W82" s="135">
        <f t="shared" si="5"/>
        <v>0</v>
      </c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5"/>
    </row>
    <row r="83" spans="1:54" x14ac:dyDescent="0.2">
      <c r="A83" s="9" t="s">
        <v>207</v>
      </c>
      <c r="B83" s="9" t="s">
        <v>92</v>
      </c>
      <c r="C83" s="9" t="s">
        <v>10</v>
      </c>
      <c r="D83" s="30" t="s">
        <v>25</v>
      </c>
      <c r="E83" s="32" t="s">
        <v>193</v>
      </c>
      <c r="F83" s="6" t="s">
        <v>0</v>
      </c>
      <c r="G83" s="5" t="s">
        <v>241</v>
      </c>
      <c r="H83" s="6" t="str">
        <f t="shared" si="6"/>
        <v>xxx-SCH-XX-TN-01-551-A</v>
      </c>
      <c r="I83" s="6" t="s">
        <v>123</v>
      </c>
      <c r="J83" s="6" t="s">
        <v>249</v>
      </c>
      <c r="K83" s="5"/>
      <c r="L83" s="6" t="s">
        <v>249</v>
      </c>
      <c r="M83" s="5"/>
      <c r="N83" s="6" t="s">
        <v>249</v>
      </c>
      <c r="O83" s="5"/>
      <c r="P83" s="5"/>
      <c r="Q83" s="5"/>
      <c r="R83" s="5"/>
      <c r="S83" s="5"/>
      <c r="T83" s="5"/>
      <c r="U83" s="5"/>
      <c r="V83" s="138"/>
      <c r="W83" s="135">
        <f t="shared" si="5"/>
        <v>0</v>
      </c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5"/>
    </row>
    <row r="84" spans="1:54" s="40" customFormat="1" x14ac:dyDescent="0.2">
      <c r="A84" s="34"/>
      <c r="B84" s="34"/>
      <c r="C84" s="34"/>
      <c r="D84" s="35"/>
      <c r="E84" s="36"/>
      <c r="F84" s="37"/>
      <c r="G84" s="38"/>
      <c r="H84" s="37"/>
      <c r="I84" s="37"/>
      <c r="J84" s="37"/>
      <c r="K84" s="38"/>
      <c r="L84" s="37"/>
      <c r="M84" s="38"/>
      <c r="N84" s="37"/>
      <c r="O84" s="38"/>
      <c r="P84" s="38"/>
      <c r="Q84" s="38"/>
      <c r="R84" s="38"/>
      <c r="S84" s="38"/>
      <c r="T84" s="38"/>
      <c r="U84" s="38"/>
      <c r="V84" s="139"/>
      <c r="W84" s="135">
        <f t="shared" si="5"/>
        <v>0</v>
      </c>
      <c r="X84" s="39"/>
      <c r="Y84" s="39"/>
      <c r="Z84" s="39"/>
      <c r="AA84" s="39"/>
      <c r="AB84" s="39"/>
      <c r="AC84" s="39"/>
      <c r="AD84" s="39"/>
      <c r="AE84" s="39"/>
      <c r="AF84" s="39"/>
      <c r="AG84" s="39"/>
      <c r="AH84" s="39"/>
      <c r="AI84" s="39"/>
      <c r="AJ84" s="39"/>
      <c r="AK84" s="39"/>
      <c r="AL84" s="39"/>
      <c r="AM84" s="39"/>
      <c r="AN84" s="39"/>
      <c r="AO84" s="39"/>
      <c r="AP84" s="39"/>
      <c r="AQ84" s="39"/>
      <c r="AR84" s="39"/>
      <c r="AS84" s="39"/>
      <c r="AT84" s="39"/>
      <c r="AU84" s="39"/>
      <c r="AV84" s="39"/>
      <c r="AW84" s="39"/>
      <c r="AX84" s="39"/>
      <c r="AY84" s="39"/>
      <c r="AZ84" s="39"/>
      <c r="BA84" s="39"/>
      <c r="BB84" s="38"/>
    </row>
    <row r="85" spans="1:54" x14ac:dyDescent="0.2">
      <c r="A85" s="29" t="s">
        <v>206</v>
      </c>
      <c r="B85" s="9"/>
      <c r="C85" s="9"/>
      <c r="D85" s="30"/>
      <c r="E85" s="8"/>
      <c r="F85" s="6"/>
      <c r="G85" s="5"/>
      <c r="H85" s="6"/>
      <c r="I85" s="6"/>
      <c r="J85" s="6"/>
      <c r="K85" s="5"/>
      <c r="L85" s="6"/>
      <c r="M85" s="5"/>
      <c r="N85" s="6"/>
      <c r="O85" s="5"/>
      <c r="P85" s="5"/>
      <c r="Q85" s="5"/>
      <c r="R85" s="5"/>
      <c r="S85" s="5"/>
      <c r="T85" s="5"/>
      <c r="U85" s="5"/>
      <c r="V85" s="138"/>
      <c r="W85" s="135">
        <f t="shared" si="5"/>
        <v>0</v>
      </c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5"/>
    </row>
    <row r="86" spans="1:54" x14ac:dyDescent="0.2">
      <c r="A86" s="9" t="s">
        <v>208</v>
      </c>
      <c r="B86" s="9" t="s">
        <v>92</v>
      </c>
      <c r="C86" s="9" t="s">
        <v>10</v>
      </c>
      <c r="D86" s="30" t="s">
        <v>25</v>
      </c>
      <c r="E86" s="32" t="s">
        <v>194</v>
      </c>
      <c r="F86" s="6" t="s">
        <v>0</v>
      </c>
      <c r="G86" s="5" t="s">
        <v>247</v>
      </c>
      <c r="H86" s="6" t="str">
        <f>CONCATENATE($F$2,"-",A86,"-",B86,"-",C86,"-",D86,"-",E86,"-",F86)</f>
        <v>xxx-DET-XX-TN-01-601-A</v>
      </c>
      <c r="I86" s="6" t="s">
        <v>123</v>
      </c>
      <c r="J86" s="6" t="s">
        <v>249</v>
      </c>
      <c r="K86" s="5"/>
      <c r="L86" s="6" t="s">
        <v>249</v>
      </c>
      <c r="M86" s="5"/>
      <c r="N86" s="6" t="s">
        <v>249</v>
      </c>
      <c r="O86" s="5"/>
      <c r="P86" s="5"/>
      <c r="Q86" s="5"/>
      <c r="R86" s="5"/>
      <c r="S86" s="5"/>
      <c r="T86" s="5"/>
      <c r="U86" s="5"/>
      <c r="V86" s="138"/>
      <c r="W86" s="135">
        <f t="shared" si="5"/>
        <v>0</v>
      </c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5"/>
    </row>
    <row r="87" spans="1:54" x14ac:dyDescent="0.2">
      <c r="A87" s="9" t="s">
        <v>208</v>
      </c>
      <c r="B87" s="9" t="s">
        <v>92</v>
      </c>
      <c r="C87" s="9" t="s">
        <v>10</v>
      </c>
      <c r="D87" s="30" t="s">
        <v>25</v>
      </c>
      <c r="E87" s="32" t="s">
        <v>195</v>
      </c>
      <c r="F87" s="6" t="s">
        <v>0</v>
      </c>
      <c r="G87" s="5"/>
      <c r="H87" s="6" t="str">
        <f t="shared" ref="H87:H91" si="7">CONCATENATE($F$2,"-",A87,"-",B87,"-",C87,"-",D87,"-",E87,"-",F87)</f>
        <v>xxx-DET-XX-TN-01-611-A</v>
      </c>
      <c r="I87" s="6" t="s">
        <v>123</v>
      </c>
      <c r="J87" s="6" t="s">
        <v>249</v>
      </c>
      <c r="K87" s="5"/>
      <c r="L87" s="6" t="s">
        <v>249</v>
      </c>
      <c r="M87" s="5"/>
      <c r="N87" s="6" t="s">
        <v>249</v>
      </c>
      <c r="O87" s="5"/>
      <c r="P87" s="5"/>
      <c r="Q87" s="5"/>
      <c r="R87" s="5"/>
      <c r="S87" s="5"/>
      <c r="T87" s="5"/>
      <c r="U87" s="5"/>
      <c r="V87" s="138"/>
      <c r="W87" s="135">
        <f t="shared" si="5"/>
        <v>0</v>
      </c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5"/>
    </row>
    <row r="88" spans="1:54" x14ac:dyDescent="0.2">
      <c r="A88" s="9" t="s">
        <v>208</v>
      </c>
      <c r="B88" s="9" t="s">
        <v>92</v>
      </c>
      <c r="C88" s="9" t="s">
        <v>10</v>
      </c>
      <c r="D88" s="30" t="s">
        <v>25</v>
      </c>
      <c r="E88" s="32" t="s">
        <v>196</v>
      </c>
      <c r="F88" s="6" t="s">
        <v>0</v>
      </c>
      <c r="G88" s="5"/>
      <c r="H88" s="6" t="str">
        <f t="shared" si="7"/>
        <v>xxx-DET-XX-TN-01-621-A</v>
      </c>
      <c r="I88" s="6" t="s">
        <v>123</v>
      </c>
      <c r="J88" s="6" t="s">
        <v>249</v>
      </c>
      <c r="K88" s="5"/>
      <c r="L88" s="6" t="s">
        <v>249</v>
      </c>
      <c r="M88" s="5"/>
      <c r="N88" s="6" t="s">
        <v>249</v>
      </c>
      <c r="O88" s="5"/>
      <c r="P88" s="5"/>
      <c r="Q88" s="5"/>
      <c r="R88" s="5"/>
      <c r="S88" s="5"/>
      <c r="T88" s="5"/>
      <c r="U88" s="5"/>
      <c r="V88" s="138"/>
      <c r="W88" s="135">
        <f t="shared" si="5"/>
        <v>0</v>
      </c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5"/>
    </row>
    <row r="89" spans="1:54" x14ac:dyDescent="0.2">
      <c r="A89" s="9" t="s">
        <v>208</v>
      </c>
      <c r="B89" s="9" t="s">
        <v>92</v>
      </c>
      <c r="C89" s="9" t="s">
        <v>10</v>
      </c>
      <c r="D89" s="30" t="s">
        <v>25</v>
      </c>
      <c r="E89" s="32" t="s">
        <v>197</v>
      </c>
      <c r="F89" s="6" t="s">
        <v>0</v>
      </c>
      <c r="G89" s="5"/>
      <c r="H89" s="6" t="str">
        <f t="shared" si="7"/>
        <v>xxx-DET-XX-TN-01-631-A</v>
      </c>
      <c r="I89" s="6" t="s">
        <v>123</v>
      </c>
      <c r="J89" s="6" t="s">
        <v>249</v>
      </c>
      <c r="K89" s="5"/>
      <c r="L89" s="6" t="s">
        <v>249</v>
      </c>
      <c r="M89" s="5"/>
      <c r="N89" s="6" t="s">
        <v>249</v>
      </c>
      <c r="O89" s="5"/>
      <c r="P89" s="5"/>
      <c r="Q89" s="5"/>
      <c r="R89" s="5"/>
      <c r="S89" s="5"/>
      <c r="T89" s="5"/>
      <c r="U89" s="5"/>
      <c r="V89" s="138"/>
      <c r="W89" s="135">
        <f t="shared" si="5"/>
        <v>0</v>
      </c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5"/>
    </row>
    <row r="90" spans="1:54" x14ac:dyDescent="0.2">
      <c r="A90" s="9" t="s">
        <v>208</v>
      </c>
      <c r="B90" s="9" t="s">
        <v>92</v>
      </c>
      <c r="C90" s="9" t="s">
        <v>10</v>
      </c>
      <c r="D90" s="30" t="s">
        <v>25</v>
      </c>
      <c r="E90" s="32" t="s">
        <v>198</v>
      </c>
      <c r="F90" s="6" t="s">
        <v>0</v>
      </c>
      <c r="G90" s="5"/>
      <c r="H90" s="6" t="str">
        <f t="shared" si="7"/>
        <v>xxx-DET-XX-TN-01-641-A</v>
      </c>
      <c r="I90" s="6" t="s">
        <v>123</v>
      </c>
      <c r="J90" s="6" t="s">
        <v>249</v>
      </c>
      <c r="K90" s="5"/>
      <c r="L90" s="6" t="s">
        <v>249</v>
      </c>
      <c r="M90" s="5"/>
      <c r="N90" s="6" t="s">
        <v>249</v>
      </c>
      <c r="O90" s="5"/>
      <c r="P90" s="5"/>
      <c r="Q90" s="5"/>
      <c r="R90" s="5"/>
      <c r="S90" s="5"/>
      <c r="T90" s="5"/>
      <c r="U90" s="5"/>
      <c r="V90" s="138"/>
      <c r="W90" s="135">
        <f t="shared" si="5"/>
        <v>0</v>
      </c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5"/>
    </row>
    <row r="91" spans="1:54" x14ac:dyDescent="0.2">
      <c r="A91" s="9" t="s">
        <v>208</v>
      </c>
      <c r="B91" s="9" t="s">
        <v>92</v>
      </c>
      <c r="C91" s="9" t="s">
        <v>10</v>
      </c>
      <c r="D91" s="30" t="s">
        <v>25</v>
      </c>
      <c r="E91" s="32" t="s">
        <v>199</v>
      </c>
      <c r="F91" s="6" t="s">
        <v>0</v>
      </c>
      <c r="G91" s="5"/>
      <c r="H91" s="6" t="str">
        <f t="shared" si="7"/>
        <v>xxx-DET-XX-TN-01-651-A</v>
      </c>
      <c r="I91" s="6" t="s">
        <v>123</v>
      </c>
      <c r="J91" s="6" t="s">
        <v>249</v>
      </c>
      <c r="K91" s="5"/>
      <c r="L91" s="6" t="s">
        <v>249</v>
      </c>
      <c r="M91" s="5"/>
      <c r="N91" s="6" t="s">
        <v>249</v>
      </c>
      <c r="O91" s="5"/>
      <c r="P91" s="5"/>
      <c r="Q91" s="5"/>
      <c r="R91" s="5"/>
      <c r="S91" s="5"/>
      <c r="T91" s="5"/>
      <c r="U91" s="5"/>
      <c r="V91" s="138"/>
      <c r="W91" s="135">
        <f t="shared" si="5"/>
        <v>0</v>
      </c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5"/>
    </row>
    <row r="92" spans="1:54" s="40" customFormat="1" x14ac:dyDescent="0.2">
      <c r="A92" s="34"/>
      <c r="B92" s="34"/>
      <c r="C92" s="34"/>
      <c r="D92" s="35"/>
      <c r="E92" s="36"/>
      <c r="F92" s="37"/>
      <c r="G92" s="38"/>
      <c r="H92" s="37"/>
      <c r="I92" s="37"/>
      <c r="J92" s="37"/>
      <c r="K92" s="38"/>
      <c r="L92" s="37"/>
      <c r="M92" s="38"/>
      <c r="N92" s="37"/>
      <c r="O92" s="38"/>
      <c r="P92" s="38"/>
      <c r="Q92" s="38"/>
      <c r="R92" s="38"/>
      <c r="S92" s="38"/>
      <c r="T92" s="38"/>
      <c r="U92" s="38"/>
      <c r="V92" s="139"/>
      <c r="W92" s="135">
        <f t="shared" si="5"/>
        <v>0</v>
      </c>
      <c r="X92" s="39"/>
      <c r="Y92" s="39"/>
      <c r="Z92" s="39"/>
      <c r="AA92" s="39"/>
      <c r="AB92" s="39"/>
      <c r="AC92" s="39"/>
      <c r="AD92" s="39"/>
      <c r="AE92" s="39"/>
      <c r="AF92" s="39"/>
      <c r="AG92" s="39"/>
      <c r="AH92" s="39"/>
      <c r="AI92" s="39"/>
      <c r="AJ92" s="39"/>
      <c r="AK92" s="39"/>
      <c r="AL92" s="39"/>
      <c r="AM92" s="39"/>
      <c r="AN92" s="39"/>
      <c r="AO92" s="39"/>
      <c r="AP92" s="39"/>
      <c r="AQ92" s="39"/>
      <c r="AR92" s="39"/>
      <c r="AS92" s="39"/>
      <c r="AT92" s="39"/>
      <c r="AU92" s="39"/>
      <c r="AV92" s="39"/>
      <c r="AW92" s="39"/>
      <c r="AX92" s="39"/>
      <c r="AY92" s="39"/>
      <c r="AZ92" s="39"/>
      <c r="BA92" s="39"/>
      <c r="BB92" s="38"/>
    </row>
    <row r="93" spans="1:54" x14ac:dyDescent="0.2">
      <c r="A93" s="29" t="s">
        <v>209</v>
      </c>
      <c r="B93" s="9"/>
      <c r="C93" s="9"/>
      <c r="D93" s="30"/>
      <c r="E93" s="8"/>
      <c r="F93" s="6"/>
      <c r="G93" s="5"/>
      <c r="H93" s="6"/>
      <c r="I93" s="6"/>
      <c r="J93" s="6"/>
      <c r="K93" s="5"/>
      <c r="L93" s="6"/>
      <c r="M93" s="5"/>
      <c r="N93" s="6"/>
      <c r="O93" s="5"/>
      <c r="P93" s="5"/>
      <c r="Q93" s="5"/>
      <c r="R93" s="5"/>
      <c r="S93" s="5"/>
      <c r="T93" s="5"/>
      <c r="U93" s="5"/>
      <c r="V93" s="138"/>
      <c r="W93" s="135">
        <f t="shared" si="5"/>
        <v>0</v>
      </c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5"/>
    </row>
    <row r="94" spans="1:54" x14ac:dyDescent="0.2">
      <c r="A94" s="9" t="s">
        <v>248</v>
      </c>
      <c r="B94" s="9" t="s">
        <v>92</v>
      </c>
      <c r="C94" s="9" t="s">
        <v>10</v>
      </c>
      <c r="D94" s="30" t="s">
        <v>25</v>
      </c>
      <c r="E94" s="8" t="s">
        <v>222</v>
      </c>
      <c r="F94" s="6" t="s">
        <v>0</v>
      </c>
      <c r="G94" s="5" t="s">
        <v>15</v>
      </c>
      <c r="H94" s="6" t="str">
        <f>CONCATENATE($F$2,"-",A94,"-",B94,"-",C94,"-",D94,"-",E94,"-",F94)</f>
        <v>xxx-NTC-XX-TN-01-701-A</v>
      </c>
      <c r="I94" s="6" t="s">
        <v>123</v>
      </c>
      <c r="J94" s="6" t="s">
        <v>249</v>
      </c>
      <c r="K94" s="5"/>
      <c r="L94" s="6" t="s">
        <v>249</v>
      </c>
      <c r="M94" s="5"/>
      <c r="N94" s="6" t="s">
        <v>249</v>
      </c>
      <c r="O94" s="5"/>
      <c r="P94" s="5"/>
      <c r="Q94" s="5"/>
      <c r="R94" s="5"/>
      <c r="S94" s="5"/>
      <c r="T94" s="5"/>
      <c r="U94" s="5"/>
      <c r="V94" s="138"/>
      <c r="W94" s="135">
        <f t="shared" si="5"/>
        <v>0</v>
      </c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5"/>
    </row>
    <row r="95" spans="1:54" x14ac:dyDescent="0.2">
      <c r="A95" s="9" t="s">
        <v>248</v>
      </c>
      <c r="B95" s="9" t="s">
        <v>92</v>
      </c>
      <c r="C95" s="9" t="s">
        <v>10</v>
      </c>
      <c r="D95" s="30" t="s">
        <v>25</v>
      </c>
      <c r="E95" s="32" t="s">
        <v>223</v>
      </c>
      <c r="F95" s="6" t="s">
        <v>0</v>
      </c>
      <c r="G95" s="5" t="s">
        <v>11</v>
      </c>
      <c r="H95" s="6" t="str">
        <f t="shared" ref="H95:H108" si="8">CONCATENATE($F$2,"-",A95,"-",B95,"-",C95,"-",D95,"-",E95,"-",F95)</f>
        <v>xxx-NTC-XX-TN-01-711-A</v>
      </c>
      <c r="I95" s="6" t="s">
        <v>123</v>
      </c>
      <c r="J95" s="6" t="s">
        <v>249</v>
      </c>
      <c r="K95" s="5"/>
      <c r="L95" s="6" t="s">
        <v>249</v>
      </c>
      <c r="M95" s="5"/>
      <c r="N95" s="6" t="s">
        <v>249</v>
      </c>
      <c r="O95" s="5"/>
      <c r="P95" s="5"/>
      <c r="Q95" s="5"/>
      <c r="R95" s="5"/>
      <c r="S95" s="5"/>
      <c r="T95" s="5"/>
      <c r="U95" s="5"/>
      <c r="V95" s="138"/>
      <c r="W95" s="135">
        <f t="shared" si="5"/>
        <v>0</v>
      </c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5"/>
    </row>
    <row r="96" spans="1:54" x14ac:dyDescent="0.2">
      <c r="A96" s="9" t="s">
        <v>248</v>
      </c>
      <c r="B96" s="9" t="s">
        <v>92</v>
      </c>
      <c r="C96" s="9" t="s">
        <v>10</v>
      </c>
      <c r="D96" s="30" t="s">
        <v>25</v>
      </c>
      <c r="E96" s="8" t="s">
        <v>224</v>
      </c>
      <c r="F96" s="6" t="s">
        <v>0</v>
      </c>
      <c r="G96" s="5" t="s">
        <v>12</v>
      </c>
      <c r="H96" s="6" t="str">
        <f t="shared" si="8"/>
        <v>xxx-NTC-XX-TN-01-721-A</v>
      </c>
      <c r="I96" s="6" t="s">
        <v>123</v>
      </c>
      <c r="J96" s="6" t="s">
        <v>249</v>
      </c>
      <c r="K96" s="5"/>
      <c r="L96" s="6" t="s">
        <v>249</v>
      </c>
      <c r="M96" s="5"/>
      <c r="N96" s="6" t="s">
        <v>249</v>
      </c>
      <c r="O96" s="5"/>
      <c r="P96" s="5"/>
      <c r="Q96" s="5"/>
      <c r="R96" s="5"/>
      <c r="S96" s="5"/>
      <c r="T96" s="5"/>
      <c r="U96" s="5"/>
      <c r="V96" s="138"/>
      <c r="W96" s="135">
        <f t="shared" si="5"/>
        <v>0</v>
      </c>
      <c r="X96" s="6"/>
      <c r="Y96" s="7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7"/>
      <c r="AS96" s="6"/>
      <c r="AT96" s="6"/>
      <c r="AU96" s="6"/>
      <c r="AV96" s="6"/>
      <c r="AW96" s="6"/>
      <c r="AX96" s="6"/>
      <c r="AY96" s="6"/>
      <c r="AZ96" s="6"/>
      <c r="BA96" s="6"/>
      <c r="BB96" s="5"/>
    </row>
    <row r="97" spans="1:54" x14ac:dyDescent="0.2">
      <c r="A97" s="9" t="s">
        <v>248</v>
      </c>
      <c r="B97" s="9" t="s">
        <v>92</v>
      </c>
      <c r="C97" s="9" t="s">
        <v>10</v>
      </c>
      <c r="D97" s="30" t="s">
        <v>25</v>
      </c>
      <c r="E97" s="32" t="s">
        <v>225</v>
      </c>
      <c r="F97" s="6" t="s">
        <v>0</v>
      </c>
      <c r="G97" s="5" t="s">
        <v>65</v>
      </c>
      <c r="H97" s="6" t="str">
        <f t="shared" si="8"/>
        <v>xxx-NTC-XX-TN-01-731-A</v>
      </c>
      <c r="I97" s="6" t="s">
        <v>123</v>
      </c>
      <c r="J97" s="6" t="s">
        <v>249</v>
      </c>
      <c r="K97" s="5"/>
      <c r="L97" s="6" t="s">
        <v>249</v>
      </c>
      <c r="M97" s="5"/>
      <c r="N97" s="6" t="s">
        <v>249</v>
      </c>
      <c r="O97" s="5"/>
      <c r="P97" s="5"/>
      <c r="Q97" s="5"/>
      <c r="R97" s="5"/>
      <c r="S97" s="5"/>
      <c r="T97" s="5"/>
      <c r="U97" s="5"/>
      <c r="V97" s="138"/>
      <c r="W97" s="135">
        <f t="shared" si="5"/>
        <v>0</v>
      </c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5"/>
    </row>
    <row r="98" spans="1:54" x14ac:dyDescent="0.2">
      <c r="A98" s="9" t="s">
        <v>248</v>
      </c>
      <c r="B98" s="9" t="s">
        <v>92</v>
      </c>
      <c r="C98" s="9" t="s">
        <v>10</v>
      </c>
      <c r="D98" s="30" t="s">
        <v>25</v>
      </c>
      <c r="E98" s="8" t="s">
        <v>226</v>
      </c>
      <c r="F98" s="6" t="s">
        <v>0</v>
      </c>
      <c r="G98" s="5" t="s">
        <v>66</v>
      </c>
      <c r="H98" s="6" t="str">
        <f t="shared" si="8"/>
        <v>xxx-NTC-XX-TN-01-741-A</v>
      </c>
      <c r="I98" s="6" t="s">
        <v>123</v>
      </c>
      <c r="J98" s="6" t="s">
        <v>249</v>
      </c>
      <c r="K98" s="5"/>
      <c r="L98" s="6" t="s">
        <v>249</v>
      </c>
      <c r="M98" s="5"/>
      <c r="N98" s="6" t="s">
        <v>249</v>
      </c>
      <c r="O98" s="5"/>
      <c r="P98" s="5"/>
      <c r="Q98" s="5"/>
      <c r="R98" s="5"/>
      <c r="S98" s="5"/>
      <c r="T98" s="5"/>
      <c r="U98" s="5"/>
      <c r="V98" s="138"/>
      <c r="W98" s="135">
        <f t="shared" si="5"/>
        <v>0</v>
      </c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5"/>
    </row>
    <row r="99" spans="1:54" x14ac:dyDescent="0.2">
      <c r="A99" s="9" t="s">
        <v>248</v>
      </c>
      <c r="B99" s="9" t="s">
        <v>92</v>
      </c>
      <c r="C99" s="9" t="s">
        <v>10</v>
      </c>
      <c r="D99" s="30" t="s">
        <v>25</v>
      </c>
      <c r="E99" s="32" t="s">
        <v>227</v>
      </c>
      <c r="F99" s="6" t="s">
        <v>0</v>
      </c>
      <c r="G99" s="5" t="s">
        <v>67</v>
      </c>
      <c r="H99" s="6" t="str">
        <f t="shared" si="8"/>
        <v>xxx-NTC-XX-TN-01-751-A</v>
      </c>
      <c r="I99" s="6" t="s">
        <v>123</v>
      </c>
      <c r="J99" s="6" t="s">
        <v>249</v>
      </c>
      <c r="K99" s="5"/>
      <c r="L99" s="6" t="s">
        <v>249</v>
      </c>
      <c r="M99" s="5"/>
      <c r="N99" s="6" t="s">
        <v>249</v>
      </c>
      <c r="O99" s="5"/>
      <c r="P99" s="5"/>
      <c r="Q99" s="5"/>
      <c r="R99" s="5"/>
      <c r="S99" s="5"/>
      <c r="T99" s="5"/>
      <c r="U99" s="5"/>
      <c r="V99" s="138"/>
      <c r="W99" s="135">
        <f t="shared" si="5"/>
        <v>0</v>
      </c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5"/>
    </row>
    <row r="100" spans="1:54" x14ac:dyDescent="0.2">
      <c r="A100" s="9" t="s">
        <v>248</v>
      </c>
      <c r="B100" s="9" t="s">
        <v>92</v>
      </c>
      <c r="C100" s="9" t="s">
        <v>10</v>
      </c>
      <c r="D100" s="30" t="s">
        <v>25</v>
      </c>
      <c r="E100" s="8" t="s">
        <v>228</v>
      </c>
      <c r="F100" s="6" t="s">
        <v>0</v>
      </c>
      <c r="G100" s="5" t="s">
        <v>68</v>
      </c>
      <c r="H100" s="6" t="str">
        <f t="shared" si="8"/>
        <v>xxx-NTC-XX-TN-01-761-A</v>
      </c>
      <c r="I100" s="6" t="s">
        <v>123</v>
      </c>
      <c r="J100" s="6" t="s">
        <v>249</v>
      </c>
      <c r="K100" s="5"/>
      <c r="L100" s="6" t="s">
        <v>249</v>
      </c>
      <c r="M100" s="5"/>
      <c r="N100" s="6" t="s">
        <v>249</v>
      </c>
      <c r="O100" s="5"/>
      <c r="P100" s="5"/>
      <c r="Q100" s="5"/>
      <c r="R100" s="5"/>
      <c r="S100" s="5"/>
      <c r="T100" s="5"/>
      <c r="U100" s="5"/>
      <c r="V100" s="138"/>
      <c r="W100" s="135">
        <f t="shared" si="5"/>
        <v>0</v>
      </c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5"/>
    </row>
    <row r="101" spans="1:54" x14ac:dyDescent="0.2">
      <c r="A101" s="9" t="s">
        <v>248</v>
      </c>
      <c r="B101" s="9" t="s">
        <v>92</v>
      </c>
      <c r="C101" s="9" t="s">
        <v>10</v>
      </c>
      <c r="D101" s="30" t="s">
        <v>25</v>
      </c>
      <c r="E101" s="32" t="s">
        <v>229</v>
      </c>
      <c r="F101" s="6" t="s">
        <v>0</v>
      </c>
      <c r="G101" s="5" t="s">
        <v>13</v>
      </c>
      <c r="H101" s="6" t="str">
        <f t="shared" si="8"/>
        <v>xxx-NTC-XX-TN-01-771-A</v>
      </c>
      <c r="I101" s="6" t="s">
        <v>123</v>
      </c>
      <c r="J101" s="6" t="s">
        <v>249</v>
      </c>
      <c r="K101" s="5"/>
      <c r="L101" s="6" t="s">
        <v>249</v>
      </c>
      <c r="M101" s="5"/>
      <c r="N101" s="6" t="s">
        <v>249</v>
      </c>
      <c r="O101" s="5"/>
      <c r="P101" s="5"/>
      <c r="Q101" s="5"/>
      <c r="R101" s="5"/>
      <c r="S101" s="5"/>
      <c r="T101" s="5"/>
      <c r="U101" s="5"/>
      <c r="V101" s="138"/>
      <c r="W101" s="135">
        <f t="shared" si="5"/>
        <v>0</v>
      </c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5"/>
    </row>
    <row r="102" spans="1:54" x14ac:dyDescent="0.2">
      <c r="A102" s="9" t="s">
        <v>248</v>
      </c>
      <c r="B102" s="9" t="s">
        <v>92</v>
      </c>
      <c r="C102" s="9" t="s">
        <v>10</v>
      </c>
      <c r="D102" s="30" t="s">
        <v>25</v>
      </c>
      <c r="E102" s="8" t="s">
        <v>230</v>
      </c>
      <c r="F102" s="6" t="s">
        <v>0</v>
      </c>
      <c r="G102" s="5" t="s">
        <v>14</v>
      </c>
      <c r="H102" s="6" t="str">
        <f t="shared" si="8"/>
        <v>xxx-NTC-XX-TN-01-781-A</v>
      </c>
      <c r="I102" s="6" t="s">
        <v>123</v>
      </c>
      <c r="J102" s="6" t="s">
        <v>249</v>
      </c>
      <c r="K102" s="5"/>
      <c r="L102" s="6" t="s">
        <v>249</v>
      </c>
      <c r="M102" s="5"/>
      <c r="N102" s="6" t="s">
        <v>249</v>
      </c>
      <c r="O102" s="5"/>
      <c r="P102" s="5"/>
      <c r="Q102" s="5"/>
      <c r="R102" s="5"/>
      <c r="S102" s="5"/>
      <c r="T102" s="5"/>
      <c r="U102" s="5"/>
      <c r="V102" s="138"/>
      <c r="W102" s="135">
        <f t="shared" si="5"/>
        <v>0</v>
      </c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5"/>
    </row>
    <row r="103" spans="1:54" x14ac:dyDescent="0.2">
      <c r="A103" s="9" t="s">
        <v>248</v>
      </c>
      <c r="B103" s="9" t="s">
        <v>92</v>
      </c>
      <c r="C103" s="9" t="s">
        <v>10</v>
      </c>
      <c r="D103" s="30" t="s">
        <v>25</v>
      </c>
      <c r="E103" s="32" t="s">
        <v>231</v>
      </c>
      <c r="F103" s="6" t="s">
        <v>0</v>
      </c>
      <c r="G103" s="5" t="s">
        <v>69</v>
      </c>
      <c r="H103" s="6" t="str">
        <f t="shared" si="8"/>
        <v>xxx-NTC-XX-TN-01-791-A</v>
      </c>
      <c r="I103" s="6" t="s">
        <v>123</v>
      </c>
      <c r="J103" s="6" t="s">
        <v>249</v>
      </c>
      <c r="K103" s="5"/>
      <c r="L103" s="6" t="s">
        <v>249</v>
      </c>
      <c r="M103" s="5"/>
      <c r="N103" s="6" t="s">
        <v>249</v>
      </c>
      <c r="O103" s="5"/>
      <c r="P103" s="5"/>
      <c r="Q103" s="5"/>
      <c r="R103" s="5"/>
      <c r="S103" s="5"/>
      <c r="T103" s="5"/>
      <c r="U103" s="5"/>
      <c r="V103" s="138"/>
      <c r="W103" s="135">
        <f t="shared" si="5"/>
        <v>0</v>
      </c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5"/>
    </row>
    <row r="104" spans="1:54" x14ac:dyDescent="0.2">
      <c r="A104" s="9" t="s">
        <v>248</v>
      </c>
      <c r="B104" s="9" t="s">
        <v>92</v>
      </c>
      <c r="C104" s="9" t="s">
        <v>10</v>
      </c>
      <c r="D104" s="30" t="s">
        <v>25</v>
      </c>
      <c r="E104" s="8" t="s">
        <v>232</v>
      </c>
      <c r="F104" s="6" t="s">
        <v>0</v>
      </c>
      <c r="G104" s="5" t="s">
        <v>70</v>
      </c>
      <c r="H104" s="6" t="str">
        <f t="shared" si="8"/>
        <v>xxx-NTC-XX-TN-01-7101-A</v>
      </c>
      <c r="I104" s="6" t="s">
        <v>123</v>
      </c>
      <c r="J104" s="6" t="s">
        <v>249</v>
      </c>
      <c r="K104" s="5"/>
      <c r="L104" s="6" t="s">
        <v>249</v>
      </c>
      <c r="M104" s="5"/>
      <c r="N104" s="6" t="s">
        <v>249</v>
      </c>
      <c r="O104" s="5"/>
      <c r="P104" s="5"/>
      <c r="Q104" s="5"/>
      <c r="R104" s="5"/>
      <c r="S104" s="5"/>
      <c r="T104" s="5"/>
      <c r="U104" s="5"/>
      <c r="V104" s="138"/>
      <c r="W104" s="135">
        <f t="shared" si="5"/>
        <v>0</v>
      </c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5"/>
    </row>
    <row r="105" spans="1:54" x14ac:dyDescent="0.2">
      <c r="A105" s="9" t="s">
        <v>248</v>
      </c>
      <c r="B105" s="9" t="s">
        <v>92</v>
      </c>
      <c r="C105" s="9" t="s">
        <v>10</v>
      </c>
      <c r="D105" s="30" t="s">
        <v>25</v>
      </c>
      <c r="E105" s="32" t="s">
        <v>233</v>
      </c>
      <c r="F105" s="6" t="s">
        <v>0</v>
      </c>
      <c r="G105" s="5" t="s">
        <v>63</v>
      </c>
      <c r="H105" s="6" t="str">
        <f t="shared" si="8"/>
        <v>xxx-NTC-XX-TN-01-7111-A</v>
      </c>
      <c r="I105" s="6" t="s">
        <v>123</v>
      </c>
      <c r="J105" s="6" t="s">
        <v>249</v>
      </c>
      <c r="K105" s="5"/>
      <c r="L105" s="6" t="s">
        <v>249</v>
      </c>
      <c r="M105" s="5"/>
      <c r="N105" s="6" t="s">
        <v>249</v>
      </c>
      <c r="O105" s="5"/>
      <c r="P105" s="5"/>
      <c r="Q105" s="5"/>
      <c r="R105" s="5"/>
      <c r="S105" s="5"/>
      <c r="T105" s="5"/>
      <c r="U105" s="5"/>
      <c r="V105" s="138"/>
      <c r="W105" s="135">
        <f t="shared" si="5"/>
        <v>0</v>
      </c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5"/>
    </row>
    <row r="106" spans="1:54" x14ac:dyDescent="0.2">
      <c r="A106" s="9" t="s">
        <v>248</v>
      </c>
      <c r="B106" s="9" t="s">
        <v>92</v>
      </c>
      <c r="C106" s="9" t="s">
        <v>10</v>
      </c>
      <c r="D106" s="30" t="s">
        <v>25</v>
      </c>
      <c r="E106" s="8" t="s">
        <v>234</v>
      </c>
      <c r="F106" s="6" t="s">
        <v>0</v>
      </c>
      <c r="G106" s="5" t="s">
        <v>71</v>
      </c>
      <c r="H106" s="6" t="str">
        <f t="shared" si="8"/>
        <v>xxx-NTC-XX-TN-01-7121-A</v>
      </c>
      <c r="I106" s="6" t="s">
        <v>123</v>
      </c>
      <c r="J106" s="6" t="s">
        <v>249</v>
      </c>
      <c r="K106" s="5"/>
      <c r="L106" s="6" t="s">
        <v>249</v>
      </c>
      <c r="M106" s="5"/>
      <c r="N106" s="6" t="s">
        <v>249</v>
      </c>
      <c r="O106" s="5"/>
      <c r="P106" s="5"/>
      <c r="Q106" s="5"/>
      <c r="R106" s="5"/>
      <c r="S106" s="5"/>
      <c r="T106" s="5"/>
      <c r="U106" s="5"/>
      <c r="V106" s="138"/>
      <c r="W106" s="135">
        <f t="shared" si="5"/>
        <v>0</v>
      </c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5"/>
    </row>
    <row r="107" spans="1:54" x14ac:dyDescent="0.2">
      <c r="A107" s="9" t="s">
        <v>248</v>
      </c>
      <c r="B107" s="9" t="s">
        <v>92</v>
      </c>
      <c r="C107" s="9" t="s">
        <v>10</v>
      </c>
      <c r="D107" s="30" t="s">
        <v>25</v>
      </c>
      <c r="E107" s="32" t="s">
        <v>235</v>
      </c>
      <c r="F107" s="6" t="s">
        <v>0</v>
      </c>
      <c r="G107" s="5" t="s">
        <v>72</v>
      </c>
      <c r="H107" s="6" t="str">
        <f t="shared" si="8"/>
        <v>xxx-NTC-XX-TN-01-7131-A</v>
      </c>
      <c r="I107" s="6" t="s">
        <v>123</v>
      </c>
      <c r="J107" s="6" t="s">
        <v>249</v>
      </c>
      <c r="K107" s="5"/>
      <c r="L107" s="6" t="s">
        <v>249</v>
      </c>
      <c r="M107" s="5"/>
      <c r="N107" s="6" t="s">
        <v>249</v>
      </c>
      <c r="O107" s="5"/>
      <c r="P107" s="5"/>
      <c r="Q107" s="5"/>
      <c r="R107" s="5"/>
      <c r="S107" s="5"/>
      <c r="T107" s="5"/>
      <c r="U107" s="5"/>
      <c r="V107" s="138"/>
      <c r="W107" s="135">
        <f t="shared" si="5"/>
        <v>0</v>
      </c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5"/>
    </row>
    <row r="108" spans="1:54" x14ac:dyDescent="0.2">
      <c r="A108" s="9" t="s">
        <v>248</v>
      </c>
      <c r="B108" s="9" t="s">
        <v>92</v>
      </c>
      <c r="C108" s="9" t="s">
        <v>10</v>
      </c>
      <c r="D108" s="30" t="s">
        <v>25</v>
      </c>
      <c r="E108" s="8" t="s">
        <v>236</v>
      </c>
      <c r="F108" s="6" t="s">
        <v>0</v>
      </c>
      <c r="G108" s="5" t="s">
        <v>16</v>
      </c>
      <c r="H108" s="6" t="str">
        <f t="shared" si="8"/>
        <v>xxx-NTC-XX-TN-01-7141-A</v>
      </c>
      <c r="I108" s="6" t="s">
        <v>123</v>
      </c>
      <c r="J108" s="6" t="s">
        <v>249</v>
      </c>
      <c r="K108" s="5"/>
      <c r="L108" s="6" t="s">
        <v>249</v>
      </c>
      <c r="M108" s="5"/>
      <c r="N108" s="6" t="s">
        <v>249</v>
      </c>
      <c r="O108" s="5"/>
      <c r="P108" s="5"/>
      <c r="Q108" s="5"/>
      <c r="R108" s="5"/>
      <c r="S108" s="5"/>
      <c r="T108" s="5"/>
      <c r="U108" s="5"/>
      <c r="V108" s="138"/>
      <c r="W108" s="135">
        <f t="shared" si="5"/>
        <v>0</v>
      </c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5"/>
    </row>
    <row r="109" spans="1:54" s="40" customFormat="1" x14ac:dyDescent="0.2">
      <c r="A109" s="34"/>
      <c r="B109" s="34"/>
      <c r="C109" s="34"/>
      <c r="D109" s="35"/>
      <c r="E109" s="36"/>
      <c r="F109" s="37"/>
      <c r="G109" s="38"/>
      <c r="H109" s="37"/>
      <c r="I109" s="37"/>
      <c r="J109" s="37"/>
      <c r="K109" s="38"/>
      <c r="L109" s="37"/>
      <c r="M109" s="38"/>
      <c r="N109" s="37"/>
      <c r="O109" s="38"/>
      <c r="P109" s="38"/>
      <c r="Q109" s="38"/>
      <c r="R109" s="38"/>
      <c r="S109" s="38"/>
      <c r="T109" s="38"/>
      <c r="U109" s="38"/>
      <c r="V109" s="139"/>
      <c r="W109" s="135">
        <f t="shared" si="5"/>
        <v>0</v>
      </c>
      <c r="X109" s="39"/>
      <c r="Y109" s="39"/>
      <c r="Z109" s="39"/>
      <c r="AA109" s="39"/>
      <c r="AB109" s="39"/>
      <c r="AC109" s="39"/>
      <c r="AD109" s="39"/>
      <c r="AE109" s="39"/>
      <c r="AF109" s="39"/>
      <c r="AG109" s="39"/>
      <c r="AH109" s="39"/>
      <c r="AI109" s="39"/>
      <c r="AJ109" s="39"/>
      <c r="AK109" s="39"/>
      <c r="AL109" s="39"/>
      <c r="AM109" s="39"/>
      <c r="AN109" s="39"/>
      <c r="AO109" s="39"/>
      <c r="AP109" s="39"/>
      <c r="AQ109" s="39"/>
      <c r="AR109" s="39"/>
      <c r="AS109" s="39"/>
      <c r="AT109" s="39"/>
      <c r="AU109" s="39"/>
      <c r="AV109" s="39"/>
      <c r="AW109" s="39"/>
      <c r="AX109" s="39"/>
      <c r="AY109" s="39"/>
      <c r="AZ109" s="39"/>
      <c r="BA109" s="39"/>
      <c r="BB109" s="38"/>
    </row>
    <row r="110" spans="1:54" x14ac:dyDescent="0.2">
      <c r="A110" s="29" t="s">
        <v>90</v>
      </c>
      <c r="B110" s="9"/>
      <c r="C110" s="9"/>
      <c r="D110" s="9"/>
      <c r="E110" s="8"/>
      <c r="F110" s="6"/>
      <c r="G110" s="5"/>
      <c r="H110" s="6"/>
      <c r="I110" s="6"/>
      <c r="J110" s="6"/>
      <c r="K110" s="5"/>
      <c r="L110" s="6"/>
      <c r="M110" s="5"/>
      <c r="N110" s="6"/>
      <c r="O110" s="5"/>
      <c r="P110" s="5"/>
      <c r="Q110" s="5"/>
      <c r="R110" s="5"/>
      <c r="S110" s="5"/>
      <c r="T110" s="5"/>
      <c r="U110" s="5"/>
      <c r="V110" s="138"/>
      <c r="W110" s="135">
        <f t="shared" si="5"/>
        <v>0</v>
      </c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6"/>
      <c r="AZ110" s="6"/>
      <c r="BA110" s="6"/>
      <c r="BB110" s="5"/>
    </row>
    <row r="111" spans="1:54" x14ac:dyDescent="0.2">
      <c r="A111" s="9" t="s">
        <v>2</v>
      </c>
      <c r="B111" s="9" t="s">
        <v>92</v>
      </c>
      <c r="C111" s="9" t="s">
        <v>10</v>
      </c>
      <c r="D111" s="30" t="s">
        <v>25</v>
      </c>
      <c r="E111" s="32" t="s">
        <v>200</v>
      </c>
      <c r="F111" s="6" t="s">
        <v>0</v>
      </c>
      <c r="G111" s="5" t="s">
        <v>19</v>
      </c>
      <c r="H111" s="6" t="str">
        <f t="shared" ref="H111" si="9">CONCATENATE($F$2,"-",A111,"-",B111,"-",C111,"-",D111,"-",E111,"-",F111)</f>
        <v>xxx-EXE-XX-TN-01-801-A</v>
      </c>
      <c r="I111" s="6" t="s">
        <v>123</v>
      </c>
      <c r="J111" s="6" t="s">
        <v>249</v>
      </c>
      <c r="K111" s="5"/>
      <c r="L111" s="6" t="s">
        <v>249</v>
      </c>
      <c r="M111" s="5"/>
      <c r="N111" s="6" t="s">
        <v>249</v>
      </c>
      <c r="O111" s="5"/>
      <c r="P111" s="5"/>
      <c r="Q111" s="5"/>
      <c r="R111" s="5"/>
      <c r="S111" s="5"/>
      <c r="T111" s="5"/>
      <c r="U111" s="5"/>
      <c r="V111" s="138"/>
      <c r="W111" s="135">
        <f t="shared" si="5"/>
        <v>0</v>
      </c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5"/>
    </row>
    <row r="112" spans="1:54" s="40" customFormat="1" x14ac:dyDescent="0.2">
      <c r="A112" s="34"/>
      <c r="B112" s="34"/>
      <c r="C112" s="34"/>
      <c r="D112" s="35"/>
      <c r="E112" s="36"/>
      <c r="F112" s="37"/>
      <c r="G112" s="38"/>
      <c r="H112" s="37"/>
      <c r="I112" s="37"/>
      <c r="J112" s="37"/>
      <c r="K112" s="38"/>
      <c r="L112" s="37"/>
      <c r="M112" s="38"/>
      <c r="N112" s="37"/>
      <c r="O112" s="38"/>
      <c r="P112" s="38"/>
      <c r="Q112" s="38"/>
      <c r="R112" s="38"/>
      <c r="S112" s="38"/>
      <c r="T112" s="38"/>
      <c r="U112" s="38"/>
      <c r="V112" s="139"/>
      <c r="W112" s="135">
        <f t="shared" si="5"/>
        <v>0</v>
      </c>
      <c r="X112" s="39"/>
      <c r="Y112" s="39"/>
      <c r="Z112" s="39"/>
      <c r="AA112" s="39"/>
      <c r="AB112" s="39"/>
      <c r="AC112" s="39"/>
      <c r="AD112" s="39"/>
      <c r="AE112" s="39"/>
      <c r="AF112" s="39"/>
      <c r="AG112" s="39"/>
      <c r="AH112" s="39"/>
      <c r="AI112" s="39"/>
      <c r="AJ112" s="39"/>
      <c r="AK112" s="39"/>
      <c r="AL112" s="39"/>
      <c r="AM112" s="39"/>
      <c r="AN112" s="39"/>
      <c r="AO112" s="39"/>
      <c r="AP112" s="39"/>
      <c r="AQ112" s="39"/>
      <c r="AR112" s="39"/>
      <c r="AS112" s="39"/>
      <c r="AT112" s="39"/>
      <c r="AU112" s="39"/>
      <c r="AV112" s="39"/>
      <c r="AW112" s="39"/>
      <c r="AX112" s="39"/>
      <c r="AY112" s="39"/>
      <c r="AZ112" s="39"/>
      <c r="BA112" s="39"/>
      <c r="BB112" s="38"/>
    </row>
    <row r="113" spans="1:54" x14ac:dyDescent="0.2">
      <c r="A113" s="29" t="s">
        <v>210</v>
      </c>
      <c r="B113" s="9"/>
      <c r="C113" s="9"/>
      <c r="D113" s="9"/>
      <c r="E113" s="8"/>
      <c r="F113" s="6"/>
      <c r="G113" s="5"/>
      <c r="H113" s="6"/>
      <c r="I113" s="6"/>
      <c r="J113" s="6"/>
      <c r="K113" s="5"/>
      <c r="L113" s="6"/>
      <c r="M113" s="5"/>
      <c r="N113" s="6"/>
      <c r="O113" s="5"/>
      <c r="P113" s="5"/>
      <c r="Q113" s="5"/>
      <c r="R113" s="5"/>
      <c r="S113" s="5"/>
      <c r="T113" s="5"/>
      <c r="U113" s="5"/>
      <c r="V113" s="138"/>
      <c r="W113" s="135">
        <f t="shared" si="5"/>
        <v>0</v>
      </c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6"/>
      <c r="AY113" s="6"/>
      <c r="AZ113" s="6"/>
      <c r="BA113" s="6"/>
      <c r="BB113" s="5"/>
    </row>
    <row r="114" spans="1:54" x14ac:dyDescent="0.2">
      <c r="A114" s="9" t="s">
        <v>27</v>
      </c>
      <c r="B114" s="9" t="s">
        <v>92</v>
      </c>
      <c r="C114" s="9" t="s">
        <v>29</v>
      </c>
      <c r="D114" s="30" t="s">
        <v>25</v>
      </c>
      <c r="E114" s="32" t="s">
        <v>211</v>
      </c>
      <c r="F114" s="6" t="s">
        <v>0</v>
      </c>
      <c r="G114" s="5" t="s">
        <v>58</v>
      </c>
      <c r="H114" s="6" t="str">
        <f t="shared" ref="H114:H124" si="10">CONCATENATE($F$2,"-",A114,"-",B114,"-",C114,"-",D114,"-",E114,"-",F114)</f>
        <v>xxx-SYN-XX-SS-01-9S1-A</v>
      </c>
      <c r="I114" s="6" t="s">
        <v>123</v>
      </c>
      <c r="J114" s="6" t="s">
        <v>249</v>
      </c>
      <c r="K114" s="5"/>
      <c r="L114" s="6" t="s">
        <v>249</v>
      </c>
      <c r="M114" s="5"/>
      <c r="N114" s="6" t="s">
        <v>249</v>
      </c>
      <c r="O114" s="5"/>
      <c r="P114" s="5"/>
      <c r="Q114" s="5"/>
      <c r="R114" s="5"/>
      <c r="S114" s="5"/>
      <c r="T114" s="5"/>
      <c r="U114" s="5"/>
      <c r="V114" s="138"/>
      <c r="W114" s="135">
        <f t="shared" si="5"/>
        <v>0</v>
      </c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5"/>
    </row>
    <row r="115" spans="1:54" x14ac:dyDescent="0.2">
      <c r="A115" s="9" t="s">
        <v>27</v>
      </c>
      <c r="B115" s="9" t="s">
        <v>92</v>
      </c>
      <c r="C115" s="9" t="s">
        <v>1</v>
      </c>
      <c r="D115" s="30" t="s">
        <v>25</v>
      </c>
      <c r="E115" s="32" t="s">
        <v>201</v>
      </c>
      <c r="F115" s="6" t="s">
        <v>0</v>
      </c>
      <c r="G115" s="5" t="s">
        <v>56</v>
      </c>
      <c r="H115" s="6" t="str">
        <f t="shared" si="10"/>
        <v>xxx-SYN-XX-RDC-01-901-A</v>
      </c>
      <c r="I115" s="6" t="s">
        <v>123</v>
      </c>
      <c r="J115" s="6" t="s">
        <v>249</v>
      </c>
      <c r="K115" s="5"/>
      <c r="L115" s="6" t="s">
        <v>249</v>
      </c>
      <c r="M115" s="5"/>
      <c r="N115" s="6" t="s">
        <v>249</v>
      </c>
      <c r="O115" s="5"/>
      <c r="P115" s="5"/>
      <c r="Q115" s="5"/>
      <c r="R115" s="5"/>
      <c r="S115" s="5"/>
      <c r="T115" s="5"/>
      <c r="U115" s="5"/>
      <c r="V115" s="138"/>
      <c r="W115" s="135">
        <f t="shared" si="5"/>
        <v>0</v>
      </c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5"/>
    </row>
    <row r="116" spans="1:54" x14ac:dyDescent="0.2">
      <c r="A116" s="9" t="s">
        <v>27</v>
      </c>
      <c r="B116" s="9" t="s">
        <v>92</v>
      </c>
      <c r="C116" s="9" t="s">
        <v>32</v>
      </c>
      <c r="D116" s="30" t="s">
        <v>25</v>
      </c>
      <c r="E116" s="32" t="s">
        <v>212</v>
      </c>
      <c r="F116" s="6" t="s">
        <v>0</v>
      </c>
      <c r="G116" s="5" t="s">
        <v>57</v>
      </c>
      <c r="H116" s="6" t="str">
        <f t="shared" si="10"/>
        <v>xxx-SYN-XX-R+1-01-911-A</v>
      </c>
      <c r="I116" s="6" t="s">
        <v>123</v>
      </c>
      <c r="J116" s="6" t="s">
        <v>249</v>
      </c>
      <c r="K116" s="5"/>
      <c r="L116" s="6" t="s">
        <v>249</v>
      </c>
      <c r="M116" s="5"/>
      <c r="N116" s="6" t="s">
        <v>249</v>
      </c>
      <c r="O116" s="5"/>
      <c r="P116" s="5"/>
      <c r="Q116" s="5"/>
      <c r="R116" s="5"/>
      <c r="S116" s="5"/>
      <c r="T116" s="5"/>
      <c r="U116" s="5"/>
      <c r="V116" s="138"/>
      <c r="W116" s="135">
        <f t="shared" si="5"/>
        <v>0</v>
      </c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5"/>
    </row>
    <row r="117" spans="1:54" x14ac:dyDescent="0.2">
      <c r="A117" s="9" t="s">
        <v>27</v>
      </c>
      <c r="B117" s="9" t="s">
        <v>92</v>
      </c>
      <c r="C117" s="9" t="s">
        <v>34</v>
      </c>
      <c r="D117" s="30" t="s">
        <v>25</v>
      </c>
      <c r="E117" s="32" t="s">
        <v>213</v>
      </c>
      <c r="F117" s="6" t="s">
        <v>0</v>
      </c>
      <c r="G117" s="5" t="s">
        <v>59</v>
      </c>
      <c r="H117" s="6" t="str">
        <f t="shared" si="10"/>
        <v>xxx-SYN-XX-R+2-01-921-A</v>
      </c>
      <c r="I117" s="6" t="s">
        <v>123</v>
      </c>
      <c r="J117" s="6" t="s">
        <v>249</v>
      </c>
      <c r="K117" s="5"/>
      <c r="L117" s="6" t="s">
        <v>249</v>
      </c>
      <c r="M117" s="5"/>
      <c r="N117" s="6" t="s">
        <v>249</v>
      </c>
      <c r="O117" s="5"/>
      <c r="P117" s="5"/>
      <c r="Q117" s="5"/>
      <c r="R117" s="5"/>
      <c r="S117" s="5"/>
      <c r="T117" s="5"/>
      <c r="U117" s="5"/>
      <c r="V117" s="138"/>
      <c r="W117" s="135">
        <f t="shared" si="5"/>
        <v>0</v>
      </c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5"/>
    </row>
    <row r="118" spans="1:54" x14ac:dyDescent="0.2">
      <c r="A118" s="9" t="s">
        <v>27</v>
      </c>
      <c r="B118" s="9" t="s">
        <v>92</v>
      </c>
      <c r="C118" s="9" t="s">
        <v>36</v>
      </c>
      <c r="D118" s="30" t="s">
        <v>25</v>
      </c>
      <c r="E118" s="32" t="s">
        <v>214</v>
      </c>
      <c r="F118" s="6" t="s">
        <v>0</v>
      </c>
      <c r="G118" s="5" t="s">
        <v>60</v>
      </c>
      <c r="H118" s="6" t="str">
        <f t="shared" si="10"/>
        <v>xxx-SYN-XX-R+3-01-931-A</v>
      </c>
      <c r="I118" s="6" t="s">
        <v>123</v>
      </c>
      <c r="J118" s="6" t="s">
        <v>249</v>
      </c>
      <c r="K118" s="5"/>
      <c r="L118" s="6" t="s">
        <v>249</v>
      </c>
      <c r="M118" s="5"/>
      <c r="N118" s="6" t="s">
        <v>249</v>
      </c>
      <c r="O118" s="5"/>
      <c r="P118" s="5"/>
      <c r="Q118" s="5"/>
      <c r="R118" s="5"/>
      <c r="S118" s="5"/>
      <c r="T118" s="5"/>
      <c r="U118" s="5"/>
      <c r="V118" s="138"/>
      <c r="W118" s="135">
        <f t="shared" si="5"/>
        <v>0</v>
      </c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5"/>
    </row>
    <row r="119" spans="1:54" x14ac:dyDescent="0.2">
      <c r="A119" s="9" t="s">
        <v>27</v>
      </c>
      <c r="B119" s="9" t="s">
        <v>92</v>
      </c>
      <c r="C119" s="9" t="s">
        <v>38</v>
      </c>
      <c r="D119" s="30" t="s">
        <v>25</v>
      </c>
      <c r="E119" s="32" t="s">
        <v>215</v>
      </c>
      <c r="F119" s="6" t="s">
        <v>0</v>
      </c>
      <c r="G119" s="5" t="s">
        <v>61</v>
      </c>
      <c r="H119" s="6" t="str">
        <f t="shared" si="10"/>
        <v>xxx-SYN-XX-R+4-01-941-A</v>
      </c>
      <c r="I119" s="6" t="s">
        <v>123</v>
      </c>
      <c r="J119" s="6" t="s">
        <v>249</v>
      </c>
      <c r="K119" s="5"/>
      <c r="L119" s="6" t="s">
        <v>249</v>
      </c>
      <c r="M119" s="5"/>
      <c r="N119" s="6" t="s">
        <v>249</v>
      </c>
      <c r="O119" s="5"/>
      <c r="P119" s="5"/>
      <c r="Q119" s="5"/>
      <c r="R119" s="5"/>
      <c r="S119" s="5"/>
      <c r="T119" s="5"/>
      <c r="U119" s="5"/>
      <c r="V119" s="138"/>
      <c r="W119" s="135">
        <f t="shared" si="5"/>
        <v>0</v>
      </c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5"/>
    </row>
    <row r="120" spans="1:54" x14ac:dyDescent="0.2">
      <c r="A120" s="9" t="s">
        <v>27</v>
      </c>
      <c r="B120" s="9" t="s">
        <v>92</v>
      </c>
      <c r="C120" s="9" t="s">
        <v>40</v>
      </c>
      <c r="D120" s="30" t="s">
        <v>25</v>
      </c>
      <c r="E120" s="32" t="s">
        <v>216</v>
      </c>
      <c r="F120" s="6" t="s">
        <v>0</v>
      </c>
      <c r="G120" s="5" t="s">
        <v>62</v>
      </c>
      <c r="H120" s="6" t="str">
        <f t="shared" si="10"/>
        <v>xxx-SYN-XX-R+5-01-951-A</v>
      </c>
      <c r="I120" s="6" t="s">
        <v>123</v>
      </c>
      <c r="J120" s="6" t="s">
        <v>249</v>
      </c>
      <c r="K120" s="5"/>
      <c r="L120" s="6" t="s">
        <v>249</v>
      </c>
      <c r="M120" s="5"/>
      <c r="N120" s="6" t="s">
        <v>249</v>
      </c>
      <c r="O120" s="5"/>
      <c r="P120" s="5"/>
      <c r="Q120" s="5"/>
      <c r="R120" s="5"/>
      <c r="S120" s="5"/>
      <c r="T120" s="5"/>
      <c r="U120" s="5"/>
      <c r="V120" s="138"/>
      <c r="W120" s="135">
        <f t="shared" si="5"/>
        <v>0</v>
      </c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5"/>
    </row>
    <row r="121" spans="1:54" x14ac:dyDescent="0.2">
      <c r="A121" s="9" t="s">
        <v>27</v>
      </c>
      <c r="B121" s="9" t="s">
        <v>92</v>
      </c>
      <c r="C121" s="9" t="s">
        <v>107</v>
      </c>
      <c r="D121" s="30" t="s">
        <v>25</v>
      </c>
      <c r="E121" s="32" t="s">
        <v>217</v>
      </c>
      <c r="F121" s="6" t="s">
        <v>0</v>
      </c>
      <c r="G121" s="5" t="s">
        <v>86</v>
      </c>
      <c r="H121" s="6" t="str">
        <f t="shared" si="10"/>
        <v>xxx-SYN-XX-R+6-01-961-A</v>
      </c>
      <c r="I121" s="6" t="s">
        <v>123</v>
      </c>
      <c r="J121" s="6" t="s">
        <v>249</v>
      </c>
      <c r="K121" s="5"/>
      <c r="L121" s="6" t="s">
        <v>249</v>
      </c>
      <c r="M121" s="5"/>
      <c r="N121" s="6" t="s">
        <v>249</v>
      </c>
      <c r="O121" s="5"/>
      <c r="P121" s="5"/>
      <c r="Q121" s="5"/>
      <c r="R121" s="5"/>
      <c r="S121" s="5"/>
      <c r="T121" s="5"/>
      <c r="U121" s="5"/>
      <c r="V121" s="138"/>
      <c r="W121" s="135">
        <f t="shared" si="5"/>
        <v>0</v>
      </c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5"/>
    </row>
    <row r="122" spans="1:54" x14ac:dyDescent="0.2">
      <c r="A122" s="9" t="s">
        <v>27</v>
      </c>
      <c r="B122" s="9" t="s">
        <v>92</v>
      </c>
      <c r="C122" s="9" t="s">
        <v>108</v>
      </c>
      <c r="D122" s="30" t="s">
        <v>25</v>
      </c>
      <c r="E122" s="32" t="s">
        <v>218</v>
      </c>
      <c r="F122" s="6" t="s">
        <v>0</v>
      </c>
      <c r="G122" s="5" t="s">
        <v>87</v>
      </c>
      <c r="H122" s="6" t="str">
        <f t="shared" si="10"/>
        <v>xxx-SYN-XX-R+7-01-971-A</v>
      </c>
      <c r="I122" s="6" t="s">
        <v>123</v>
      </c>
      <c r="J122" s="6" t="s">
        <v>249</v>
      </c>
      <c r="K122" s="5"/>
      <c r="L122" s="6" t="s">
        <v>249</v>
      </c>
      <c r="M122" s="5"/>
      <c r="N122" s="6" t="s">
        <v>249</v>
      </c>
      <c r="O122" s="5"/>
      <c r="P122" s="5"/>
      <c r="Q122" s="5"/>
      <c r="R122" s="5"/>
      <c r="S122" s="5"/>
      <c r="T122" s="5"/>
      <c r="U122" s="5"/>
      <c r="V122" s="138"/>
      <c r="W122" s="135">
        <f t="shared" si="5"/>
        <v>0</v>
      </c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5"/>
    </row>
    <row r="123" spans="1:54" x14ac:dyDescent="0.2">
      <c r="A123" s="9" t="s">
        <v>27</v>
      </c>
      <c r="B123" s="9" t="s">
        <v>92</v>
      </c>
      <c r="C123" s="9" t="s">
        <v>109</v>
      </c>
      <c r="D123" s="30" t="s">
        <v>25</v>
      </c>
      <c r="E123" s="32" t="s">
        <v>219</v>
      </c>
      <c r="F123" s="6" t="s">
        <v>0</v>
      </c>
      <c r="G123" s="5" t="s">
        <v>88</v>
      </c>
      <c r="H123" s="6" t="str">
        <f t="shared" si="10"/>
        <v>xxx-SYN-XX-R+8-01-981-A</v>
      </c>
      <c r="I123" s="6" t="s">
        <v>123</v>
      </c>
      <c r="J123" s="6" t="s">
        <v>249</v>
      </c>
      <c r="K123" s="5"/>
      <c r="L123" s="6" t="s">
        <v>249</v>
      </c>
      <c r="M123" s="5"/>
      <c r="N123" s="6" t="s">
        <v>249</v>
      </c>
      <c r="O123" s="5"/>
      <c r="P123" s="5"/>
      <c r="Q123" s="5"/>
      <c r="R123" s="5"/>
      <c r="S123" s="5"/>
      <c r="T123" s="5"/>
      <c r="U123" s="5"/>
      <c r="V123" s="138"/>
      <c r="W123" s="135">
        <f t="shared" si="5"/>
        <v>0</v>
      </c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5"/>
    </row>
    <row r="124" spans="1:54" x14ac:dyDescent="0.2">
      <c r="A124" s="9" t="s">
        <v>27</v>
      </c>
      <c r="B124" s="9" t="s">
        <v>92</v>
      </c>
      <c r="C124" s="9" t="s">
        <v>110</v>
      </c>
      <c r="D124" s="30" t="s">
        <v>25</v>
      </c>
      <c r="E124" s="32" t="s">
        <v>220</v>
      </c>
      <c r="F124" s="6" t="s">
        <v>0</v>
      </c>
      <c r="G124" s="5" t="s">
        <v>89</v>
      </c>
      <c r="H124" s="6" t="str">
        <f t="shared" si="10"/>
        <v>xxx-SYN-XX-R+9-01-991-A</v>
      </c>
      <c r="I124" s="6" t="s">
        <v>123</v>
      </c>
      <c r="J124" s="6" t="s">
        <v>249</v>
      </c>
      <c r="K124" s="5"/>
      <c r="L124" s="6" t="s">
        <v>249</v>
      </c>
      <c r="M124" s="5"/>
      <c r="N124" s="6" t="s">
        <v>249</v>
      </c>
      <c r="O124" s="5"/>
      <c r="P124" s="5"/>
      <c r="Q124" s="5"/>
      <c r="R124" s="5"/>
      <c r="S124" s="5"/>
      <c r="T124" s="5"/>
      <c r="U124" s="5"/>
      <c r="V124" s="138"/>
      <c r="W124" s="135">
        <f t="shared" si="5"/>
        <v>0</v>
      </c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5"/>
    </row>
    <row r="125" spans="1:54" s="40" customFormat="1" x14ac:dyDescent="0.2">
      <c r="A125" s="34"/>
      <c r="B125" s="34"/>
      <c r="C125" s="34"/>
      <c r="D125" s="35"/>
      <c r="E125" s="36"/>
      <c r="F125" s="37"/>
      <c r="G125" s="38"/>
      <c r="H125" s="37"/>
      <c r="I125" s="37"/>
      <c r="J125" s="37"/>
      <c r="K125" s="38"/>
      <c r="L125" s="37"/>
      <c r="M125" s="38"/>
      <c r="N125" s="37"/>
      <c r="O125" s="38"/>
      <c r="P125" s="38"/>
      <c r="Q125" s="38"/>
      <c r="R125" s="38"/>
      <c r="S125" s="38"/>
      <c r="T125" s="38"/>
      <c r="U125" s="38"/>
      <c r="V125" s="139"/>
      <c r="W125" s="135">
        <f t="shared" si="5"/>
        <v>0</v>
      </c>
      <c r="X125" s="39"/>
      <c r="Y125" s="39"/>
      <c r="Z125" s="39"/>
      <c r="AA125" s="39"/>
      <c r="AB125" s="39"/>
      <c r="AC125" s="39"/>
      <c r="AD125" s="39"/>
      <c r="AE125" s="39"/>
      <c r="AF125" s="39"/>
      <c r="AG125" s="39"/>
      <c r="AH125" s="39"/>
      <c r="AI125" s="39"/>
      <c r="AJ125" s="39"/>
      <c r="AK125" s="39"/>
      <c r="AL125" s="39"/>
      <c r="AM125" s="39"/>
      <c r="AN125" s="39"/>
      <c r="AO125" s="39"/>
      <c r="AP125" s="39"/>
      <c r="AQ125" s="39"/>
      <c r="AR125" s="39"/>
      <c r="AS125" s="39"/>
      <c r="AT125" s="39"/>
      <c r="AU125" s="39"/>
      <c r="AV125" s="39"/>
      <c r="AW125" s="39"/>
      <c r="AX125" s="39"/>
      <c r="AY125" s="39"/>
      <c r="AZ125" s="39"/>
      <c r="BA125" s="39"/>
      <c r="BB125" s="38"/>
    </row>
    <row r="126" spans="1:54" x14ac:dyDescent="0.2">
      <c r="P126" s="2"/>
      <c r="Q126" s="2"/>
      <c r="R126" s="2"/>
      <c r="S126" s="2"/>
      <c r="T126" s="2"/>
      <c r="U126" s="2"/>
      <c r="V126" s="2"/>
      <c r="W126" s="125">
        <f t="shared" si="5"/>
        <v>0</v>
      </c>
    </row>
    <row r="127" spans="1:54" x14ac:dyDescent="0.2">
      <c r="P127" s="2"/>
      <c r="Q127" s="2"/>
      <c r="R127" s="2"/>
      <c r="S127" s="2"/>
      <c r="T127" s="2"/>
      <c r="U127" s="2"/>
      <c r="V127" s="2"/>
      <c r="W127" s="125">
        <f t="shared" si="5"/>
        <v>0</v>
      </c>
    </row>
    <row r="128" spans="1:54" x14ac:dyDescent="0.2">
      <c r="P128" s="2"/>
      <c r="Q128" s="2"/>
      <c r="R128" s="2"/>
      <c r="S128" s="2"/>
      <c r="T128" s="2"/>
      <c r="U128" s="2"/>
      <c r="V128" s="2"/>
      <c r="W128" s="125">
        <f t="shared" si="5"/>
        <v>0</v>
      </c>
    </row>
    <row r="129" spans="16:23" x14ac:dyDescent="0.2">
      <c r="P129" s="2"/>
      <c r="Q129" s="2"/>
      <c r="R129" s="2"/>
      <c r="S129" s="2"/>
      <c r="T129" s="2"/>
      <c r="U129" s="2"/>
      <c r="V129" s="2"/>
      <c r="W129" s="125">
        <f t="shared" si="5"/>
        <v>0</v>
      </c>
    </row>
    <row r="130" spans="16:23" x14ac:dyDescent="0.2">
      <c r="P130" s="2"/>
      <c r="Q130" s="2"/>
      <c r="R130" s="2"/>
      <c r="S130" s="2"/>
      <c r="T130" s="2"/>
      <c r="U130" s="2"/>
      <c r="V130" s="2"/>
      <c r="W130" s="125">
        <f t="shared" si="5"/>
        <v>0</v>
      </c>
    </row>
    <row r="131" spans="16:23" x14ac:dyDescent="0.2">
      <c r="P131" s="2"/>
      <c r="Q131" s="2"/>
      <c r="R131" s="2"/>
      <c r="S131" s="2"/>
      <c r="T131" s="2"/>
      <c r="U131" s="2"/>
      <c r="V131" s="2"/>
      <c r="W131" s="125">
        <f t="shared" si="5"/>
        <v>0</v>
      </c>
    </row>
    <row r="132" spans="16:23" x14ac:dyDescent="0.2">
      <c r="P132" s="2"/>
      <c r="Q132" s="2"/>
      <c r="R132" s="2"/>
      <c r="S132" s="2"/>
      <c r="T132" s="2"/>
      <c r="U132" s="2"/>
      <c r="V132" s="2"/>
      <c r="W132" s="125">
        <f t="shared" si="5"/>
        <v>0</v>
      </c>
    </row>
    <row r="133" spans="16:23" x14ac:dyDescent="0.2">
      <c r="P133" s="2"/>
      <c r="Q133" s="2"/>
      <c r="R133" s="2"/>
      <c r="S133" s="2"/>
      <c r="T133" s="2"/>
      <c r="U133" s="2"/>
      <c r="V133" s="2"/>
      <c r="W133" s="125">
        <f t="shared" si="5"/>
        <v>0</v>
      </c>
    </row>
    <row r="134" spans="16:23" x14ac:dyDescent="0.2">
      <c r="P134" s="2"/>
      <c r="Q134" s="2"/>
      <c r="R134" s="2"/>
      <c r="S134" s="2"/>
      <c r="T134" s="2"/>
      <c r="U134" s="2"/>
      <c r="V134" s="2"/>
      <c r="W134" s="125">
        <f t="shared" si="5"/>
        <v>0</v>
      </c>
    </row>
    <row r="135" spans="16:23" x14ac:dyDescent="0.2">
      <c r="P135" s="2"/>
      <c r="Q135" s="2"/>
      <c r="R135" s="2"/>
      <c r="S135" s="2"/>
      <c r="T135" s="2"/>
      <c r="U135" s="2"/>
      <c r="V135" s="2"/>
      <c r="W135" s="125">
        <f t="shared" si="5"/>
        <v>0</v>
      </c>
    </row>
    <row r="136" spans="16:23" x14ac:dyDescent="0.2">
      <c r="P136" s="2"/>
      <c r="Q136" s="2"/>
      <c r="R136" s="2"/>
      <c r="S136" s="2"/>
      <c r="T136" s="2"/>
      <c r="U136" s="2"/>
      <c r="V136" s="2"/>
      <c r="W136" s="125">
        <f t="shared" si="5"/>
        <v>0</v>
      </c>
    </row>
    <row r="137" spans="16:23" x14ac:dyDescent="0.2">
      <c r="P137" s="2"/>
      <c r="Q137" s="2"/>
      <c r="R137" s="2"/>
      <c r="S137" s="2"/>
      <c r="T137" s="2"/>
      <c r="U137" s="2"/>
      <c r="V137" s="2"/>
      <c r="W137" s="125">
        <f t="shared" ref="W137:W200" si="11">+MAX(P137:V137)</f>
        <v>0</v>
      </c>
    </row>
    <row r="138" spans="16:23" x14ac:dyDescent="0.2">
      <c r="P138" s="2"/>
      <c r="Q138" s="2"/>
      <c r="R138" s="2"/>
      <c r="S138" s="2"/>
      <c r="T138" s="2"/>
      <c r="U138" s="2"/>
      <c r="V138" s="2"/>
      <c r="W138" s="125">
        <f t="shared" si="11"/>
        <v>0</v>
      </c>
    </row>
    <row r="139" spans="16:23" x14ac:dyDescent="0.2">
      <c r="P139" s="2"/>
      <c r="Q139" s="2"/>
      <c r="R139" s="2"/>
      <c r="S139" s="2"/>
      <c r="T139" s="2"/>
      <c r="U139" s="2"/>
      <c r="V139" s="2"/>
      <c r="W139" s="125">
        <f t="shared" si="11"/>
        <v>0</v>
      </c>
    </row>
    <row r="140" spans="16:23" x14ac:dyDescent="0.2">
      <c r="P140" s="2"/>
      <c r="Q140" s="2"/>
      <c r="R140" s="2"/>
      <c r="S140" s="2"/>
      <c r="T140" s="2"/>
      <c r="U140" s="2"/>
      <c r="V140" s="2"/>
      <c r="W140" s="125">
        <f t="shared" si="11"/>
        <v>0</v>
      </c>
    </row>
    <row r="141" spans="16:23" x14ac:dyDescent="0.2">
      <c r="P141" s="2"/>
      <c r="Q141" s="2"/>
      <c r="R141" s="2"/>
      <c r="S141" s="2"/>
      <c r="T141" s="2"/>
      <c r="U141" s="2"/>
      <c r="V141" s="2"/>
      <c r="W141" s="125">
        <f t="shared" si="11"/>
        <v>0</v>
      </c>
    </row>
    <row r="142" spans="16:23" x14ac:dyDescent="0.2">
      <c r="P142" s="2"/>
      <c r="Q142" s="2"/>
      <c r="R142" s="2"/>
      <c r="S142" s="2"/>
      <c r="T142" s="2"/>
      <c r="U142" s="2"/>
      <c r="V142" s="2"/>
      <c r="W142" s="125">
        <f t="shared" si="11"/>
        <v>0</v>
      </c>
    </row>
    <row r="143" spans="16:23" x14ac:dyDescent="0.2">
      <c r="P143" s="2"/>
      <c r="Q143" s="2"/>
      <c r="R143" s="2"/>
      <c r="S143" s="2"/>
      <c r="T143" s="2"/>
      <c r="U143" s="2"/>
      <c r="V143" s="2"/>
      <c r="W143" s="125">
        <f t="shared" si="11"/>
        <v>0</v>
      </c>
    </row>
    <row r="144" spans="16:23" x14ac:dyDescent="0.2">
      <c r="P144" s="2"/>
      <c r="Q144" s="2"/>
      <c r="R144" s="2"/>
      <c r="S144" s="2"/>
      <c r="T144" s="2"/>
      <c r="U144" s="2"/>
      <c r="V144" s="2"/>
      <c r="W144" s="125">
        <f t="shared" si="11"/>
        <v>0</v>
      </c>
    </row>
    <row r="145" spans="16:23" x14ac:dyDescent="0.2">
      <c r="P145" s="2"/>
      <c r="Q145" s="2"/>
      <c r="R145" s="2"/>
      <c r="S145" s="2"/>
      <c r="T145" s="2"/>
      <c r="U145" s="2"/>
      <c r="V145" s="2"/>
      <c r="W145" s="125">
        <f t="shared" si="11"/>
        <v>0</v>
      </c>
    </row>
    <row r="146" spans="16:23" x14ac:dyDescent="0.2">
      <c r="P146" s="2"/>
      <c r="Q146" s="2"/>
      <c r="R146" s="2"/>
      <c r="S146" s="2"/>
      <c r="T146" s="2"/>
      <c r="U146" s="2"/>
      <c r="V146" s="2"/>
      <c r="W146" s="125">
        <f t="shared" si="11"/>
        <v>0</v>
      </c>
    </row>
    <row r="147" spans="16:23" x14ac:dyDescent="0.2">
      <c r="P147" s="2"/>
      <c r="Q147" s="2"/>
      <c r="R147" s="2"/>
      <c r="S147" s="2"/>
      <c r="T147" s="2"/>
      <c r="U147" s="2"/>
      <c r="V147" s="2"/>
      <c r="W147" s="125">
        <f t="shared" si="11"/>
        <v>0</v>
      </c>
    </row>
    <row r="148" spans="16:23" x14ac:dyDescent="0.2">
      <c r="P148" s="2"/>
      <c r="Q148" s="2"/>
      <c r="R148" s="2"/>
      <c r="S148" s="2"/>
      <c r="T148" s="2"/>
      <c r="U148" s="2"/>
      <c r="V148" s="2"/>
      <c r="W148" s="125">
        <f t="shared" si="11"/>
        <v>0</v>
      </c>
    </row>
    <row r="149" spans="16:23" x14ac:dyDescent="0.2">
      <c r="P149" s="2"/>
      <c r="Q149" s="2"/>
      <c r="R149" s="2"/>
      <c r="S149" s="2"/>
      <c r="T149" s="2"/>
      <c r="U149" s="2"/>
      <c r="V149" s="2"/>
      <c r="W149" s="125">
        <f t="shared" si="11"/>
        <v>0</v>
      </c>
    </row>
    <row r="150" spans="16:23" x14ac:dyDescent="0.2">
      <c r="P150" s="2"/>
      <c r="Q150" s="2"/>
      <c r="R150" s="2"/>
      <c r="S150" s="2"/>
      <c r="T150" s="2"/>
      <c r="U150" s="2"/>
      <c r="V150" s="2"/>
      <c r="W150" s="125">
        <f t="shared" si="11"/>
        <v>0</v>
      </c>
    </row>
    <row r="151" spans="16:23" x14ac:dyDescent="0.2">
      <c r="P151" s="2"/>
      <c r="Q151" s="2"/>
      <c r="R151" s="2"/>
      <c r="S151" s="2"/>
      <c r="T151" s="2"/>
      <c r="U151" s="2"/>
      <c r="V151" s="2"/>
      <c r="W151" s="125">
        <f t="shared" si="11"/>
        <v>0</v>
      </c>
    </row>
    <row r="152" spans="16:23" x14ac:dyDescent="0.2">
      <c r="P152" s="2"/>
      <c r="Q152" s="2"/>
      <c r="R152" s="2"/>
      <c r="S152" s="2"/>
      <c r="T152" s="2"/>
      <c r="U152" s="2"/>
      <c r="V152" s="2"/>
      <c r="W152" s="125">
        <f t="shared" si="11"/>
        <v>0</v>
      </c>
    </row>
    <row r="153" spans="16:23" x14ac:dyDescent="0.2">
      <c r="P153" s="2"/>
      <c r="Q153" s="2"/>
      <c r="R153" s="2"/>
      <c r="S153" s="2"/>
      <c r="T153" s="2"/>
      <c r="U153" s="2"/>
      <c r="V153" s="2"/>
      <c r="W153" s="125">
        <f t="shared" si="11"/>
        <v>0</v>
      </c>
    </row>
    <row r="154" spans="16:23" x14ac:dyDescent="0.2">
      <c r="P154" s="2"/>
      <c r="Q154" s="2"/>
      <c r="R154" s="2"/>
      <c r="S154" s="2"/>
      <c r="T154" s="2"/>
      <c r="U154" s="2"/>
      <c r="V154" s="2"/>
      <c r="W154" s="125">
        <f t="shared" si="11"/>
        <v>0</v>
      </c>
    </row>
    <row r="155" spans="16:23" x14ac:dyDescent="0.2">
      <c r="P155" s="2"/>
      <c r="Q155" s="2"/>
      <c r="R155" s="2"/>
      <c r="S155" s="2"/>
      <c r="T155" s="2"/>
      <c r="U155" s="2"/>
      <c r="V155" s="2"/>
      <c r="W155" s="125">
        <f t="shared" si="11"/>
        <v>0</v>
      </c>
    </row>
    <row r="156" spans="16:23" x14ac:dyDescent="0.2">
      <c r="P156" s="2"/>
      <c r="Q156" s="2"/>
      <c r="R156" s="2"/>
      <c r="S156" s="2"/>
      <c r="T156" s="2"/>
      <c r="U156" s="2"/>
      <c r="V156" s="2"/>
      <c r="W156" s="125">
        <f t="shared" si="11"/>
        <v>0</v>
      </c>
    </row>
    <row r="157" spans="16:23" x14ac:dyDescent="0.2">
      <c r="P157" s="2"/>
      <c r="Q157" s="2"/>
      <c r="R157" s="2"/>
      <c r="S157" s="2"/>
      <c r="T157" s="2"/>
      <c r="U157" s="2"/>
      <c r="V157" s="2"/>
      <c r="W157" s="125">
        <f t="shared" si="11"/>
        <v>0</v>
      </c>
    </row>
    <row r="158" spans="16:23" x14ac:dyDescent="0.2">
      <c r="P158" s="2"/>
      <c r="Q158" s="2"/>
      <c r="R158" s="2"/>
      <c r="S158" s="2"/>
      <c r="T158" s="2"/>
      <c r="U158" s="2"/>
      <c r="V158" s="2"/>
      <c r="W158" s="125">
        <f t="shared" si="11"/>
        <v>0</v>
      </c>
    </row>
    <row r="159" spans="16:23" x14ac:dyDescent="0.2">
      <c r="P159" s="2"/>
      <c r="Q159" s="2"/>
      <c r="R159" s="2"/>
      <c r="S159" s="2"/>
      <c r="T159" s="2"/>
      <c r="U159" s="2"/>
      <c r="V159" s="2"/>
      <c r="W159" s="125">
        <f t="shared" si="11"/>
        <v>0</v>
      </c>
    </row>
    <row r="160" spans="16:23" x14ac:dyDescent="0.2">
      <c r="P160" s="2"/>
      <c r="Q160" s="2"/>
      <c r="R160" s="2"/>
      <c r="S160" s="2"/>
      <c r="T160" s="2"/>
      <c r="U160" s="2"/>
      <c r="V160" s="2"/>
      <c r="W160" s="125">
        <f t="shared" si="11"/>
        <v>0</v>
      </c>
    </row>
    <row r="161" spans="16:23" x14ac:dyDescent="0.2">
      <c r="P161" s="2"/>
      <c r="Q161" s="2"/>
      <c r="R161" s="2"/>
      <c r="S161" s="2"/>
      <c r="T161" s="2"/>
      <c r="U161" s="2"/>
      <c r="V161" s="2"/>
      <c r="W161" s="125">
        <f t="shared" si="11"/>
        <v>0</v>
      </c>
    </row>
    <row r="162" spans="16:23" x14ac:dyDescent="0.2">
      <c r="P162" s="2"/>
      <c r="Q162" s="2"/>
      <c r="R162" s="2"/>
      <c r="S162" s="2"/>
      <c r="T162" s="2"/>
      <c r="U162" s="2"/>
      <c r="V162" s="2"/>
      <c r="W162" s="125">
        <f t="shared" si="11"/>
        <v>0</v>
      </c>
    </row>
    <row r="163" spans="16:23" x14ac:dyDescent="0.2">
      <c r="P163" s="2"/>
      <c r="Q163" s="2"/>
      <c r="R163" s="2"/>
      <c r="S163" s="2"/>
      <c r="T163" s="2"/>
      <c r="U163" s="2"/>
      <c r="V163" s="2"/>
      <c r="W163" s="125">
        <f t="shared" si="11"/>
        <v>0</v>
      </c>
    </row>
    <row r="164" spans="16:23" x14ac:dyDescent="0.2">
      <c r="P164" s="2"/>
      <c r="Q164" s="2"/>
      <c r="R164" s="2"/>
      <c r="S164" s="2"/>
      <c r="T164" s="2"/>
      <c r="U164" s="2"/>
      <c r="V164" s="2"/>
      <c r="W164" s="125">
        <f t="shared" si="11"/>
        <v>0</v>
      </c>
    </row>
    <row r="165" spans="16:23" x14ac:dyDescent="0.2">
      <c r="P165" s="2"/>
      <c r="Q165" s="2"/>
      <c r="R165" s="2"/>
      <c r="S165" s="2"/>
      <c r="T165" s="2"/>
      <c r="U165" s="2"/>
      <c r="V165" s="2"/>
      <c r="W165" s="125">
        <f t="shared" si="11"/>
        <v>0</v>
      </c>
    </row>
    <row r="166" spans="16:23" x14ac:dyDescent="0.2">
      <c r="P166" s="2"/>
      <c r="Q166" s="2"/>
      <c r="R166" s="2"/>
      <c r="S166" s="2"/>
      <c r="T166" s="2"/>
      <c r="U166" s="2"/>
      <c r="V166" s="2"/>
      <c r="W166" s="125">
        <f t="shared" si="11"/>
        <v>0</v>
      </c>
    </row>
    <row r="167" spans="16:23" x14ac:dyDescent="0.2">
      <c r="P167" s="2"/>
      <c r="Q167" s="2"/>
      <c r="R167" s="2"/>
      <c r="S167" s="2"/>
      <c r="T167" s="2"/>
      <c r="U167" s="2"/>
      <c r="V167" s="2"/>
      <c r="W167" s="125">
        <f t="shared" si="11"/>
        <v>0</v>
      </c>
    </row>
    <row r="168" spans="16:23" x14ac:dyDescent="0.2">
      <c r="P168" s="2"/>
      <c r="Q168" s="2"/>
      <c r="R168" s="2"/>
      <c r="S168" s="2"/>
      <c r="T168" s="2"/>
      <c r="U168" s="2"/>
      <c r="V168" s="2"/>
      <c r="W168" s="125">
        <f t="shared" si="11"/>
        <v>0</v>
      </c>
    </row>
    <row r="169" spans="16:23" x14ac:dyDescent="0.2">
      <c r="P169" s="2"/>
      <c r="Q169" s="2"/>
      <c r="R169" s="2"/>
      <c r="S169" s="2"/>
      <c r="T169" s="2"/>
      <c r="U169" s="2"/>
      <c r="V169" s="2"/>
      <c r="W169" s="125">
        <f t="shared" si="11"/>
        <v>0</v>
      </c>
    </row>
    <row r="170" spans="16:23" x14ac:dyDescent="0.2">
      <c r="P170" s="2"/>
      <c r="Q170" s="2"/>
      <c r="R170" s="2"/>
      <c r="S170" s="2"/>
      <c r="T170" s="2"/>
      <c r="U170" s="2"/>
      <c r="V170" s="2"/>
      <c r="W170" s="125">
        <f t="shared" si="11"/>
        <v>0</v>
      </c>
    </row>
    <row r="171" spans="16:23" x14ac:dyDescent="0.2">
      <c r="P171" s="2"/>
      <c r="Q171" s="2"/>
      <c r="R171" s="2"/>
      <c r="S171" s="2"/>
      <c r="T171" s="2"/>
      <c r="U171" s="2"/>
      <c r="V171" s="2"/>
      <c r="W171" s="125">
        <f t="shared" si="11"/>
        <v>0</v>
      </c>
    </row>
    <row r="172" spans="16:23" x14ac:dyDescent="0.2">
      <c r="P172" s="2"/>
      <c r="Q172" s="2"/>
      <c r="R172" s="2"/>
      <c r="S172" s="2"/>
      <c r="T172" s="2"/>
      <c r="U172" s="2"/>
      <c r="V172" s="2"/>
      <c r="W172" s="125">
        <f t="shared" si="11"/>
        <v>0</v>
      </c>
    </row>
    <row r="173" spans="16:23" x14ac:dyDescent="0.2">
      <c r="P173" s="2"/>
      <c r="Q173" s="2"/>
      <c r="R173" s="2"/>
      <c r="S173" s="2"/>
      <c r="T173" s="2"/>
      <c r="U173" s="2"/>
      <c r="V173" s="2"/>
      <c r="W173" s="125">
        <f t="shared" si="11"/>
        <v>0</v>
      </c>
    </row>
    <row r="174" spans="16:23" x14ac:dyDescent="0.2">
      <c r="P174" s="2"/>
      <c r="Q174" s="2"/>
      <c r="R174" s="2"/>
      <c r="S174" s="2"/>
      <c r="T174" s="2"/>
      <c r="U174" s="2"/>
      <c r="V174" s="2"/>
      <c r="W174" s="125">
        <f t="shared" si="11"/>
        <v>0</v>
      </c>
    </row>
    <row r="175" spans="16:23" x14ac:dyDescent="0.2">
      <c r="P175" s="2"/>
      <c r="Q175" s="2"/>
      <c r="R175" s="2"/>
      <c r="S175" s="2"/>
      <c r="T175" s="2"/>
      <c r="U175" s="2"/>
      <c r="V175" s="2"/>
      <c r="W175" s="125">
        <f t="shared" si="11"/>
        <v>0</v>
      </c>
    </row>
    <row r="176" spans="16:23" x14ac:dyDescent="0.2">
      <c r="P176" s="2"/>
      <c r="Q176" s="2"/>
      <c r="R176" s="2"/>
      <c r="S176" s="2"/>
      <c r="T176" s="2"/>
      <c r="U176" s="2"/>
      <c r="V176" s="2"/>
      <c r="W176" s="125">
        <f t="shared" si="11"/>
        <v>0</v>
      </c>
    </row>
    <row r="177" spans="16:23" x14ac:dyDescent="0.2">
      <c r="P177" s="2"/>
      <c r="Q177" s="2"/>
      <c r="R177" s="2"/>
      <c r="S177" s="2"/>
      <c r="T177" s="2"/>
      <c r="U177" s="2"/>
      <c r="V177" s="2"/>
      <c r="W177" s="125">
        <f t="shared" si="11"/>
        <v>0</v>
      </c>
    </row>
    <row r="178" spans="16:23" x14ac:dyDescent="0.2">
      <c r="P178" s="2"/>
      <c r="Q178" s="2"/>
      <c r="R178" s="2"/>
      <c r="S178" s="2"/>
      <c r="T178" s="2"/>
      <c r="U178" s="2"/>
      <c r="V178" s="2"/>
      <c r="W178" s="125">
        <f t="shared" si="11"/>
        <v>0</v>
      </c>
    </row>
    <row r="179" spans="16:23" x14ac:dyDescent="0.2">
      <c r="P179" s="2"/>
      <c r="Q179" s="2"/>
      <c r="R179" s="2"/>
      <c r="S179" s="2"/>
      <c r="T179" s="2"/>
      <c r="U179" s="2"/>
      <c r="V179" s="2"/>
      <c r="W179" s="125">
        <f t="shared" si="11"/>
        <v>0</v>
      </c>
    </row>
    <row r="180" spans="16:23" x14ac:dyDescent="0.2">
      <c r="P180" s="2"/>
      <c r="Q180" s="2"/>
      <c r="R180" s="2"/>
      <c r="S180" s="2"/>
      <c r="T180" s="2"/>
      <c r="U180" s="2"/>
      <c r="V180" s="2"/>
      <c r="W180" s="125">
        <f t="shared" si="11"/>
        <v>0</v>
      </c>
    </row>
    <row r="181" spans="16:23" x14ac:dyDescent="0.2">
      <c r="P181" s="2"/>
      <c r="Q181" s="2"/>
      <c r="R181" s="2"/>
      <c r="S181" s="2"/>
      <c r="T181" s="2"/>
      <c r="U181" s="2"/>
      <c r="V181" s="2"/>
      <c r="W181" s="125">
        <f t="shared" si="11"/>
        <v>0</v>
      </c>
    </row>
    <row r="182" spans="16:23" x14ac:dyDescent="0.2">
      <c r="P182" s="2"/>
      <c r="Q182" s="2"/>
      <c r="R182" s="2"/>
      <c r="S182" s="2"/>
      <c r="T182" s="2"/>
      <c r="U182" s="2"/>
      <c r="V182" s="2"/>
      <c r="W182" s="125">
        <f t="shared" si="11"/>
        <v>0</v>
      </c>
    </row>
    <row r="183" spans="16:23" x14ac:dyDescent="0.2">
      <c r="P183" s="2"/>
      <c r="Q183" s="2"/>
      <c r="R183" s="2"/>
      <c r="S183" s="2"/>
      <c r="T183" s="2"/>
      <c r="U183" s="2"/>
      <c r="V183" s="2"/>
      <c r="W183" s="125">
        <f t="shared" si="11"/>
        <v>0</v>
      </c>
    </row>
    <row r="184" spans="16:23" x14ac:dyDescent="0.2">
      <c r="P184" s="2"/>
      <c r="Q184" s="2"/>
      <c r="R184" s="2"/>
      <c r="S184" s="2"/>
      <c r="T184" s="2"/>
      <c r="U184" s="2"/>
      <c r="V184" s="2"/>
      <c r="W184" s="125">
        <f t="shared" si="11"/>
        <v>0</v>
      </c>
    </row>
    <row r="185" spans="16:23" x14ac:dyDescent="0.2">
      <c r="P185" s="2"/>
      <c r="Q185" s="2"/>
      <c r="R185" s="2"/>
      <c r="S185" s="2"/>
      <c r="T185" s="2"/>
      <c r="U185" s="2"/>
      <c r="V185" s="2"/>
      <c r="W185" s="125">
        <f t="shared" si="11"/>
        <v>0</v>
      </c>
    </row>
    <row r="186" spans="16:23" x14ac:dyDescent="0.2">
      <c r="P186" s="2"/>
      <c r="Q186" s="2"/>
      <c r="R186" s="2"/>
      <c r="S186" s="2"/>
      <c r="T186" s="2"/>
      <c r="U186" s="2"/>
      <c r="V186" s="2"/>
      <c r="W186" s="125">
        <f t="shared" si="11"/>
        <v>0</v>
      </c>
    </row>
    <row r="187" spans="16:23" x14ac:dyDescent="0.2">
      <c r="P187" s="2"/>
      <c r="Q187" s="2"/>
      <c r="R187" s="2"/>
      <c r="S187" s="2"/>
      <c r="T187" s="2"/>
      <c r="U187" s="2"/>
      <c r="V187" s="2"/>
      <c r="W187" s="125">
        <f t="shared" si="11"/>
        <v>0</v>
      </c>
    </row>
    <row r="188" spans="16:23" x14ac:dyDescent="0.2">
      <c r="P188" s="2"/>
      <c r="Q188" s="2"/>
      <c r="R188" s="2"/>
      <c r="S188" s="2"/>
      <c r="T188" s="2"/>
      <c r="U188" s="2"/>
      <c r="V188" s="2"/>
      <c r="W188" s="125">
        <f t="shared" si="11"/>
        <v>0</v>
      </c>
    </row>
    <row r="189" spans="16:23" x14ac:dyDescent="0.2">
      <c r="P189" s="2"/>
      <c r="Q189" s="2"/>
      <c r="R189" s="2"/>
      <c r="S189" s="2"/>
      <c r="T189" s="2"/>
      <c r="U189" s="2"/>
      <c r="V189" s="2"/>
      <c r="W189" s="125">
        <f t="shared" si="11"/>
        <v>0</v>
      </c>
    </row>
    <row r="190" spans="16:23" x14ac:dyDescent="0.2">
      <c r="P190" s="2"/>
      <c r="Q190" s="2"/>
      <c r="R190" s="2"/>
      <c r="S190" s="2"/>
      <c r="T190" s="2"/>
      <c r="U190" s="2"/>
      <c r="V190" s="2"/>
      <c r="W190" s="125">
        <f t="shared" si="11"/>
        <v>0</v>
      </c>
    </row>
    <row r="191" spans="16:23" x14ac:dyDescent="0.2">
      <c r="P191" s="2"/>
      <c r="Q191" s="2"/>
      <c r="R191" s="2"/>
      <c r="S191" s="2"/>
      <c r="T191" s="2"/>
      <c r="U191" s="2"/>
      <c r="V191" s="2"/>
      <c r="W191" s="125">
        <f t="shared" si="11"/>
        <v>0</v>
      </c>
    </row>
    <row r="192" spans="16:23" x14ac:dyDescent="0.2">
      <c r="P192" s="2"/>
      <c r="Q192" s="2"/>
      <c r="R192" s="2"/>
      <c r="S192" s="2"/>
      <c r="T192" s="2"/>
      <c r="U192" s="2"/>
      <c r="V192" s="2"/>
      <c r="W192" s="125">
        <f t="shared" si="11"/>
        <v>0</v>
      </c>
    </row>
    <row r="193" spans="16:23" x14ac:dyDescent="0.2">
      <c r="P193" s="2"/>
      <c r="Q193" s="2"/>
      <c r="R193" s="2"/>
      <c r="S193" s="2"/>
      <c r="T193" s="2"/>
      <c r="U193" s="2"/>
      <c r="V193" s="2"/>
      <c r="W193" s="125">
        <f t="shared" si="11"/>
        <v>0</v>
      </c>
    </row>
    <row r="194" spans="16:23" x14ac:dyDescent="0.2">
      <c r="P194" s="2"/>
      <c r="Q194" s="2"/>
      <c r="R194" s="2"/>
      <c r="S194" s="2"/>
      <c r="T194" s="2"/>
      <c r="U194" s="2"/>
      <c r="V194" s="2"/>
      <c r="W194" s="125">
        <f t="shared" si="11"/>
        <v>0</v>
      </c>
    </row>
    <row r="195" spans="16:23" x14ac:dyDescent="0.2">
      <c r="P195" s="2"/>
      <c r="Q195" s="2"/>
      <c r="R195" s="2"/>
      <c r="S195" s="2"/>
      <c r="T195" s="2"/>
      <c r="U195" s="2"/>
      <c r="V195" s="2"/>
      <c r="W195" s="125">
        <f t="shared" si="11"/>
        <v>0</v>
      </c>
    </row>
    <row r="196" spans="16:23" x14ac:dyDescent="0.2">
      <c r="P196" s="2"/>
      <c r="Q196" s="2"/>
      <c r="R196" s="2"/>
      <c r="S196" s="2"/>
      <c r="T196" s="2"/>
      <c r="U196" s="2"/>
      <c r="V196" s="2"/>
      <c r="W196" s="125">
        <f t="shared" si="11"/>
        <v>0</v>
      </c>
    </row>
    <row r="197" spans="16:23" x14ac:dyDescent="0.2">
      <c r="P197" s="2"/>
      <c r="Q197" s="2"/>
      <c r="R197" s="2"/>
      <c r="S197" s="2"/>
      <c r="T197" s="2"/>
      <c r="U197" s="2"/>
      <c r="V197" s="2"/>
      <c r="W197" s="125">
        <f t="shared" si="11"/>
        <v>0</v>
      </c>
    </row>
    <row r="198" spans="16:23" x14ac:dyDescent="0.2">
      <c r="P198" s="2"/>
      <c r="Q198" s="2"/>
      <c r="R198" s="2"/>
      <c r="S198" s="2"/>
      <c r="T198" s="2"/>
      <c r="U198" s="2"/>
      <c r="V198" s="2"/>
      <c r="W198" s="125">
        <f t="shared" si="11"/>
        <v>0</v>
      </c>
    </row>
    <row r="199" spans="16:23" x14ac:dyDescent="0.2">
      <c r="P199" s="2"/>
      <c r="Q199" s="2"/>
      <c r="R199" s="2"/>
      <c r="S199" s="2"/>
      <c r="T199" s="2"/>
      <c r="U199" s="2"/>
      <c r="V199" s="2"/>
      <c r="W199" s="125">
        <f t="shared" si="11"/>
        <v>0</v>
      </c>
    </row>
    <row r="200" spans="16:23" x14ac:dyDescent="0.2">
      <c r="P200" s="2"/>
      <c r="Q200" s="2"/>
      <c r="R200" s="2"/>
      <c r="S200" s="2"/>
      <c r="T200" s="2"/>
      <c r="U200" s="2"/>
      <c r="V200" s="2"/>
      <c r="W200" s="125">
        <f t="shared" si="11"/>
        <v>0</v>
      </c>
    </row>
  </sheetData>
  <mergeCells count="5">
    <mergeCell ref="J5:O5"/>
    <mergeCell ref="J6:K6"/>
    <mergeCell ref="L6:M6"/>
    <mergeCell ref="N6:O6"/>
    <mergeCell ref="F3:G3"/>
  </mergeCells>
  <conditionalFormatting sqref="L1">
    <cfRule type="containsText" dxfId="95" priority="195" operator="containsText" text="NON TRANSMIS">
      <formula>NOT(ISERROR(SEARCH("NON TRANSMIS",L1)))</formula>
    </cfRule>
    <cfRule type="containsText" dxfId="94" priority="269" operator="containsText" text="FAVORABLE">
      <formula>NOT(ISERROR(SEARCH("FAVORABLE",L1)))</formula>
    </cfRule>
    <cfRule type="containsText" dxfId="93" priority="270" operator="containsText" text="AVEC OBS.">
      <formula>NOT(ISERROR(SEARCH("AVEC OBS.",L1)))</formula>
    </cfRule>
    <cfRule type="containsText" dxfId="92" priority="271" operator="containsText" text="DIFFUSE">
      <formula>NOT(ISERROR(SEARCH("DIFFUSE",L1)))</formula>
    </cfRule>
    <cfRule type="containsText" dxfId="91" priority="272" operator="containsText" text="NON TRANSMIS">
      <formula>NOT(ISERROR(SEARCH("NON TRANSMIS",L1)))</formula>
    </cfRule>
  </conditionalFormatting>
  <conditionalFormatting sqref="M1">
    <cfRule type="containsText" dxfId="90" priority="261" operator="containsText" text="FAVORABLE">
      <formula>NOT(ISERROR(SEARCH("FAVORABLE",M1)))</formula>
    </cfRule>
    <cfRule type="containsText" dxfId="89" priority="262" operator="containsText" text="AVEC OBS.">
      <formula>NOT(ISERROR(SEARCH("AVEC OBS.",M1)))</formula>
    </cfRule>
    <cfRule type="containsText" dxfId="88" priority="263" operator="containsText" text="DIFFUSE">
      <formula>NOT(ISERROR(SEARCH("DIFFUSE",M1)))</formula>
    </cfRule>
    <cfRule type="containsText" dxfId="87" priority="264" operator="containsText" text="NON TRANSMIS">
      <formula>NOT(ISERROR(SEARCH("NON TRANSMIS",M1)))</formula>
    </cfRule>
  </conditionalFormatting>
  <conditionalFormatting sqref="N1:N2">
    <cfRule type="containsText" dxfId="86" priority="188" operator="containsText" text="FAVORABLE">
      <formula>NOT(ISERROR(SEARCH("FAVORABLE",N1)))</formula>
    </cfRule>
    <cfRule type="containsText" dxfId="85" priority="189" operator="containsText" text="AVEC OBS.">
      <formula>NOT(ISERROR(SEARCH("AVEC OBS.",N1)))</formula>
    </cfRule>
    <cfRule type="containsText" dxfId="84" priority="190" operator="containsText" text="DIFFUSE">
      <formula>NOT(ISERROR(SEARCH("DIFFUSE",N1)))</formula>
    </cfRule>
    <cfRule type="containsText" dxfId="83" priority="191" operator="containsText" text="NON TRANSMIS">
      <formula>NOT(ISERROR(SEARCH("NON TRANSMIS",N1)))</formula>
    </cfRule>
  </conditionalFormatting>
  <conditionalFormatting sqref="L2">
    <cfRule type="containsText" dxfId="82" priority="86" operator="containsText" text="FAVORABLE">
      <formula>NOT(ISERROR(SEARCH("FAVORABLE",L2)))</formula>
    </cfRule>
    <cfRule type="containsText" dxfId="81" priority="87" operator="containsText" text="AVEC OBS.">
      <formula>NOT(ISERROR(SEARCH("AVEC OBS.",L2)))</formula>
    </cfRule>
    <cfRule type="containsText" dxfId="80" priority="88" operator="containsText" text="DIFFUSE">
      <formula>NOT(ISERROR(SEARCH("DIFFUSE",L2)))</formula>
    </cfRule>
    <cfRule type="containsText" dxfId="79" priority="89" operator="containsText" text="NON TRANSMIS">
      <formula>NOT(ISERROR(SEARCH("NON TRANSMIS",L2)))</formula>
    </cfRule>
  </conditionalFormatting>
  <conditionalFormatting sqref="M2">
    <cfRule type="containsText" dxfId="78" priority="82" operator="containsText" text="FAVORABLE">
      <formula>NOT(ISERROR(SEARCH("FAVORABLE",M2)))</formula>
    </cfRule>
    <cfRule type="containsText" dxfId="77" priority="83" operator="containsText" text="AVEC OBS.">
      <formula>NOT(ISERROR(SEARCH("AVEC OBS.",M2)))</formula>
    </cfRule>
    <cfRule type="containsText" dxfId="76" priority="84" operator="containsText" text="DIFFUSE">
      <formula>NOT(ISERROR(SEARCH("DIFFUSE",M2)))</formula>
    </cfRule>
    <cfRule type="containsText" dxfId="75" priority="85" operator="containsText" text="NON TRANSMIS">
      <formula>NOT(ISERROR(SEARCH("NON TRANSMIS",M2)))</formula>
    </cfRule>
  </conditionalFormatting>
  <pageMargins left="0.70866141732283472" right="0.70866141732283472" top="0.74803149606299213" bottom="0.74803149606299213" header="0.31496062992125984" footer="0.31496062992125984"/>
  <pageSetup paperSize="8" scale="32" orientation="landscape" horizontalDpi="1200" verticalDpi="1200" r:id="rId1"/>
  <headerFooter alignWithMargins="0"/>
  <rowBreaks count="1" manualBreakCount="1">
    <brk id="64" max="52" man="1"/>
  </rowBreaks>
  <drawing r:id="rId2"/>
  <legacyDrawing r:id="rId3"/>
  <controls>
    <mc:AlternateContent xmlns:mc="http://schemas.openxmlformats.org/markup-compatibility/2006">
      <mc:Choice Requires="x14">
        <control shapeId="1605" r:id="rId4" name="Chantier">
          <controlPr autoLine="0" r:id="rId5">
            <anchor moveWithCells="1">
              <from>
                <xdr:col>0</xdr:col>
                <xdr:colOff>28575</xdr:colOff>
                <xdr:row>0</xdr:row>
                <xdr:rowOff>0</xdr:rowOff>
              </from>
              <to>
                <xdr:col>0</xdr:col>
                <xdr:colOff>2066925</xdr:colOff>
                <xdr:row>0</xdr:row>
                <xdr:rowOff>466725</xdr:rowOff>
              </to>
            </anchor>
          </controlPr>
        </control>
      </mc:Choice>
      <mc:Fallback>
        <control shapeId="1605" r:id="rId4" name="Chantier"/>
      </mc:Fallback>
    </mc:AlternateContent>
    <mc:AlternateContent xmlns:mc="http://schemas.openxmlformats.org/markup-compatibility/2006">
      <mc:Choice Requires="x14">
        <control shapeId="1608" r:id="rId6" name="Bureau">
          <controlPr defaultSize="0" autoLine="0" r:id="rId7">
            <anchor moveWithCells="1">
              <from>
                <xdr:col>0</xdr:col>
                <xdr:colOff>28575</xdr:colOff>
                <xdr:row>1</xdr:row>
                <xdr:rowOff>9525</xdr:rowOff>
              </from>
              <to>
                <xdr:col>0</xdr:col>
                <xdr:colOff>2066925</xdr:colOff>
                <xdr:row>2</xdr:row>
                <xdr:rowOff>47625</xdr:rowOff>
              </to>
            </anchor>
          </controlPr>
        </control>
      </mc:Choice>
      <mc:Fallback>
        <control shapeId="1608" r:id="rId6" name="Bureau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3" operator="containsText" id="{390504FD-D1D9-4071-8EE3-26F287814BE7}">
            <xm:f>NOT(ISERROR(SEARCH($L$1,L1)))</xm:f>
            <xm:f>$L$1</xm:f>
            <x14:dxf>
              <fill>
                <patternFill>
                  <bgColor theme="8" tint="0.59996337778862885"/>
                </patternFill>
              </fill>
            </x14:dxf>
          </x14:cfRule>
          <xm:sqref>L1</xm:sqref>
        </x14:conditionalFormatting>
        <x14:conditionalFormatting xmlns:xm="http://schemas.microsoft.com/office/excel/2006/main">
          <x14:cfRule type="containsText" priority="81" operator="containsText" id="{6A99B99C-AED1-454E-982B-D7BFBAE21D1A}">
            <xm:f>NOT(ISERROR(SEARCH($A$4,L2)))</xm:f>
            <xm:f>$A$4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92" operator="containsText" id="{1C76D76C-D8E8-4A9B-B2D4-8D8425782907}">
            <xm:f>NOT(ISERROR(SEARCH($L$3,L2)))</xm:f>
            <xm:f>$L$3</xm:f>
            <x14:dxf>
              <fill>
                <patternFill>
                  <bgColor theme="9" tint="0.59996337778862885"/>
                </patternFill>
              </fill>
            </x14:dxf>
          </x14:cfRule>
          <xm:sqref>L2</xm:sqref>
        </x14:conditionalFormatting>
        <x14:conditionalFormatting xmlns:xm="http://schemas.microsoft.com/office/excel/2006/main">
          <x14:cfRule type="containsText" priority="79" operator="containsText" id="{68C6E1D3-B7D6-4472-97EA-5583DEBB8F63}">
            <xm:f>NOT(ISERROR(SEARCH(Feuil1!$A$4,I8)))</xm:f>
            <xm:f>Feuil1!$A$4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80" operator="containsText" id="{E0B608BD-318A-4D29-B51A-645EF49E598E}">
            <xm:f>NOT(ISERROR(SEARCH($A$3,I8)))</xm:f>
            <xm:f>$A$3</xm:f>
            <x14:dxf>
              <fill>
                <patternFill>
                  <bgColor theme="9" tint="0.59996337778862885"/>
                </patternFill>
              </fill>
            </x14:dxf>
          </x14:cfRule>
          <xm:sqref>I8:I32</xm:sqref>
        </x14:conditionalFormatting>
        <x14:conditionalFormatting xmlns:xm="http://schemas.microsoft.com/office/excel/2006/main">
          <x14:cfRule type="containsText" priority="77" operator="containsText" id="{7DCDA388-FCDC-4EBD-8594-5027B1D48B5C}">
            <xm:f>NOT(ISERROR(SEARCH(Feuil1!$A$4,I35)))</xm:f>
            <xm:f>Feuil1!$A$4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78" operator="containsText" id="{6E8A6526-5D82-4929-9638-6725A56EE5C2}">
            <xm:f>NOT(ISERROR(SEARCH($A$3,I35)))</xm:f>
            <xm:f>$A$3</xm:f>
            <x14:dxf>
              <fill>
                <patternFill>
                  <bgColor theme="9" tint="0.59996337778862885"/>
                </patternFill>
              </fill>
            </x14:dxf>
          </x14:cfRule>
          <xm:sqref>I35:I46</xm:sqref>
        </x14:conditionalFormatting>
        <x14:conditionalFormatting xmlns:xm="http://schemas.microsoft.com/office/excel/2006/main">
          <x14:cfRule type="containsText" priority="75" operator="containsText" id="{5E724021-185B-40F4-AF9B-03D3116787B4}">
            <xm:f>NOT(ISERROR(SEARCH(Feuil1!$A$4,I49)))</xm:f>
            <xm:f>Feuil1!$A$4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76" operator="containsText" id="{4F1B09C2-5F5C-4702-B1D0-C30038841CA9}">
            <xm:f>NOT(ISERROR(SEARCH($A$3,I49)))</xm:f>
            <xm:f>$A$3</xm:f>
            <x14:dxf>
              <fill>
                <patternFill>
                  <bgColor theme="9" tint="0.59996337778862885"/>
                </patternFill>
              </fill>
            </x14:dxf>
          </x14:cfRule>
          <xm:sqref>I49:I63</xm:sqref>
        </x14:conditionalFormatting>
        <x14:conditionalFormatting xmlns:xm="http://schemas.microsoft.com/office/excel/2006/main">
          <x14:cfRule type="containsText" priority="73" operator="containsText" id="{A2B4AED3-B0B5-4AD9-8BF7-12AAB48E9AAB}">
            <xm:f>NOT(ISERROR(SEARCH(Feuil1!$A$4,I66)))</xm:f>
            <xm:f>Feuil1!$A$4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74" operator="containsText" id="{32AA18BE-4762-43C7-8683-F8064E96EDFB}">
            <xm:f>NOT(ISERROR(SEARCH($A$3,I66)))</xm:f>
            <xm:f>$A$3</xm:f>
            <x14:dxf>
              <fill>
                <patternFill>
                  <bgColor theme="9" tint="0.59996337778862885"/>
                </patternFill>
              </fill>
            </x14:dxf>
          </x14:cfRule>
          <xm:sqref>I66:I75</xm:sqref>
        </x14:conditionalFormatting>
        <x14:conditionalFormatting xmlns:xm="http://schemas.microsoft.com/office/excel/2006/main">
          <x14:cfRule type="containsText" priority="71" operator="containsText" id="{1ED083A1-FD6B-4669-A2C4-BCC6CB7A0987}">
            <xm:f>NOT(ISERROR(SEARCH(Feuil1!$A$4,I78)))</xm:f>
            <xm:f>Feuil1!$A$4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72" operator="containsText" id="{DF7D9ADB-E1EE-423F-A66D-43BF58981D31}">
            <xm:f>NOT(ISERROR(SEARCH($A$3,I78)))</xm:f>
            <xm:f>$A$3</xm:f>
            <x14:dxf>
              <fill>
                <patternFill>
                  <bgColor theme="9" tint="0.59996337778862885"/>
                </patternFill>
              </fill>
            </x14:dxf>
          </x14:cfRule>
          <xm:sqref>I78:I83</xm:sqref>
        </x14:conditionalFormatting>
        <x14:conditionalFormatting xmlns:xm="http://schemas.microsoft.com/office/excel/2006/main">
          <x14:cfRule type="containsText" priority="69" operator="containsText" id="{9EE8D282-0547-4A18-A770-9E42D04401C3}">
            <xm:f>NOT(ISERROR(SEARCH(Feuil1!$A$4,I86)))</xm:f>
            <xm:f>Feuil1!$A$4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70" operator="containsText" id="{317B2E97-E997-46A3-A70E-C9E565850B77}">
            <xm:f>NOT(ISERROR(SEARCH($A$3,I86)))</xm:f>
            <xm:f>$A$3</xm:f>
            <x14:dxf>
              <fill>
                <patternFill>
                  <bgColor theme="9" tint="0.59996337778862885"/>
                </patternFill>
              </fill>
            </x14:dxf>
          </x14:cfRule>
          <xm:sqref>I86:I91</xm:sqref>
        </x14:conditionalFormatting>
        <x14:conditionalFormatting xmlns:xm="http://schemas.microsoft.com/office/excel/2006/main">
          <x14:cfRule type="containsText" priority="67" operator="containsText" id="{B3AFC009-572E-4BD5-8E16-9189E8BB9046}">
            <xm:f>NOT(ISERROR(SEARCH(Feuil1!$A$4,I94)))</xm:f>
            <xm:f>Feuil1!$A$4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68" operator="containsText" id="{8B43A2E1-71F9-47BF-8C77-D47959430903}">
            <xm:f>NOT(ISERROR(SEARCH($A$3,I94)))</xm:f>
            <xm:f>$A$3</xm:f>
            <x14:dxf>
              <fill>
                <patternFill>
                  <bgColor theme="9" tint="0.59996337778862885"/>
                </patternFill>
              </fill>
            </x14:dxf>
          </x14:cfRule>
          <xm:sqref>I94:I108</xm:sqref>
        </x14:conditionalFormatting>
        <x14:conditionalFormatting xmlns:xm="http://schemas.microsoft.com/office/excel/2006/main">
          <x14:cfRule type="containsText" priority="65" operator="containsText" id="{E8E2A70D-0D1F-4A00-9C98-0CA93CF76145}">
            <xm:f>NOT(ISERROR(SEARCH(Feuil1!$A$4,I111)))</xm:f>
            <xm:f>Feuil1!$A$4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66" operator="containsText" id="{161AA835-F555-4F0D-A653-558FDD110DD0}">
            <xm:f>NOT(ISERROR(SEARCH($A$3,I111)))</xm:f>
            <xm:f>$A$3</xm:f>
            <x14:dxf>
              <fill>
                <patternFill>
                  <bgColor theme="9" tint="0.59996337778862885"/>
                </patternFill>
              </fill>
            </x14:dxf>
          </x14:cfRule>
          <xm:sqref>I111</xm:sqref>
        </x14:conditionalFormatting>
        <x14:conditionalFormatting xmlns:xm="http://schemas.microsoft.com/office/excel/2006/main">
          <x14:cfRule type="containsText" priority="63" operator="containsText" id="{AF35B9D1-D96A-4051-A92F-B964D530B07B}">
            <xm:f>NOT(ISERROR(SEARCH(Feuil1!$A$4,I114)))</xm:f>
            <xm:f>Feuil1!$A$4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64" operator="containsText" id="{5C11D7D8-DC52-4973-976B-FB117F55583B}">
            <xm:f>NOT(ISERROR(SEARCH($A$3,I114)))</xm:f>
            <xm:f>$A$3</xm:f>
            <x14:dxf>
              <fill>
                <patternFill>
                  <bgColor theme="9" tint="0.59996337778862885"/>
                </patternFill>
              </fill>
            </x14:dxf>
          </x14:cfRule>
          <xm:sqref>I114:I124</xm:sqref>
        </x14:conditionalFormatting>
        <x14:conditionalFormatting xmlns:xm="http://schemas.microsoft.com/office/excel/2006/main">
          <x14:cfRule type="containsText" priority="61" operator="containsText" id="{E1325F29-DBD5-49A5-A9B1-0A0C1F9E0A47}">
            <xm:f>NOT(ISERROR(SEARCH(Feuil1!$A$6,J8)))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62" operator="containsText" id="{E5B4E445-20DF-4958-9385-4ADFFCC8A3A0}">
            <xm:f>NOT(ISERROR(SEARCH(Feuil1!$A$5,J8)))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J8:J32</xm:sqref>
        </x14:conditionalFormatting>
        <x14:conditionalFormatting xmlns:xm="http://schemas.microsoft.com/office/excel/2006/main">
          <x14:cfRule type="containsText" priority="59" operator="containsText" id="{E604EB28-8351-4D1B-A5D2-53274E92A1F1}">
            <xm:f>NOT(ISERROR(SEARCH(Feuil1!$A$6,L8)))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60" operator="containsText" id="{06F335E6-4258-4C5E-B3D4-91FF93CD074C}">
            <xm:f>NOT(ISERROR(SEARCH(Feuil1!$A$5,L8)))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L8:L32</xm:sqref>
        </x14:conditionalFormatting>
        <x14:conditionalFormatting xmlns:xm="http://schemas.microsoft.com/office/excel/2006/main">
          <x14:cfRule type="containsText" priority="57" operator="containsText" id="{1BD8007E-95AF-4C92-A834-DF78F7AFD451}">
            <xm:f>NOT(ISERROR(SEARCH(Feuil1!$A$6,N8)))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58" operator="containsText" id="{BD02F71F-10BE-489A-B3C5-F326F9929453}">
            <xm:f>NOT(ISERROR(SEARCH(Feuil1!$A$5,N8)))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N8:N32</xm:sqref>
        </x14:conditionalFormatting>
        <x14:conditionalFormatting xmlns:xm="http://schemas.microsoft.com/office/excel/2006/main">
          <x14:cfRule type="containsText" priority="55" operator="containsText" id="{E1EBF49B-1503-4AE6-A874-04141B30DF5A}">
            <xm:f>NOT(ISERROR(SEARCH(Feuil1!$A$6,J35)))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56" operator="containsText" id="{C9C63D3D-F634-414E-A32D-E20D00D15F18}">
            <xm:f>NOT(ISERROR(SEARCH(Feuil1!$A$5,J35)))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J35:J46</xm:sqref>
        </x14:conditionalFormatting>
        <x14:conditionalFormatting xmlns:xm="http://schemas.microsoft.com/office/excel/2006/main">
          <x14:cfRule type="containsText" priority="53" operator="containsText" id="{55A2810D-9028-496B-A88C-34133CE4A959}">
            <xm:f>NOT(ISERROR(SEARCH(Feuil1!$A$6,L35)))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54" operator="containsText" id="{60E3254D-158D-47E3-8683-C5CB02DC2EC9}">
            <xm:f>NOT(ISERROR(SEARCH(Feuil1!$A$5,L35)))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L35:L46</xm:sqref>
        </x14:conditionalFormatting>
        <x14:conditionalFormatting xmlns:xm="http://schemas.microsoft.com/office/excel/2006/main">
          <x14:cfRule type="containsText" priority="51" operator="containsText" id="{D2FD09E4-4DBF-4D4E-8327-3D3F334D634C}">
            <xm:f>NOT(ISERROR(SEARCH(Feuil1!$A$6,N35)))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52" operator="containsText" id="{F3192D1D-DFDD-403C-8308-809D9995CC5F}">
            <xm:f>NOT(ISERROR(SEARCH(Feuil1!$A$5,N35)))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N35:N46</xm:sqref>
        </x14:conditionalFormatting>
        <x14:conditionalFormatting xmlns:xm="http://schemas.microsoft.com/office/excel/2006/main">
          <x14:cfRule type="containsText" priority="49" operator="containsText" id="{B1CFBE65-EA33-4756-8815-80F35F8031E6}">
            <xm:f>NOT(ISERROR(SEARCH(Feuil1!$A$6,J49)))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50" operator="containsText" id="{1DAECB73-8ED5-4831-8653-9FC8686532C6}">
            <xm:f>NOT(ISERROR(SEARCH(Feuil1!$A$5,J49)))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J49:J63</xm:sqref>
        </x14:conditionalFormatting>
        <x14:conditionalFormatting xmlns:xm="http://schemas.microsoft.com/office/excel/2006/main">
          <x14:cfRule type="containsText" priority="47" operator="containsText" id="{58667F79-2679-49D5-8E83-5645593EB704}">
            <xm:f>NOT(ISERROR(SEARCH(Feuil1!$A$6,L49)))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48" operator="containsText" id="{DD3A91AC-EBDA-4758-B4FF-F1E2B099E284}">
            <xm:f>NOT(ISERROR(SEARCH(Feuil1!$A$5,L49)))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L49:L63</xm:sqref>
        </x14:conditionalFormatting>
        <x14:conditionalFormatting xmlns:xm="http://schemas.microsoft.com/office/excel/2006/main">
          <x14:cfRule type="containsText" priority="45" operator="containsText" id="{4ACD32DC-37CC-4578-A928-71D446EC58AB}">
            <xm:f>NOT(ISERROR(SEARCH(Feuil1!$A$6,N49)))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46" operator="containsText" id="{0E51EFB8-0783-4720-B8CC-442214BE3065}">
            <xm:f>NOT(ISERROR(SEARCH(Feuil1!$A$5,N49)))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N49:N63</xm:sqref>
        </x14:conditionalFormatting>
        <x14:conditionalFormatting xmlns:xm="http://schemas.microsoft.com/office/excel/2006/main">
          <x14:cfRule type="containsText" priority="43" operator="containsText" id="{BBE4344F-AD99-4822-983F-63B959798E24}">
            <xm:f>NOT(ISERROR(SEARCH(Feuil1!$A$6,J66)))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44" operator="containsText" id="{2EC864C4-E6D9-44EB-8BFC-246E1555D72C}">
            <xm:f>NOT(ISERROR(SEARCH(Feuil1!$A$5,J66)))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J66:J75</xm:sqref>
        </x14:conditionalFormatting>
        <x14:conditionalFormatting xmlns:xm="http://schemas.microsoft.com/office/excel/2006/main">
          <x14:cfRule type="containsText" priority="41" operator="containsText" id="{3209204D-8CA5-475E-A8BE-A10BE0740426}">
            <xm:f>NOT(ISERROR(SEARCH(Feuil1!$A$6,L66)))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42" operator="containsText" id="{F6F1F806-BFB5-44EB-944E-BC6DBE2BC1BE}">
            <xm:f>NOT(ISERROR(SEARCH(Feuil1!$A$5,L66)))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L66:L75</xm:sqref>
        </x14:conditionalFormatting>
        <x14:conditionalFormatting xmlns:xm="http://schemas.microsoft.com/office/excel/2006/main">
          <x14:cfRule type="containsText" priority="39" operator="containsText" id="{0F4CB54A-EA9D-43B6-AEB7-984DE52996DA}">
            <xm:f>NOT(ISERROR(SEARCH(Feuil1!$A$6,N66)))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40" operator="containsText" id="{76283448-5DD5-4424-814F-2CB648F663B7}">
            <xm:f>NOT(ISERROR(SEARCH(Feuil1!$A$5,N66)))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N66:N75</xm:sqref>
        </x14:conditionalFormatting>
        <x14:conditionalFormatting xmlns:xm="http://schemas.microsoft.com/office/excel/2006/main">
          <x14:cfRule type="containsText" priority="37" operator="containsText" id="{91C46509-1C32-4E81-A298-20B0D51144DD}">
            <xm:f>NOT(ISERROR(SEARCH(Feuil1!$A$6,J78)))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38" operator="containsText" id="{DA9E2DC0-030B-4499-B9BA-195B687D4636}">
            <xm:f>NOT(ISERROR(SEARCH(Feuil1!$A$5,J78)))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J78:J83</xm:sqref>
        </x14:conditionalFormatting>
        <x14:conditionalFormatting xmlns:xm="http://schemas.microsoft.com/office/excel/2006/main">
          <x14:cfRule type="containsText" priority="35" operator="containsText" id="{6E3FEF83-59DA-4177-AB89-386AA92A7E5A}">
            <xm:f>NOT(ISERROR(SEARCH(Feuil1!$A$6,L78)))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36" operator="containsText" id="{660879CF-7D47-4D32-8082-FE6FEA1C052E}">
            <xm:f>NOT(ISERROR(SEARCH(Feuil1!$A$5,L78)))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L78:L83</xm:sqref>
        </x14:conditionalFormatting>
        <x14:conditionalFormatting xmlns:xm="http://schemas.microsoft.com/office/excel/2006/main">
          <x14:cfRule type="containsText" priority="33" operator="containsText" id="{4EB51FFD-024F-4982-B1AE-84DF1D2906A6}">
            <xm:f>NOT(ISERROR(SEARCH(Feuil1!$A$6,N78)))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34" operator="containsText" id="{8D75929C-5A2F-4D24-9DE6-2BDA66B8CE41}">
            <xm:f>NOT(ISERROR(SEARCH(Feuil1!$A$5,N78)))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N78:N83</xm:sqref>
        </x14:conditionalFormatting>
        <x14:conditionalFormatting xmlns:xm="http://schemas.microsoft.com/office/excel/2006/main">
          <x14:cfRule type="containsText" priority="31" operator="containsText" id="{357BEF11-5A4D-4DD5-89F3-092D7E1BBE31}">
            <xm:f>NOT(ISERROR(SEARCH(Feuil1!$A$6,J86)))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32" operator="containsText" id="{E8D3F47D-2649-4E30-84D9-9666D78CF34C}">
            <xm:f>NOT(ISERROR(SEARCH(Feuil1!$A$5,J86)))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J86:J91</xm:sqref>
        </x14:conditionalFormatting>
        <x14:conditionalFormatting xmlns:xm="http://schemas.microsoft.com/office/excel/2006/main">
          <x14:cfRule type="containsText" priority="29" operator="containsText" id="{4789CC91-ECA3-46F5-876B-8BC04C86BD22}">
            <xm:f>NOT(ISERROR(SEARCH(Feuil1!$A$6,L86)))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30" operator="containsText" id="{D94FB54A-F217-4A1C-BDEB-628FBB713816}">
            <xm:f>NOT(ISERROR(SEARCH(Feuil1!$A$5,L86)))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L86:L91</xm:sqref>
        </x14:conditionalFormatting>
        <x14:conditionalFormatting xmlns:xm="http://schemas.microsoft.com/office/excel/2006/main">
          <x14:cfRule type="containsText" priority="27" operator="containsText" id="{8D6EB102-1D4E-436B-AD95-6443C38C99F6}">
            <xm:f>NOT(ISERROR(SEARCH(Feuil1!$A$6,N86)))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28" operator="containsText" id="{947CC535-2C39-4704-AAF0-7836116F190F}">
            <xm:f>NOT(ISERROR(SEARCH(Feuil1!$A$5,N86)))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N86:N91</xm:sqref>
        </x14:conditionalFormatting>
        <x14:conditionalFormatting xmlns:xm="http://schemas.microsoft.com/office/excel/2006/main">
          <x14:cfRule type="containsText" priority="25" operator="containsText" id="{72CE54B8-BFB0-4D74-90BE-7445BC4A4333}">
            <xm:f>NOT(ISERROR(SEARCH(Feuil1!$A$6,J94)))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26" operator="containsText" id="{35EB8C7A-C0E1-4F25-AB4A-BB2FA78B7F32}">
            <xm:f>NOT(ISERROR(SEARCH(Feuil1!$A$5,J94)))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J94:J108</xm:sqref>
        </x14:conditionalFormatting>
        <x14:conditionalFormatting xmlns:xm="http://schemas.microsoft.com/office/excel/2006/main">
          <x14:cfRule type="containsText" priority="23" operator="containsText" id="{34695D02-92DA-4A4A-9107-23BF3315F557}">
            <xm:f>NOT(ISERROR(SEARCH(Feuil1!$A$6,L94)))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24" operator="containsText" id="{C5FAEA08-7D31-4BFA-A111-85461427652B}">
            <xm:f>NOT(ISERROR(SEARCH(Feuil1!$A$5,L94)))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L94:L108</xm:sqref>
        </x14:conditionalFormatting>
        <x14:conditionalFormatting xmlns:xm="http://schemas.microsoft.com/office/excel/2006/main">
          <x14:cfRule type="containsText" priority="21" operator="containsText" id="{09BD60F4-10C3-41D1-B559-504681A52B4C}">
            <xm:f>NOT(ISERROR(SEARCH(Feuil1!$A$6,N94)))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22" operator="containsText" id="{456773ED-5A42-4B1B-B51E-AED2254D7242}">
            <xm:f>NOT(ISERROR(SEARCH(Feuil1!$A$5,N94)))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N94:N108</xm:sqref>
        </x14:conditionalFormatting>
        <x14:conditionalFormatting xmlns:xm="http://schemas.microsoft.com/office/excel/2006/main">
          <x14:cfRule type="containsText" priority="19" operator="containsText" id="{9BE05CEC-4E1B-4CE4-AC49-748E3B7CA3F6}">
            <xm:f>NOT(ISERROR(SEARCH(Feuil1!$A$6,J111)))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20" operator="containsText" id="{8145F7CD-B857-434D-8135-DB77EBAC8422}">
            <xm:f>NOT(ISERROR(SEARCH(Feuil1!$A$5,J111)))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J111</xm:sqref>
        </x14:conditionalFormatting>
        <x14:conditionalFormatting xmlns:xm="http://schemas.microsoft.com/office/excel/2006/main">
          <x14:cfRule type="containsText" priority="17" operator="containsText" id="{7DDCA80E-1C15-4A4F-8BE8-E2F9398F8634}">
            <xm:f>NOT(ISERROR(SEARCH(Feuil1!$A$6,L111)))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18" operator="containsText" id="{40F2D84E-EE1F-477D-B801-A422504308F1}">
            <xm:f>NOT(ISERROR(SEARCH(Feuil1!$A$5,L111)))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L111</xm:sqref>
        </x14:conditionalFormatting>
        <x14:conditionalFormatting xmlns:xm="http://schemas.microsoft.com/office/excel/2006/main">
          <x14:cfRule type="containsText" priority="15" operator="containsText" id="{2E5FE888-49D7-4059-BC08-06405DA7461F}">
            <xm:f>NOT(ISERROR(SEARCH(Feuil1!$A$6,N111)))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16" operator="containsText" id="{45E6DC0F-8E02-47A9-9618-25E288C26DB9}">
            <xm:f>NOT(ISERROR(SEARCH(Feuil1!$A$5,N111)))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N111</xm:sqref>
        </x14:conditionalFormatting>
        <x14:conditionalFormatting xmlns:xm="http://schemas.microsoft.com/office/excel/2006/main">
          <x14:cfRule type="containsText" priority="13" operator="containsText" id="{5B10D8E7-1733-401E-BC1D-E587C57A360D}">
            <xm:f>NOT(ISERROR(SEARCH(Feuil1!$A$6,J114)))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14" operator="containsText" id="{E5508560-5889-4B16-A8B9-8D3EC6EADF04}">
            <xm:f>NOT(ISERROR(SEARCH(Feuil1!$A$5,J114)))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J114:J124</xm:sqref>
        </x14:conditionalFormatting>
        <x14:conditionalFormatting xmlns:xm="http://schemas.microsoft.com/office/excel/2006/main">
          <x14:cfRule type="containsText" priority="11" operator="containsText" id="{F6D0D0EF-5BC6-418E-885F-C5524DB7A756}">
            <xm:f>NOT(ISERROR(SEARCH(Feuil1!$A$6,L114)))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12" operator="containsText" id="{CC29A68F-BE35-45EC-AAD3-140F4C6CA34E}">
            <xm:f>NOT(ISERROR(SEARCH(Feuil1!$A$5,L114)))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L114:L124</xm:sqref>
        </x14:conditionalFormatting>
        <x14:conditionalFormatting xmlns:xm="http://schemas.microsoft.com/office/excel/2006/main">
          <x14:cfRule type="containsText" priority="9" operator="containsText" id="{9FF856E2-6792-441F-AB45-8D9181CC1D56}">
            <xm:f>NOT(ISERROR(SEARCH(Feuil1!$A$6,N114)))</xm:f>
            <xm:f>Feuil1!$A$6</xm:f>
            <x14:dxf>
              <fill>
                <patternFill>
                  <bgColor rgb="FFFF0000"/>
                </patternFill>
              </fill>
            </x14:dxf>
          </x14:cfRule>
          <x14:cfRule type="containsText" priority="10" operator="containsText" id="{1A25DBEE-49B7-4C55-AA24-CA0DC26BDC9C}">
            <xm:f>NOT(ISERROR(SEARCH(Feuil1!$A$5,N114)))</xm:f>
            <xm:f>Feuil1!$A$5</xm:f>
            <x14:dxf>
              <fill>
                <patternFill>
                  <bgColor rgb="FF92D050"/>
                </patternFill>
              </fill>
            </x14:dxf>
          </x14:cfRule>
          <xm:sqref>N114:N124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 xr:uid="{00000000-0002-0000-0000-000000000000}">
          <x14:formula1>
            <xm:f>Feuil1!$A$3:$A$6</xm:f>
          </x14:formula1>
          <xm:sqref>L1:M2</xm:sqref>
        </x14:dataValidation>
        <x14:dataValidation type="list" allowBlank="1" showInputMessage="1" showErrorMessage="1" xr:uid="{00000000-0002-0000-0000-000001000000}">
          <x14:formula1>
            <xm:f>Feuil1!$A$3:$A$4</xm:f>
          </x14:formula1>
          <xm:sqref>I111 I114:I124 I35:I46 I49:I63 I66:I75 I78:I83 I86:I91 I94:I108 I8:I32</xm:sqref>
        </x14:dataValidation>
        <x14:dataValidation type="list" allowBlank="1" showInputMessage="1" showErrorMessage="1" xr:uid="{00000000-0002-0000-0000-000002000000}">
          <x14:formula1>
            <xm:f>Feuil1!$A$3:$A$8</xm:f>
          </x14:formula1>
          <xm:sqref>N1:N2</xm:sqref>
        </x14:dataValidation>
        <x14:dataValidation type="list" allowBlank="1" showInputMessage="1" showErrorMessage="1" xr:uid="{00000000-0002-0000-0000-000003000000}">
          <x14:formula1>
            <xm:f>Feuil1!$A$5:$A$7</xm:f>
          </x14:formula1>
          <xm:sqref>N114:N124 J35:J46 L35:L46 L114:L124 J49:J63 L49:L63 N35:N46 J66:J75 L66:L75 N49:N63 J78:J83 L78:L83 N66:N75 J86:J91 L86:L91 N78:N83 J94:J108 L94:L108 N86:N91 J114:J124 N111 N94:N108 J111 L111 L8:L32 N8:N32 J8:J32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U85"/>
  <sheetViews>
    <sheetView showGridLines="0" view="pageBreakPreview" topLeftCell="A37" zoomScale="55" zoomScaleNormal="100" zoomScaleSheetLayoutView="55" workbookViewId="0">
      <selection activeCell="C36" sqref="C36"/>
    </sheetView>
  </sheetViews>
  <sheetFormatPr baseColWidth="10" defaultRowHeight="12.75" x14ac:dyDescent="0.2"/>
  <cols>
    <col min="1" max="1" width="8.28515625" customWidth="1"/>
    <col min="2" max="2" width="23.5703125" customWidth="1"/>
    <col min="3" max="3" width="48.85546875" customWidth="1"/>
    <col min="4" max="4" width="20" style="52" customWidth="1"/>
    <col min="5" max="5" width="50.42578125" style="52" customWidth="1"/>
    <col min="6" max="6" width="7.85546875" style="52" customWidth="1"/>
    <col min="7" max="7" width="15" style="53" customWidth="1"/>
    <col min="8" max="8" width="6.42578125" style="53" customWidth="1"/>
    <col min="9" max="9" width="6.140625" style="53" customWidth="1"/>
    <col min="10" max="10" width="6.42578125" style="53" customWidth="1"/>
    <col min="11" max="11" width="5.7109375" style="53" customWidth="1"/>
    <col min="12" max="12" width="5.5703125" style="53" customWidth="1"/>
    <col min="13" max="13" width="5.42578125" customWidth="1"/>
    <col min="14" max="14" width="5.85546875" customWidth="1"/>
    <col min="15" max="15" width="6" customWidth="1"/>
    <col min="16" max="17" width="6.28515625" customWidth="1"/>
    <col min="18" max="18" width="6.85546875" customWidth="1"/>
    <col min="21" max="21" width="40.42578125" customWidth="1"/>
  </cols>
  <sheetData>
    <row r="1" spans="1:21" x14ac:dyDescent="0.2">
      <c r="C1" s="51"/>
    </row>
    <row r="2" spans="1:21" ht="12.75" customHeight="1" x14ac:dyDescent="0.2">
      <c r="A2" s="51"/>
      <c r="B2" s="51"/>
      <c r="C2" s="54"/>
      <c r="D2" s="55"/>
      <c r="E2" s="55"/>
      <c r="F2" s="55"/>
      <c r="G2" s="56"/>
      <c r="H2" s="56"/>
      <c r="I2" s="56"/>
      <c r="J2" s="56"/>
      <c r="K2" s="56"/>
      <c r="L2" s="56"/>
      <c r="M2" s="51"/>
      <c r="N2" s="51"/>
      <c r="O2" s="51"/>
      <c r="P2" s="51"/>
      <c r="Q2" s="51"/>
      <c r="R2" s="51"/>
      <c r="S2" s="51"/>
    </row>
    <row r="3" spans="1:21" ht="12" customHeight="1" x14ac:dyDescent="0.3">
      <c r="A3" s="51"/>
      <c r="B3" s="51"/>
      <c r="C3" s="54"/>
      <c r="D3" s="57"/>
      <c r="E3" s="57"/>
      <c r="F3" s="58"/>
      <c r="G3" s="59"/>
      <c r="H3" s="60"/>
      <c r="I3" s="60"/>
      <c r="J3" s="60"/>
      <c r="K3" s="56"/>
      <c r="L3" s="56"/>
      <c r="M3" s="51"/>
      <c r="N3" s="51"/>
      <c r="O3" s="51"/>
      <c r="P3" s="51"/>
      <c r="Q3" s="51"/>
      <c r="R3" s="51"/>
      <c r="S3" s="51"/>
      <c r="U3" s="62"/>
    </row>
    <row r="4" spans="1:21" ht="21.75" customHeight="1" x14ac:dyDescent="0.35">
      <c r="A4" s="51"/>
      <c r="B4" s="51"/>
      <c r="C4" s="54"/>
      <c r="D4" s="55"/>
      <c r="E4" s="55"/>
      <c r="F4" s="63"/>
      <c r="G4" s="64"/>
      <c r="H4" s="64"/>
      <c r="I4" s="65"/>
      <c r="J4" s="56"/>
      <c r="K4" s="56"/>
      <c r="L4" s="56"/>
      <c r="M4" s="51"/>
      <c r="N4" s="51"/>
      <c r="O4" s="51"/>
      <c r="P4" s="51"/>
      <c r="Q4" s="51"/>
      <c r="R4" s="51"/>
      <c r="S4" s="51"/>
      <c r="U4" s="66"/>
    </row>
    <row r="5" spans="1:21" ht="21.75" customHeight="1" x14ac:dyDescent="0.3">
      <c r="A5" s="51"/>
      <c r="B5" s="51"/>
      <c r="C5" s="54"/>
      <c r="D5" s="55"/>
      <c r="E5" s="55"/>
      <c r="F5" s="67"/>
      <c r="G5" s="68"/>
      <c r="H5" s="68"/>
      <c r="I5" s="69"/>
      <c r="J5" s="69"/>
      <c r="K5" s="56"/>
      <c r="L5" s="56"/>
      <c r="M5" s="51"/>
      <c r="N5" s="51"/>
      <c r="O5" s="51"/>
      <c r="P5" s="51"/>
      <c r="Q5" s="51"/>
      <c r="R5" s="51"/>
      <c r="S5" s="51"/>
      <c r="U5" s="66"/>
    </row>
    <row r="6" spans="1:21" ht="21" customHeight="1" x14ac:dyDescent="0.3">
      <c r="A6" s="51"/>
      <c r="B6" s="51"/>
      <c r="C6" s="54"/>
      <c r="D6" s="55"/>
      <c r="E6" s="55"/>
      <c r="F6" s="67"/>
      <c r="G6" s="68"/>
      <c r="H6" s="68"/>
      <c r="I6" s="69"/>
      <c r="J6" s="69"/>
      <c r="K6" s="56"/>
      <c r="L6" s="56"/>
      <c r="M6" s="51"/>
      <c r="N6" s="51"/>
      <c r="O6" s="51"/>
      <c r="P6" s="51"/>
      <c r="Q6" s="51"/>
      <c r="R6" s="51"/>
      <c r="S6" s="51"/>
      <c r="U6" s="66"/>
    </row>
    <row r="7" spans="1:21" ht="17.25" customHeight="1" x14ac:dyDescent="0.3">
      <c r="A7" s="51"/>
      <c r="B7" s="51"/>
      <c r="C7" s="54"/>
      <c r="D7" s="55"/>
      <c r="E7" s="55"/>
      <c r="F7" s="67"/>
      <c r="G7" s="68"/>
      <c r="H7" s="68"/>
      <c r="I7" s="69"/>
      <c r="J7" s="69"/>
      <c r="K7" s="56"/>
      <c r="L7" s="56"/>
      <c r="M7" s="51"/>
      <c r="N7" s="51"/>
      <c r="O7" s="51"/>
      <c r="P7" s="51"/>
      <c r="Q7" s="51"/>
      <c r="R7" s="51"/>
      <c r="S7" s="51"/>
      <c r="U7" s="66"/>
    </row>
    <row r="8" spans="1:21" ht="18.75" customHeight="1" x14ac:dyDescent="0.3">
      <c r="A8" s="51"/>
      <c r="B8" s="51"/>
      <c r="C8" s="54"/>
      <c r="D8" s="55"/>
      <c r="E8" s="55"/>
      <c r="F8" s="67"/>
      <c r="G8" s="68"/>
      <c r="H8" s="68"/>
      <c r="I8" s="69"/>
      <c r="J8" s="69"/>
      <c r="K8" s="56"/>
      <c r="L8" s="56"/>
      <c r="M8" s="51"/>
      <c r="N8" s="51"/>
      <c r="O8" s="51"/>
      <c r="P8" s="51"/>
      <c r="Q8" s="51"/>
      <c r="R8" s="51"/>
      <c r="S8" s="51"/>
      <c r="U8" s="66"/>
    </row>
    <row r="9" spans="1:21" ht="12.75" customHeight="1" x14ac:dyDescent="0.3">
      <c r="A9" s="51"/>
      <c r="B9" s="51"/>
      <c r="C9" s="54"/>
      <c r="D9" s="55"/>
      <c r="E9" s="55"/>
      <c r="F9" s="67"/>
      <c r="G9" s="68"/>
      <c r="H9" s="68"/>
      <c r="I9" s="69"/>
      <c r="J9" s="69"/>
      <c r="K9" s="56"/>
      <c r="L9" s="56"/>
      <c r="M9" s="51"/>
      <c r="N9" s="51"/>
      <c r="O9" s="51"/>
      <c r="P9" s="51"/>
      <c r="Q9" s="51"/>
      <c r="R9" s="51"/>
      <c r="S9" s="51"/>
      <c r="U9" s="66"/>
    </row>
    <row r="10" spans="1:21" ht="12.75" customHeight="1" x14ac:dyDescent="0.3">
      <c r="A10" s="51"/>
      <c r="B10" s="51"/>
      <c r="C10" s="54"/>
      <c r="D10" s="55"/>
      <c r="E10" s="55"/>
      <c r="F10" s="67"/>
      <c r="G10" s="68"/>
      <c r="H10" s="68"/>
      <c r="I10" s="69"/>
      <c r="J10" s="69"/>
      <c r="K10" s="56"/>
      <c r="L10" s="56"/>
      <c r="M10" s="51"/>
      <c r="N10" s="51"/>
      <c r="O10" s="51"/>
      <c r="P10" s="51"/>
      <c r="Q10" s="51"/>
      <c r="R10" s="51"/>
      <c r="S10" s="51"/>
      <c r="U10" s="66"/>
    </row>
    <row r="11" spans="1:21" ht="12.75" customHeight="1" x14ac:dyDescent="0.25">
      <c r="A11" s="51"/>
      <c r="B11" s="51"/>
      <c r="C11" s="54"/>
      <c r="D11" s="55"/>
      <c r="E11" s="55"/>
      <c r="F11" s="70"/>
      <c r="G11" s="188"/>
      <c r="H11" s="188"/>
      <c r="I11" s="188"/>
      <c r="J11" s="188"/>
      <c r="K11" s="188"/>
      <c r="L11" s="188"/>
      <c r="M11" s="188"/>
      <c r="N11" s="188"/>
      <c r="O11" s="188"/>
      <c r="P11" s="188"/>
      <c r="Q11" s="188"/>
      <c r="R11" s="188"/>
      <c r="S11" s="51"/>
      <c r="U11" s="66"/>
    </row>
    <row r="12" spans="1:21" ht="12.75" customHeight="1" x14ac:dyDescent="0.2">
      <c r="A12" s="51"/>
      <c r="B12" s="51"/>
      <c r="C12" s="54"/>
      <c r="D12" s="55"/>
      <c r="E12" s="55"/>
      <c r="F12" s="55"/>
      <c r="G12" s="56"/>
      <c r="H12" s="56"/>
      <c r="I12" s="56"/>
      <c r="J12" s="56"/>
      <c r="K12" s="56"/>
      <c r="L12" s="56"/>
      <c r="M12" s="51"/>
      <c r="N12" s="51"/>
      <c r="O12" s="51"/>
      <c r="P12" s="51"/>
      <c r="Q12" s="51"/>
      <c r="R12" s="51"/>
      <c r="S12" s="51"/>
      <c r="U12" s="66"/>
    </row>
    <row r="13" spans="1:21" ht="12.75" customHeight="1" x14ac:dyDescent="0.2">
      <c r="A13" s="51"/>
      <c r="B13" s="51"/>
      <c r="C13" s="54"/>
      <c r="D13" s="55"/>
      <c r="E13" s="55"/>
      <c r="F13" s="55"/>
      <c r="G13" s="56"/>
      <c r="H13" s="56"/>
      <c r="I13" s="56"/>
      <c r="J13" s="56"/>
      <c r="K13" s="56"/>
      <c r="L13" s="56"/>
      <c r="M13" s="51"/>
      <c r="N13" s="51"/>
      <c r="O13" s="51"/>
      <c r="P13" s="51"/>
      <c r="Q13" s="51"/>
      <c r="R13" s="51"/>
      <c r="S13" s="51"/>
      <c r="U13" s="66"/>
    </row>
    <row r="14" spans="1:21" ht="12.75" customHeight="1" x14ac:dyDescent="0.2">
      <c r="A14" s="51"/>
      <c r="B14" s="51"/>
      <c r="C14" s="54"/>
      <c r="D14" s="55"/>
      <c r="E14" s="55"/>
      <c r="F14" s="55"/>
      <c r="G14" s="56"/>
      <c r="H14" s="56"/>
      <c r="I14" s="56"/>
      <c r="J14" s="56"/>
      <c r="K14" s="56"/>
      <c r="L14" s="56"/>
      <c r="M14" s="51"/>
      <c r="N14" s="51"/>
      <c r="O14" s="51"/>
      <c r="P14" s="51"/>
      <c r="Q14" s="51"/>
      <c r="R14" s="51"/>
      <c r="S14" s="51"/>
      <c r="U14" s="66"/>
    </row>
    <row r="15" spans="1:21" ht="12.75" customHeight="1" x14ac:dyDescent="0.2">
      <c r="A15" s="51"/>
      <c r="B15" s="51"/>
      <c r="C15" s="54"/>
      <c r="D15" s="55"/>
      <c r="E15" s="55"/>
      <c r="F15" s="55"/>
      <c r="G15" s="56"/>
      <c r="H15" s="56"/>
      <c r="I15" s="56"/>
      <c r="J15" s="56"/>
      <c r="K15" s="56"/>
      <c r="L15" s="56"/>
      <c r="M15" s="51"/>
      <c r="N15" s="51"/>
      <c r="O15" s="51"/>
      <c r="P15" s="51"/>
      <c r="Q15" s="51"/>
      <c r="R15" s="51"/>
      <c r="S15" s="51"/>
      <c r="U15" s="66"/>
    </row>
    <row r="16" spans="1:21" ht="12.75" customHeight="1" x14ac:dyDescent="0.2">
      <c r="A16" s="51"/>
      <c r="B16" s="51"/>
      <c r="C16" s="54"/>
      <c r="D16" s="55"/>
      <c r="E16" s="55"/>
      <c r="F16" s="55"/>
      <c r="G16" s="56"/>
      <c r="H16" s="56"/>
      <c r="I16" s="56"/>
      <c r="J16" s="56"/>
      <c r="K16" s="56"/>
      <c r="L16" s="56"/>
      <c r="M16" s="51"/>
      <c r="N16" s="51"/>
      <c r="O16" s="51"/>
      <c r="P16" s="51"/>
      <c r="Q16" s="51"/>
      <c r="R16" s="51"/>
      <c r="S16" s="51"/>
      <c r="U16" s="66"/>
    </row>
    <row r="17" spans="1:21" ht="12.75" customHeight="1" x14ac:dyDescent="0.2">
      <c r="A17" s="51"/>
      <c r="B17" s="51"/>
      <c r="C17" s="54"/>
      <c r="D17" s="55"/>
      <c r="E17" s="55"/>
      <c r="F17" s="55"/>
      <c r="G17" s="56"/>
      <c r="H17" s="56"/>
      <c r="I17" s="56"/>
      <c r="J17" s="56"/>
      <c r="K17" s="56"/>
      <c r="L17" s="56"/>
      <c r="M17" s="51"/>
      <c r="N17" s="51"/>
      <c r="O17" s="51"/>
      <c r="P17" s="51"/>
      <c r="Q17" s="51"/>
      <c r="R17" s="51"/>
      <c r="S17" s="51"/>
      <c r="U17" s="66"/>
    </row>
    <row r="18" spans="1:21" ht="12.75" customHeight="1" x14ac:dyDescent="0.2">
      <c r="A18" s="51"/>
      <c r="B18" s="51"/>
      <c r="C18" s="54"/>
      <c r="D18" s="55"/>
      <c r="E18" s="55"/>
      <c r="F18" s="55"/>
      <c r="G18" s="56"/>
      <c r="H18" s="56"/>
      <c r="I18" s="56"/>
      <c r="J18" s="56"/>
      <c r="K18" s="56"/>
      <c r="L18" s="56"/>
      <c r="M18" s="51"/>
      <c r="N18" s="51"/>
      <c r="O18" s="51"/>
      <c r="P18" s="51"/>
      <c r="Q18" s="51"/>
      <c r="R18" s="51"/>
      <c r="S18" s="51"/>
      <c r="U18" s="66"/>
    </row>
    <row r="19" spans="1:21" ht="12.75" customHeight="1" x14ac:dyDescent="0.2">
      <c r="A19" s="51"/>
      <c r="B19" s="51"/>
      <c r="C19" s="54"/>
      <c r="D19" s="55"/>
      <c r="E19" s="55"/>
      <c r="F19" s="55"/>
      <c r="G19" s="56"/>
      <c r="H19" s="56"/>
      <c r="I19" s="56"/>
      <c r="J19" s="56"/>
      <c r="K19" s="56"/>
      <c r="L19" s="56"/>
      <c r="M19" s="51"/>
      <c r="N19" s="51"/>
      <c r="O19" s="51"/>
      <c r="P19" s="51"/>
      <c r="Q19" s="51"/>
      <c r="R19" s="51"/>
      <c r="S19" s="51"/>
      <c r="U19" s="66"/>
    </row>
    <row r="20" spans="1:21" ht="12.75" customHeight="1" x14ac:dyDescent="0.2">
      <c r="A20" s="51"/>
      <c r="B20" s="51"/>
      <c r="C20" s="54"/>
      <c r="D20" s="55"/>
      <c r="E20" s="55"/>
      <c r="F20" s="55"/>
      <c r="G20" s="56"/>
      <c r="H20" s="56"/>
      <c r="I20" s="56"/>
      <c r="J20" s="56"/>
      <c r="K20" s="56"/>
      <c r="L20" s="56"/>
      <c r="M20" s="51"/>
      <c r="N20" s="51"/>
      <c r="O20" s="51"/>
      <c r="P20" s="51"/>
      <c r="Q20" s="51"/>
      <c r="R20" s="51"/>
      <c r="S20" s="51"/>
      <c r="U20" s="66"/>
    </row>
    <row r="21" spans="1:21" ht="12.75" customHeight="1" x14ac:dyDescent="0.2">
      <c r="A21" s="51"/>
      <c r="B21" s="51"/>
      <c r="C21" s="54"/>
      <c r="D21" s="55"/>
      <c r="E21" s="55"/>
      <c r="F21" s="55"/>
      <c r="G21" s="56"/>
      <c r="H21" s="56"/>
      <c r="I21" s="56"/>
      <c r="J21" s="56"/>
      <c r="K21" s="56"/>
      <c r="L21" s="56"/>
      <c r="M21" s="51"/>
      <c r="N21" s="51"/>
      <c r="O21" s="51"/>
      <c r="P21" s="51"/>
      <c r="Q21" s="51"/>
      <c r="R21" s="51"/>
      <c r="S21" s="51"/>
      <c r="U21" s="66"/>
    </row>
    <row r="22" spans="1:21" ht="27" customHeight="1" x14ac:dyDescent="0.4">
      <c r="A22" s="181"/>
      <c r="B22" s="181"/>
      <c r="C22" s="189"/>
      <c r="D22" s="189"/>
      <c r="E22" s="190"/>
      <c r="F22" s="182" t="s">
        <v>300</v>
      </c>
      <c r="G22" s="183"/>
      <c r="H22" s="183"/>
      <c r="I22" s="183"/>
      <c r="J22" s="183"/>
      <c r="K22" s="183"/>
      <c r="L22" s="183"/>
      <c r="M22" s="184"/>
      <c r="N22" s="184"/>
      <c r="O22" s="184"/>
      <c r="P22" s="184"/>
      <c r="Q22" s="71"/>
      <c r="R22" s="71"/>
      <c r="U22" s="66"/>
    </row>
    <row r="23" spans="1:21" ht="33" customHeight="1" x14ac:dyDescent="0.4">
      <c r="A23" s="181"/>
      <c r="B23" s="181"/>
      <c r="C23" s="191"/>
      <c r="D23" s="191"/>
      <c r="E23" s="191"/>
      <c r="F23" s="182" t="str">
        <f>IF(VLOOKUP($F$22,Adresse!$B$3:$E$33,2,FALSE)=0,"",VLOOKUP($F$22,Adresse!$B$3:$E$33,2,FALSE))</f>
        <v/>
      </c>
      <c r="G23" s="183"/>
      <c r="H23" s="183"/>
      <c r="I23" s="183"/>
      <c r="J23" s="183"/>
      <c r="K23" s="183"/>
      <c r="L23" s="183"/>
      <c r="M23" s="184"/>
      <c r="N23" s="184"/>
      <c r="O23" s="184"/>
      <c r="P23" s="184"/>
      <c r="Q23" s="71"/>
      <c r="R23" s="71"/>
    </row>
    <row r="24" spans="1:21" ht="28.5" customHeight="1" x14ac:dyDescent="0.4">
      <c r="A24" s="181"/>
      <c r="B24" s="181"/>
      <c r="C24" s="174"/>
      <c r="D24" s="174"/>
      <c r="E24" s="174"/>
      <c r="F24" s="182" t="str">
        <f>IF(VLOOKUP($F$22,Adresse!$B$3:$E$33,3,FALSE)=0,"",VLOOKUP($F$22,Adresse!$B$3:$E$33,3,FALSE))</f>
        <v/>
      </c>
      <c r="G24" s="183"/>
      <c r="H24" s="183"/>
      <c r="I24" s="183"/>
      <c r="J24" s="183"/>
      <c r="K24" s="183"/>
      <c r="L24" s="183"/>
      <c r="M24" s="184"/>
      <c r="N24" s="184"/>
      <c r="O24" s="184"/>
      <c r="P24" s="184"/>
      <c r="Q24" s="71"/>
      <c r="R24" s="71"/>
    </row>
    <row r="25" spans="1:21" ht="28.5" customHeight="1" x14ac:dyDescent="0.4">
      <c r="A25" s="72"/>
      <c r="B25" s="72"/>
      <c r="C25" s="73"/>
      <c r="D25" s="73"/>
      <c r="E25" s="73"/>
      <c r="F25" s="74"/>
      <c r="G25" s="75"/>
      <c r="H25" s="75"/>
      <c r="I25" s="75"/>
      <c r="J25" s="75"/>
      <c r="K25" s="75"/>
      <c r="L25" s="75"/>
      <c r="M25" s="76"/>
      <c r="N25" s="76"/>
      <c r="O25" s="76"/>
      <c r="P25" s="76"/>
      <c r="Q25" s="71"/>
      <c r="R25" s="71"/>
    </row>
    <row r="26" spans="1:21" ht="28.5" customHeight="1" x14ac:dyDescent="0.4">
      <c r="A26" s="72"/>
      <c r="B26" s="72"/>
      <c r="C26" s="73"/>
      <c r="D26" s="73"/>
      <c r="E26" s="73"/>
      <c r="F26" s="74"/>
      <c r="G26" s="75"/>
      <c r="H26" s="75"/>
      <c r="I26" s="75"/>
      <c r="J26" s="75"/>
      <c r="K26" s="75"/>
      <c r="L26" s="75"/>
      <c r="M26" s="76"/>
      <c r="N26" s="76"/>
      <c r="O26" s="76"/>
      <c r="P26" s="76"/>
      <c r="Q26" s="71"/>
      <c r="R26" s="71"/>
    </row>
    <row r="27" spans="1:21" ht="28.5" customHeight="1" x14ac:dyDescent="0.4">
      <c r="A27" s="72"/>
      <c r="B27" s="72"/>
      <c r="C27" s="73"/>
      <c r="D27" s="73"/>
      <c r="E27" s="73"/>
      <c r="F27" s="74"/>
      <c r="G27" s="75"/>
      <c r="H27" s="75"/>
      <c r="I27" s="75"/>
      <c r="J27" s="75"/>
      <c r="K27" s="75"/>
      <c r="L27" s="75"/>
      <c r="M27" s="76"/>
      <c r="N27" s="76"/>
      <c r="O27" s="76"/>
      <c r="P27" s="76"/>
      <c r="Q27" s="71"/>
      <c r="R27" s="71"/>
    </row>
    <row r="28" spans="1:21" ht="28.5" customHeight="1" x14ac:dyDescent="0.4">
      <c r="A28" s="72"/>
      <c r="B28" s="72"/>
      <c r="C28" s="73"/>
      <c r="D28" s="73"/>
      <c r="E28" s="73"/>
      <c r="F28" s="74"/>
      <c r="G28" s="75"/>
      <c r="H28" s="75"/>
      <c r="I28" s="75"/>
      <c r="J28" s="75"/>
      <c r="K28" s="75"/>
      <c r="L28" s="75"/>
      <c r="M28" s="76"/>
      <c r="N28" s="76"/>
      <c r="O28" s="76"/>
      <c r="P28" s="76"/>
      <c r="Q28" s="71"/>
      <c r="R28" s="71"/>
    </row>
    <row r="29" spans="1:21" ht="28.5" customHeight="1" x14ac:dyDescent="0.4">
      <c r="A29" s="72"/>
      <c r="B29" s="72"/>
      <c r="C29" s="73"/>
      <c r="D29" s="73"/>
      <c r="E29" s="73"/>
      <c r="F29" s="74"/>
      <c r="G29" s="75"/>
      <c r="H29" s="75"/>
      <c r="I29" s="75"/>
      <c r="J29" s="75"/>
      <c r="K29" s="75"/>
      <c r="L29" s="75"/>
      <c r="M29" s="76"/>
      <c r="N29" s="76"/>
      <c r="O29" s="76"/>
      <c r="P29" s="76"/>
      <c r="Q29" s="71"/>
      <c r="R29" s="71"/>
    </row>
    <row r="30" spans="1:21" ht="20.100000000000001" customHeight="1" x14ac:dyDescent="0.3">
      <c r="A30" s="77"/>
      <c r="B30" s="78" t="str">
        <f>IF(C30="","","A l'attention de")</f>
        <v/>
      </c>
      <c r="C30" s="185" t="str">
        <f>IF(VLOOKUP($F$22,Adresse!$B$3:$E$33,4,FALSE)=0,"",VLOOKUP($F$22,Adresse!$B$3:$E$33,4,FALSE))</f>
        <v/>
      </c>
      <c r="D30" s="185"/>
      <c r="E30" s="186"/>
      <c r="F30" s="186"/>
      <c r="G30" s="186"/>
      <c r="H30" s="186"/>
      <c r="I30" s="186"/>
      <c r="J30" s="186"/>
      <c r="K30" s="187"/>
      <c r="L30" s="187"/>
      <c r="M30" s="187"/>
      <c r="N30" s="187"/>
      <c r="O30" s="79"/>
      <c r="P30" s="79"/>
      <c r="Q30" s="79"/>
      <c r="R30" s="79"/>
    </row>
    <row r="31" spans="1:21" ht="20.100000000000001" customHeight="1" x14ac:dyDescent="0.3">
      <c r="A31" s="80" t="s">
        <v>269</v>
      </c>
      <c r="B31" s="81"/>
      <c r="C31" s="81"/>
      <c r="F31" s="73"/>
      <c r="G31" s="79"/>
      <c r="H31" s="79"/>
      <c r="I31" s="79"/>
      <c r="J31" s="79"/>
      <c r="K31" s="79"/>
      <c r="L31" s="79"/>
      <c r="M31" s="79"/>
      <c r="N31" s="79"/>
      <c r="O31" s="79"/>
      <c r="P31" s="79"/>
      <c r="Q31" s="79"/>
      <c r="R31" s="79"/>
    </row>
    <row r="32" spans="1:21" ht="20.100000000000001" customHeight="1" x14ac:dyDescent="0.3">
      <c r="A32" s="82"/>
      <c r="B32" s="82"/>
      <c r="C32" s="71"/>
      <c r="D32" s="73"/>
      <c r="E32" s="73"/>
      <c r="F32" s="73"/>
      <c r="G32" s="79"/>
      <c r="H32" s="79"/>
      <c r="I32" s="79"/>
      <c r="J32" s="79"/>
      <c r="K32" s="79"/>
      <c r="L32" s="79"/>
      <c r="M32" s="79"/>
      <c r="N32" s="79"/>
      <c r="O32" s="79"/>
      <c r="P32" s="79"/>
      <c r="Q32" s="79"/>
      <c r="R32" s="79"/>
    </row>
    <row r="33" spans="1:21" ht="20.100000000000001" customHeight="1" x14ac:dyDescent="0.25">
      <c r="A33" s="155" t="s">
        <v>270</v>
      </c>
      <c r="B33" s="155"/>
      <c r="C33" s="83" t="str">
        <f>'LISTE '!F3</f>
        <v>xxx</v>
      </c>
      <c r="D33" s="84"/>
      <c r="E33" s="84"/>
      <c r="F33" s="73"/>
      <c r="G33" s="79"/>
      <c r="H33" s="79"/>
      <c r="I33" s="79"/>
      <c r="J33" s="79"/>
      <c r="K33" s="79"/>
      <c r="L33" s="79"/>
      <c r="M33" s="79"/>
      <c r="N33" s="79"/>
      <c r="O33" s="79"/>
      <c r="P33" s="79"/>
      <c r="Q33" s="79"/>
      <c r="R33" s="79"/>
    </row>
    <row r="34" spans="1:21" ht="20.100000000000001" customHeight="1" x14ac:dyDescent="0.25">
      <c r="A34" s="155" t="s">
        <v>271</v>
      </c>
      <c r="B34" s="155"/>
      <c r="C34" s="114" t="str">
        <f>'LISTE '!F2</f>
        <v>xxx</v>
      </c>
      <c r="D34" s="86"/>
      <c r="E34" s="86"/>
      <c r="F34" s="73"/>
      <c r="G34" s="79"/>
      <c r="H34" s="79"/>
      <c r="I34" s="79"/>
      <c r="J34" s="79"/>
      <c r="K34" s="79"/>
      <c r="L34" s="79"/>
      <c r="M34" s="79"/>
      <c r="N34" s="79"/>
      <c r="O34" s="79"/>
      <c r="P34" s="79"/>
      <c r="Q34" s="79"/>
      <c r="R34" s="79"/>
    </row>
    <row r="35" spans="1:21" ht="20.100000000000001" customHeight="1" x14ac:dyDescent="0.25">
      <c r="A35" s="155" t="s">
        <v>272</v>
      </c>
      <c r="B35" s="155"/>
      <c r="C35" s="85">
        <f ca="1">TODAY()</f>
        <v>43360</v>
      </c>
      <c r="D35" s="86"/>
      <c r="E35" s="86"/>
      <c r="F35" s="73"/>
      <c r="G35" s="79"/>
      <c r="H35" s="79"/>
      <c r="I35" s="79"/>
      <c r="J35" s="79"/>
      <c r="K35" s="79"/>
      <c r="L35" s="79"/>
      <c r="M35" s="79"/>
      <c r="N35" s="79"/>
      <c r="O35" s="79"/>
      <c r="P35" s="79"/>
      <c r="Q35" s="79"/>
      <c r="R35" s="79"/>
    </row>
    <row r="36" spans="1:21" ht="20.100000000000001" customHeight="1" x14ac:dyDescent="0.3">
      <c r="A36" s="155" t="s">
        <v>273</v>
      </c>
      <c r="B36" s="155"/>
      <c r="C36" s="71"/>
      <c r="D36" s="87"/>
      <c r="E36" s="87"/>
      <c r="F36" s="73"/>
      <c r="G36" s="79"/>
      <c r="H36" s="79"/>
      <c r="I36" s="79"/>
      <c r="J36" s="79"/>
      <c r="K36" s="79"/>
      <c r="L36" s="79"/>
      <c r="M36" s="79"/>
      <c r="N36" s="79"/>
      <c r="O36" s="79"/>
      <c r="P36" s="79"/>
      <c r="Q36" s="79"/>
      <c r="R36" s="79"/>
    </row>
    <row r="37" spans="1:21" ht="20.100000000000001" customHeight="1" x14ac:dyDescent="0.3">
      <c r="A37" s="155" t="s">
        <v>274</v>
      </c>
      <c r="B37" s="155"/>
      <c r="C37" s="71" t="s">
        <v>275</v>
      </c>
      <c r="D37" s="73"/>
      <c r="E37" s="73"/>
      <c r="F37" s="73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9"/>
      <c r="R37" s="79"/>
    </row>
    <row r="38" spans="1:21" ht="20.100000000000001" customHeight="1" x14ac:dyDescent="0.25">
      <c r="A38" s="72"/>
      <c r="B38" s="72"/>
      <c r="C38" s="73"/>
      <c r="D38" s="73"/>
      <c r="E38" s="73"/>
      <c r="F38" s="73"/>
      <c r="G38" s="79"/>
      <c r="H38" s="79"/>
      <c r="I38" s="79"/>
      <c r="J38" s="79"/>
      <c r="K38" s="79"/>
      <c r="L38" s="79"/>
      <c r="M38" s="79"/>
      <c r="N38" s="79"/>
      <c r="O38" s="79"/>
      <c r="P38" s="79"/>
      <c r="Q38" s="79"/>
      <c r="R38" s="79"/>
    </row>
    <row r="39" spans="1:21" ht="20.100000000000001" customHeight="1" x14ac:dyDescent="0.25">
      <c r="A39" s="72"/>
      <c r="B39" s="72"/>
      <c r="C39" s="73"/>
      <c r="D39" s="73"/>
      <c r="E39" s="73"/>
      <c r="F39" s="73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9"/>
      <c r="R39" s="79"/>
    </row>
    <row r="40" spans="1:21" ht="20.100000000000001" customHeight="1" x14ac:dyDescent="0.25">
      <c r="A40" s="72"/>
      <c r="B40" s="72"/>
      <c r="C40" s="73"/>
      <c r="D40" s="73"/>
      <c r="E40" s="73"/>
      <c r="F40" s="73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79"/>
      <c r="R40" s="79"/>
    </row>
    <row r="41" spans="1:21" ht="20.100000000000001" customHeight="1" thickBot="1" x14ac:dyDescent="0.3">
      <c r="A41" s="72"/>
      <c r="B41" s="72"/>
      <c r="C41" s="73"/>
      <c r="D41" s="73"/>
      <c r="E41" s="73"/>
      <c r="F41" s="73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9"/>
      <c r="R41" s="79"/>
    </row>
    <row r="42" spans="1:21" ht="18.75" customHeight="1" thickBot="1" x14ac:dyDescent="0.25">
      <c r="A42" s="171" t="s">
        <v>276</v>
      </c>
      <c r="B42" s="172"/>
      <c r="C42" s="172"/>
      <c r="D42" s="172"/>
      <c r="E42" s="172"/>
      <c r="F42" s="172"/>
      <c r="G42" s="172"/>
      <c r="H42" s="172"/>
      <c r="I42" s="172"/>
      <c r="J42" s="172"/>
      <c r="K42" s="172"/>
      <c r="L42" s="172"/>
      <c r="M42" s="172"/>
      <c r="N42" s="172"/>
      <c r="O42" s="172"/>
      <c r="P42" s="172"/>
      <c r="Q42" s="172"/>
      <c r="R42" s="173"/>
      <c r="U42" s="66"/>
    </row>
    <row r="43" spans="1:21" ht="18.75" customHeight="1" x14ac:dyDescent="0.2">
      <c r="A43" s="88"/>
      <c r="B43" s="88"/>
      <c r="C43" s="88"/>
      <c r="D43" s="88"/>
      <c r="E43" s="88"/>
      <c r="F43" s="88"/>
      <c r="G43" s="88"/>
      <c r="H43" s="88"/>
      <c r="I43" s="88"/>
      <c r="J43" s="88"/>
      <c r="K43" s="88"/>
      <c r="L43" s="88"/>
      <c r="M43" s="88"/>
      <c r="N43" s="88"/>
      <c r="O43" s="88"/>
      <c r="P43" s="88"/>
      <c r="Q43" s="88"/>
      <c r="R43" s="88"/>
      <c r="U43" s="66"/>
    </row>
    <row r="44" spans="1:21" ht="18.75" customHeight="1" x14ac:dyDescent="0.2">
      <c r="A44" s="88"/>
      <c r="B44" s="88"/>
      <c r="C44" s="88"/>
      <c r="D44" s="88"/>
      <c r="E44" s="88"/>
      <c r="F44" s="88"/>
      <c r="G44" s="88"/>
      <c r="H44" s="88"/>
      <c r="I44" s="88"/>
      <c r="J44" s="88"/>
      <c r="K44" s="88"/>
      <c r="L44" s="88"/>
      <c r="M44" s="88"/>
      <c r="N44" s="88"/>
      <c r="O44" s="88"/>
      <c r="P44" s="88"/>
      <c r="Q44" s="88"/>
      <c r="R44" s="88"/>
      <c r="U44" s="66"/>
    </row>
    <row r="45" spans="1:21" ht="18.75" customHeight="1" x14ac:dyDescent="0.2">
      <c r="A45" s="88"/>
      <c r="B45" s="88"/>
      <c r="C45" s="88"/>
      <c r="D45" s="88"/>
      <c r="E45" s="88"/>
      <c r="F45" s="88"/>
      <c r="G45" s="88"/>
      <c r="H45" s="88"/>
      <c r="I45" s="88"/>
      <c r="J45" s="88"/>
      <c r="K45" s="88"/>
      <c r="L45" s="88"/>
      <c r="M45" s="88"/>
      <c r="N45" s="88"/>
      <c r="O45" s="88"/>
      <c r="P45" s="88"/>
      <c r="Q45" s="88"/>
      <c r="R45" s="88"/>
      <c r="U45" s="66"/>
    </row>
    <row r="46" spans="1:21" ht="18.75" customHeight="1" x14ac:dyDescent="0.2">
      <c r="A46" s="88"/>
      <c r="B46" s="88"/>
      <c r="C46" s="88"/>
      <c r="D46" s="88"/>
      <c r="E46" s="88"/>
      <c r="F46" s="88"/>
      <c r="G46" s="88"/>
      <c r="H46" s="88"/>
      <c r="I46" s="88"/>
      <c r="J46" s="88"/>
      <c r="K46" s="88"/>
      <c r="L46" s="88"/>
      <c r="M46" s="88"/>
      <c r="N46" s="88"/>
      <c r="O46" s="88"/>
      <c r="P46" s="88"/>
      <c r="Q46" s="88"/>
      <c r="R46" s="88"/>
      <c r="U46" s="66"/>
    </row>
    <row r="47" spans="1:21" ht="18.75" customHeight="1" x14ac:dyDescent="0.2">
      <c r="A47" s="88"/>
      <c r="B47" s="88"/>
      <c r="C47" s="88"/>
      <c r="D47" s="88"/>
      <c r="E47" s="88"/>
      <c r="F47" s="88"/>
      <c r="G47" s="88"/>
      <c r="H47" s="88"/>
      <c r="I47" s="88"/>
      <c r="J47" s="88"/>
      <c r="K47" s="88"/>
      <c r="L47" s="88"/>
      <c r="M47" s="88"/>
      <c r="N47" s="88"/>
      <c r="O47" s="88"/>
      <c r="P47" s="88"/>
      <c r="Q47" s="88"/>
      <c r="R47" s="88"/>
      <c r="U47" s="66"/>
    </row>
    <row r="48" spans="1:21" ht="12" customHeight="1" thickBot="1" x14ac:dyDescent="0.25">
      <c r="A48" s="89"/>
      <c r="C48" s="90"/>
      <c r="D48" s="73"/>
      <c r="E48" s="73"/>
      <c r="F48" s="73"/>
      <c r="G48" s="174"/>
      <c r="H48" s="174"/>
      <c r="I48" s="174"/>
      <c r="J48" s="174"/>
      <c r="K48" s="174"/>
      <c r="L48" s="174"/>
      <c r="M48" s="174"/>
      <c r="N48" s="174"/>
      <c r="O48" s="174"/>
      <c r="P48" s="174"/>
      <c r="Q48" s="174"/>
      <c r="R48" s="174"/>
    </row>
    <row r="49" spans="1:21" ht="19.5" customHeight="1" thickBot="1" x14ac:dyDescent="0.25">
      <c r="A49" s="91"/>
      <c r="B49" s="92"/>
      <c r="C49" s="92"/>
      <c r="G49" s="93"/>
      <c r="H49" s="175" t="s">
        <v>277</v>
      </c>
      <c r="I49" s="176"/>
      <c r="J49" s="176"/>
      <c r="K49" s="176"/>
      <c r="L49" s="176"/>
      <c r="M49" s="176"/>
      <c r="N49" s="176"/>
      <c r="O49" s="176"/>
      <c r="P49" s="176"/>
      <c r="Q49" s="176"/>
      <c r="R49" s="177"/>
    </row>
    <row r="50" spans="1:21" ht="19.5" customHeight="1" x14ac:dyDescent="0.2">
      <c r="A50" s="94"/>
      <c r="G50" s="93"/>
      <c r="H50" s="178"/>
      <c r="I50" s="152"/>
      <c r="J50" s="152"/>
      <c r="K50" s="152"/>
      <c r="L50" s="152"/>
      <c r="M50" s="152"/>
      <c r="N50" s="152"/>
      <c r="O50" s="152"/>
      <c r="P50" s="152"/>
      <c r="Q50" s="152"/>
      <c r="R50" s="168"/>
    </row>
    <row r="51" spans="1:21" ht="19.5" customHeight="1" x14ac:dyDescent="0.2">
      <c r="A51" s="94"/>
      <c r="G51" s="93"/>
      <c r="H51" s="179"/>
      <c r="I51" s="153"/>
      <c r="J51" s="153"/>
      <c r="K51" s="153"/>
      <c r="L51" s="153"/>
      <c r="M51" s="153"/>
      <c r="N51" s="153"/>
      <c r="O51" s="153"/>
      <c r="P51" s="153"/>
      <c r="Q51" s="153"/>
      <c r="R51" s="169"/>
    </row>
    <row r="52" spans="1:21" ht="20.100000000000001" customHeight="1" x14ac:dyDescent="0.25">
      <c r="A52" s="95" t="s">
        <v>278</v>
      </c>
      <c r="B52" s="96"/>
      <c r="C52" s="96"/>
      <c r="D52" s="97"/>
      <c r="E52" s="97"/>
      <c r="H52" s="179"/>
      <c r="I52" s="153"/>
      <c r="J52" s="153"/>
      <c r="K52" s="153"/>
      <c r="L52" s="153"/>
      <c r="M52" s="153"/>
      <c r="N52" s="153"/>
      <c r="O52" s="153"/>
      <c r="P52" s="153"/>
      <c r="Q52" s="153"/>
      <c r="R52" s="169"/>
    </row>
    <row r="53" spans="1:21" ht="23.25" customHeight="1" thickBot="1" x14ac:dyDescent="0.25">
      <c r="H53" s="179"/>
      <c r="I53" s="153"/>
      <c r="J53" s="153"/>
      <c r="K53" s="153"/>
      <c r="L53" s="153"/>
      <c r="M53" s="153"/>
      <c r="N53" s="153"/>
      <c r="O53" s="153"/>
      <c r="P53" s="153"/>
      <c r="Q53" s="153"/>
      <c r="R53" s="169"/>
    </row>
    <row r="54" spans="1:21" ht="9" customHeight="1" x14ac:dyDescent="0.2">
      <c r="A54" s="158" t="s">
        <v>279</v>
      </c>
      <c r="B54" s="159"/>
      <c r="C54" s="160"/>
      <c r="D54" s="156" t="s">
        <v>301</v>
      </c>
      <c r="E54" s="156" t="s">
        <v>280</v>
      </c>
      <c r="F54" s="164" t="s">
        <v>281</v>
      </c>
      <c r="G54" s="166" t="s">
        <v>282</v>
      </c>
      <c r="H54" s="179"/>
      <c r="I54" s="153"/>
      <c r="J54" s="153"/>
      <c r="K54" s="153"/>
      <c r="L54" s="153"/>
      <c r="M54" s="153"/>
      <c r="N54" s="153"/>
      <c r="O54" s="153"/>
      <c r="P54" s="153"/>
      <c r="Q54" s="153"/>
      <c r="R54" s="169"/>
    </row>
    <row r="55" spans="1:21" ht="12.75" customHeight="1" thickBot="1" x14ac:dyDescent="0.25">
      <c r="A55" s="161"/>
      <c r="B55" s="162"/>
      <c r="C55" s="163"/>
      <c r="D55" s="157"/>
      <c r="E55" s="157"/>
      <c r="F55" s="165"/>
      <c r="G55" s="167"/>
      <c r="H55" s="180"/>
      <c r="I55" s="154"/>
      <c r="J55" s="154"/>
      <c r="K55" s="154"/>
      <c r="L55" s="154"/>
      <c r="M55" s="154"/>
      <c r="N55" s="154"/>
      <c r="O55" s="154"/>
      <c r="P55" s="154"/>
      <c r="Q55" s="154"/>
      <c r="R55" s="170"/>
    </row>
    <row r="56" spans="1:21" ht="27.75" customHeight="1" x14ac:dyDescent="0.25">
      <c r="A56" s="149" t="str">
        <f>IF(D56="","",IF(VLOOKUP(D56,'LISTE '!$E$8:$H$200,3,FALSE)=0,"",(VLOOKUP(D56,'LISTE '!$E$8:$H$200,3,FALSE))))</f>
        <v/>
      </c>
      <c r="B56" s="150"/>
      <c r="C56" s="151"/>
      <c r="D56" s="122"/>
      <c r="E56" s="103" t="str">
        <f>IF(D56="","",IF(VLOOKUP(D56,'LISTE '!$E$8:$H$200,4,FALSE)=0,"",(VLOOKUP(D56,'LISTE '!$E$8:$H$200,4,FALSE))))</f>
        <v/>
      </c>
      <c r="F56" s="115" t="str">
        <f>IF(D56="","",IF(VLOOKUP(D56,'LISTE '!$E$8:$H$200,2,FALSE)=0,"",(VLOOKUP(D56,'LISTE '!$E$8:$H$200,2,FALSE))))</f>
        <v/>
      </c>
      <c r="G56" s="119" t="str">
        <f>IF(D56="","",IF(VLOOKUP(D56,'LISTE '!$E$8:$W$200,19,FALSE)=0,"Voir LISTE",(VLOOKUP(D56,'LISTE '!$E$8:$W$200,19,FALSE))))</f>
        <v/>
      </c>
      <c r="H56" s="104"/>
      <c r="I56" s="104"/>
      <c r="J56" s="104"/>
      <c r="K56" s="104"/>
      <c r="L56" s="104"/>
      <c r="M56" s="104"/>
      <c r="N56" s="104"/>
      <c r="O56" s="104"/>
      <c r="P56" s="104"/>
      <c r="Q56" s="104"/>
      <c r="R56" s="110"/>
      <c r="U56" s="109" t="s">
        <v>302</v>
      </c>
    </row>
    <row r="57" spans="1:21" ht="27.75" customHeight="1" x14ac:dyDescent="0.25">
      <c r="A57" s="192" t="str">
        <f>IF(D57="","",IF(VLOOKUP(D57,'LISTE '!$E$8:$H$200,3,FALSE)=0,"",(VLOOKUP(D57,'LISTE '!$E$8:$H$200,3,FALSE))))</f>
        <v/>
      </c>
      <c r="B57" s="193"/>
      <c r="C57" s="194"/>
      <c r="D57" s="122"/>
      <c r="E57" s="105" t="str">
        <f>IF(D57="","",IF(VLOOKUP(D57,'LISTE '!$E$8:$H$200,4,FALSE)=0,"",(VLOOKUP(D57,'LISTE '!$E$8:$H$200,4,FALSE))))</f>
        <v/>
      </c>
      <c r="F57" s="105" t="str">
        <f>IF(D57="","",IF(VLOOKUP(D57,'LISTE '!$E$8:$H$200,2,FALSE)=0,"",(VLOOKUP(D57,'LISTE '!$E$8:$H$200,2,FALSE))))</f>
        <v/>
      </c>
      <c r="G57" s="119" t="str">
        <f>IF(D57="","",IF(VLOOKUP(D57,'LISTE '!$E$8:$W$200,19,FALSE)=0,"Voir LISTE",(VLOOKUP(D57,'LISTE '!$E$8:$W$200,19,FALSE))))</f>
        <v/>
      </c>
      <c r="H57" s="106"/>
      <c r="I57" s="106"/>
      <c r="J57" s="106"/>
      <c r="K57" s="106"/>
      <c r="L57" s="106"/>
      <c r="M57" s="106"/>
      <c r="N57" s="106"/>
      <c r="O57" s="106"/>
      <c r="P57" s="106"/>
      <c r="Q57" s="106"/>
      <c r="R57" s="111"/>
      <c r="U57" s="109" t="s">
        <v>303</v>
      </c>
    </row>
    <row r="58" spans="1:21" ht="27.75" customHeight="1" x14ac:dyDescent="0.25">
      <c r="A58" s="192" t="str">
        <f>IF(D58="","",IF(VLOOKUP(D58,'LISTE '!$E$8:$H$200,3,FALSE)=0,"",(VLOOKUP(D58,'LISTE '!$E$8:$H$200,3,FALSE))))</f>
        <v/>
      </c>
      <c r="B58" s="193"/>
      <c r="C58" s="194"/>
      <c r="D58" s="122"/>
      <c r="E58" s="105" t="str">
        <f>IF(D58="","",IF(VLOOKUP(D58,'LISTE '!$E$8:$H$200,4,FALSE)=0,"",(VLOOKUP(D58,'LISTE '!$E$8:$H$200,4,FALSE))))</f>
        <v/>
      </c>
      <c r="F58" s="105" t="str">
        <f>IF(D58="","",IF(VLOOKUP(D58,'LISTE '!$E$8:$H$200,2,FALSE)=0,"",(VLOOKUP(D58,'LISTE '!$E$8:$H$200,2,FALSE))))</f>
        <v/>
      </c>
      <c r="G58" s="119" t="str">
        <f>IF(D58="","",IF(VLOOKUP(D58,'LISTE '!$E$8:$W$200,19,FALSE)=0,"Voir LISTE",(VLOOKUP(D58,'LISTE '!$E$8:$W$200,19,FALSE))))</f>
        <v/>
      </c>
      <c r="H58" s="106"/>
      <c r="I58" s="106"/>
      <c r="J58" s="106"/>
      <c r="K58" s="106"/>
      <c r="L58" s="106"/>
      <c r="M58" s="106"/>
      <c r="N58" s="106"/>
      <c r="O58" s="106"/>
      <c r="P58" s="106"/>
      <c r="Q58" s="106"/>
      <c r="R58" s="111"/>
      <c r="U58" s="109" t="s">
        <v>304</v>
      </c>
    </row>
    <row r="59" spans="1:21" ht="27.75" customHeight="1" x14ac:dyDescent="0.25">
      <c r="A59" s="192" t="str">
        <f>IF(D59="","",IF(VLOOKUP(D59,'LISTE '!$E$8:$H$200,3,FALSE)=0,"",(VLOOKUP(D59,'LISTE '!$E$8:$H$200,3,FALSE))))</f>
        <v/>
      </c>
      <c r="B59" s="193"/>
      <c r="C59" s="194"/>
      <c r="D59" s="123"/>
      <c r="E59" s="105" t="str">
        <f>IF(D59="","",IF(VLOOKUP(D59,'LISTE '!$E$8:$H$200,4,FALSE)=0,"",(VLOOKUP(D59,'LISTE '!$E$8:$H$200,4,FALSE))))</f>
        <v/>
      </c>
      <c r="F59" s="105" t="str">
        <f>IF(D59="","",IF(VLOOKUP(D59,'LISTE '!$E$8:$H$200,2,FALSE)=0,"",(VLOOKUP(D59,'LISTE '!$E$8:$H$200,2,FALSE))))</f>
        <v/>
      </c>
      <c r="G59" s="119" t="str">
        <f>IF(D59="","",IF(VLOOKUP(D59,'LISTE '!$E$8:$W$200,19,FALSE)=0,"Voir LISTE",(VLOOKUP(D59,'LISTE '!$E$8:$W$200,19,FALSE))))</f>
        <v/>
      </c>
      <c r="H59" s="106"/>
      <c r="I59" s="106"/>
      <c r="J59" s="106"/>
      <c r="K59" s="106"/>
      <c r="L59" s="106"/>
      <c r="M59" s="106"/>
      <c r="N59" s="106"/>
      <c r="O59" s="106"/>
      <c r="P59" s="106"/>
      <c r="Q59" s="106"/>
      <c r="R59" s="111"/>
      <c r="U59" s="61" t="s">
        <v>329</v>
      </c>
    </row>
    <row r="60" spans="1:21" ht="27.75" customHeight="1" x14ac:dyDescent="0.25">
      <c r="A60" s="192" t="str">
        <f>IF(D60="","",IF(VLOOKUP(D60,'LISTE '!$E$8:$H$200,3,FALSE)=0,"",(VLOOKUP(D60,'LISTE '!$E$8:$H$200,3,FALSE))))</f>
        <v/>
      </c>
      <c r="B60" s="193"/>
      <c r="C60" s="194"/>
      <c r="D60" s="123"/>
      <c r="E60" s="105" t="str">
        <f>IF(D60="","",IF(VLOOKUP(D60,'LISTE '!$E$8:$H$200,4,FALSE)=0,"",(VLOOKUP(D60,'LISTE '!$E$8:$H$200,4,FALSE))))</f>
        <v/>
      </c>
      <c r="F60" s="105" t="str">
        <f>IF(D60="","",IF(VLOOKUP(D60,'LISTE '!$E$8:$H$200,2,FALSE)=0,"",(VLOOKUP(D60,'LISTE '!$E$8:$H$200,2,FALSE))))</f>
        <v/>
      </c>
      <c r="G60" s="119" t="str">
        <f>IF(D60="","",IF(VLOOKUP(D60,'LISTE '!$E$8:$W$200,19,FALSE)=0,"Voir LISTE",(VLOOKUP(D60,'LISTE '!$E$8:$W$200,19,FALSE))))</f>
        <v/>
      </c>
      <c r="H60" s="106"/>
      <c r="I60" s="106"/>
      <c r="J60" s="106"/>
      <c r="K60" s="106"/>
      <c r="L60" s="106"/>
      <c r="M60" s="106"/>
      <c r="N60" s="106"/>
      <c r="O60" s="106"/>
      <c r="P60" s="106"/>
      <c r="Q60" s="106"/>
      <c r="R60" s="111"/>
    </row>
    <row r="61" spans="1:21" ht="27.75" customHeight="1" x14ac:dyDescent="0.25">
      <c r="A61" s="192" t="str">
        <f>IF(D61="","",IF(VLOOKUP(D61,'LISTE '!$E$8:$H$200,3,FALSE)=0,"",(VLOOKUP(D61,'LISTE '!$E$8:$H$200,3,FALSE))))</f>
        <v/>
      </c>
      <c r="B61" s="193"/>
      <c r="C61" s="194"/>
      <c r="D61" s="122"/>
      <c r="E61" s="105" t="str">
        <f>IF(D61="","",IF(VLOOKUP(D61,'LISTE '!$E$8:$H$200,4,FALSE)=0,"",(VLOOKUP(D61,'LISTE '!$E$8:$H$200,4,FALSE))))</f>
        <v/>
      </c>
      <c r="F61" s="105" t="str">
        <f>IF(D61="","",IF(VLOOKUP(D61,'LISTE '!$E$8:$H$200,2,FALSE)=0,"",(VLOOKUP(D61,'LISTE '!$E$8:$H$200,2,FALSE))))</f>
        <v/>
      </c>
      <c r="G61" s="119" t="str">
        <f>IF(D61="","",IF(VLOOKUP(D61,'LISTE '!$E$8:$W$200,19,FALSE)=0,"Voir LISTE",(VLOOKUP(D61,'LISTE '!$E$8:$W$200,19,FALSE))))</f>
        <v/>
      </c>
      <c r="H61" s="106"/>
      <c r="I61" s="106"/>
      <c r="J61" s="106"/>
      <c r="K61" s="106"/>
      <c r="L61" s="106"/>
      <c r="M61" s="106"/>
      <c r="N61" s="106"/>
      <c r="O61" s="106"/>
      <c r="P61" s="106"/>
      <c r="Q61" s="106"/>
      <c r="R61" s="111"/>
    </row>
    <row r="62" spans="1:21" ht="27.75" customHeight="1" thickBot="1" x14ac:dyDescent="0.3">
      <c r="A62" s="192" t="str">
        <f>IF(D62="","",IF(VLOOKUP(D62,'LISTE '!$E$8:$H$200,3,FALSE)=0,"",(VLOOKUP(D62,'LISTE '!$E$8:$H$200,3,FALSE))))</f>
        <v/>
      </c>
      <c r="B62" s="193"/>
      <c r="C62" s="194"/>
      <c r="D62" s="122"/>
      <c r="E62" s="105" t="str">
        <f>IF(D62="","",IF(VLOOKUP(D62,'LISTE '!$E$8:$H$200,4,FALSE)=0,"",(VLOOKUP(D62,'LISTE '!$E$8:$H$200,4,FALSE))))</f>
        <v/>
      </c>
      <c r="F62" s="105" t="str">
        <f>IF(D62="","",IF(VLOOKUP(D62,'LISTE '!$E$8:$H$200,2,FALSE)=0,"",(VLOOKUP(D62,'LISTE '!$E$8:$H$200,2,FALSE))))</f>
        <v/>
      </c>
      <c r="G62" s="119" t="str">
        <f>IF(D62="","",IF(VLOOKUP(D62,'LISTE '!$E$8:$W$200,19,FALSE)=0,"Voir LISTE",(VLOOKUP(D62,'LISTE '!$E$8:$W$200,19,FALSE))))</f>
        <v/>
      </c>
      <c r="H62" s="106"/>
      <c r="I62" s="106"/>
      <c r="J62" s="106"/>
      <c r="K62" s="106"/>
      <c r="L62" s="106"/>
      <c r="M62" s="106"/>
      <c r="N62" s="106"/>
      <c r="O62" s="106"/>
      <c r="P62" s="106"/>
      <c r="Q62" s="106"/>
      <c r="R62" s="111"/>
    </row>
    <row r="63" spans="1:21" ht="27.75" customHeight="1" x14ac:dyDescent="0.25">
      <c r="A63" s="192" t="str">
        <f>IF(D63="","",IF(VLOOKUP(D63,'LISTE '!$E$8:$H$200,3,FALSE)=0,"",(VLOOKUP(D63,'LISTE '!$E$8:$H$200,3,FALSE))))</f>
        <v>Plan de réseaux enterrés</v>
      </c>
      <c r="B63" s="193"/>
      <c r="C63" s="194"/>
      <c r="D63" s="121" t="s">
        <v>239</v>
      </c>
      <c r="E63" s="105" t="str">
        <f>IF(D63="","",IF(VLOOKUP(D63,'LISTE '!$E$8:$H$200,4,FALSE)=0,"",(VLOOKUP(D63,'LISTE '!$E$8:$H$200,4,FALSE))))</f>
        <v>xxx-RSX-XX-Ø-00-1Ø0-A</v>
      </c>
      <c r="F63" s="105" t="str">
        <f>IF(D63="","",IF(VLOOKUP(D63,'LISTE '!$E$8:$H$200,2,FALSE)=0,"",(VLOOKUP(D63,'LISTE '!$E$8:$H$200,2,FALSE))))</f>
        <v>A</v>
      </c>
      <c r="G63" s="119" t="str">
        <f>IF(D63="","",IF(VLOOKUP(D63,'LISTE '!$E$8:$W$200,19,FALSE)=0,"Voir LISTE",(VLOOKUP(D63,'LISTE '!$E$8:$W$200,19,FALSE))))</f>
        <v>Voir LISTE</v>
      </c>
      <c r="H63" s="106" t="s">
        <v>302</v>
      </c>
      <c r="I63" s="106"/>
      <c r="J63" s="106" t="s">
        <v>302</v>
      </c>
      <c r="K63" s="106"/>
      <c r="L63" s="106"/>
      <c r="M63" s="106"/>
      <c r="N63" s="106"/>
      <c r="O63" s="106"/>
      <c r="P63" s="106"/>
      <c r="Q63" s="106"/>
      <c r="R63" s="111"/>
    </row>
    <row r="64" spans="1:21" ht="27.75" customHeight="1" x14ac:dyDescent="0.25">
      <c r="A64" s="192" t="str">
        <f>IF(D64="","",IF(VLOOKUP(D64,'LISTE '!$E$8:$H$200,3,FALSE)=0,"",(VLOOKUP(D64,'LISTE '!$E$8:$H$200,3,FALSE))))</f>
        <v>Plan d'exécution chauffage ventilation niveau sous-sol</v>
      </c>
      <c r="B64" s="193"/>
      <c r="C64" s="194"/>
      <c r="D64" s="122" t="s">
        <v>127</v>
      </c>
      <c r="E64" s="105" t="str">
        <f>IF(D64="","",IF(VLOOKUP(D64,'LISTE '!$E$8:$H$200,4,FALSE)=0,"",(VLOOKUP(D64,'LISTE '!$E$8:$H$200,4,FALSE))))</f>
        <v>xxx-CVD-XX-SS-01-1S1-A</v>
      </c>
      <c r="F64" s="105" t="str">
        <f>IF(D64="","",IF(VLOOKUP(D64,'LISTE '!$E$8:$H$200,2,FALSE)=0,"",(VLOOKUP(D64,'LISTE '!$E$8:$H$200,2,FALSE))))</f>
        <v>A</v>
      </c>
      <c r="G64" s="119" t="str">
        <f>IF(D64="","",IF(VLOOKUP(D64,'LISTE '!$E$8:$W$200,19,FALSE)=0,"Voir LISTE",(VLOOKUP(D64,'LISTE '!$E$8:$W$200,19,FALSE))))</f>
        <v>Voir LISTE</v>
      </c>
      <c r="H64" s="106"/>
      <c r="I64" s="106" t="s">
        <v>303</v>
      </c>
      <c r="J64" s="106" t="s">
        <v>303</v>
      </c>
      <c r="K64" s="106"/>
      <c r="L64" s="106"/>
      <c r="M64" s="106"/>
      <c r="N64" s="106"/>
      <c r="O64" s="106"/>
      <c r="P64" s="106"/>
      <c r="Q64" s="106"/>
      <c r="R64" s="111"/>
    </row>
    <row r="65" spans="1:18" ht="27.75" customHeight="1" x14ac:dyDescent="0.25">
      <c r="A65" s="192" t="str">
        <f>IF(D65="","",IF(VLOOKUP(D65,'LISTE '!$E$8:$H$200,3,FALSE)=0,"",(VLOOKUP(D65,'LISTE '!$E$8:$H$200,3,FALSE))))</f>
        <v>Plan d'exécution chauffage ventilation niveau RDC</v>
      </c>
      <c r="B65" s="193"/>
      <c r="C65" s="194"/>
      <c r="D65" s="122" t="s">
        <v>128</v>
      </c>
      <c r="E65" s="105" t="str">
        <f>IF(D65="","",IF(VLOOKUP(D65,'LISTE '!$E$8:$H$200,4,FALSE)=0,"",(VLOOKUP(D65,'LISTE '!$E$8:$H$200,4,FALSE))))</f>
        <v>xxx-CVD-XX-RDC-01-101-A</v>
      </c>
      <c r="F65" s="105" t="str">
        <f>IF(D65="","",IF(VLOOKUP(D65,'LISTE '!$E$8:$H$200,2,FALSE)=0,"",(VLOOKUP(D65,'LISTE '!$E$8:$H$200,2,FALSE))))</f>
        <v>A</v>
      </c>
      <c r="G65" s="119" t="str">
        <f>IF(D65="","",IF(VLOOKUP(D65,'LISTE '!$E$8:$W$200,19,FALSE)=0,"Voir LISTE",(VLOOKUP(D65,'LISTE '!$E$8:$W$200,19,FALSE))))</f>
        <v>Voir LISTE</v>
      </c>
      <c r="H65" s="106"/>
      <c r="I65" s="106" t="s">
        <v>304</v>
      </c>
      <c r="J65" s="106"/>
      <c r="K65" s="106" t="s">
        <v>304</v>
      </c>
      <c r="L65" s="106"/>
      <c r="M65" s="106"/>
      <c r="N65" s="106"/>
      <c r="O65" s="106"/>
      <c r="P65" s="106"/>
      <c r="Q65" s="106"/>
      <c r="R65" s="111"/>
    </row>
    <row r="66" spans="1:18" ht="27.75" customHeight="1" x14ac:dyDescent="0.25">
      <c r="A66" s="192" t="str">
        <f>IF(D66="","",IF(VLOOKUP(D66,'LISTE '!$E$8:$H$200,3,FALSE)=0,"",(VLOOKUP(D66,'LISTE '!$E$8:$H$200,3,FALSE))))</f>
        <v/>
      </c>
      <c r="B66" s="193"/>
      <c r="C66" s="194"/>
      <c r="D66" s="122"/>
      <c r="E66" s="105" t="str">
        <f>IF(D66="","",IF(VLOOKUP(D66,'LISTE '!$E$8:$H$200,4,FALSE)=0,"",(VLOOKUP(D66,'LISTE '!$E$8:$H$200,4,FALSE))))</f>
        <v/>
      </c>
      <c r="F66" s="105" t="str">
        <f>IF(D66="","",IF(VLOOKUP(D66,'LISTE '!$E$8:$H$200,2,FALSE)=0,"",(VLOOKUP(D66,'LISTE '!$E$8:$H$200,2,FALSE))))</f>
        <v/>
      </c>
      <c r="G66" s="119" t="str">
        <f>IF(D66="","",IF(VLOOKUP(D66,'LISTE '!$E$8:$W$200,19,FALSE)=0,"Voir LISTE",(VLOOKUP(D66,'LISTE '!$E$8:$W$200,19,FALSE))))</f>
        <v/>
      </c>
      <c r="H66" s="106"/>
      <c r="I66" s="106"/>
      <c r="J66" s="106"/>
      <c r="K66" s="106"/>
      <c r="L66" s="106"/>
      <c r="M66" s="106"/>
      <c r="N66" s="106"/>
      <c r="O66" s="106"/>
      <c r="P66" s="106"/>
      <c r="Q66" s="106"/>
      <c r="R66" s="111"/>
    </row>
    <row r="67" spans="1:18" ht="27.75" customHeight="1" thickBot="1" x14ac:dyDescent="0.3">
      <c r="A67" s="195" t="str">
        <f>IF(D67="","",IF(VLOOKUP(D67,'LISTE '!$E$8:$H$200,3,FALSE)=0,"",(VLOOKUP(D67,'LISTE '!$E$8:$H$200,3,FALSE))))</f>
        <v/>
      </c>
      <c r="B67" s="196"/>
      <c r="C67" s="197"/>
      <c r="D67" s="124"/>
      <c r="E67" s="107" t="str">
        <f>IF(D67="","",IF(VLOOKUP(D67,'LISTE '!$E$8:$H$200,4,FALSE)=0,"",(VLOOKUP(D67,'LISTE '!$E$8:$H$200,4,FALSE))))</f>
        <v/>
      </c>
      <c r="F67" s="107" t="str">
        <f>IF(D67="","",IF(VLOOKUP(D67,'LISTE '!$E$8:$H$200,2,FALSE)=0,"",(VLOOKUP(D67,'LISTE '!$E$8:$H$200,2,FALSE))))</f>
        <v/>
      </c>
      <c r="G67" s="120" t="str">
        <f>IF(D67="","",IF(VLOOKUP(D67,'LISTE '!$E$8:$W$200,19,FALSE)=0,"Voir LISTE",(VLOOKUP(D67,'LISTE '!$E$8:$W$200,19,FALSE))))</f>
        <v/>
      </c>
      <c r="H67" s="108"/>
      <c r="I67" s="108"/>
      <c r="J67" s="108"/>
      <c r="K67" s="108"/>
      <c r="L67" s="108"/>
      <c r="M67" s="108"/>
      <c r="N67" s="108"/>
      <c r="O67" s="108"/>
      <c r="P67" s="108"/>
      <c r="Q67" s="108"/>
      <c r="R67" s="112"/>
    </row>
    <row r="68" spans="1:18" ht="15.75" customHeight="1" x14ac:dyDescent="0.2"/>
    <row r="69" spans="1:18" ht="12.75" customHeight="1" x14ac:dyDescent="0.2"/>
    <row r="70" spans="1:18" ht="15.75" customHeight="1" x14ac:dyDescent="0.2"/>
    <row r="71" spans="1:18" ht="12.75" customHeight="1" x14ac:dyDescent="0.2"/>
    <row r="72" spans="1:18" ht="15.75" customHeight="1" x14ac:dyDescent="0.2">
      <c r="C72" s="61"/>
      <c r="D72" s="117"/>
      <c r="F72" s="117"/>
      <c r="H72" s="118"/>
      <c r="I72" s="118"/>
    </row>
    <row r="73" spans="1:18" ht="12.75" customHeight="1" x14ac:dyDescent="0.2">
      <c r="C73" s="61"/>
      <c r="D73" s="117"/>
      <c r="F73" s="117"/>
      <c r="H73" s="118"/>
    </row>
    <row r="74" spans="1:18" ht="15.75" customHeight="1" x14ac:dyDescent="0.2">
      <c r="C74" s="61"/>
      <c r="D74" s="117"/>
      <c r="F74" s="117"/>
    </row>
    <row r="75" spans="1:18" ht="12.75" customHeight="1" x14ac:dyDescent="0.2">
      <c r="C75" s="61"/>
      <c r="D75" s="117"/>
      <c r="F75" s="117"/>
    </row>
    <row r="76" spans="1:18" ht="15.75" customHeight="1" x14ac:dyDescent="0.2"/>
    <row r="77" spans="1:18" ht="12.75" customHeight="1" x14ac:dyDescent="0.2"/>
    <row r="78" spans="1:18" ht="15.75" customHeight="1" x14ac:dyDescent="0.2"/>
    <row r="79" spans="1:18" ht="12.75" customHeight="1" x14ac:dyDescent="0.2"/>
    <row r="80" spans="1:18" ht="15.75" customHeight="1" x14ac:dyDescent="0.2"/>
    <row r="81" spans="4:12" ht="12.75" customHeight="1" x14ac:dyDescent="0.2"/>
    <row r="82" spans="4:12" ht="15" customHeight="1" x14ac:dyDescent="0.2"/>
    <row r="83" spans="4:12" ht="12.75" customHeight="1" x14ac:dyDescent="0.2"/>
    <row r="85" spans="4:12" ht="12.75" customHeight="1" x14ac:dyDescent="0.2">
      <c r="D85"/>
      <c r="E85"/>
      <c r="F85"/>
      <c r="G85"/>
      <c r="H85"/>
      <c r="I85"/>
      <c r="J85"/>
      <c r="K85"/>
      <c r="L85"/>
    </row>
  </sheetData>
  <mergeCells count="47">
    <mergeCell ref="A67:C67"/>
    <mergeCell ref="A62:C62"/>
    <mergeCell ref="A63:C63"/>
    <mergeCell ref="A64:C64"/>
    <mergeCell ref="A65:C65"/>
    <mergeCell ref="A66:C66"/>
    <mergeCell ref="A57:C57"/>
    <mergeCell ref="A58:C58"/>
    <mergeCell ref="A59:C59"/>
    <mergeCell ref="A60:C60"/>
    <mergeCell ref="A61:C61"/>
    <mergeCell ref="G11:R11"/>
    <mergeCell ref="A22:B22"/>
    <mergeCell ref="C22:E22"/>
    <mergeCell ref="F22:P22"/>
    <mergeCell ref="A23:B23"/>
    <mergeCell ref="C23:E23"/>
    <mergeCell ref="F23:P23"/>
    <mergeCell ref="A24:B24"/>
    <mergeCell ref="C24:E24"/>
    <mergeCell ref="F24:P24"/>
    <mergeCell ref="A33:B33"/>
    <mergeCell ref="A34:B34"/>
    <mergeCell ref="C30:N30"/>
    <mergeCell ref="P50:P55"/>
    <mergeCell ref="Q50:Q55"/>
    <mergeCell ref="R50:R55"/>
    <mergeCell ref="A36:B36"/>
    <mergeCell ref="A37:B37"/>
    <mergeCell ref="A42:R42"/>
    <mergeCell ref="G48:R48"/>
    <mergeCell ref="H49:R49"/>
    <mergeCell ref="H50:H55"/>
    <mergeCell ref="I50:I55"/>
    <mergeCell ref="J50:J55"/>
    <mergeCell ref="K50:K55"/>
    <mergeCell ref="L50:L55"/>
    <mergeCell ref="A56:C56"/>
    <mergeCell ref="M50:M55"/>
    <mergeCell ref="N50:N55"/>
    <mergeCell ref="A35:B35"/>
    <mergeCell ref="O50:O55"/>
    <mergeCell ref="D54:D55"/>
    <mergeCell ref="A54:C55"/>
    <mergeCell ref="E54:E55"/>
    <mergeCell ref="F54:F55"/>
    <mergeCell ref="G54:G55"/>
  </mergeCells>
  <dataValidations count="2">
    <dataValidation type="list" allowBlank="1" showInputMessage="1" showErrorMessage="1" sqref="H56:R67" xr:uid="{AD7CF70D-DA01-4389-A3B6-7A350F1BE907}">
      <formula1>$U$56:$U$59</formula1>
    </dataValidation>
    <dataValidation type="list" allowBlank="1" showInputMessage="1" showErrorMessage="1" sqref="I50:R55" xr:uid="{4EF36FE0-617E-4573-B0A0-0DBBC84C2362}">
      <formula1>$B$3:$B$26</formula1>
    </dataValidation>
  </dataValidations>
  <pageMargins left="0.7" right="0.7" top="0.75" bottom="0.75" header="0.3" footer="0.3"/>
  <pageSetup paperSize="9" scale="37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errorStyle="information" allowBlank="1" showErrorMessage="1" xr:uid="{0E2FE83A-016B-4CB0-980A-AC99C95F0684}">
          <x14:formula1>
            <xm:f>'LISTE '!$E$8:$E$200</xm:f>
          </x14:formula1>
          <xm:sqref>D56:D67</xm:sqref>
        </x14:dataValidation>
        <x14:dataValidation type="list" allowBlank="1" showInputMessage="1" showErrorMessage="1" xr:uid="{A5A3D035-5073-44D1-891A-C32E6D2D91ED}">
          <x14:formula1>
            <xm:f>Adresse!$A$3:$A$33</xm:f>
          </x14:formula1>
          <xm:sqref>U3</xm:sqref>
        </x14:dataValidation>
        <x14:dataValidation type="list" allowBlank="1" showInputMessage="1" showErrorMessage="1" xr:uid="{E3E4578A-0CCB-4830-B2BA-7502EE9BEA4E}">
          <x14:formula1>
            <xm:f>Adresse!$B$3:$B$33</xm:f>
          </x14:formula1>
          <xm:sqref>F22:P22</xm:sqref>
        </x14:dataValidation>
        <x14:dataValidation type="list" allowBlank="1" showInputMessage="1" showErrorMessage="1" xr:uid="{6540E830-4AB0-4FB1-8EEC-AB62EDB8C413}">
          <x14:formula1>
            <xm:f>Adresse!$A$3:$A$32</xm:f>
          </x14:formula1>
          <xm:sqref>H50:H55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I33"/>
  <sheetViews>
    <sheetView tabSelected="1" workbookViewId="0">
      <selection activeCell="E37" sqref="E37"/>
    </sheetView>
  </sheetViews>
  <sheetFormatPr baseColWidth="10" defaultRowHeight="12.75" x14ac:dyDescent="0.2"/>
  <cols>
    <col min="1" max="1" width="48.7109375" customWidth="1"/>
    <col min="2" max="2" width="28.7109375" bestFit="1" customWidth="1"/>
    <col min="3" max="3" width="8.140625" bestFit="1" customWidth="1"/>
    <col min="4" max="4" width="17.28515625" bestFit="1" customWidth="1"/>
    <col min="5" max="5" width="12.5703125" bestFit="1" customWidth="1"/>
    <col min="7" max="8" width="12.5703125" bestFit="1" customWidth="1"/>
    <col min="9" max="9" width="13.85546875" bestFit="1" customWidth="1"/>
  </cols>
  <sheetData>
    <row r="1" spans="1:9" x14ac:dyDescent="0.2">
      <c r="A1" s="98" t="s">
        <v>283</v>
      </c>
    </row>
    <row r="2" spans="1:9" x14ac:dyDescent="0.2">
      <c r="A2" s="99"/>
      <c r="B2" s="100" t="s">
        <v>284</v>
      </c>
      <c r="C2" s="100" t="s">
        <v>285</v>
      </c>
      <c r="D2" s="100" t="s">
        <v>286</v>
      </c>
      <c r="E2" s="100" t="s">
        <v>287</v>
      </c>
      <c r="F2" s="100" t="s">
        <v>288</v>
      </c>
      <c r="G2" s="132" t="s">
        <v>289</v>
      </c>
      <c r="H2" s="132" t="s">
        <v>290</v>
      </c>
      <c r="I2" s="132" t="s">
        <v>291</v>
      </c>
    </row>
    <row r="3" spans="1:9" x14ac:dyDescent="0.2">
      <c r="A3" s="100" t="s">
        <v>292</v>
      </c>
      <c r="B3" s="101" t="s">
        <v>331</v>
      </c>
      <c r="C3" s="101" t="s">
        <v>331</v>
      </c>
      <c r="D3" s="101" t="s">
        <v>331</v>
      </c>
      <c r="E3" s="101" t="s">
        <v>331</v>
      </c>
      <c r="F3" s="101" t="s">
        <v>331</v>
      </c>
      <c r="G3" s="101" t="s">
        <v>331</v>
      </c>
      <c r="H3" s="101" t="s">
        <v>331</v>
      </c>
      <c r="I3" s="101" t="s">
        <v>331</v>
      </c>
    </row>
    <row r="4" spans="1:9" x14ac:dyDescent="0.2">
      <c r="A4" s="100" t="s">
        <v>293</v>
      </c>
      <c r="B4" s="101" t="s">
        <v>333</v>
      </c>
      <c r="C4" s="101" t="s">
        <v>333</v>
      </c>
      <c r="D4" s="101" t="s">
        <v>333</v>
      </c>
      <c r="E4" s="101" t="s">
        <v>333</v>
      </c>
      <c r="F4" s="101" t="s">
        <v>333</v>
      </c>
      <c r="G4" s="101" t="s">
        <v>333</v>
      </c>
      <c r="H4" s="101" t="s">
        <v>333</v>
      </c>
      <c r="I4" s="101" t="s">
        <v>333</v>
      </c>
    </row>
    <row r="5" spans="1:9" x14ac:dyDescent="0.2">
      <c r="A5" s="100" t="s">
        <v>118</v>
      </c>
      <c r="B5" s="101" t="s">
        <v>334</v>
      </c>
      <c r="C5" s="101" t="s">
        <v>334</v>
      </c>
      <c r="D5" s="101" t="s">
        <v>334</v>
      </c>
      <c r="E5" s="101" t="s">
        <v>334</v>
      </c>
      <c r="F5" s="101" t="s">
        <v>334</v>
      </c>
      <c r="G5" s="101" t="s">
        <v>334</v>
      </c>
      <c r="H5" s="101" t="s">
        <v>334</v>
      </c>
      <c r="I5" s="101" t="s">
        <v>334</v>
      </c>
    </row>
    <row r="6" spans="1:9" x14ac:dyDescent="0.2">
      <c r="A6" s="100" t="s">
        <v>294</v>
      </c>
      <c r="B6" s="101" t="s">
        <v>335</v>
      </c>
      <c r="C6" s="101" t="s">
        <v>335</v>
      </c>
      <c r="D6" s="101" t="s">
        <v>335</v>
      </c>
      <c r="E6" s="101" t="s">
        <v>335</v>
      </c>
      <c r="F6" s="101" t="s">
        <v>335</v>
      </c>
      <c r="G6" s="101" t="s">
        <v>335</v>
      </c>
      <c r="H6" s="101" t="s">
        <v>335</v>
      </c>
      <c r="I6" s="101" t="s">
        <v>335</v>
      </c>
    </row>
    <row r="7" spans="1:9" x14ac:dyDescent="0.2">
      <c r="A7" s="100" t="s">
        <v>295</v>
      </c>
      <c r="B7" s="101" t="s">
        <v>332</v>
      </c>
      <c r="C7" s="101" t="s">
        <v>332</v>
      </c>
      <c r="D7" s="101" t="s">
        <v>332</v>
      </c>
      <c r="E7" s="101" t="s">
        <v>332</v>
      </c>
      <c r="F7" s="101" t="s">
        <v>332</v>
      </c>
      <c r="G7" s="101" t="s">
        <v>332</v>
      </c>
      <c r="H7" s="101" t="s">
        <v>332</v>
      </c>
      <c r="I7" s="101" t="s">
        <v>332</v>
      </c>
    </row>
    <row r="8" spans="1:9" x14ac:dyDescent="0.2">
      <c r="A8" s="100" t="s">
        <v>296</v>
      </c>
      <c r="B8" s="101" t="s">
        <v>336</v>
      </c>
      <c r="C8" s="101" t="s">
        <v>336</v>
      </c>
      <c r="D8" s="101" t="s">
        <v>336</v>
      </c>
      <c r="E8" s="101" t="s">
        <v>336</v>
      </c>
      <c r="F8" s="101" t="s">
        <v>336</v>
      </c>
      <c r="G8" s="101" t="s">
        <v>336</v>
      </c>
      <c r="H8" s="101" t="s">
        <v>336</v>
      </c>
      <c r="I8" s="101" t="s">
        <v>336</v>
      </c>
    </row>
    <row r="9" spans="1:9" x14ac:dyDescent="0.2">
      <c r="A9" s="100" t="s">
        <v>297</v>
      </c>
      <c r="B9" s="101" t="s">
        <v>337</v>
      </c>
      <c r="C9" s="101" t="s">
        <v>337</v>
      </c>
      <c r="D9" s="101" t="s">
        <v>337</v>
      </c>
      <c r="E9" s="101" t="s">
        <v>337</v>
      </c>
      <c r="F9" s="101" t="s">
        <v>337</v>
      </c>
      <c r="G9" s="101" t="s">
        <v>337</v>
      </c>
      <c r="H9" s="101" t="s">
        <v>337</v>
      </c>
      <c r="I9" s="101" t="s">
        <v>337</v>
      </c>
    </row>
    <row r="10" spans="1:9" x14ac:dyDescent="0.2">
      <c r="A10" s="100" t="s">
        <v>298</v>
      </c>
      <c r="B10" s="101" t="s">
        <v>338</v>
      </c>
      <c r="C10" s="101" t="s">
        <v>338</v>
      </c>
      <c r="D10" s="101" t="s">
        <v>338</v>
      </c>
      <c r="E10" s="101" t="s">
        <v>338</v>
      </c>
      <c r="F10" s="101" t="s">
        <v>338</v>
      </c>
      <c r="G10" s="101" t="s">
        <v>338</v>
      </c>
      <c r="H10" s="101" t="s">
        <v>338</v>
      </c>
      <c r="I10" s="101" t="s">
        <v>338</v>
      </c>
    </row>
    <row r="11" spans="1:9" x14ac:dyDescent="0.2">
      <c r="A11" s="100" t="s">
        <v>310</v>
      </c>
      <c r="B11" s="101"/>
      <c r="C11" s="101"/>
      <c r="D11" s="101"/>
      <c r="E11" s="101"/>
      <c r="F11" s="101"/>
      <c r="G11" s="101"/>
      <c r="H11" s="101"/>
      <c r="I11" s="101"/>
    </row>
    <row r="12" spans="1:9" x14ac:dyDescent="0.2">
      <c r="A12" s="100" t="s">
        <v>312</v>
      </c>
      <c r="B12" s="101"/>
      <c r="C12" s="101"/>
      <c r="D12" s="101"/>
      <c r="E12" s="101"/>
      <c r="F12" s="101"/>
      <c r="G12" s="101"/>
      <c r="H12" s="101"/>
      <c r="I12" s="101"/>
    </row>
    <row r="13" spans="1:9" x14ac:dyDescent="0.2">
      <c r="A13" s="100" t="s">
        <v>311</v>
      </c>
      <c r="B13" s="101"/>
      <c r="C13" s="101"/>
      <c r="D13" s="101"/>
      <c r="E13" s="101"/>
      <c r="F13" s="101"/>
      <c r="G13" s="101"/>
      <c r="H13" s="101"/>
      <c r="I13" s="101"/>
    </row>
    <row r="14" spans="1:9" x14ac:dyDescent="0.2">
      <c r="A14" s="100" t="s">
        <v>313</v>
      </c>
      <c r="B14" s="101"/>
      <c r="C14" s="101"/>
      <c r="D14" s="101"/>
      <c r="E14" s="101"/>
      <c r="F14" s="101"/>
      <c r="G14" s="101"/>
      <c r="H14" s="101"/>
      <c r="I14" s="101"/>
    </row>
    <row r="15" spans="1:9" x14ac:dyDescent="0.2">
      <c r="A15" s="100" t="s">
        <v>315</v>
      </c>
      <c r="B15" s="101"/>
      <c r="C15" s="101"/>
      <c r="D15" s="101"/>
      <c r="E15" s="101"/>
      <c r="F15" s="101"/>
      <c r="G15" s="101"/>
      <c r="H15" s="101"/>
      <c r="I15" s="101"/>
    </row>
    <row r="16" spans="1:9" x14ac:dyDescent="0.2">
      <c r="A16" s="100" t="s">
        <v>314</v>
      </c>
      <c r="B16" s="101"/>
      <c r="C16" s="101"/>
      <c r="D16" s="101"/>
      <c r="E16" s="101"/>
      <c r="F16" s="101"/>
      <c r="G16" s="101"/>
      <c r="H16" s="101"/>
      <c r="I16" s="101"/>
    </row>
    <row r="17" spans="1:9" x14ac:dyDescent="0.2">
      <c r="A17" s="100" t="s">
        <v>330</v>
      </c>
      <c r="B17" s="101"/>
      <c r="C17" s="101"/>
      <c r="D17" s="101"/>
      <c r="E17" s="101"/>
      <c r="F17" s="101"/>
      <c r="G17" s="101"/>
      <c r="H17" s="101"/>
      <c r="I17" s="101"/>
    </row>
    <row r="18" spans="1:9" x14ac:dyDescent="0.2">
      <c r="A18" s="100" t="s">
        <v>316</v>
      </c>
      <c r="B18" s="101"/>
      <c r="C18" s="101"/>
      <c r="D18" s="101"/>
      <c r="E18" s="101"/>
      <c r="F18" s="101"/>
      <c r="G18" s="101"/>
      <c r="H18" s="101"/>
      <c r="I18" s="101"/>
    </row>
    <row r="19" spans="1:9" x14ac:dyDescent="0.2">
      <c r="A19" s="100" t="s">
        <v>322</v>
      </c>
      <c r="B19" s="101"/>
      <c r="C19" s="101"/>
      <c r="D19" s="101"/>
      <c r="E19" s="101"/>
      <c r="F19" s="101"/>
      <c r="G19" s="101"/>
      <c r="H19" s="101"/>
      <c r="I19" s="101"/>
    </row>
    <row r="20" spans="1:9" x14ac:dyDescent="0.2">
      <c r="A20" s="100" t="s">
        <v>317</v>
      </c>
      <c r="B20" s="101"/>
      <c r="C20" s="101"/>
      <c r="D20" s="101"/>
      <c r="E20" s="101"/>
      <c r="F20" s="101"/>
      <c r="G20" s="101"/>
      <c r="H20" s="101"/>
      <c r="I20" s="101"/>
    </row>
    <row r="21" spans="1:9" x14ac:dyDescent="0.2">
      <c r="A21" s="100" t="s">
        <v>323</v>
      </c>
      <c r="B21" s="101"/>
      <c r="C21" s="101"/>
      <c r="D21" s="101"/>
      <c r="E21" s="101"/>
      <c r="F21" s="101"/>
      <c r="G21" s="101"/>
      <c r="H21" s="101"/>
      <c r="I21" s="101"/>
    </row>
    <row r="22" spans="1:9" x14ac:dyDescent="0.2">
      <c r="A22" s="100" t="s">
        <v>318</v>
      </c>
      <c r="B22" s="101"/>
      <c r="C22" s="101"/>
      <c r="D22" s="101"/>
      <c r="E22" s="101"/>
      <c r="F22" s="101"/>
      <c r="G22" s="101"/>
      <c r="H22" s="101"/>
      <c r="I22" s="101"/>
    </row>
    <row r="23" spans="1:9" x14ac:dyDescent="0.2">
      <c r="A23" s="100" t="s">
        <v>324</v>
      </c>
      <c r="B23" s="101"/>
      <c r="C23" s="101"/>
      <c r="D23" s="101"/>
      <c r="E23" s="101"/>
      <c r="F23" s="101"/>
      <c r="G23" s="101"/>
      <c r="H23" s="101"/>
      <c r="I23" s="101"/>
    </row>
    <row r="24" spans="1:9" x14ac:dyDescent="0.2">
      <c r="A24" s="100" t="s">
        <v>325</v>
      </c>
      <c r="B24" s="101"/>
      <c r="C24" s="101"/>
      <c r="D24" s="101"/>
      <c r="E24" s="101"/>
      <c r="F24" s="101"/>
      <c r="G24" s="101"/>
      <c r="H24" s="101"/>
      <c r="I24" s="101"/>
    </row>
    <row r="25" spans="1:9" x14ac:dyDescent="0.2">
      <c r="A25" s="100" t="s">
        <v>326</v>
      </c>
      <c r="B25" s="101"/>
      <c r="C25" s="101"/>
      <c r="D25" s="101"/>
      <c r="E25" s="101"/>
      <c r="F25" s="101"/>
      <c r="G25" s="101"/>
      <c r="H25" s="101"/>
      <c r="I25" s="101"/>
    </row>
    <row r="26" spans="1:9" x14ac:dyDescent="0.2">
      <c r="A26" s="100" t="s">
        <v>319</v>
      </c>
      <c r="B26" s="101"/>
      <c r="C26" s="101"/>
      <c r="D26" s="101"/>
      <c r="E26" s="101"/>
      <c r="F26" s="101"/>
      <c r="G26" s="101"/>
      <c r="H26" s="101"/>
      <c r="I26" s="101"/>
    </row>
    <row r="27" spans="1:9" x14ac:dyDescent="0.2">
      <c r="A27" s="100" t="s">
        <v>320</v>
      </c>
      <c r="B27" s="101"/>
      <c r="C27" s="101"/>
      <c r="D27" s="101"/>
      <c r="E27" s="101"/>
      <c r="F27" s="101"/>
      <c r="G27" s="101"/>
      <c r="H27" s="101"/>
      <c r="I27" s="101"/>
    </row>
    <row r="28" spans="1:9" x14ac:dyDescent="0.2">
      <c r="A28" s="100" t="s">
        <v>321</v>
      </c>
      <c r="B28" s="101"/>
      <c r="C28" s="101"/>
      <c r="D28" s="101"/>
      <c r="E28" s="101"/>
      <c r="F28" s="101"/>
      <c r="G28" s="101"/>
      <c r="H28" s="101"/>
      <c r="I28" s="101"/>
    </row>
    <row r="29" spans="1:9" x14ac:dyDescent="0.2">
      <c r="A29" s="100" t="s">
        <v>327</v>
      </c>
      <c r="B29" s="101"/>
      <c r="C29" s="101"/>
      <c r="D29" s="101"/>
      <c r="E29" s="101"/>
      <c r="F29" s="101"/>
      <c r="G29" s="101"/>
      <c r="H29" s="101"/>
      <c r="I29" s="101"/>
    </row>
    <row r="30" spans="1:9" x14ac:dyDescent="0.2">
      <c r="A30" s="100" t="s">
        <v>328</v>
      </c>
      <c r="B30" s="101"/>
      <c r="C30" s="101"/>
      <c r="D30" s="101"/>
      <c r="E30" s="101"/>
      <c r="F30" s="101"/>
      <c r="G30" s="101"/>
      <c r="H30" s="101"/>
      <c r="I30" s="101"/>
    </row>
    <row r="31" spans="1:9" x14ac:dyDescent="0.2">
      <c r="A31" s="100" t="s">
        <v>299</v>
      </c>
      <c r="B31" s="101"/>
      <c r="C31" s="101"/>
      <c r="D31" s="101"/>
      <c r="E31" s="101"/>
      <c r="F31" s="101"/>
      <c r="G31" s="101"/>
      <c r="H31" s="101"/>
      <c r="I31" s="101"/>
    </row>
    <row r="32" spans="1:9" x14ac:dyDescent="0.2">
      <c r="A32" s="100" t="s">
        <v>119</v>
      </c>
      <c r="B32" s="101"/>
      <c r="C32" s="101"/>
      <c r="D32" s="101"/>
      <c r="E32" s="101"/>
      <c r="F32" s="101"/>
      <c r="G32" s="101"/>
      <c r="H32" s="101"/>
      <c r="I32" s="101"/>
    </row>
    <row r="33" spans="1:9" x14ac:dyDescent="0.2">
      <c r="A33" s="100" t="s">
        <v>300</v>
      </c>
      <c r="B33" s="101" t="s">
        <v>300</v>
      </c>
      <c r="C33" s="101"/>
      <c r="D33" s="102"/>
      <c r="E33" s="102"/>
      <c r="F33" s="102"/>
      <c r="G33" s="102"/>
      <c r="H33" s="102"/>
      <c r="I33" s="10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3:A7"/>
  <sheetViews>
    <sheetView workbookViewId="0">
      <selection activeCell="C20" sqref="C20"/>
    </sheetView>
  </sheetViews>
  <sheetFormatPr baseColWidth="10" defaultRowHeight="12.75" x14ac:dyDescent="0.2"/>
  <cols>
    <col min="1" max="1" width="19" customWidth="1"/>
  </cols>
  <sheetData>
    <row r="3" spans="1:1" x14ac:dyDescent="0.2">
      <c r="A3" s="33" t="s">
        <v>126</v>
      </c>
    </row>
    <row r="4" spans="1:1" x14ac:dyDescent="0.2">
      <c r="A4" s="33" t="s">
        <v>123</v>
      </c>
    </row>
    <row r="5" spans="1:1" x14ac:dyDescent="0.2">
      <c r="A5" s="33" t="s">
        <v>124</v>
      </c>
    </row>
    <row r="6" spans="1:1" x14ac:dyDescent="0.2">
      <c r="A6" s="33" t="s">
        <v>125</v>
      </c>
    </row>
    <row r="7" spans="1:1" x14ac:dyDescent="0.2">
      <c r="A7" s="33" t="s">
        <v>249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LISTE </vt:lpstr>
      <vt:lpstr>Bordereau</vt:lpstr>
      <vt:lpstr>Adresse</vt:lpstr>
      <vt:lpstr>Feuil1</vt:lpstr>
      <vt:lpstr>blabla</vt:lpstr>
      <vt:lpstr>Fichier</vt:lpstr>
      <vt:lpstr>'LISTE '!Impression_des_titres</vt:lpstr>
      <vt:lpstr>Indice</vt:lpstr>
      <vt:lpstr>LISTE</vt:lpstr>
      <vt:lpstr>Plan</vt:lpstr>
      <vt:lpstr>Bordereau!Zone_d_impression</vt:lpstr>
      <vt:lpstr>'LISTE '!Zone_d_impression</vt:lpstr>
    </vt:vector>
  </TitlesOfParts>
  <Company>CEME MOREAU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Joël BREHERET</dc:creator>
  <cp:lastModifiedBy>BREHERET Joël</cp:lastModifiedBy>
  <cp:lastPrinted>2018-09-13T12:46:14Z</cp:lastPrinted>
  <dcterms:created xsi:type="dcterms:W3CDTF">2008-02-11T14:25:03Z</dcterms:created>
  <dcterms:modified xsi:type="dcterms:W3CDTF">2018-09-17T07:12:19Z</dcterms:modified>
</cp:coreProperties>
</file>