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e\Desktop\"/>
    </mc:Choice>
  </mc:AlternateContent>
  <xr:revisionPtr revIDLastSave="0" documentId="13_ncr:1_{96549569-5E49-4817-84F0-B97D4E0BD656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RÉPARTITION" sheetId="4" r:id="rId1"/>
    <sheet name="PLANNING" sheetId="1" r:id="rId2"/>
    <sheet name="STATS" sheetId="3" r:id="rId3"/>
    <sheet name="BDD" sheetId="2" r:id="rId4"/>
  </sheets>
  <externalReferences>
    <externalReference r:id="rId5"/>
  </externalReferences>
  <definedNames>
    <definedName name="LISTEISPLCR">'[1]LISTE ISP LCR'!$A$2:$A$12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4" l="1"/>
  <c r="A15" i="4"/>
  <c r="A14" i="4"/>
  <c r="A13" i="4"/>
  <c r="A12" i="4"/>
  <c r="A11" i="4"/>
  <c r="A10" i="4"/>
  <c r="A9" i="4"/>
  <c r="A8" i="4"/>
  <c r="A7" i="4"/>
  <c r="A6" i="4"/>
  <c r="A5" i="4"/>
  <c r="AG8" i="1" l="1"/>
  <c r="AC240" i="1" l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B20" i="1"/>
  <c r="AF6" i="1"/>
  <c r="AE6" i="1"/>
  <c r="AE20" i="1" s="1"/>
  <c r="AD6" i="1"/>
  <c r="AD20" i="1" s="1"/>
  <c r="AC6" i="1"/>
  <c r="AB6" i="1"/>
  <c r="AB7" i="1" s="1"/>
  <c r="AA6" i="1"/>
  <c r="AA7" i="1" s="1"/>
  <c r="Z6" i="1"/>
  <c r="Z7" i="1" s="1"/>
  <c r="Y6" i="1"/>
  <c r="Y7" i="1" s="1"/>
  <c r="X6" i="1"/>
  <c r="W6" i="1"/>
  <c r="W7" i="1" s="1"/>
  <c r="V6" i="1"/>
  <c r="V7" i="1" s="1"/>
  <c r="U6" i="1"/>
  <c r="T6" i="1"/>
  <c r="T7" i="1" s="1"/>
  <c r="S6" i="1"/>
  <c r="S7" i="1" s="1"/>
  <c r="R6" i="1"/>
  <c r="R7" i="1" s="1"/>
  <c r="Q6" i="1"/>
  <c r="Q7" i="1" s="1"/>
  <c r="P6" i="1"/>
  <c r="O6" i="1"/>
  <c r="N6" i="1"/>
  <c r="N7" i="1" s="1"/>
  <c r="M6" i="1"/>
  <c r="M7" i="1" s="1"/>
  <c r="L6" i="1"/>
  <c r="L7" i="1" s="1"/>
  <c r="K6" i="1"/>
  <c r="J6" i="1"/>
  <c r="J7" i="1" s="1"/>
  <c r="I6" i="1"/>
  <c r="H6" i="1"/>
  <c r="H7" i="1" s="1"/>
  <c r="G6" i="1"/>
  <c r="G7" i="1" s="1"/>
  <c r="F6" i="1"/>
  <c r="F7" i="1" s="1"/>
  <c r="E6" i="1"/>
  <c r="E7" i="1" s="1"/>
  <c r="D6" i="1"/>
  <c r="C6" i="1"/>
  <c r="C7" i="1" s="1"/>
  <c r="B6" i="1"/>
  <c r="AC7" i="1"/>
  <c r="X7" i="1"/>
  <c r="O7" i="1"/>
  <c r="K7" i="1"/>
  <c r="U7" i="1"/>
  <c r="P7" i="1"/>
  <c r="I7" i="1"/>
  <c r="D7" i="1"/>
  <c r="AF7" i="1" l="1"/>
  <c r="AF20" i="1"/>
  <c r="AH15" i="1"/>
  <c r="AH16" i="1"/>
  <c r="AI10" i="1"/>
  <c r="AK17" i="1"/>
  <c r="E18" i="3" s="1"/>
  <c r="AE7" i="1"/>
  <c r="AI18" i="1"/>
  <c r="AH13" i="1"/>
  <c r="AG10" i="1"/>
  <c r="C11" i="3" s="1"/>
  <c r="AK13" i="1"/>
  <c r="E14" i="3" s="1"/>
  <c r="AG18" i="1"/>
  <c r="C19" i="3" s="1"/>
  <c r="AK15" i="1"/>
  <c r="E16" i="3" s="1"/>
  <c r="AH18" i="1"/>
  <c r="AI12" i="1"/>
  <c r="AK19" i="1"/>
  <c r="E20" i="3" s="1"/>
  <c r="AK11" i="1"/>
  <c r="E12" i="3" s="1"/>
  <c r="AL9" i="1"/>
  <c r="F10" i="3" s="1"/>
  <c r="AK9" i="1"/>
  <c r="E10" i="3" s="1"/>
  <c r="AH9" i="1"/>
  <c r="AM8" i="1"/>
  <c r="G9" i="3" s="1"/>
  <c r="AL16" i="1"/>
  <c r="F17" i="3" s="1"/>
  <c r="AL12" i="1"/>
  <c r="F13" i="3" s="1"/>
  <c r="AL10" i="1"/>
  <c r="F11" i="3" s="1"/>
  <c r="AD7" i="1"/>
  <c r="AH17" i="1"/>
  <c r="AI14" i="1"/>
  <c r="AH12" i="1"/>
  <c r="AI19" i="1"/>
  <c r="AG14" i="1"/>
  <c r="C15" i="3" s="1"/>
  <c r="AL8" i="1"/>
  <c r="F9" i="3" s="1"/>
  <c r="AK18" i="1"/>
  <c r="E19" i="3" s="1"/>
  <c r="AK16" i="1"/>
  <c r="E17" i="3" s="1"/>
  <c r="AK14" i="1"/>
  <c r="E15" i="3" s="1"/>
  <c r="AK12" i="1"/>
  <c r="E13" i="3" s="1"/>
  <c r="AK10" i="1"/>
  <c r="E11" i="3" s="1"/>
  <c r="AM9" i="1"/>
  <c r="G10" i="3" s="1"/>
  <c r="AG15" i="1"/>
  <c r="C16" i="3" s="1"/>
  <c r="AL18" i="1"/>
  <c r="F19" i="3" s="1"/>
  <c r="AL14" i="1"/>
  <c r="F15" i="3" s="1"/>
  <c r="AI8" i="1"/>
  <c r="AI16" i="1"/>
  <c r="AH14" i="1"/>
  <c r="AH11" i="1"/>
  <c r="AG19" i="1"/>
  <c r="C20" i="3" s="1"/>
  <c r="AG11" i="1"/>
  <c r="C12" i="3" s="1"/>
  <c r="AL19" i="1"/>
  <c r="F20" i="3" s="1"/>
  <c r="AL17" i="1"/>
  <c r="F18" i="3" s="1"/>
  <c r="AL15" i="1"/>
  <c r="F16" i="3" s="1"/>
  <c r="AL13" i="1"/>
  <c r="F14" i="3" s="1"/>
  <c r="AL11" i="1"/>
  <c r="F12" i="3" s="1"/>
  <c r="AH10" i="1"/>
  <c r="AH19" i="1"/>
  <c r="AG17" i="1"/>
  <c r="C18" i="3" s="1"/>
  <c r="AG13" i="1"/>
  <c r="C14" i="3" s="1"/>
  <c r="AG9" i="1"/>
  <c r="C10" i="3" s="1"/>
  <c r="AK8" i="1"/>
  <c r="E9" i="3" s="1"/>
  <c r="AJ19" i="1"/>
  <c r="D20" i="3" s="1"/>
  <c r="AJ18" i="1"/>
  <c r="D19" i="3" s="1"/>
  <c r="AJ17" i="1"/>
  <c r="D18" i="3" s="1"/>
  <c r="AJ16" i="1"/>
  <c r="D17" i="3" s="1"/>
  <c r="AJ15" i="1"/>
  <c r="D16" i="3" s="1"/>
  <c r="AJ14" i="1"/>
  <c r="D15" i="3" s="1"/>
  <c r="AJ13" i="1"/>
  <c r="D14" i="3" s="1"/>
  <c r="AJ12" i="1"/>
  <c r="D13" i="3" s="1"/>
  <c r="AJ11" i="1"/>
  <c r="D12" i="3" s="1"/>
  <c r="AJ10" i="1"/>
  <c r="D11" i="3" s="1"/>
  <c r="AJ9" i="1"/>
  <c r="D10" i="3" s="1"/>
  <c r="AH8" i="1"/>
  <c r="AI17" i="1"/>
  <c r="AI15" i="1"/>
  <c r="AI13" i="1"/>
  <c r="AI11" i="1"/>
  <c r="AI9" i="1"/>
  <c r="C9" i="3"/>
  <c r="AG16" i="1"/>
  <c r="C17" i="3" s="1"/>
  <c r="AG12" i="1"/>
  <c r="C13" i="3" s="1"/>
  <c r="AJ8" i="1"/>
  <c r="D9" i="3" s="1"/>
  <c r="AM19" i="1"/>
  <c r="G20" i="3" s="1"/>
  <c r="AM18" i="1"/>
  <c r="G19" i="3" s="1"/>
  <c r="AM17" i="1"/>
  <c r="G18" i="3" s="1"/>
  <c r="AM16" i="1"/>
  <c r="G17" i="3" s="1"/>
  <c r="AM15" i="1"/>
  <c r="G16" i="3" s="1"/>
  <c r="AM14" i="1"/>
  <c r="G15" i="3" s="1"/>
  <c r="AM13" i="1"/>
  <c r="G14" i="3" s="1"/>
  <c r="AM12" i="1"/>
  <c r="G13" i="3" s="1"/>
  <c r="AM11" i="1"/>
  <c r="G12" i="3" s="1"/>
  <c r="AM10" i="1"/>
  <c r="G11" i="3" s="1"/>
  <c r="B7" i="1"/>
  <c r="C4" i="3"/>
  <c r="H4" i="3"/>
  <c r="M4" i="3"/>
  <c r="R4" i="3"/>
  <c r="W4" i="3"/>
  <c r="AB4" i="3"/>
  <c r="AG4" i="3"/>
  <c r="AL4" i="3"/>
  <c r="AQ4" i="3"/>
  <c r="AV4" i="3"/>
  <c r="BA4" i="3"/>
  <c r="BF4" i="3"/>
  <c r="B20" i="3"/>
  <c r="B19" i="3"/>
  <c r="B18" i="3"/>
  <c r="B17" i="3"/>
  <c r="B16" i="3"/>
  <c r="B15" i="3"/>
  <c r="B14" i="3"/>
  <c r="B13" i="3"/>
  <c r="B12" i="3"/>
  <c r="B11" i="3"/>
  <c r="B10" i="3"/>
  <c r="B9" i="3"/>
  <c r="BK4" i="3"/>
  <c r="A222" i="1" l="1"/>
  <c r="D4" i="2"/>
  <c r="A202" i="1"/>
  <c r="A182" i="1"/>
  <c r="A162" i="1"/>
  <c r="A142" i="1"/>
  <c r="A122" i="1"/>
  <c r="A102" i="1"/>
  <c r="A82" i="1"/>
  <c r="A62" i="1"/>
  <c r="A42" i="1"/>
  <c r="A22" i="1"/>
  <c r="B224" i="1"/>
  <c r="B204" i="1"/>
  <c r="B184" i="1"/>
  <c r="B164" i="1"/>
  <c r="B144" i="1"/>
  <c r="B124" i="1"/>
  <c r="B104" i="1"/>
  <c r="B84" i="1"/>
  <c r="B64" i="1"/>
  <c r="B44" i="1"/>
  <c r="B24" i="1"/>
  <c r="B4" i="1"/>
  <c r="AC26" i="1" l="1"/>
  <c r="AC27" i="1" s="1"/>
  <c r="Y26" i="1"/>
  <c r="Y27" i="1" s="1"/>
  <c r="U26" i="1"/>
  <c r="U27" i="1" s="1"/>
  <c r="Q26" i="1"/>
  <c r="Q27" i="1" s="1"/>
  <c r="M26" i="1"/>
  <c r="M27" i="1" s="1"/>
  <c r="I26" i="1"/>
  <c r="I27" i="1" s="1"/>
  <c r="E26" i="1"/>
  <c r="E27" i="1" s="1"/>
  <c r="AD26" i="1"/>
  <c r="F26" i="1"/>
  <c r="F27" i="1" s="1"/>
  <c r="AF26" i="1"/>
  <c r="AB26" i="1"/>
  <c r="AB27" i="1" s="1"/>
  <c r="X26" i="1"/>
  <c r="X27" i="1" s="1"/>
  <c r="T26" i="1"/>
  <c r="T27" i="1" s="1"/>
  <c r="P26" i="1"/>
  <c r="P27" i="1" s="1"/>
  <c r="L26" i="1"/>
  <c r="L27" i="1" s="1"/>
  <c r="H26" i="1"/>
  <c r="H27" i="1" s="1"/>
  <c r="D26" i="1"/>
  <c r="D27" i="1" s="1"/>
  <c r="Z26" i="1"/>
  <c r="Z27" i="1" s="1"/>
  <c r="R26" i="1"/>
  <c r="R27" i="1" s="1"/>
  <c r="J26" i="1"/>
  <c r="J27" i="1" s="1"/>
  <c r="AE26" i="1"/>
  <c r="AA26" i="1"/>
  <c r="AA27" i="1" s="1"/>
  <c r="W26" i="1"/>
  <c r="W27" i="1" s="1"/>
  <c r="S26" i="1"/>
  <c r="S27" i="1" s="1"/>
  <c r="O26" i="1"/>
  <c r="O27" i="1" s="1"/>
  <c r="K26" i="1"/>
  <c r="K27" i="1" s="1"/>
  <c r="G26" i="1"/>
  <c r="G27" i="1" s="1"/>
  <c r="C26" i="1"/>
  <c r="C27" i="1" s="1"/>
  <c r="V26" i="1"/>
  <c r="V27" i="1" s="1"/>
  <c r="N26" i="1"/>
  <c r="N27" i="1" s="1"/>
  <c r="B26" i="1"/>
  <c r="AE46" i="1"/>
  <c r="AA46" i="1"/>
  <c r="AA47" i="1" s="1"/>
  <c r="W46" i="1"/>
  <c r="W47" i="1" s="1"/>
  <c r="S46" i="1"/>
  <c r="S47" i="1" s="1"/>
  <c r="O46" i="1"/>
  <c r="O47" i="1" s="1"/>
  <c r="K46" i="1"/>
  <c r="K47" i="1" s="1"/>
  <c r="G46" i="1"/>
  <c r="G47" i="1" s="1"/>
  <c r="C46" i="1"/>
  <c r="C47" i="1" s="1"/>
  <c r="T46" i="1"/>
  <c r="T47" i="1" s="1"/>
  <c r="AD46" i="1"/>
  <c r="Z46" i="1"/>
  <c r="Z47" i="1" s="1"/>
  <c r="V46" i="1"/>
  <c r="V47" i="1" s="1"/>
  <c r="R46" i="1"/>
  <c r="R47" i="1" s="1"/>
  <c r="N46" i="1"/>
  <c r="N47" i="1" s="1"/>
  <c r="J46" i="1"/>
  <c r="J47" i="1" s="1"/>
  <c r="F46" i="1"/>
  <c r="F47" i="1" s="1"/>
  <c r="B46" i="1"/>
  <c r="AF46" i="1"/>
  <c r="X46" i="1"/>
  <c r="X47" i="1" s="1"/>
  <c r="L46" i="1"/>
  <c r="L47" i="1" s="1"/>
  <c r="D46" i="1"/>
  <c r="D47" i="1" s="1"/>
  <c r="AC46" i="1"/>
  <c r="AC47" i="1" s="1"/>
  <c r="Y46" i="1"/>
  <c r="Y47" i="1" s="1"/>
  <c r="U46" i="1"/>
  <c r="U47" i="1" s="1"/>
  <c r="Q46" i="1"/>
  <c r="Q47" i="1" s="1"/>
  <c r="M46" i="1"/>
  <c r="M47" i="1" s="1"/>
  <c r="I46" i="1"/>
  <c r="I47" i="1" s="1"/>
  <c r="E46" i="1"/>
  <c r="E47" i="1" s="1"/>
  <c r="AB46" i="1"/>
  <c r="AB47" i="1" s="1"/>
  <c r="P46" i="1"/>
  <c r="P47" i="1" s="1"/>
  <c r="H46" i="1"/>
  <c r="H47" i="1" s="1"/>
  <c r="AE126" i="1"/>
  <c r="AA126" i="1"/>
  <c r="AA127" i="1" s="1"/>
  <c r="W126" i="1"/>
  <c r="W127" i="1" s="1"/>
  <c r="S126" i="1"/>
  <c r="S127" i="1" s="1"/>
  <c r="O126" i="1"/>
  <c r="O127" i="1" s="1"/>
  <c r="K126" i="1"/>
  <c r="K127" i="1" s="1"/>
  <c r="G126" i="1"/>
  <c r="G127" i="1" s="1"/>
  <c r="C126" i="1"/>
  <c r="C127" i="1" s="1"/>
  <c r="AD126" i="1"/>
  <c r="Z126" i="1"/>
  <c r="Z127" i="1" s="1"/>
  <c r="V126" i="1"/>
  <c r="V127" i="1" s="1"/>
  <c r="R126" i="1"/>
  <c r="R127" i="1" s="1"/>
  <c r="N126" i="1"/>
  <c r="N127" i="1" s="1"/>
  <c r="J126" i="1"/>
  <c r="J127" i="1" s="1"/>
  <c r="F126" i="1"/>
  <c r="F127" i="1" s="1"/>
  <c r="B126" i="1"/>
  <c r="AC126" i="1"/>
  <c r="AC127" i="1" s="1"/>
  <c r="Y126" i="1"/>
  <c r="Y127" i="1" s="1"/>
  <c r="U126" i="1"/>
  <c r="U127" i="1" s="1"/>
  <c r="Q126" i="1"/>
  <c r="Q127" i="1" s="1"/>
  <c r="M126" i="1"/>
  <c r="M127" i="1" s="1"/>
  <c r="I126" i="1"/>
  <c r="I127" i="1" s="1"/>
  <c r="E126" i="1"/>
  <c r="E127" i="1" s="1"/>
  <c r="X126" i="1"/>
  <c r="X127" i="1" s="1"/>
  <c r="H126" i="1"/>
  <c r="H127" i="1" s="1"/>
  <c r="T126" i="1"/>
  <c r="T127" i="1" s="1"/>
  <c r="D126" i="1"/>
  <c r="D127" i="1" s="1"/>
  <c r="L126" i="1"/>
  <c r="L127" i="1" s="1"/>
  <c r="AF126" i="1"/>
  <c r="P126" i="1"/>
  <c r="P127" i="1" s="1"/>
  <c r="AB126" i="1"/>
  <c r="AB127" i="1" s="1"/>
  <c r="AC206" i="1"/>
  <c r="AC207" i="1" s="1"/>
  <c r="Y206" i="1"/>
  <c r="Y207" i="1" s="1"/>
  <c r="U206" i="1"/>
  <c r="U207" i="1" s="1"/>
  <c r="Q206" i="1"/>
  <c r="Q207" i="1" s="1"/>
  <c r="M206" i="1"/>
  <c r="M207" i="1" s="1"/>
  <c r="I206" i="1"/>
  <c r="I207" i="1" s="1"/>
  <c r="E206" i="1"/>
  <c r="E207" i="1" s="1"/>
  <c r="AF206" i="1"/>
  <c r="AB206" i="1"/>
  <c r="AB207" i="1" s="1"/>
  <c r="X206" i="1"/>
  <c r="X207" i="1" s="1"/>
  <c r="T206" i="1"/>
  <c r="T207" i="1" s="1"/>
  <c r="P206" i="1"/>
  <c r="P207" i="1" s="1"/>
  <c r="L206" i="1"/>
  <c r="L207" i="1" s="1"/>
  <c r="H206" i="1"/>
  <c r="H207" i="1" s="1"/>
  <c r="D206" i="1"/>
  <c r="D207" i="1" s="1"/>
  <c r="AE206" i="1"/>
  <c r="AA206" i="1"/>
  <c r="AA207" i="1" s="1"/>
  <c r="W206" i="1"/>
  <c r="W207" i="1" s="1"/>
  <c r="S206" i="1"/>
  <c r="S207" i="1" s="1"/>
  <c r="O206" i="1"/>
  <c r="O207" i="1" s="1"/>
  <c r="K206" i="1"/>
  <c r="K207" i="1" s="1"/>
  <c r="G206" i="1"/>
  <c r="G207" i="1" s="1"/>
  <c r="C206" i="1"/>
  <c r="C207" i="1" s="1"/>
  <c r="V206" i="1"/>
  <c r="V207" i="1" s="1"/>
  <c r="F206" i="1"/>
  <c r="F207" i="1" s="1"/>
  <c r="R206" i="1"/>
  <c r="R207" i="1" s="1"/>
  <c r="B206" i="1"/>
  <c r="J206" i="1"/>
  <c r="J207" i="1" s="1"/>
  <c r="AD206" i="1"/>
  <c r="N206" i="1"/>
  <c r="N207" i="1" s="1"/>
  <c r="Z206" i="1"/>
  <c r="Z207" i="1" s="1"/>
  <c r="AC106" i="1"/>
  <c r="AC107" i="1" s="1"/>
  <c r="Y106" i="1"/>
  <c r="Y107" i="1" s="1"/>
  <c r="U106" i="1"/>
  <c r="U107" i="1" s="1"/>
  <c r="Q106" i="1"/>
  <c r="Q107" i="1" s="1"/>
  <c r="M106" i="1"/>
  <c r="M107" i="1" s="1"/>
  <c r="I106" i="1"/>
  <c r="I107" i="1" s="1"/>
  <c r="E106" i="1"/>
  <c r="E107" i="1" s="1"/>
  <c r="AF106" i="1"/>
  <c r="AB106" i="1"/>
  <c r="AB107" i="1" s="1"/>
  <c r="X106" i="1"/>
  <c r="X107" i="1" s="1"/>
  <c r="T106" i="1"/>
  <c r="T107" i="1" s="1"/>
  <c r="P106" i="1"/>
  <c r="P107" i="1" s="1"/>
  <c r="L106" i="1"/>
  <c r="L107" i="1" s="1"/>
  <c r="H106" i="1"/>
  <c r="H107" i="1" s="1"/>
  <c r="D106" i="1"/>
  <c r="D107" i="1" s="1"/>
  <c r="AE106" i="1"/>
  <c r="Z106" i="1"/>
  <c r="Z107" i="1" s="1"/>
  <c r="R106" i="1"/>
  <c r="R107" i="1" s="1"/>
  <c r="J106" i="1"/>
  <c r="J107" i="1" s="1"/>
  <c r="B106" i="1"/>
  <c r="K106" i="1"/>
  <c r="K107" i="1" s="1"/>
  <c r="W106" i="1"/>
  <c r="W107" i="1" s="1"/>
  <c r="O106" i="1"/>
  <c r="O107" i="1" s="1"/>
  <c r="G106" i="1"/>
  <c r="G107" i="1" s="1"/>
  <c r="AA106" i="1"/>
  <c r="AA107" i="1" s="1"/>
  <c r="C106" i="1"/>
  <c r="C107" i="1" s="1"/>
  <c r="AD106" i="1"/>
  <c r="V106" i="1"/>
  <c r="V107" i="1" s="1"/>
  <c r="N106" i="1"/>
  <c r="N107" i="1" s="1"/>
  <c r="F106" i="1"/>
  <c r="F107" i="1" s="1"/>
  <c r="S106" i="1"/>
  <c r="S107" i="1" s="1"/>
  <c r="AF66" i="1"/>
  <c r="AB66" i="1"/>
  <c r="AB67" i="1" s="1"/>
  <c r="X66" i="1"/>
  <c r="X67" i="1" s="1"/>
  <c r="T66" i="1"/>
  <c r="T67" i="1" s="1"/>
  <c r="P66" i="1"/>
  <c r="P67" i="1" s="1"/>
  <c r="L66" i="1"/>
  <c r="L67" i="1" s="1"/>
  <c r="H66" i="1"/>
  <c r="H67" i="1" s="1"/>
  <c r="D66" i="1"/>
  <c r="D67" i="1" s="1"/>
  <c r="U66" i="1"/>
  <c r="U67" i="1" s="1"/>
  <c r="I66" i="1"/>
  <c r="I67" i="1" s="1"/>
  <c r="AE66" i="1"/>
  <c r="AA66" i="1"/>
  <c r="AA67" i="1" s="1"/>
  <c r="W66" i="1"/>
  <c r="W67" i="1" s="1"/>
  <c r="S66" i="1"/>
  <c r="S67" i="1" s="1"/>
  <c r="O66" i="1"/>
  <c r="O67" i="1" s="1"/>
  <c r="K66" i="1"/>
  <c r="K67" i="1" s="1"/>
  <c r="G66" i="1"/>
  <c r="G67" i="1" s="1"/>
  <c r="C66" i="1"/>
  <c r="C67" i="1" s="1"/>
  <c r="AC66" i="1"/>
  <c r="AC67" i="1" s="1"/>
  <c r="Q66" i="1"/>
  <c r="Q67" i="1" s="1"/>
  <c r="E66" i="1"/>
  <c r="E67" i="1" s="1"/>
  <c r="AD66" i="1"/>
  <c r="Z66" i="1"/>
  <c r="Z67" i="1" s="1"/>
  <c r="V66" i="1"/>
  <c r="V67" i="1" s="1"/>
  <c r="R66" i="1"/>
  <c r="R67" i="1" s="1"/>
  <c r="N66" i="1"/>
  <c r="N67" i="1" s="1"/>
  <c r="J66" i="1"/>
  <c r="J67" i="1" s="1"/>
  <c r="F66" i="1"/>
  <c r="F67" i="1" s="1"/>
  <c r="B66" i="1"/>
  <c r="Y66" i="1"/>
  <c r="Y67" i="1" s="1"/>
  <c r="M66" i="1"/>
  <c r="M67" i="1" s="1"/>
  <c r="AF146" i="1"/>
  <c r="AB146" i="1"/>
  <c r="AB147" i="1" s="1"/>
  <c r="X146" i="1"/>
  <c r="X147" i="1" s="1"/>
  <c r="T146" i="1"/>
  <c r="T147" i="1" s="1"/>
  <c r="P146" i="1"/>
  <c r="P147" i="1" s="1"/>
  <c r="L146" i="1"/>
  <c r="L147" i="1" s="1"/>
  <c r="H146" i="1"/>
  <c r="H147" i="1" s="1"/>
  <c r="D146" i="1"/>
  <c r="D147" i="1" s="1"/>
  <c r="AE146" i="1"/>
  <c r="AA146" i="1"/>
  <c r="AA147" i="1" s="1"/>
  <c r="W146" i="1"/>
  <c r="W147" i="1" s="1"/>
  <c r="S146" i="1"/>
  <c r="S147" i="1" s="1"/>
  <c r="O146" i="1"/>
  <c r="O147" i="1" s="1"/>
  <c r="K146" i="1"/>
  <c r="K147" i="1" s="1"/>
  <c r="G146" i="1"/>
  <c r="G147" i="1" s="1"/>
  <c r="C146" i="1"/>
  <c r="C147" i="1" s="1"/>
  <c r="AD146" i="1"/>
  <c r="Z146" i="1"/>
  <c r="Z147" i="1" s="1"/>
  <c r="V146" i="1"/>
  <c r="V147" i="1" s="1"/>
  <c r="R146" i="1"/>
  <c r="R147" i="1" s="1"/>
  <c r="N146" i="1"/>
  <c r="N147" i="1" s="1"/>
  <c r="J146" i="1"/>
  <c r="J147" i="1" s="1"/>
  <c r="F146" i="1"/>
  <c r="F147" i="1" s="1"/>
  <c r="B146" i="1"/>
  <c r="Q146" i="1"/>
  <c r="Q147" i="1" s="1"/>
  <c r="E146" i="1"/>
  <c r="E147" i="1" s="1"/>
  <c r="AC146" i="1"/>
  <c r="AC147" i="1" s="1"/>
  <c r="M146" i="1"/>
  <c r="M147" i="1" s="1"/>
  <c r="Y146" i="1"/>
  <c r="Y147" i="1" s="1"/>
  <c r="I146" i="1"/>
  <c r="I147" i="1" s="1"/>
  <c r="U146" i="1"/>
  <c r="U147" i="1" s="1"/>
  <c r="C3" i="3"/>
  <c r="W3" i="3"/>
  <c r="AQ3" i="3"/>
  <c r="H3" i="3"/>
  <c r="AB3" i="3"/>
  <c r="AV3" i="3"/>
  <c r="M3" i="3"/>
  <c r="AG3" i="3"/>
  <c r="BA3" i="3"/>
  <c r="R3" i="3"/>
  <c r="AL3" i="3"/>
  <c r="BF3" i="3"/>
  <c r="AF186" i="1"/>
  <c r="AB186" i="1"/>
  <c r="AB187" i="1" s="1"/>
  <c r="X186" i="1"/>
  <c r="X187" i="1" s="1"/>
  <c r="T186" i="1"/>
  <c r="T187" i="1" s="1"/>
  <c r="P186" i="1"/>
  <c r="P187" i="1" s="1"/>
  <c r="L186" i="1"/>
  <c r="L187" i="1" s="1"/>
  <c r="H186" i="1"/>
  <c r="H187" i="1" s="1"/>
  <c r="D186" i="1"/>
  <c r="D187" i="1" s="1"/>
  <c r="AE186" i="1"/>
  <c r="AA186" i="1"/>
  <c r="AA187" i="1" s="1"/>
  <c r="W186" i="1"/>
  <c r="W187" i="1" s="1"/>
  <c r="S186" i="1"/>
  <c r="S187" i="1" s="1"/>
  <c r="O186" i="1"/>
  <c r="O187" i="1" s="1"/>
  <c r="K186" i="1"/>
  <c r="K187" i="1" s="1"/>
  <c r="G186" i="1"/>
  <c r="G187" i="1" s="1"/>
  <c r="C186" i="1"/>
  <c r="C187" i="1" s="1"/>
  <c r="AD186" i="1"/>
  <c r="Z186" i="1"/>
  <c r="Z187" i="1" s="1"/>
  <c r="V186" i="1"/>
  <c r="V187" i="1" s="1"/>
  <c r="R186" i="1"/>
  <c r="R187" i="1" s="1"/>
  <c r="N186" i="1"/>
  <c r="N187" i="1" s="1"/>
  <c r="J186" i="1"/>
  <c r="J187" i="1" s="1"/>
  <c r="F186" i="1"/>
  <c r="F187" i="1" s="1"/>
  <c r="B186" i="1"/>
  <c r="AC186" i="1"/>
  <c r="AC187" i="1" s="1"/>
  <c r="M186" i="1"/>
  <c r="M187" i="1" s="1"/>
  <c r="Y186" i="1"/>
  <c r="Y187" i="1" s="1"/>
  <c r="I186" i="1"/>
  <c r="I187" i="1" s="1"/>
  <c r="Q186" i="1"/>
  <c r="Q187" i="1" s="1"/>
  <c r="U186" i="1"/>
  <c r="U187" i="1" s="1"/>
  <c r="E186" i="1"/>
  <c r="E187" i="1" s="1"/>
  <c r="AC86" i="1"/>
  <c r="AC87" i="1" s="1"/>
  <c r="Y86" i="1"/>
  <c r="Y87" i="1" s="1"/>
  <c r="U86" i="1"/>
  <c r="U87" i="1" s="1"/>
  <c r="Q86" i="1"/>
  <c r="Q87" i="1" s="1"/>
  <c r="M86" i="1"/>
  <c r="M87" i="1" s="1"/>
  <c r="I86" i="1"/>
  <c r="I87" i="1" s="1"/>
  <c r="E86" i="1"/>
  <c r="E87" i="1" s="1"/>
  <c r="Z86" i="1"/>
  <c r="Z87" i="1" s="1"/>
  <c r="F86" i="1"/>
  <c r="F87" i="1" s="1"/>
  <c r="AF86" i="1"/>
  <c r="AB86" i="1"/>
  <c r="AB87" i="1" s="1"/>
  <c r="X86" i="1"/>
  <c r="X87" i="1" s="1"/>
  <c r="T86" i="1"/>
  <c r="T87" i="1" s="1"/>
  <c r="P86" i="1"/>
  <c r="P87" i="1" s="1"/>
  <c r="L86" i="1"/>
  <c r="L87" i="1" s="1"/>
  <c r="H86" i="1"/>
  <c r="H87" i="1" s="1"/>
  <c r="D86" i="1"/>
  <c r="D87" i="1" s="1"/>
  <c r="V86" i="1"/>
  <c r="V87" i="1" s="1"/>
  <c r="N86" i="1"/>
  <c r="N87" i="1" s="1"/>
  <c r="AE86" i="1"/>
  <c r="AA86" i="1"/>
  <c r="AA87" i="1" s="1"/>
  <c r="W86" i="1"/>
  <c r="W87" i="1" s="1"/>
  <c r="S86" i="1"/>
  <c r="S87" i="1" s="1"/>
  <c r="O86" i="1"/>
  <c r="O87" i="1" s="1"/>
  <c r="K86" i="1"/>
  <c r="K87" i="1" s="1"/>
  <c r="G86" i="1"/>
  <c r="G87" i="1" s="1"/>
  <c r="C86" i="1"/>
  <c r="C87" i="1" s="1"/>
  <c r="AD86" i="1"/>
  <c r="R86" i="1"/>
  <c r="R87" i="1" s="1"/>
  <c r="J86" i="1"/>
  <c r="J87" i="1" s="1"/>
  <c r="B86" i="1"/>
  <c r="AD166" i="1"/>
  <c r="Z166" i="1"/>
  <c r="Z167" i="1" s="1"/>
  <c r="V166" i="1"/>
  <c r="V167" i="1" s="1"/>
  <c r="R166" i="1"/>
  <c r="R167" i="1" s="1"/>
  <c r="N166" i="1"/>
  <c r="N167" i="1" s="1"/>
  <c r="J166" i="1"/>
  <c r="J167" i="1" s="1"/>
  <c r="F166" i="1"/>
  <c r="F167" i="1" s="1"/>
  <c r="B166" i="1"/>
  <c r="AC166" i="1"/>
  <c r="AC167" i="1" s="1"/>
  <c r="Y166" i="1"/>
  <c r="Y167" i="1" s="1"/>
  <c r="U166" i="1"/>
  <c r="U167" i="1" s="1"/>
  <c r="Q166" i="1"/>
  <c r="Q167" i="1" s="1"/>
  <c r="M166" i="1"/>
  <c r="M167" i="1" s="1"/>
  <c r="I166" i="1"/>
  <c r="I167" i="1" s="1"/>
  <c r="E166" i="1"/>
  <c r="E167" i="1" s="1"/>
  <c r="AF166" i="1"/>
  <c r="AB166" i="1"/>
  <c r="AB167" i="1" s="1"/>
  <c r="X166" i="1"/>
  <c r="X167" i="1" s="1"/>
  <c r="T166" i="1"/>
  <c r="T167" i="1" s="1"/>
  <c r="P166" i="1"/>
  <c r="P167" i="1" s="1"/>
  <c r="L166" i="1"/>
  <c r="L167" i="1" s="1"/>
  <c r="H166" i="1"/>
  <c r="H167" i="1" s="1"/>
  <c r="D166" i="1"/>
  <c r="D167" i="1" s="1"/>
  <c r="S166" i="1"/>
  <c r="S167" i="1" s="1"/>
  <c r="C166" i="1"/>
  <c r="C167" i="1" s="1"/>
  <c r="AE166" i="1"/>
  <c r="O166" i="1"/>
  <c r="O167" i="1" s="1"/>
  <c r="G166" i="1"/>
  <c r="G167" i="1" s="1"/>
  <c r="AA166" i="1"/>
  <c r="AA167" i="1" s="1"/>
  <c r="K166" i="1"/>
  <c r="K167" i="1" s="1"/>
  <c r="W166" i="1"/>
  <c r="W167" i="1" s="1"/>
  <c r="AD226" i="1"/>
  <c r="Z226" i="1"/>
  <c r="Z227" i="1" s="1"/>
  <c r="V226" i="1"/>
  <c r="V227" i="1" s="1"/>
  <c r="R226" i="1"/>
  <c r="R227" i="1" s="1"/>
  <c r="N226" i="1"/>
  <c r="N227" i="1" s="1"/>
  <c r="J226" i="1"/>
  <c r="J227" i="1" s="1"/>
  <c r="F226" i="1"/>
  <c r="F227" i="1" s="1"/>
  <c r="B226" i="1"/>
  <c r="AC226" i="1"/>
  <c r="AC227" i="1" s="1"/>
  <c r="Y226" i="1"/>
  <c r="Y227" i="1" s="1"/>
  <c r="U226" i="1"/>
  <c r="U227" i="1" s="1"/>
  <c r="Q226" i="1"/>
  <c r="Q227" i="1" s="1"/>
  <c r="M226" i="1"/>
  <c r="M227" i="1" s="1"/>
  <c r="I226" i="1"/>
  <c r="I227" i="1" s="1"/>
  <c r="E226" i="1"/>
  <c r="E227" i="1" s="1"/>
  <c r="AF226" i="1"/>
  <c r="AB226" i="1"/>
  <c r="AB227" i="1" s="1"/>
  <c r="X226" i="1"/>
  <c r="X227" i="1" s="1"/>
  <c r="T226" i="1"/>
  <c r="T227" i="1" s="1"/>
  <c r="P226" i="1"/>
  <c r="P227" i="1" s="1"/>
  <c r="L226" i="1"/>
  <c r="L227" i="1" s="1"/>
  <c r="H226" i="1"/>
  <c r="H227" i="1" s="1"/>
  <c r="D226" i="1"/>
  <c r="D227" i="1" s="1"/>
  <c r="AE226" i="1"/>
  <c r="O226" i="1"/>
  <c r="O227" i="1" s="1"/>
  <c r="C226" i="1"/>
  <c r="C227" i="1" s="1"/>
  <c r="AA226" i="1"/>
  <c r="AA227" i="1" s="1"/>
  <c r="K226" i="1"/>
  <c r="K227" i="1" s="1"/>
  <c r="W226" i="1"/>
  <c r="W227" i="1" s="1"/>
  <c r="G226" i="1"/>
  <c r="G227" i="1" s="1"/>
  <c r="S226" i="1"/>
  <c r="S227" i="1" s="1"/>
  <c r="D5" i="2"/>
  <c r="D17" i="2"/>
  <c r="AD87" i="1" l="1"/>
  <c r="AD100" i="1"/>
  <c r="AF80" i="1"/>
  <c r="AF67" i="1"/>
  <c r="B107" i="1"/>
  <c r="AJ109" i="1"/>
  <c r="AC10" i="3" s="1"/>
  <c r="AG110" i="1"/>
  <c r="AB11" i="3" s="1"/>
  <c r="AK110" i="1"/>
  <c r="AD11" i="3" s="1"/>
  <c r="AH111" i="1"/>
  <c r="AL111" i="1"/>
  <c r="AE12" i="3" s="1"/>
  <c r="AI112" i="1"/>
  <c r="AM112" i="1"/>
  <c r="AF13" i="3" s="1"/>
  <c r="AJ113" i="1"/>
  <c r="AC14" i="3" s="1"/>
  <c r="AG114" i="1"/>
  <c r="AB15" i="3" s="1"/>
  <c r="AK114" i="1"/>
  <c r="AD15" i="3" s="1"/>
  <c r="AH115" i="1"/>
  <c r="AL115" i="1"/>
  <c r="AE16" i="3" s="1"/>
  <c r="AI116" i="1"/>
  <c r="AM116" i="1"/>
  <c r="AF17" i="3" s="1"/>
  <c r="AJ117" i="1"/>
  <c r="AC18" i="3" s="1"/>
  <c r="AG118" i="1"/>
  <c r="AB19" i="3" s="1"/>
  <c r="AK118" i="1"/>
  <c r="AD19" i="3" s="1"/>
  <c r="AH119" i="1"/>
  <c r="AL119" i="1"/>
  <c r="AE20" i="3" s="1"/>
  <c r="AM108" i="1"/>
  <c r="AF9" i="3" s="1"/>
  <c r="AG108" i="1"/>
  <c r="AB9" i="3" s="1"/>
  <c r="AG109" i="1"/>
  <c r="AB10" i="3" s="1"/>
  <c r="AK109" i="1"/>
  <c r="AD10" i="3" s="1"/>
  <c r="AH110" i="1"/>
  <c r="AL110" i="1"/>
  <c r="AE11" i="3" s="1"/>
  <c r="AI111" i="1"/>
  <c r="AM111" i="1"/>
  <c r="AF12" i="3" s="1"/>
  <c r="AJ112" i="1"/>
  <c r="AC13" i="3" s="1"/>
  <c r="AG113" i="1"/>
  <c r="AB14" i="3" s="1"/>
  <c r="AK113" i="1"/>
  <c r="AD14" i="3" s="1"/>
  <c r="AH114" i="1"/>
  <c r="AL114" i="1"/>
  <c r="AE15" i="3" s="1"/>
  <c r="AI115" i="1"/>
  <c r="AM115" i="1"/>
  <c r="AF16" i="3" s="1"/>
  <c r="AJ116" i="1"/>
  <c r="AC17" i="3" s="1"/>
  <c r="AG117" i="1"/>
  <c r="AB18" i="3" s="1"/>
  <c r="AK117" i="1"/>
  <c r="AD18" i="3" s="1"/>
  <c r="AH118" i="1"/>
  <c r="AL118" i="1"/>
  <c r="AE19" i="3" s="1"/>
  <c r="AI119" i="1"/>
  <c r="AM119" i="1"/>
  <c r="AF20" i="3" s="1"/>
  <c r="AJ108" i="1"/>
  <c r="AC9" i="3" s="1"/>
  <c r="AH109" i="1"/>
  <c r="AL109" i="1"/>
  <c r="AE10" i="3" s="1"/>
  <c r="AI110" i="1"/>
  <c r="AM110" i="1"/>
  <c r="AF11" i="3" s="1"/>
  <c r="AJ111" i="1"/>
  <c r="AC12" i="3" s="1"/>
  <c r="AG112" i="1"/>
  <c r="AB13" i="3" s="1"/>
  <c r="AK112" i="1"/>
  <c r="AD13" i="3" s="1"/>
  <c r="AH113" i="1"/>
  <c r="AL113" i="1"/>
  <c r="AE14" i="3" s="1"/>
  <c r="AI114" i="1"/>
  <c r="AM114" i="1"/>
  <c r="AF15" i="3" s="1"/>
  <c r="AJ115" i="1"/>
  <c r="AC16" i="3" s="1"/>
  <c r="AG116" i="1"/>
  <c r="AB17" i="3" s="1"/>
  <c r="AK116" i="1"/>
  <c r="AD17" i="3" s="1"/>
  <c r="AH117" i="1"/>
  <c r="AL117" i="1"/>
  <c r="AE18" i="3" s="1"/>
  <c r="AI118" i="1"/>
  <c r="AM118" i="1"/>
  <c r="AF19" i="3" s="1"/>
  <c r="AJ119" i="1"/>
  <c r="AC20" i="3" s="1"/>
  <c r="AK108" i="1"/>
  <c r="AD9" i="3" s="1"/>
  <c r="AI108" i="1"/>
  <c r="AJ110" i="1"/>
  <c r="AC11" i="3" s="1"/>
  <c r="AL112" i="1"/>
  <c r="AE13" i="3" s="1"/>
  <c r="AG115" i="1"/>
  <c r="AB16" i="3" s="1"/>
  <c r="AI117" i="1"/>
  <c r="AK119" i="1"/>
  <c r="AD20" i="3" s="1"/>
  <c r="AG111" i="1"/>
  <c r="AB12" i="3" s="1"/>
  <c r="AI113" i="1"/>
  <c r="AK115" i="1"/>
  <c r="AD16" i="3" s="1"/>
  <c r="AM117" i="1"/>
  <c r="AF18" i="3" s="1"/>
  <c r="AL108" i="1"/>
  <c r="AE9" i="3" s="1"/>
  <c r="AI109" i="1"/>
  <c r="AK111" i="1"/>
  <c r="AD12" i="3" s="1"/>
  <c r="AM113" i="1"/>
  <c r="AF14" i="3" s="1"/>
  <c r="AH116" i="1"/>
  <c r="AJ118" i="1"/>
  <c r="AC19" i="3" s="1"/>
  <c r="AH108" i="1"/>
  <c r="AL116" i="1"/>
  <c r="AE17" i="3" s="1"/>
  <c r="AM109" i="1"/>
  <c r="AF10" i="3" s="1"/>
  <c r="AG119" i="1"/>
  <c r="AB20" i="3" s="1"/>
  <c r="AJ114" i="1"/>
  <c r="AC15" i="3" s="1"/>
  <c r="AH112" i="1"/>
  <c r="AG209" i="1"/>
  <c r="BA10" i="3" s="1"/>
  <c r="AK209" i="1"/>
  <c r="BC10" i="3" s="1"/>
  <c r="AH210" i="1"/>
  <c r="AL210" i="1"/>
  <c r="BD11" i="3" s="1"/>
  <c r="AI211" i="1"/>
  <c r="AM211" i="1"/>
  <c r="BE12" i="3" s="1"/>
  <c r="AJ212" i="1"/>
  <c r="BB13" i="3" s="1"/>
  <c r="AG213" i="1"/>
  <c r="BA14" i="3" s="1"/>
  <c r="AK213" i="1"/>
  <c r="BC14" i="3" s="1"/>
  <c r="AH214" i="1"/>
  <c r="AL214" i="1"/>
  <c r="BD15" i="3" s="1"/>
  <c r="AI215" i="1"/>
  <c r="AM215" i="1"/>
  <c r="BE16" i="3" s="1"/>
  <c r="AJ216" i="1"/>
  <c r="BB17" i="3" s="1"/>
  <c r="AG217" i="1"/>
  <c r="BA18" i="3" s="1"/>
  <c r="AK217" i="1"/>
  <c r="BC18" i="3" s="1"/>
  <c r="AH218" i="1"/>
  <c r="AL218" i="1"/>
  <c r="BD19" i="3" s="1"/>
  <c r="AI219" i="1"/>
  <c r="AM219" i="1"/>
  <c r="BE20" i="3" s="1"/>
  <c r="AJ208" i="1"/>
  <c r="BB9" i="3" s="1"/>
  <c r="AH209" i="1"/>
  <c r="AL209" i="1"/>
  <c r="BD10" i="3" s="1"/>
  <c r="AI210" i="1"/>
  <c r="AM210" i="1"/>
  <c r="BE11" i="3" s="1"/>
  <c r="AJ211" i="1"/>
  <c r="BB12" i="3" s="1"/>
  <c r="AG212" i="1"/>
  <c r="BA13" i="3" s="1"/>
  <c r="AK212" i="1"/>
  <c r="BC13" i="3" s="1"/>
  <c r="AH213" i="1"/>
  <c r="AL213" i="1"/>
  <c r="BD14" i="3" s="1"/>
  <c r="AI214" i="1"/>
  <c r="AM214" i="1"/>
  <c r="BE15" i="3" s="1"/>
  <c r="AJ215" i="1"/>
  <c r="BB16" i="3" s="1"/>
  <c r="AG216" i="1"/>
  <c r="BA17" i="3" s="1"/>
  <c r="AK216" i="1"/>
  <c r="BC17" i="3" s="1"/>
  <c r="AH217" i="1"/>
  <c r="AL217" i="1"/>
  <c r="BD18" i="3" s="1"/>
  <c r="AI218" i="1"/>
  <c r="AM218" i="1"/>
  <c r="BE19" i="3" s="1"/>
  <c r="AJ219" i="1"/>
  <c r="BB20" i="3" s="1"/>
  <c r="AK208" i="1"/>
  <c r="BC9" i="3" s="1"/>
  <c r="AI208" i="1"/>
  <c r="AM209" i="1"/>
  <c r="BE10" i="3" s="1"/>
  <c r="AG211" i="1"/>
  <c r="BA12" i="3" s="1"/>
  <c r="AH212" i="1"/>
  <c r="AI213" i="1"/>
  <c r="AJ214" i="1"/>
  <c r="BB15" i="3" s="1"/>
  <c r="AK215" i="1"/>
  <c r="BC16" i="3" s="1"/>
  <c r="AL216" i="1"/>
  <c r="BD17" i="3" s="1"/>
  <c r="AM217" i="1"/>
  <c r="BE18" i="3" s="1"/>
  <c r="AG219" i="1"/>
  <c r="BA20" i="3" s="1"/>
  <c r="AL208" i="1"/>
  <c r="BD9" i="3" s="1"/>
  <c r="AG210" i="1"/>
  <c r="BA11" i="3" s="1"/>
  <c r="AH211" i="1"/>
  <c r="AI212" i="1"/>
  <c r="AJ213" i="1"/>
  <c r="BB14" i="3" s="1"/>
  <c r="AK214" i="1"/>
  <c r="BC15" i="3" s="1"/>
  <c r="AL215" i="1"/>
  <c r="BD16" i="3" s="1"/>
  <c r="AM216" i="1"/>
  <c r="BE17" i="3" s="1"/>
  <c r="AG218" i="1"/>
  <c r="BA19" i="3" s="1"/>
  <c r="AH219" i="1"/>
  <c r="AM208" i="1"/>
  <c r="BE9" i="3" s="1"/>
  <c r="AI209" i="1"/>
  <c r="AK211" i="1"/>
  <c r="BC12" i="3" s="1"/>
  <c r="AM213" i="1"/>
  <c r="BE14" i="3" s="1"/>
  <c r="AH216" i="1"/>
  <c r="AJ218" i="1"/>
  <c r="BB19" i="3" s="1"/>
  <c r="AH208" i="1"/>
  <c r="AJ209" i="1"/>
  <c r="BB10" i="3" s="1"/>
  <c r="AL211" i="1"/>
  <c r="BD12" i="3" s="1"/>
  <c r="AG214" i="1"/>
  <c r="BA15" i="3" s="1"/>
  <c r="AI216" i="1"/>
  <c r="AK218" i="1"/>
  <c r="BC19" i="3" s="1"/>
  <c r="AG208" i="1"/>
  <c r="BA9" i="3" s="1"/>
  <c r="AJ210" i="1"/>
  <c r="BB11" i="3" s="1"/>
  <c r="AL212" i="1"/>
  <c r="BD13" i="3" s="1"/>
  <c r="AG215" i="1"/>
  <c r="BA16" i="3" s="1"/>
  <c r="AI217" i="1"/>
  <c r="AK219" i="1"/>
  <c r="BC20" i="3" s="1"/>
  <c r="AJ217" i="1"/>
  <c r="BB18" i="3" s="1"/>
  <c r="B207" i="1"/>
  <c r="AK210" i="1"/>
  <c r="BC11" i="3" s="1"/>
  <c r="AL219" i="1"/>
  <c r="BD20" i="3" s="1"/>
  <c r="AM212" i="1"/>
  <c r="BE13" i="3" s="1"/>
  <c r="AH215" i="1"/>
  <c r="AE60" i="1"/>
  <c r="AE47" i="1"/>
  <c r="AD227" i="1"/>
  <c r="AD240" i="1"/>
  <c r="AF167" i="1"/>
  <c r="AF180" i="1"/>
  <c r="B167" i="1"/>
  <c r="AH169" i="1"/>
  <c r="AL169" i="1"/>
  <c r="AT10" i="3" s="1"/>
  <c r="AI170" i="1"/>
  <c r="AM170" i="1"/>
  <c r="AU11" i="3" s="1"/>
  <c r="AJ171" i="1"/>
  <c r="AR12" i="3" s="1"/>
  <c r="AG172" i="1"/>
  <c r="AQ13" i="3" s="1"/>
  <c r="AK172" i="1"/>
  <c r="AS13" i="3" s="1"/>
  <c r="AH173" i="1"/>
  <c r="AL173" i="1"/>
  <c r="AT14" i="3" s="1"/>
  <c r="AI174" i="1"/>
  <c r="AM174" i="1"/>
  <c r="AU15" i="3" s="1"/>
  <c r="AJ175" i="1"/>
  <c r="AR16" i="3" s="1"/>
  <c r="AG176" i="1"/>
  <c r="AQ17" i="3" s="1"/>
  <c r="AK176" i="1"/>
  <c r="AS17" i="3" s="1"/>
  <c r="AH177" i="1"/>
  <c r="AL177" i="1"/>
  <c r="AT18" i="3" s="1"/>
  <c r="AI178" i="1"/>
  <c r="AM178" i="1"/>
  <c r="AU19" i="3" s="1"/>
  <c r="AJ179" i="1"/>
  <c r="AR20" i="3" s="1"/>
  <c r="AK168" i="1"/>
  <c r="AS9" i="3" s="1"/>
  <c r="AI168" i="1"/>
  <c r="AG169" i="1"/>
  <c r="AQ10" i="3" s="1"/>
  <c r="AM169" i="1"/>
  <c r="AU10" i="3" s="1"/>
  <c r="AK170" i="1"/>
  <c r="AS11" i="3" s="1"/>
  <c r="AI171" i="1"/>
  <c r="AH172" i="1"/>
  <c r="AM172" i="1"/>
  <c r="AU13" i="3" s="1"/>
  <c r="AK173" i="1"/>
  <c r="AS14" i="3" s="1"/>
  <c r="AJ174" i="1"/>
  <c r="AR15" i="3" s="1"/>
  <c r="AH175" i="1"/>
  <c r="AM175" i="1"/>
  <c r="AU16" i="3" s="1"/>
  <c r="AL176" i="1"/>
  <c r="AT17" i="3" s="1"/>
  <c r="AJ177" i="1"/>
  <c r="AR18" i="3" s="1"/>
  <c r="AH178" i="1"/>
  <c r="AG179" i="1"/>
  <c r="AQ20" i="3" s="1"/>
  <c r="AL179" i="1"/>
  <c r="AT20" i="3" s="1"/>
  <c r="AJ168" i="1"/>
  <c r="AR9" i="3" s="1"/>
  <c r="AI169" i="1"/>
  <c r="AG170" i="1"/>
  <c r="AQ11" i="3" s="1"/>
  <c r="AL170" i="1"/>
  <c r="AT11" i="3" s="1"/>
  <c r="AK171" i="1"/>
  <c r="AS12" i="3" s="1"/>
  <c r="AI172" i="1"/>
  <c r="AG173" i="1"/>
  <c r="AQ14" i="3" s="1"/>
  <c r="AM173" i="1"/>
  <c r="AU14" i="3" s="1"/>
  <c r="AK174" i="1"/>
  <c r="AS15" i="3" s="1"/>
  <c r="AI175" i="1"/>
  <c r="AH176" i="1"/>
  <c r="AM176" i="1"/>
  <c r="AU17" i="3" s="1"/>
  <c r="AK177" i="1"/>
  <c r="AS18" i="3" s="1"/>
  <c r="AJ178" i="1"/>
  <c r="AR19" i="3" s="1"/>
  <c r="AH179" i="1"/>
  <c r="AM179" i="1"/>
  <c r="AU20" i="3" s="1"/>
  <c r="AH168" i="1"/>
  <c r="AJ169" i="1"/>
  <c r="AR10" i="3" s="1"/>
  <c r="AG171" i="1"/>
  <c r="AQ12" i="3" s="1"/>
  <c r="AJ172" i="1"/>
  <c r="AR13" i="3" s="1"/>
  <c r="AG174" i="1"/>
  <c r="AQ15" i="3" s="1"/>
  <c r="AK175" i="1"/>
  <c r="AS16" i="3" s="1"/>
  <c r="AG177" i="1"/>
  <c r="AQ18" i="3" s="1"/>
  <c r="AK178" i="1"/>
  <c r="AS19" i="3" s="1"/>
  <c r="AL168" i="1"/>
  <c r="AT9" i="3" s="1"/>
  <c r="AK169" i="1"/>
  <c r="AS10" i="3" s="1"/>
  <c r="AH171" i="1"/>
  <c r="AL172" i="1"/>
  <c r="AT13" i="3" s="1"/>
  <c r="AH174" i="1"/>
  <c r="AL175" i="1"/>
  <c r="AT16" i="3" s="1"/>
  <c r="AI177" i="1"/>
  <c r="AL178" i="1"/>
  <c r="AT19" i="3" s="1"/>
  <c r="AM168" i="1"/>
  <c r="AU9" i="3" s="1"/>
  <c r="AH170" i="1"/>
  <c r="AL171" i="1"/>
  <c r="AT12" i="3" s="1"/>
  <c r="AI173" i="1"/>
  <c r="AL174" i="1"/>
  <c r="AT15" i="3" s="1"/>
  <c r="AI176" i="1"/>
  <c r="AM177" i="1"/>
  <c r="AU18" i="3" s="1"/>
  <c r="AI179" i="1"/>
  <c r="AG168" i="1"/>
  <c r="AQ9" i="3" s="1"/>
  <c r="AJ170" i="1"/>
  <c r="AR11" i="3" s="1"/>
  <c r="AJ176" i="1"/>
  <c r="AR17" i="3" s="1"/>
  <c r="AM171" i="1"/>
  <c r="AU12" i="3" s="1"/>
  <c r="AG178" i="1"/>
  <c r="AQ19" i="3" s="1"/>
  <c r="AJ173" i="1"/>
  <c r="AR14" i="3" s="1"/>
  <c r="AK179" i="1"/>
  <c r="AS20" i="3" s="1"/>
  <c r="AG175" i="1"/>
  <c r="AQ16" i="3" s="1"/>
  <c r="B87" i="1"/>
  <c r="AJ99" i="1"/>
  <c r="X20" i="3" s="1"/>
  <c r="AG89" i="1"/>
  <c r="W10" i="3" s="1"/>
  <c r="AK89" i="1"/>
  <c r="Y10" i="3" s="1"/>
  <c r="AH90" i="1"/>
  <c r="AL90" i="1"/>
  <c r="Z11" i="3" s="1"/>
  <c r="AI91" i="1"/>
  <c r="AM91" i="1"/>
  <c r="AA12" i="3" s="1"/>
  <c r="AJ92" i="1"/>
  <c r="X13" i="3" s="1"/>
  <c r="AG93" i="1"/>
  <c r="W14" i="3" s="1"/>
  <c r="AK93" i="1"/>
  <c r="Y14" i="3" s="1"/>
  <c r="AH94" i="1"/>
  <c r="AL94" i="1"/>
  <c r="Z15" i="3" s="1"/>
  <c r="AI95" i="1"/>
  <c r="AM95" i="1"/>
  <c r="AA16" i="3" s="1"/>
  <c r="AJ96" i="1"/>
  <c r="X17" i="3" s="1"/>
  <c r="AG97" i="1"/>
  <c r="W18" i="3" s="1"/>
  <c r="AK97" i="1"/>
  <c r="Y18" i="3" s="1"/>
  <c r="AH98" i="1"/>
  <c r="AL98" i="1"/>
  <c r="Z19" i="3" s="1"/>
  <c r="AG99" i="1"/>
  <c r="W20" i="3" s="1"/>
  <c r="AK99" i="1"/>
  <c r="Y20" i="3" s="1"/>
  <c r="AH89" i="1"/>
  <c r="AL89" i="1"/>
  <c r="Z10" i="3" s="1"/>
  <c r="AI90" i="1"/>
  <c r="AM90" i="1"/>
  <c r="AA11" i="3" s="1"/>
  <c r="AJ91" i="1"/>
  <c r="X12" i="3" s="1"/>
  <c r="AG92" i="1"/>
  <c r="W13" i="3" s="1"/>
  <c r="AK92" i="1"/>
  <c r="Y13" i="3" s="1"/>
  <c r="AH93" i="1"/>
  <c r="AL93" i="1"/>
  <c r="Z14" i="3" s="1"/>
  <c r="AI94" i="1"/>
  <c r="AM94" i="1"/>
  <c r="AA15" i="3" s="1"/>
  <c r="AJ95" i="1"/>
  <c r="X16" i="3" s="1"/>
  <c r="AG96" i="1"/>
  <c r="W17" i="3" s="1"/>
  <c r="AK96" i="1"/>
  <c r="Y17" i="3" s="1"/>
  <c r="AH99" i="1"/>
  <c r="AL99" i="1"/>
  <c r="Z20" i="3" s="1"/>
  <c r="AI89" i="1"/>
  <c r="AM89" i="1"/>
  <c r="AA10" i="3" s="1"/>
  <c r="AJ90" i="1"/>
  <c r="X11" i="3" s="1"/>
  <c r="AG91" i="1"/>
  <c r="W12" i="3" s="1"/>
  <c r="AK91" i="1"/>
  <c r="Y12" i="3" s="1"/>
  <c r="AH92" i="1"/>
  <c r="AL92" i="1"/>
  <c r="Z13" i="3" s="1"/>
  <c r="AI93" i="1"/>
  <c r="AM99" i="1"/>
  <c r="AA20" i="3" s="1"/>
  <c r="AH91" i="1"/>
  <c r="AJ93" i="1"/>
  <c r="X14" i="3" s="1"/>
  <c r="AK94" i="1"/>
  <c r="Y15" i="3" s="1"/>
  <c r="AL95" i="1"/>
  <c r="Z16" i="3" s="1"/>
  <c r="AM96" i="1"/>
  <c r="AA17" i="3" s="1"/>
  <c r="AL97" i="1"/>
  <c r="Z18" i="3" s="1"/>
  <c r="AJ98" i="1"/>
  <c r="X19" i="3" s="1"/>
  <c r="AL88" i="1"/>
  <c r="Z9" i="3" s="1"/>
  <c r="AH88" i="1"/>
  <c r="AJ89" i="1"/>
  <c r="X10" i="3" s="1"/>
  <c r="AL91" i="1"/>
  <c r="Z12" i="3" s="1"/>
  <c r="AM93" i="1"/>
  <c r="AA14" i="3" s="1"/>
  <c r="AG95" i="1"/>
  <c r="W16" i="3" s="1"/>
  <c r="AH96" i="1"/>
  <c r="AH97" i="1"/>
  <c r="AM97" i="1"/>
  <c r="AA18" i="3" s="1"/>
  <c r="AK98" i="1"/>
  <c r="Y19" i="3" s="1"/>
  <c r="AM88" i="1"/>
  <c r="AA9" i="3" s="1"/>
  <c r="AG88" i="1"/>
  <c r="W9" i="3" s="1"/>
  <c r="AG90" i="1"/>
  <c r="W11" i="3" s="1"/>
  <c r="AI92" i="1"/>
  <c r="AG94" i="1"/>
  <c r="W15" i="3" s="1"/>
  <c r="AH95" i="1"/>
  <c r="AI96" i="1"/>
  <c r="AI97" i="1"/>
  <c r="AG98" i="1"/>
  <c r="W19" i="3" s="1"/>
  <c r="AM98" i="1"/>
  <c r="AA19" i="3" s="1"/>
  <c r="AJ88" i="1"/>
  <c r="X9" i="3" s="1"/>
  <c r="AM92" i="1"/>
  <c r="AA13" i="3" s="1"/>
  <c r="AJ97" i="1"/>
  <c r="X18" i="3" s="1"/>
  <c r="AL96" i="1"/>
  <c r="Z17" i="3" s="1"/>
  <c r="AJ94" i="1"/>
  <c r="X15" i="3" s="1"/>
  <c r="AI98" i="1"/>
  <c r="AI88" i="1"/>
  <c r="AI99" i="1"/>
  <c r="AK95" i="1"/>
  <c r="Y16" i="3" s="1"/>
  <c r="AK88" i="1"/>
  <c r="Y9" i="3" s="1"/>
  <c r="AK90" i="1"/>
  <c r="Y11" i="3" s="1"/>
  <c r="AD147" i="1"/>
  <c r="AD160" i="1"/>
  <c r="AE147" i="1"/>
  <c r="AE160" i="1"/>
  <c r="AF147" i="1"/>
  <c r="AF160" i="1"/>
  <c r="AD120" i="1"/>
  <c r="AD107" i="1"/>
  <c r="AF140" i="1"/>
  <c r="AF127" i="1"/>
  <c r="AD127" i="1"/>
  <c r="AD140" i="1"/>
  <c r="AE127" i="1"/>
  <c r="AE140" i="1"/>
  <c r="B27" i="1"/>
  <c r="AI30" i="1"/>
  <c r="AM30" i="1"/>
  <c r="L11" i="3" s="1"/>
  <c r="AJ31" i="1"/>
  <c r="I12" i="3" s="1"/>
  <c r="AG32" i="1"/>
  <c r="H13" i="3" s="1"/>
  <c r="AK32" i="1"/>
  <c r="J13" i="3" s="1"/>
  <c r="AH33" i="1"/>
  <c r="AL33" i="1"/>
  <c r="K14" i="3" s="1"/>
  <c r="AI34" i="1"/>
  <c r="AM34" i="1"/>
  <c r="L15" i="3" s="1"/>
  <c r="AJ35" i="1"/>
  <c r="I16" i="3" s="1"/>
  <c r="AG36" i="1"/>
  <c r="H17" i="3" s="1"/>
  <c r="AK36" i="1"/>
  <c r="J17" i="3" s="1"/>
  <c r="AH37" i="1"/>
  <c r="AL37" i="1"/>
  <c r="K18" i="3" s="1"/>
  <c r="AI38" i="1"/>
  <c r="AM38" i="1"/>
  <c r="L19" i="3" s="1"/>
  <c r="AJ39" i="1"/>
  <c r="I20" i="3" s="1"/>
  <c r="AG29" i="1"/>
  <c r="H10" i="3" s="1"/>
  <c r="AK29" i="1"/>
  <c r="J10" i="3" s="1"/>
  <c r="AL28" i="1"/>
  <c r="K9" i="3" s="1"/>
  <c r="AH28" i="1"/>
  <c r="AJ30" i="1"/>
  <c r="I11" i="3" s="1"/>
  <c r="AG31" i="1"/>
  <c r="H12" i="3" s="1"/>
  <c r="AK31" i="1"/>
  <c r="J12" i="3" s="1"/>
  <c r="AH32" i="1"/>
  <c r="AL32" i="1"/>
  <c r="K13" i="3" s="1"/>
  <c r="AI33" i="1"/>
  <c r="AM33" i="1"/>
  <c r="L14" i="3" s="1"/>
  <c r="AJ34" i="1"/>
  <c r="I15" i="3" s="1"/>
  <c r="AG35" i="1"/>
  <c r="H16" i="3" s="1"/>
  <c r="AK35" i="1"/>
  <c r="J16" i="3" s="1"/>
  <c r="AH36" i="1"/>
  <c r="AL36" i="1"/>
  <c r="K17" i="3" s="1"/>
  <c r="AI37" i="1"/>
  <c r="AM37" i="1"/>
  <c r="L18" i="3" s="1"/>
  <c r="AJ38" i="1"/>
  <c r="I19" i="3" s="1"/>
  <c r="AG39" i="1"/>
  <c r="H20" i="3" s="1"/>
  <c r="AK39" i="1"/>
  <c r="J20" i="3" s="1"/>
  <c r="AH29" i="1"/>
  <c r="AL29" i="1"/>
  <c r="K10" i="3" s="1"/>
  <c r="AM28" i="1"/>
  <c r="L9" i="3" s="1"/>
  <c r="AG28" i="1"/>
  <c r="H9" i="3" s="1"/>
  <c r="AG30" i="1"/>
  <c r="H11" i="3" s="1"/>
  <c r="AK30" i="1"/>
  <c r="J11" i="3" s="1"/>
  <c r="AH31" i="1"/>
  <c r="AL31" i="1"/>
  <c r="K12" i="3" s="1"/>
  <c r="AI32" i="1"/>
  <c r="AM32" i="1"/>
  <c r="L13" i="3" s="1"/>
  <c r="AJ33" i="1"/>
  <c r="I14" i="3" s="1"/>
  <c r="AG34" i="1"/>
  <c r="H15" i="3" s="1"/>
  <c r="AK34" i="1"/>
  <c r="J15" i="3" s="1"/>
  <c r="AH35" i="1"/>
  <c r="AL35" i="1"/>
  <c r="K16" i="3" s="1"/>
  <c r="AI36" i="1"/>
  <c r="AM36" i="1"/>
  <c r="L17" i="3" s="1"/>
  <c r="AJ37" i="1"/>
  <c r="I18" i="3" s="1"/>
  <c r="AG38" i="1"/>
  <c r="H19" i="3" s="1"/>
  <c r="AK38" i="1"/>
  <c r="J19" i="3" s="1"/>
  <c r="AH39" i="1"/>
  <c r="AL39" i="1"/>
  <c r="K20" i="3" s="1"/>
  <c r="AI29" i="1"/>
  <c r="AM29" i="1"/>
  <c r="L10" i="3" s="1"/>
  <c r="AJ28" i="1"/>
  <c r="I9" i="3" s="1"/>
  <c r="AI31" i="1"/>
  <c r="AK33" i="1"/>
  <c r="J14" i="3" s="1"/>
  <c r="AM35" i="1"/>
  <c r="L16" i="3" s="1"/>
  <c r="AH38" i="1"/>
  <c r="AJ29" i="1"/>
  <c r="I10" i="3" s="1"/>
  <c r="AI35" i="1"/>
  <c r="AM31" i="1"/>
  <c r="L12" i="3" s="1"/>
  <c r="AH34" i="1"/>
  <c r="AJ36" i="1"/>
  <c r="I17" i="3" s="1"/>
  <c r="AL38" i="1"/>
  <c r="K19" i="3" s="1"/>
  <c r="AK28" i="1"/>
  <c r="J9" i="3" s="1"/>
  <c r="AL30" i="1"/>
  <c r="K11" i="3" s="1"/>
  <c r="AK37" i="1"/>
  <c r="J18" i="3" s="1"/>
  <c r="AH30" i="1"/>
  <c r="AJ32" i="1"/>
  <c r="I13" i="3" s="1"/>
  <c r="AL34" i="1"/>
  <c r="K15" i="3" s="1"/>
  <c r="AG37" i="1"/>
  <c r="H18" i="3" s="1"/>
  <c r="AI39" i="1"/>
  <c r="AI28" i="1"/>
  <c r="AG33" i="1"/>
  <c r="H14" i="3" s="1"/>
  <c r="AM39" i="1"/>
  <c r="L20" i="3" s="1"/>
  <c r="AD167" i="1"/>
  <c r="AD180" i="1"/>
  <c r="AI69" i="1"/>
  <c r="AM69" i="1"/>
  <c r="V10" i="3" s="1"/>
  <c r="AJ70" i="1"/>
  <c r="S11" i="3" s="1"/>
  <c r="AG71" i="1"/>
  <c r="R12" i="3" s="1"/>
  <c r="AK71" i="1"/>
  <c r="T12" i="3" s="1"/>
  <c r="AH72" i="1"/>
  <c r="AL72" i="1"/>
  <c r="U13" i="3" s="1"/>
  <c r="AI73" i="1"/>
  <c r="AM73" i="1"/>
  <c r="V14" i="3" s="1"/>
  <c r="AJ74" i="1"/>
  <c r="S15" i="3" s="1"/>
  <c r="AG75" i="1"/>
  <c r="R16" i="3" s="1"/>
  <c r="AK75" i="1"/>
  <c r="T16" i="3" s="1"/>
  <c r="AH76" i="1"/>
  <c r="AL76" i="1"/>
  <c r="U17" i="3" s="1"/>
  <c r="AI77" i="1"/>
  <c r="AM77" i="1"/>
  <c r="V18" i="3" s="1"/>
  <c r="AJ78" i="1"/>
  <c r="S19" i="3" s="1"/>
  <c r="AG79" i="1"/>
  <c r="R20" i="3" s="1"/>
  <c r="AK79" i="1"/>
  <c r="T20" i="3" s="1"/>
  <c r="AL68" i="1"/>
  <c r="U9" i="3" s="1"/>
  <c r="AH68" i="1"/>
  <c r="AJ69" i="1"/>
  <c r="S10" i="3" s="1"/>
  <c r="AG70" i="1"/>
  <c r="R11" i="3" s="1"/>
  <c r="AK70" i="1"/>
  <c r="T11" i="3" s="1"/>
  <c r="AH71" i="1"/>
  <c r="AL71" i="1"/>
  <c r="U12" i="3" s="1"/>
  <c r="AI72" i="1"/>
  <c r="AM72" i="1"/>
  <c r="V13" i="3" s="1"/>
  <c r="AJ73" i="1"/>
  <c r="S14" i="3" s="1"/>
  <c r="AG74" i="1"/>
  <c r="R15" i="3" s="1"/>
  <c r="AK74" i="1"/>
  <c r="T15" i="3" s="1"/>
  <c r="AH75" i="1"/>
  <c r="AL75" i="1"/>
  <c r="U16" i="3" s="1"/>
  <c r="AI76" i="1"/>
  <c r="AM76" i="1"/>
  <c r="V17" i="3" s="1"/>
  <c r="AJ77" i="1"/>
  <c r="S18" i="3" s="1"/>
  <c r="AG78" i="1"/>
  <c r="R19" i="3" s="1"/>
  <c r="AK78" i="1"/>
  <c r="T19" i="3" s="1"/>
  <c r="AH79" i="1"/>
  <c r="AL79" i="1"/>
  <c r="U20" i="3" s="1"/>
  <c r="AM68" i="1"/>
  <c r="V9" i="3" s="1"/>
  <c r="AG68" i="1"/>
  <c r="R9" i="3" s="1"/>
  <c r="AG69" i="1"/>
  <c r="R10" i="3" s="1"/>
  <c r="AK69" i="1"/>
  <c r="T10" i="3" s="1"/>
  <c r="AH70" i="1"/>
  <c r="AL70" i="1"/>
  <c r="U11" i="3" s="1"/>
  <c r="AI71" i="1"/>
  <c r="AM71" i="1"/>
  <c r="V12" i="3" s="1"/>
  <c r="AJ72" i="1"/>
  <c r="S13" i="3" s="1"/>
  <c r="AG73" i="1"/>
  <c r="R14" i="3" s="1"/>
  <c r="AK73" i="1"/>
  <c r="T14" i="3" s="1"/>
  <c r="AH74" i="1"/>
  <c r="AL74" i="1"/>
  <c r="U15" i="3" s="1"/>
  <c r="AI75" i="1"/>
  <c r="AM75" i="1"/>
  <c r="V16" i="3" s="1"/>
  <c r="AJ76" i="1"/>
  <c r="S17" i="3" s="1"/>
  <c r="AG77" i="1"/>
  <c r="R18" i="3" s="1"/>
  <c r="AK77" i="1"/>
  <c r="T18" i="3" s="1"/>
  <c r="AH78" i="1"/>
  <c r="AL78" i="1"/>
  <c r="U19" i="3" s="1"/>
  <c r="AI79" i="1"/>
  <c r="AM79" i="1"/>
  <c r="V20" i="3" s="1"/>
  <c r="AJ68" i="1"/>
  <c r="S9" i="3" s="1"/>
  <c r="AH69" i="1"/>
  <c r="AJ71" i="1"/>
  <c r="S12" i="3" s="1"/>
  <c r="AL73" i="1"/>
  <c r="U14" i="3" s="1"/>
  <c r="AG76" i="1"/>
  <c r="R17" i="3" s="1"/>
  <c r="AI78" i="1"/>
  <c r="AI68" i="1"/>
  <c r="AH73" i="1"/>
  <c r="AL69" i="1"/>
  <c r="U10" i="3" s="1"/>
  <c r="AG72" i="1"/>
  <c r="R13" i="3" s="1"/>
  <c r="AI74" i="1"/>
  <c r="AK76" i="1"/>
  <c r="T17" i="3" s="1"/>
  <c r="AM78" i="1"/>
  <c r="V19" i="3" s="1"/>
  <c r="AJ75" i="1"/>
  <c r="S16" i="3" s="1"/>
  <c r="AK68" i="1"/>
  <c r="T9" i="3" s="1"/>
  <c r="B67" i="1"/>
  <c r="AI70" i="1"/>
  <c r="AK72" i="1"/>
  <c r="T13" i="3" s="1"/>
  <c r="AM74" i="1"/>
  <c r="V15" i="3" s="1"/>
  <c r="AH77" i="1"/>
  <c r="AJ79" i="1"/>
  <c r="S20" i="3" s="1"/>
  <c r="AM70" i="1"/>
  <c r="V11" i="3" s="1"/>
  <c r="AL77" i="1"/>
  <c r="U18" i="3" s="1"/>
  <c r="AF120" i="1"/>
  <c r="AF107" i="1"/>
  <c r="AD27" i="1"/>
  <c r="AD40" i="1"/>
  <c r="AF227" i="1"/>
  <c r="AF240" i="1"/>
  <c r="B227" i="1"/>
  <c r="AG229" i="1"/>
  <c r="BF10" i="3" s="1"/>
  <c r="AK229" i="1"/>
  <c r="BH10" i="3" s="1"/>
  <c r="AH230" i="1"/>
  <c r="AL230" i="1"/>
  <c r="BI11" i="3" s="1"/>
  <c r="AI231" i="1"/>
  <c r="AM231" i="1"/>
  <c r="BJ12" i="3" s="1"/>
  <c r="AJ232" i="1"/>
  <c r="BG13" i="3" s="1"/>
  <c r="AG233" i="1"/>
  <c r="BF14" i="3" s="1"/>
  <c r="AK233" i="1"/>
  <c r="BH14" i="3" s="1"/>
  <c r="AH234" i="1"/>
  <c r="AL234" i="1"/>
  <c r="BI15" i="3" s="1"/>
  <c r="AI235" i="1"/>
  <c r="AM235" i="1"/>
  <c r="BJ16" i="3" s="1"/>
  <c r="AJ236" i="1"/>
  <c r="BG17" i="3" s="1"/>
  <c r="AG237" i="1"/>
  <c r="BF18" i="3" s="1"/>
  <c r="AK237" i="1"/>
  <c r="BH18" i="3" s="1"/>
  <c r="AH238" i="1"/>
  <c r="AL238" i="1"/>
  <c r="BI19" i="3" s="1"/>
  <c r="AI239" i="1"/>
  <c r="AM239" i="1"/>
  <c r="BJ20" i="3" s="1"/>
  <c r="AJ228" i="1"/>
  <c r="BG9" i="3" s="1"/>
  <c r="AH229" i="1"/>
  <c r="AL229" i="1"/>
  <c r="BI10" i="3" s="1"/>
  <c r="AI230" i="1"/>
  <c r="AM230" i="1"/>
  <c r="BJ11" i="3" s="1"/>
  <c r="AJ231" i="1"/>
  <c r="BG12" i="3" s="1"/>
  <c r="AG232" i="1"/>
  <c r="BF13" i="3" s="1"/>
  <c r="AK232" i="1"/>
  <c r="BH13" i="3" s="1"/>
  <c r="AH233" i="1"/>
  <c r="AL233" i="1"/>
  <c r="BI14" i="3" s="1"/>
  <c r="AI234" i="1"/>
  <c r="AM234" i="1"/>
  <c r="BJ15" i="3" s="1"/>
  <c r="AJ235" i="1"/>
  <c r="BG16" i="3" s="1"/>
  <c r="AG236" i="1"/>
  <c r="BF17" i="3" s="1"/>
  <c r="AK236" i="1"/>
  <c r="BH17" i="3" s="1"/>
  <c r="AH237" i="1"/>
  <c r="AL237" i="1"/>
  <c r="BI18" i="3" s="1"/>
  <c r="AI238" i="1"/>
  <c r="AM238" i="1"/>
  <c r="BJ19" i="3" s="1"/>
  <c r="AJ239" i="1"/>
  <c r="BG20" i="3" s="1"/>
  <c r="AK228" i="1"/>
  <c r="BH9" i="3" s="1"/>
  <c r="AI228" i="1"/>
  <c r="AI229" i="1"/>
  <c r="AJ230" i="1"/>
  <c r="BG11" i="3" s="1"/>
  <c r="AK231" i="1"/>
  <c r="BH12" i="3" s="1"/>
  <c r="AL232" i="1"/>
  <c r="BI13" i="3" s="1"/>
  <c r="AM233" i="1"/>
  <c r="BJ14" i="3" s="1"/>
  <c r="AG235" i="1"/>
  <c r="BF16" i="3" s="1"/>
  <c r="AH236" i="1"/>
  <c r="AI237" i="1"/>
  <c r="AJ238" i="1"/>
  <c r="BG19" i="3" s="1"/>
  <c r="AK239" i="1"/>
  <c r="BH20" i="3" s="1"/>
  <c r="AH228" i="1"/>
  <c r="AJ229" i="1"/>
  <c r="BG10" i="3" s="1"/>
  <c r="AK230" i="1"/>
  <c r="BH11" i="3" s="1"/>
  <c r="AL231" i="1"/>
  <c r="BI12" i="3" s="1"/>
  <c r="AM232" i="1"/>
  <c r="BJ13" i="3" s="1"/>
  <c r="AG234" i="1"/>
  <c r="BF15" i="3" s="1"/>
  <c r="AH235" i="1"/>
  <c r="AI236" i="1"/>
  <c r="AJ237" i="1"/>
  <c r="BG18" i="3" s="1"/>
  <c r="AK238" i="1"/>
  <c r="BH19" i="3" s="1"/>
  <c r="AL239" i="1"/>
  <c r="BI20" i="3" s="1"/>
  <c r="AG228" i="1"/>
  <c r="BF9" i="3" s="1"/>
  <c r="AM229" i="1"/>
  <c r="BJ10" i="3" s="1"/>
  <c r="AH232" i="1"/>
  <c r="AJ234" i="1"/>
  <c r="BG15" i="3" s="1"/>
  <c r="AL236" i="1"/>
  <c r="BI17" i="3" s="1"/>
  <c r="AG239" i="1"/>
  <c r="BF20" i="3" s="1"/>
  <c r="AG230" i="1"/>
  <c r="BF11" i="3" s="1"/>
  <c r="AI232" i="1"/>
  <c r="AK234" i="1"/>
  <c r="BH15" i="3" s="1"/>
  <c r="AM236" i="1"/>
  <c r="BJ17" i="3" s="1"/>
  <c r="AH239" i="1"/>
  <c r="AG231" i="1"/>
  <c r="BF12" i="3" s="1"/>
  <c r="AI233" i="1"/>
  <c r="AK235" i="1"/>
  <c r="BH16" i="3" s="1"/>
  <c r="AM237" i="1"/>
  <c r="BJ18" i="3" s="1"/>
  <c r="AL228" i="1"/>
  <c r="BI9" i="3" s="1"/>
  <c r="AH231" i="1"/>
  <c r="AM228" i="1"/>
  <c r="BJ9" i="3" s="1"/>
  <c r="AJ233" i="1"/>
  <c r="BG14" i="3" s="1"/>
  <c r="AL235" i="1"/>
  <c r="BI16" i="3" s="1"/>
  <c r="AG238" i="1"/>
  <c r="BF19" i="3" s="1"/>
  <c r="AF87" i="1"/>
  <c r="AF100" i="1"/>
  <c r="AD187" i="1"/>
  <c r="AD200" i="1"/>
  <c r="AE187" i="1"/>
  <c r="AE200" i="1"/>
  <c r="AF200" i="1"/>
  <c r="AF187" i="1"/>
  <c r="B147" i="1"/>
  <c r="AH149" i="1"/>
  <c r="AI149" i="1"/>
  <c r="AM149" i="1"/>
  <c r="AP10" i="3" s="1"/>
  <c r="AJ150" i="1"/>
  <c r="AM11" i="3" s="1"/>
  <c r="AG151" i="1"/>
  <c r="AL12" i="3" s="1"/>
  <c r="AK151" i="1"/>
  <c r="AN12" i="3" s="1"/>
  <c r="AH152" i="1"/>
  <c r="AL152" i="1"/>
  <c r="AO13" i="3" s="1"/>
  <c r="AI153" i="1"/>
  <c r="AM153" i="1"/>
  <c r="AP14" i="3" s="1"/>
  <c r="AJ154" i="1"/>
  <c r="AM15" i="3" s="1"/>
  <c r="AG155" i="1"/>
  <c r="AL16" i="3" s="1"/>
  <c r="AK155" i="1"/>
  <c r="AN16" i="3" s="1"/>
  <c r="AH156" i="1"/>
  <c r="AL156" i="1"/>
  <c r="AO17" i="3" s="1"/>
  <c r="AI157" i="1"/>
  <c r="AM157" i="1"/>
  <c r="AP18" i="3" s="1"/>
  <c r="AJ158" i="1"/>
  <c r="AM19" i="3" s="1"/>
  <c r="AG159" i="1"/>
  <c r="AL20" i="3" s="1"/>
  <c r="AK159" i="1"/>
  <c r="AN20" i="3" s="1"/>
  <c r="AL148" i="1"/>
  <c r="AO9" i="3" s="1"/>
  <c r="AH148" i="1"/>
  <c r="AJ149" i="1"/>
  <c r="AM10" i="3" s="1"/>
  <c r="AG150" i="1"/>
  <c r="AL11" i="3" s="1"/>
  <c r="AK150" i="1"/>
  <c r="AN11" i="3" s="1"/>
  <c r="AH151" i="1"/>
  <c r="AL151" i="1"/>
  <c r="AO12" i="3" s="1"/>
  <c r="AI152" i="1"/>
  <c r="AM152" i="1"/>
  <c r="AP13" i="3" s="1"/>
  <c r="AJ153" i="1"/>
  <c r="AM14" i="3" s="1"/>
  <c r="AK149" i="1"/>
  <c r="AN10" i="3" s="1"/>
  <c r="AL150" i="1"/>
  <c r="AO11" i="3" s="1"/>
  <c r="AM151" i="1"/>
  <c r="AP12" i="3" s="1"/>
  <c r="AG153" i="1"/>
  <c r="AL14" i="3" s="1"/>
  <c r="AG154" i="1"/>
  <c r="AL15" i="3" s="1"/>
  <c r="AL154" i="1"/>
  <c r="AO15" i="3" s="1"/>
  <c r="AJ155" i="1"/>
  <c r="AM16" i="3" s="1"/>
  <c r="AI156" i="1"/>
  <c r="AG157" i="1"/>
  <c r="AL18" i="3" s="1"/>
  <c r="AL157" i="1"/>
  <c r="AO18" i="3" s="1"/>
  <c r="AK158" i="1"/>
  <c r="AN19" i="3" s="1"/>
  <c r="AI159" i="1"/>
  <c r="AK148" i="1"/>
  <c r="AN9" i="3" s="1"/>
  <c r="AG148" i="1"/>
  <c r="AL9" i="3" s="1"/>
  <c r="AL149" i="1"/>
  <c r="AO10" i="3" s="1"/>
  <c r="AM150" i="1"/>
  <c r="AP11" i="3" s="1"/>
  <c r="AG152" i="1"/>
  <c r="AL13" i="3" s="1"/>
  <c r="AH153" i="1"/>
  <c r="AH154" i="1"/>
  <c r="AM154" i="1"/>
  <c r="AP15" i="3" s="1"/>
  <c r="AL155" i="1"/>
  <c r="AO16" i="3" s="1"/>
  <c r="AJ156" i="1"/>
  <c r="AM17" i="3" s="1"/>
  <c r="AH157" i="1"/>
  <c r="AG158" i="1"/>
  <c r="AL19" i="3" s="1"/>
  <c r="AL158" i="1"/>
  <c r="AO19" i="3" s="1"/>
  <c r="AJ159" i="1"/>
  <c r="AM20" i="3" s="1"/>
  <c r="AM148" i="1"/>
  <c r="AP9" i="3" s="1"/>
  <c r="AH150" i="1"/>
  <c r="AI151" i="1"/>
  <c r="AJ152" i="1"/>
  <c r="AM13" i="3" s="1"/>
  <c r="AK153" i="1"/>
  <c r="AN14" i="3" s="1"/>
  <c r="AI154" i="1"/>
  <c r="AH155" i="1"/>
  <c r="AM155" i="1"/>
  <c r="AP16" i="3" s="1"/>
  <c r="AK156" i="1"/>
  <c r="AN17" i="3" s="1"/>
  <c r="AJ157" i="1"/>
  <c r="AM18" i="3" s="1"/>
  <c r="AH158" i="1"/>
  <c r="AM158" i="1"/>
  <c r="AP19" i="3" s="1"/>
  <c r="AL159" i="1"/>
  <c r="AO20" i="3" s="1"/>
  <c r="AJ148" i="1"/>
  <c r="AM9" i="3" s="1"/>
  <c r="AI150" i="1"/>
  <c r="AK154" i="1"/>
  <c r="AN15" i="3" s="1"/>
  <c r="AK157" i="1"/>
  <c r="AN18" i="3" s="1"/>
  <c r="AI148" i="1"/>
  <c r="AJ151" i="1"/>
  <c r="AM12" i="3" s="1"/>
  <c r="AI155" i="1"/>
  <c r="AI158" i="1"/>
  <c r="AK152" i="1"/>
  <c r="AN13" i="3" s="1"/>
  <c r="AG156" i="1"/>
  <c r="AL17" i="3" s="1"/>
  <c r="AH159" i="1"/>
  <c r="AM159" i="1"/>
  <c r="AP20" i="3" s="1"/>
  <c r="AM156" i="1"/>
  <c r="AP17" i="3" s="1"/>
  <c r="AG149" i="1"/>
  <c r="AL10" i="3" s="1"/>
  <c r="AL153" i="1"/>
  <c r="AO14" i="3" s="1"/>
  <c r="AE67" i="1"/>
  <c r="AE80" i="1"/>
  <c r="AD207" i="1"/>
  <c r="AD220" i="1"/>
  <c r="B127" i="1"/>
  <c r="AI129" i="1"/>
  <c r="AM129" i="1"/>
  <c r="AK10" i="3" s="1"/>
  <c r="AJ130" i="1"/>
  <c r="AH11" i="3" s="1"/>
  <c r="AG131" i="1"/>
  <c r="AG12" i="3" s="1"/>
  <c r="AK131" i="1"/>
  <c r="AI12" i="3" s="1"/>
  <c r="AH132" i="1"/>
  <c r="AL132" i="1"/>
  <c r="AJ13" i="3" s="1"/>
  <c r="AI133" i="1"/>
  <c r="AM133" i="1"/>
  <c r="AK14" i="3" s="1"/>
  <c r="AJ134" i="1"/>
  <c r="AH15" i="3" s="1"/>
  <c r="AG135" i="1"/>
  <c r="AG16" i="3" s="1"/>
  <c r="AK135" i="1"/>
  <c r="AI16" i="3" s="1"/>
  <c r="AH136" i="1"/>
  <c r="AL136" i="1"/>
  <c r="AJ17" i="3" s="1"/>
  <c r="AI137" i="1"/>
  <c r="AM137" i="1"/>
  <c r="AK18" i="3" s="1"/>
  <c r="AK129" i="1"/>
  <c r="AI10" i="3" s="1"/>
  <c r="AI130" i="1"/>
  <c r="AH131" i="1"/>
  <c r="AM131" i="1"/>
  <c r="AK12" i="3" s="1"/>
  <c r="AK132" i="1"/>
  <c r="AI13" i="3" s="1"/>
  <c r="AJ133" i="1"/>
  <c r="AH14" i="3" s="1"/>
  <c r="AH134" i="1"/>
  <c r="AM134" i="1"/>
  <c r="AK15" i="3" s="1"/>
  <c r="AL135" i="1"/>
  <c r="AJ16" i="3" s="1"/>
  <c r="AJ136" i="1"/>
  <c r="AH17" i="3" s="1"/>
  <c r="AH137" i="1"/>
  <c r="AG138" i="1"/>
  <c r="AG19" i="3" s="1"/>
  <c r="AK138" i="1"/>
  <c r="AI19" i="3" s="1"/>
  <c r="AH139" i="1"/>
  <c r="AL139" i="1"/>
  <c r="AJ20" i="3" s="1"/>
  <c r="AM128" i="1"/>
  <c r="AK9" i="3" s="1"/>
  <c r="AG128" i="1"/>
  <c r="AG9" i="3" s="1"/>
  <c r="AG129" i="1"/>
  <c r="AG10" i="3" s="1"/>
  <c r="AL129" i="1"/>
  <c r="AJ10" i="3" s="1"/>
  <c r="AK130" i="1"/>
  <c r="AI11" i="3" s="1"/>
  <c r="AI131" i="1"/>
  <c r="AG132" i="1"/>
  <c r="AG13" i="3" s="1"/>
  <c r="AM132" i="1"/>
  <c r="AK13" i="3" s="1"/>
  <c r="AK133" i="1"/>
  <c r="AI14" i="3" s="1"/>
  <c r="AI134" i="1"/>
  <c r="AH135" i="1"/>
  <c r="AM135" i="1"/>
  <c r="AK16" i="3" s="1"/>
  <c r="AK136" i="1"/>
  <c r="AI17" i="3" s="1"/>
  <c r="AJ137" i="1"/>
  <c r="AH18" i="3" s="1"/>
  <c r="AH138" i="1"/>
  <c r="AL138" i="1"/>
  <c r="AJ19" i="3" s="1"/>
  <c r="AI139" i="1"/>
  <c r="AM139" i="1"/>
  <c r="AK20" i="3" s="1"/>
  <c r="AJ128" i="1"/>
  <c r="AH9" i="3" s="1"/>
  <c r="AH129" i="1"/>
  <c r="AG130" i="1"/>
  <c r="AG11" i="3" s="1"/>
  <c r="AL130" i="1"/>
  <c r="AJ11" i="3" s="1"/>
  <c r="AJ131" i="1"/>
  <c r="AH12" i="3" s="1"/>
  <c r="AI132" i="1"/>
  <c r="AG133" i="1"/>
  <c r="AG14" i="3" s="1"/>
  <c r="AL133" i="1"/>
  <c r="AJ14" i="3" s="1"/>
  <c r="AK134" i="1"/>
  <c r="AI15" i="3" s="1"/>
  <c r="AI135" i="1"/>
  <c r="AG136" i="1"/>
  <c r="AG17" i="3" s="1"/>
  <c r="AM136" i="1"/>
  <c r="AK17" i="3" s="1"/>
  <c r="AK137" i="1"/>
  <c r="AI18" i="3" s="1"/>
  <c r="AI138" i="1"/>
  <c r="AM138" i="1"/>
  <c r="AK19" i="3" s="1"/>
  <c r="AJ139" i="1"/>
  <c r="AH20" i="3" s="1"/>
  <c r="AK128" i="1"/>
  <c r="AI9" i="3" s="1"/>
  <c r="AI128" i="1"/>
  <c r="AL131" i="1"/>
  <c r="AJ12" i="3" s="1"/>
  <c r="AL134" i="1"/>
  <c r="AJ15" i="3" s="1"/>
  <c r="AL137" i="1"/>
  <c r="AJ18" i="3" s="1"/>
  <c r="AL128" i="1"/>
  <c r="AJ9" i="3" s="1"/>
  <c r="AJ129" i="1"/>
  <c r="AH10" i="3" s="1"/>
  <c r="AJ132" i="1"/>
  <c r="AH13" i="3" s="1"/>
  <c r="AJ135" i="1"/>
  <c r="AH16" i="3" s="1"/>
  <c r="AJ138" i="1"/>
  <c r="AH19" i="3" s="1"/>
  <c r="AH128" i="1"/>
  <c r="AH130" i="1"/>
  <c r="AH133" i="1"/>
  <c r="AI136" i="1"/>
  <c r="AG139" i="1"/>
  <c r="AG20" i="3" s="1"/>
  <c r="AK139" i="1"/>
  <c r="AI20" i="3" s="1"/>
  <c r="AM130" i="1"/>
  <c r="AK11" i="3" s="1"/>
  <c r="AG137" i="1"/>
  <c r="AG18" i="3" s="1"/>
  <c r="AG134" i="1"/>
  <c r="AG15" i="3" s="1"/>
  <c r="AF27" i="1"/>
  <c r="AF40" i="1"/>
  <c r="AE100" i="1"/>
  <c r="AE87" i="1"/>
  <c r="AE107" i="1"/>
  <c r="AE120" i="1"/>
  <c r="B47" i="1"/>
  <c r="AI49" i="1"/>
  <c r="AM49" i="1"/>
  <c r="Q10" i="3" s="1"/>
  <c r="AJ50" i="1"/>
  <c r="N11" i="3" s="1"/>
  <c r="AG51" i="1"/>
  <c r="M12" i="3" s="1"/>
  <c r="AK51" i="1"/>
  <c r="O12" i="3" s="1"/>
  <c r="AH52" i="1"/>
  <c r="AL52" i="1"/>
  <c r="P13" i="3" s="1"/>
  <c r="AI53" i="1"/>
  <c r="AM53" i="1"/>
  <c r="Q14" i="3" s="1"/>
  <c r="AJ54" i="1"/>
  <c r="N15" i="3" s="1"/>
  <c r="AG55" i="1"/>
  <c r="M16" i="3" s="1"/>
  <c r="AK55" i="1"/>
  <c r="O16" i="3" s="1"/>
  <c r="AH56" i="1"/>
  <c r="AL56" i="1"/>
  <c r="P17" i="3" s="1"/>
  <c r="AI57" i="1"/>
  <c r="AM57" i="1"/>
  <c r="Q18" i="3" s="1"/>
  <c r="AJ58" i="1"/>
  <c r="N19" i="3" s="1"/>
  <c r="AG59" i="1"/>
  <c r="M20" i="3" s="1"/>
  <c r="AK59" i="1"/>
  <c r="O20" i="3" s="1"/>
  <c r="AK48" i="1"/>
  <c r="O9" i="3" s="1"/>
  <c r="AH48" i="1"/>
  <c r="AJ49" i="1"/>
  <c r="N10" i="3" s="1"/>
  <c r="AG50" i="1"/>
  <c r="M11" i="3" s="1"/>
  <c r="AK50" i="1"/>
  <c r="O11" i="3" s="1"/>
  <c r="AH51" i="1"/>
  <c r="AL51" i="1"/>
  <c r="P12" i="3" s="1"/>
  <c r="AI52" i="1"/>
  <c r="AM52" i="1"/>
  <c r="Q13" i="3" s="1"/>
  <c r="AJ53" i="1"/>
  <c r="N14" i="3" s="1"/>
  <c r="AG54" i="1"/>
  <c r="M15" i="3" s="1"/>
  <c r="AK54" i="1"/>
  <c r="O15" i="3" s="1"/>
  <c r="AH55" i="1"/>
  <c r="AL55" i="1"/>
  <c r="P16" i="3" s="1"/>
  <c r="AI56" i="1"/>
  <c r="AM56" i="1"/>
  <c r="Q17" i="3" s="1"/>
  <c r="AJ57" i="1"/>
  <c r="N18" i="3" s="1"/>
  <c r="AG58" i="1"/>
  <c r="M19" i="3" s="1"/>
  <c r="AK58" i="1"/>
  <c r="O19" i="3" s="1"/>
  <c r="AH59" i="1"/>
  <c r="AL59" i="1"/>
  <c r="P20" i="3" s="1"/>
  <c r="AL48" i="1"/>
  <c r="P9" i="3" s="1"/>
  <c r="AG48" i="1"/>
  <c r="M9" i="3" s="1"/>
  <c r="AG49" i="1"/>
  <c r="M10" i="3" s="1"/>
  <c r="AK49" i="1"/>
  <c r="O10" i="3" s="1"/>
  <c r="AH50" i="1"/>
  <c r="AL50" i="1"/>
  <c r="P11" i="3" s="1"/>
  <c r="AI51" i="1"/>
  <c r="AM51" i="1"/>
  <c r="Q12" i="3" s="1"/>
  <c r="AJ52" i="1"/>
  <c r="N13" i="3" s="1"/>
  <c r="AG53" i="1"/>
  <c r="M14" i="3" s="1"/>
  <c r="AK53" i="1"/>
  <c r="O14" i="3" s="1"/>
  <c r="AH54" i="1"/>
  <c r="AL54" i="1"/>
  <c r="P15" i="3" s="1"/>
  <c r="AI55" i="1"/>
  <c r="AM55" i="1"/>
  <c r="Q16" i="3" s="1"/>
  <c r="AJ56" i="1"/>
  <c r="N17" i="3" s="1"/>
  <c r="AG57" i="1"/>
  <c r="M18" i="3" s="1"/>
  <c r="AK57" i="1"/>
  <c r="O18" i="3" s="1"/>
  <c r="AH58" i="1"/>
  <c r="AL58" i="1"/>
  <c r="P19" i="3" s="1"/>
  <c r="AI59" i="1"/>
  <c r="AM59" i="1"/>
  <c r="Q20" i="3" s="1"/>
  <c r="AJ48" i="1"/>
  <c r="N9" i="3" s="1"/>
  <c r="AM50" i="1"/>
  <c r="Q11" i="3" s="1"/>
  <c r="AH53" i="1"/>
  <c r="AJ55" i="1"/>
  <c r="N16" i="3" s="1"/>
  <c r="AL57" i="1"/>
  <c r="P18" i="3" s="1"/>
  <c r="AM48" i="1"/>
  <c r="Q9" i="3" s="1"/>
  <c r="AI50" i="1"/>
  <c r="AJ59" i="1"/>
  <c r="N20" i="3" s="1"/>
  <c r="AH49" i="1"/>
  <c r="AJ51" i="1"/>
  <c r="N12" i="3" s="1"/>
  <c r="AL53" i="1"/>
  <c r="P14" i="3" s="1"/>
  <c r="AG56" i="1"/>
  <c r="M17" i="3" s="1"/>
  <c r="AI58" i="1"/>
  <c r="AI48" i="1"/>
  <c r="AM54" i="1"/>
  <c r="Q15" i="3" s="1"/>
  <c r="AL49" i="1"/>
  <c r="P10" i="3" s="1"/>
  <c r="AG52" i="1"/>
  <c r="M13" i="3" s="1"/>
  <c r="AI54" i="1"/>
  <c r="AK56" i="1"/>
  <c r="O17" i="3" s="1"/>
  <c r="AM58" i="1"/>
  <c r="Q19" i="3" s="1"/>
  <c r="AK52" i="1"/>
  <c r="O13" i="3" s="1"/>
  <c r="AH57" i="1"/>
  <c r="AE227" i="1"/>
  <c r="AE240" i="1"/>
  <c r="AE167" i="1"/>
  <c r="AE180" i="1"/>
  <c r="B187" i="1"/>
  <c r="AG189" i="1"/>
  <c r="AV10" i="3" s="1"/>
  <c r="AK189" i="1"/>
  <c r="AX10" i="3" s="1"/>
  <c r="AH190" i="1"/>
  <c r="AL190" i="1"/>
  <c r="AY11" i="3" s="1"/>
  <c r="AI191" i="1"/>
  <c r="AM191" i="1"/>
  <c r="AZ12" i="3" s="1"/>
  <c r="AJ192" i="1"/>
  <c r="AW13" i="3" s="1"/>
  <c r="AG193" i="1"/>
  <c r="AV14" i="3" s="1"/>
  <c r="AK193" i="1"/>
  <c r="AX14" i="3" s="1"/>
  <c r="AH194" i="1"/>
  <c r="AL194" i="1"/>
  <c r="AY15" i="3" s="1"/>
  <c r="AI195" i="1"/>
  <c r="AM195" i="1"/>
  <c r="AZ16" i="3" s="1"/>
  <c r="AJ196" i="1"/>
  <c r="AW17" i="3" s="1"/>
  <c r="AG197" i="1"/>
  <c r="AV18" i="3" s="1"/>
  <c r="AK197" i="1"/>
  <c r="AX18" i="3" s="1"/>
  <c r="AH198" i="1"/>
  <c r="AL198" i="1"/>
  <c r="AY19" i="3" s="1"/>
  <c r="AI199" i="1"/>
  <c r="AH189" i="1"/>
  <c r="AL189" i="1"/>
  <c r="AY10" i="3" s="1"/>
  <c r="AI190" i="1"/>
  <c r="AM190" i="1"/>
  <c r="AZ11" i="3" s="1"/>
  <c r="AJ191" i="1"/>
  <c r="AW12" i="3" s="1"/>
  <c r="AG192" i="1"/>
  <c r="AV13" i="3" s="1"/>
  <c r="AK192" i="1"/>
  <c r="AX13" i="3" s="1"/>
  <c r="AH193" i="1"/>
  <c r="AL193" i="1"/>
  <c r="AY14" i="3" s="1"/>
  <c r="AI194" i="1"/>
  <c r="AM194" i="1"/>
  <c r="AZ15" i="3" s="1"/>
  <c r="AJ195" i="1"/>
  <c r="AW16" i="3" s="1"/>
  <c r="AG196" i="1"/>
  <c r="AV17" i="3" s="1"/>
  <c r="AK196" i="1"/>
  <c r="AX17" i="3" s="1"/>
  <c r="AH197" i="1"/>
  <c r="AL197" i="1"/>
  <c r="AY18" i="3" s="1"/>
  <c r="AI198" i="1"/>
  <c r="AM198" i="1"/>
  <c r="AZ19" i="3" s="1"/>
  <c r="AJ199" i="1"/>
  <c r="AW20" i="3" s="1"/>
  <c r="AK188" i="1"/>
  <c r="AX9" i="3" s="1"/>
  <c r="AI188" i="1"/>
  <c r="AI189" i="1"/>
  <c r="AJ190" i="1"/>
  <c r="AW11" i="3" s="1"/>
  <c r="AK191" i="1"/>
  <c r="AX12" i="3" s="1"/>
  <c r="AL192" i="1"/>
  <c r="AY13" i="3" s="1"/>
  <c r="AM193" i="1"/>
  <c r="AZ14" i="3" s="1"/>
  <c r="AG195" i="1"/>
  <c r="AV16" i="3" s="1"/>
  <c r="AH196" i="1"/>
  <c r="AI197" i="1"/>
  <c r="AJ198" i="1"/>
  <c r="AW19" i="3" s="1"/>
  <c r="AK199" i="1"/>
  <c r="AX20" i="3" s="1"/>
  <c r="AM188" i="1"/>
  <c r="AZ9" i="3" s="1"/>
  <c r="AJ189" i="1"/>
  <c r="AW10" i="3" s="1"/>
  <c r="AK190" i="1"/>
  <c r="AX11" i="3" s="1"/>
  <c r="AL191" i="1"/>
  <c r="AY12" i="3" s="1"/>
  <c r="AM192" i="1"/>
  <c r="AZ13" i="3" s="1"/>
  <c r="AG194" i="1"/>
  <c r="AV15" i="3" s="1"/>
  <c r="AH195" i="1"/>
  <c r="AI196" i="1"/>
  <c r="AJ197" i="1"/>
  <c r="AW18" i="3" s="1"/>
  <c r="AK198" i="1"/>
  <c r="AX19" i="3" s="1"/>
  <c r="AL199" i="1"/>
  <c r="AY20" i="3" s="1"/>
  <c r="AJ188" i="1"/>
  <c r="AW9" i="3" s="1"/>
  <c r="AG191" i="1"/>
  <c r="AV12" i="3" s="1"/>
  <c r="AI193" i="1"/>
  <c r="AK195" i="1"/>
  <c r="AX16" i="3" s="1"/>
  <c r="AM197" i="1"/>
  <c r="AZ18" i="3" s="1"/>
  <c r="AM199" i="1"/>
  <c r="AZ20" i="3" s="1"/>
  <c r="AH191" i="1"/>
  <c r="AJ193" i="1"/>
  <c r="AW14" i="3" s="1"/>
  <c r="AL195" i="1"/>
  <c r="AY16" i="3" s="1"/>
  <c r="AG198" i="1"/>
  <c r="AV19" i="3" s="1"/>
  <c r="AL188" i="1"/>
  <c r="AY9" i="3" s="1"/>
  <c r="AM189" i="1"/>
  <c r="AZ10" i="3" s="1"/>
  <c r="AH192" i="1"/>
  <c r="AJ194" i="1"/>
  <c r="AW15" i="3" s="1"/>
  <c r="AL196" i="1"/>
  <c r="AY17" i="3" s="1"/>
  <c r="AG199" i="1"/>
  <c r="AV20" i="3" s="1"/>
  <c r="AH188" i="1"/>
  <c r="AK194" i="1"/>
  <c r="AX15" i="3" s="1"/>
  <c r="AM196" i="1"/>
  <c r="AZ17" i="3" s="1"/>
  <c r="AG190" i="1"/>
  <c r="AV11" i="3" s="1"/>
  <c r="AH199" i="1"/>
  <c r="AI192" i="1"/>
  <c r="AG188" i="1"/>
  <c r="AV9" i="3" s="1"/>
  <c r="AD80" i="1"/>
  <c r="AD67" i="1"/>
  <c r="AE207" i="1"/>
  <c r="AE220" i="1"/>
  <c r="AF207" i="1"/>
  <c r="AF220" i="1"/>
  <c r="AF47" i="1"/>
  <c r="AF60" i="1"/>
  <c r="AD47" i="1"/>
  <c r="AD60" i="1"/>
  <c r="AE27" i="1"/>
  <c r="AE40" i="1"/>
  <c r="D9" i="2"/>
  <c r="D15" i="2"/>
  <c r="D6" i="2"/>
  <c r="D10" i="2" s="1"/>
  <c r="D14" i="2"/>
  <c r="D8" i="2"/>
  <c r="D16" i="2"/>
  <c r="D13" i="2"/>
  <c r="BK14" i="3" l="1"/>
  <c r="BK11" i="3"/>
  <c r="BN14" i="3"/>
  <c r="BN11" i="3"/>
  <c r="BM15" i="3"/>
  <c r="BK17" i="3"/>
  <c r="BL13" i="3"/>
  <c r="BM9" i="3"/>
  <c r="BO12" i="3"/>
  <c r="BO16" i="3"/>
  <c r="BO10" i="3"/>
  <c r="BM19" i="3"/>
  <c r="BK15" i="3"/>
  <c r="BN12" i="3"/>
  <c r="BK9" i="3"/>
  <c r="BM20" i="3"/>
  <c r="BK16" i="3"/>
  <c r="BN13" i="3"/>
  <c r="BL11" i="3"/>
  <c r="BK10" i="3"/>
  <c r="BN18" i="3"/>
  <c r="BL16" i="3"/>
  <c r="BO11" i="3"/>
  <c r="BL9" i="3"/>
  <c r="BO17" i="3"/>
  <c r="BO18" i="3"/>
  <c r="BM16" i="3"/>
  <c r="BL12" i="3"/>
  <c r="BN19" i="3"/>
  <c r="BM14" i="3"/>
  <c r="BK19" i="3"/>
  <c r="BN16" i="3"/>
  <c r="BL14" i="3"/>
  <c r="BO9" i="3"/>
  <c r="BK20" i="3"/>
  <c r="BN17" i="3"/>
  <c r="BL15" i="3"/>
  <c r="BL20" i="3"/>
  <c r="BO15" i="3"/>
  <c r="BM13" i="3"/>
  <c r="BN15" i="3"/>
  <c r="BK12" i="3"/>
  <c r="BM10" i="3"/>
  <c r="BO20" i="3"/>
  <c r="BK18" i="3"/>
  <c r="BM18" i="3"/>
  <c r="BL17" i="3"/>
  <c r="BL10" i="3"/>
  <c r="BN20" i="3"/>
  <c r="BL18" i="3"/>
  <c r="BO13" i="3"/>
  <c r="BM11" i="3"/>
  <c r="BN10" i="3"/>
  <c r="BL19" i="3"/>
  <c r="BO14" i="3"/>
  <c r="BM12" i="3"/>
  <c r="BN9" i="3"/>
  <c r="BO19" i="3"/>
  <c r="BM17" i="3"/>
  <c r="BK13" i="3"/>
  <c r="D12" i="2"/>
  <c r="D11" i="2"/>
  <c r="D7" i="2"/>
</calcChain>
</file>

<file path=xl/sharedStrings.xml><?xml version="1.0" encoding="utf-8"?>
<sst xmlns="http://schemas.openxmlformats.org/spreadsheetml/2006/main" count="642" uniqueCount="53">
  <si>
    <t>ALS</t>
  </si>
  <si>
    <t>MW</t>
  </si>
  <si>
    <t>EB</t>
  </si>
  <si>
    <t>SL</t>
  </si>
  <si>
    <t>VD</t>
  </si>
  <si>
    <t>MN</t>
  </si>
  <si>
    <t>EC</t>
  </si>
  <si>
    <t>MB</t>
  </si>
  <si>
    <t>REMPL1</t>
  </si>
  <si>
    <t>new</t>
  </si>
  <si>
    <t>T1</t>
  </si>
  <si>
    <t>T2</t>
  </si>
  <si>
    <t>T3</t>
  </si>
  <si>
    <t>T4</t>
  </si>
  <si>
    <t>JOURS TRAVAILLÉS</t>
  </si>
  <si>
    <t>NB SAMEDI</t>
  </si>
  <si>
    <t>NB DIMANCHE</t>
  </si>
  <si>
    <t>BASE DE DONNÉES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</si>
  <si>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</si>
  <si>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</si>
  <si>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</si>
  <si>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</si>
  <si>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</si>
  <si>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</si>
  <si>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</si>
  <si>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</si>
  <si>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</si>
  <si>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</si>
  <si>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</si>
  <si>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</si>
  <si>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</si>
  <si>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Fériés…</t>
  </si>
  <si>
    <t>jour de l'an</t>
  </si>
  <si>
    <t>Lundi de pâques</t>
  </si>
  <si>
    <t>Fête du travail</t>
  </si>
  <si>
    <t>Victoire des Alliés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</si>
  <si>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</si>
  <si>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</si>
  <si>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</si>
  <si>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</si>
  <si>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</si>
  <si>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</si>
  <si>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</si>
  <si>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Pâques</t>
  </si>
  <si>
    <t>Pentecôte</t>
  </si>
  <si>
    <t>REMPL2</t>
  </si>
  <si>
    <t>TOTAL ANNUEL</t>
  </si>
  <si>
    <t>STATISTIQUES</t>
  </si>
  <si>
    <t>NBRE DE CONGÉS</t>
  </si>
  <si>
    <t>NBRE DE JOURS DE TRAVAIL</t>
  </si>
  <si>
    <t>AOÛT</t>
  </si>
  <si>
    <t>X</t>
  </si>
  <si>
    <t>RÉPARTITION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</si>
</sst>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d"/>
    <numFmt numFmtId="166" formatCode="[$-40C]mmm\-yy;@"/>
  </numFmts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Arial Black"/>
      <family val="2"/>
    </font>
    <font>
      <sz val="11"/>
      <color rgb="FF000000"/>
      <name val="Calibri"/>
      <family val="2"/>
    </font>
    <font>
      <sz val="9"/>
      <name val="Calibri"/>
      <family val="2"/>
    </font>
    <font>
      <sz val="9"/>
      <color rgb="FF141414"/>
      <name val="Calibri"/>
      <family val="2"/>
      <scheme val="minor"/>
    </font>
    <font>
      <sz val="8"/>
      <name val="Calibri"/>
      <family val="2"/>
    </font>
    <font>
      <sz val="9"/>
      <color theme="0"/>
      <name val="Arial Black"/>
      <family val="2"/>
    </font>
    <font>
      <sz val="9"/>
      <name val="Arial Black"/>
      <family val="2"/>
    </font>
    <font>
      <sz val="10"/>
      <name val="Calibri"/>
      <family val="2"/>
    </font>
    <font>
      <b/>
      <sz val="8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4" tint="0.80001220740379042"/>
        </stop>
      </gradient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medium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mediumDashDotDot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9" fontId="3" fillId="0" borderId="0">
      <protection locked="0"/>
    </xf>
  </cellStyleXfs>
  <cellXfs count="83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horizontal="center" vertical="center"/>
    </xf>
    <xf numFmtId="0" fontId="1" fillId="0" borderId="0" xfId="1" applyBorder="1" applyAlignment="1" applyProtection="1"/>
    <xf numFmtId="0" fontId="1" fillId="0" borderId="0" xfId="1" applyFill="1" applyBorder="1" applyAlignment="1" applyProtection="1">
      <alignment horizontal="center"/>
    </xf>
    <xf numFmtId="0" fontId="4" fillId="0" borderId="0" xfId="1" applyFont="1" applyAlignment="1" applyProtection="1"/>
    <xf numFmtId="0" fontId="4" fillId="0" borderId="0" xfId="1" applyFont="1" applyAlignment="1" applyProtection="1">
      <alignment horizontal="center" vertical="center"/>
    </xf>
    <xf numFmtId="0" fontId="7" fillId="0" borderId="0" xfId="1" applyFont="1" applyFill="1" applyBorder="1" applyAlignment="1" applyProtection="1">
      <alignment vertical="center"/>
    </xf>
    <xf numFmtId="0" fontId="6" fillId="0" borderId="2" xfId="1" applyFont="1" applyBorder="1" applyAlignment="1" applyProtection="1">
      <alignment horizontal="center" vertical="center"/>
    </xf>
    <xf numFmtId="165" fontId="4" fillId="4" borderId="9" xfId="1" applyNumberFormat="1" applyFont="1" applyFill="1" applyBorder="1" applyAlignment="1" applyProtection="1">
      <alignment horizontal="center" vertical="center" textRotation="90" wrapText="1"/>
    </xf>
    <xf numFmtId="165" fontId="4" fillId="4" borderId="3" xfId="1" applyNumberFormat="1" applyFont="1" applyFill="1" applyBorder="1" applyAlignment="1" applyProtection="1">
      <alignment horizontal="center" vertical="center" textRotation="90" wrapText="1"/>
    </xf>
    <xf numFmtId="165" fontId="4" fillId="4" borderId="10" xfId="1" applyNumberFormat="1" applyFont="1" applyFill="1" applyBorder="1" applyAlignment="1" applyProtection="1">
      <alignment horizontal="center" vertical="center" textRotation="90" wrapText="1"/>
    </xf>
    <xf numFmtId="164" fontId="4" fillId="3" borderId="11" xfId="1" applyNumberFormat="1" applyFont="1" applyFill="1" applyBorder="1" applyAlignment="1" applyProtection="1">
      <alignment horizontal="center" vertical="center" wrapText="1"/>
    </xf>
    <xf numFmtId="164" fontId="4" fillId="3" borderId="12" xfId="1" applyNumberFormat="1" applyFont="1" applyFill="1" applyBorder="1" applyAlignment="1" applyProtection="1">
      <alignment horizontal="center" vertical="center" wrapText="1"/>
    </xf>
    <xf numFmtId="0" fontId="10" fillId="0" borderId="2" xfId="1" applyFont="1" applyBorder="1" applyAlignment="1" applyProtection="1">
      <alignment horizontal="center" vertical="center"/>
    </xf>
    <xf numFmtId="14" fontId="4" fillId="0" borderId="0" xfId="1" applyNumberFormat="1" applyFont="1" applyAlignment="1" applyProtection="1"/>
    <xf numFmtId="0" fontId="12" fillId="0" borderId="2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4" fontId="0" fillId="0" borderId="29" xfId="0" applyNumberForma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0" xfId="0" applyNumberFormat="1" applyBorder="1" applyAlignment="1">
      <alignment vertical="center"/>
    </xf>
    <xf numFmtId="16" fontId="0" fillId="0" borderId="25" xfId="0" applyNumberFormat="1" applyBorder="1" applyAlignment="1">
      <alignment vertical="center"/>
    </xf>
    <xf numFmtId="0" fontId="1" fillId="0" borderId="0" xfId="1" applyBorder="1" applyAlignment="1" applyProtection="1">
      <alignment horizontal="center"/>
    </xf>
    <xf numFmtId="0" fontId="8" fillId="0" borderId="27" xfId="1" applyFont="1" applyBorder="1" applyAlignment="1" applyProtection="1">
      <alignment horizontal="center" vertical="center"/>
      <protection locked="0"/>
    </xf>
    <xf numFmtId="0" fontId="9" fillId="0" borderId="16" xfId="1" applyFont="1" applyBorder="1" applyAlignment="1" applyProtection="1">
      <alignment horizontal="center" vertical="center"/>
      <protection locked="0"/>
    </xf>
    <xf numFmtId="0" fontId="9" fillId="0" borderId="15" xfId="1" applyFont="1" applyBorder="1" applyAlignment="1" applyProtection="1">
      <alignment horizontal="center" vertical="center"/>
      <protection locked="0"/>
    </xf>
    <xf numFmtId="0" fontId="9" fillId="0" borderId="23" xfId="1" applyFont="1" applyBorder="1" applyAlignment="1" applyProtection="1">
      <alignment horizontal="center" vertical="center"/>
      <protection locked="0"/>
    </xf>
    <xf numFmtId="0" fontId="9" fillId="0" borderId="14" xfId="1" applyFont="1" applyBorder="1" applyAlignment="1" applyProtection="1">
      <alignment horizontal="center" vertical="center"/>
      <protection locked="0"/>
    </xf>
    <xf numFmtId="0" fontId="9" fillId="0" borderId="17" xfId="1" applyFont="1" applyBorder="1" applyAlignment="1" applyProtection="1">
      <alignment horizontal="center" vertical="center"/>
      <protection locked="0"/>
    </xf>
    <xf numFmtId="0" fontId="9" fillId="0" borderId="20" xfId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 vertical="center"/>
      <protection locked="0"/>
    </xf>
    <xf numFmtId="0" fontId="9" fillId="0" borderId="22" xfId="1" applyFont="1" applyBorder="1" applyAlignment="1" applyProtection="1">
      <alignment horizontal="center" vertical="center"/>
      <protection locked="0"/>
    </xf>
    <xf numFmtId="0" fontId="8" fillId="0" borderId="27" xfId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4" fillId="0" borderId="0" xfId="0" applyFont="1"/>
    <xf numFmtId="0" fontId="14" fillId="0" borderId="32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36" xfId="0" applyFont="1" applyBorder="1" applyAlignment="1">
      <alignment horizontal="center" vertical="center"/>
    </xf>
    <xf numFmtId="0" fontId="14" fillId="0" borderId="36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6" fillId="0" borderId="18" xfId="1" applyFont="1" applyBorder="1" applyAlignment="1" applyProtection="1">
      <alignment horizontal="center" vertical="center"/>
    </xf>
    <xf numFmtId="0" fontId="6" fillId="0" borderId="19" xfId="1" applyFont="1" applyBorder="1" applyAlignment="1" applyProtection="1">
      <alignment horizontal="center" vertical="center"/>
    </xf>
    <xf numFmtId="0" fontId="6" fillId="0" borderId="9" xfId="1" applyFont="1" applyBorder="1" applyAlignment="1" applyProtection="1">
      <alignment horizontal="center" vertical="center" textRotation="90" wrapText="1"/>
    </xf>
    <xf numFmtId="0" fontId="6" fillId="0" borderId="11" xfId="1" applyFont="1" applyBorder="1" applyAlignment="1" applyProtection="1">
      <alignment horizontal="center" vertical="center" textRotation="90" wrapText="1"/>
    </xf>
    <xf numFmtId="0" fontId="6" fillId="0" borderId="10" xfId="1" applyFont="1" applyBorder="1" applyAlignment="1" applyProtection="1">
      <alignment horizontal="center" vertical="center" textRotation="90" wrapText="1"/>
    </xf>
    <xf numFmtId="0" fontId="6" fillId="0" borderId="13" xfId="1" applyFont="1" applyBorder="1" applyAlignment="1" applyProtection="1">
      <alignment horizontal="center" vertical="center" textRotation="90" wrapText="1"/>
    </xf>
    <xf numFmtId="0" fontId="6" fillId="0" borderId="6" xfId="1" applyFont="1" applyBorder="1" applyAlignment="1" applyProtection="1">
      <alignment horizontal="center" vertical="center"/>
    </xf>
    <xf numFmtId="0" fontId="6" fillId="0" borderId="24" xfId="1" applyFont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7" fillId="2" borderId="5" xfId="1" applyFont="1" applyFill="1" applyBorder="1" applyAlignment="1" applyProtection="1">
      <alignment horizontal="center" vertical="center"/>
    </xf>
    <xf numFmtId="0" fontId="11" fillId="3" borderId="1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1" fillId="0" borderId="0" xfId="1" applyBorder="1" applyAlignment="1" applyProtection="1">
      <alignment horizontal="center"/>
    </xf>
    <xf numFmtId="0" fontId="10" fillId="0" borderId="18" xfId="1" applyFont="1" applyBorder="1" applyAlignment="1" applyProtection="1">
      <alignment horizontal="center" vertical="center" textRotation="90" wrapText="1"/>
    </xf>
    <xf numFmtId="0" fontId="10" fillId="0" borderId="19" xfId="1" applyFont="1" applyBorder="1" applyAlignment="1" applyProtection="1">
      <alignment horizontal="center" vertical="center" textRotation="90" wrapText="1"/>
    </xf>
    <xf numFmtId="0" fontId="14" fillId="0" borderId="28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textRotation="90"/>
    </xf>
    <xf numFmtId="0" fontId="14" fillId="0" borderId="37" xfId="0" applyFont="1" applyBorder="1" applyAlignment="1">
      <alignment horizontal="center" vertical="center"/>
    </xf>
    <xf numFmtId="166" fontId="15" fillId="0" borderId="0" xfId="0" applyNumberFormat="1" applyFont="1" applyBorder="1" applyAlignment="1">
      <alignment horizontal="center" vertical="center"/>
    </xf>
    <xf numFmtId="166" fontId="15" fillId="0" borderId="36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166" fontId="15" fillId="0" borderId="35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6" fontId="15" fillId="0" borderId="38" xfId="0" applyNumberFormat="1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textRotation="90"/>
    </xf>
    <xf numFmtId="0" fontId="14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3">
    <cellStyle name="Normal" xfId="0" builtinId="0"/>
    <cellStyle name="Normal 3" xfId="1" xr:uid="{00000000-0005-0000-0000-000001000000}"/>
    <cellStyle name="Pourcentage 2" xfId="2" xr:uid="{00000000-0005-0000-0000-000002000000}"/>
  </cellStyles>
  <dxfs count="17">
    <dxf>
      <font>
        <color theme="0"/>
      </font>
    </dxf>
    <dxf>
      <font>
        <color theme="0"/>
      </font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02779584377292"/>
          <c:y val="0.23521245159040433"/>
          <c:w val="0.35656896279666611"/>
          <c:h val="0.41807511823259857"/>
        </c:manualLayout>
      </c:layout>
      <c:pieChart>
        <c:varyColors val="1"/>
        <c:ser>
          <c:idx val="4"/>
          <c:order val="4"/>
          <c:dPt>
            <c:idx val="0"/>
            <c:bubble3D val="0"/>
            <c:explosion val="43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2DC-4404-9A73-C47A9D8E4DC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92DC-4404-9A73-C47A9D8E4DC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2DC-4404-9A73-C47A9D8E4DC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92DC-4404-9A73-C47A9D8E4DC7}"/>
              </c:ext>
            </c:extLst>
          </c:dPt>
          <c:dLbls>
            <c:dLbl>
              <c:idx val="1"/>
              <c:layout>
                <c:manualLayout>
                  <c:x val="2.6507615408313291E-3"/>
                  <c:y val="-4.66200466200466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2DC-4404-9A73-C47A9D8E4DC7}"/>
                </c:ext>
              </c:extLst>
            </c:dLbl>
            <c:dLbl>
              <c:idx val="2"/>
              <c:layout>
                <c:manualLayout>
                  <c:x val="-5.8316753898289261E-2"/>
                  <c:y val="6.2160062160062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2DC-4404-9A73-C47A9D8E4DC7}"/>
                </c:ext>
              </c:extLst>
            </c:dLbl>
            <c:dLbl>
              <c:idx val="3"/>
              <c:layout>
                <c:manualLayout>
                  <c:x val="3.1809138489975949E-2"/>
                  <c:y val="-2.486402486402489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2DC-4404-9A73-C47A9D8E4DC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STATS!$BL$4:$BO$4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STATS!$BL$9:$BO$9</c:f>
              <c:numCache>
                <c:formatCode>General</c:formatCode>
                <c:ptCount val="4"/>
                <c:pt idx="0">
                  <c:v>11</c:v>
                </c:pt>
                <c:pt idx="1">
                  <c:v>0</c:v>
                </c:pt>
                <c:pt idx="2">
                  <c:v>10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DC-4404-9A73-C47A9D8E4DC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STATS!$BL$5:$BO$5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2DC-4404-9A73-C47A9D8E4DC7}"/>
                  </c:ext>
                </c:extLst>
              </c15:ser>
            </c15:filteredPieSeries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STATS!$BL$6:$BO$6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2DC-4404-9A73-C47A9D8E4DC7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STATS!$BL$7:$BO$7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2DC-4404-9A73-C47A9D8E4DC7}"/>
                  </c:ext>
                </c:extLst>
              </c15:ser>
            </c15:filteredPieSeries>
            <c15:filteredPieSeries>
              <c15:ser>
                <c:idx val="3"/>
                <c:order val="3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STATS!$BL$8:$BO$8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2DC-4404-9A73-C47A9D8E4DC7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2" fmlaLink="$B$2" fmlaRange="BDD!$A$5:$A$16" noThreeD="1" sel="1" val="0"/>
</file>

<file path=xl/ctrlProps/ctrlProp2.xml><?xml version="1.0" encoding="utf-8"?>
<formControlPr xmlns="http://schemas.microsoft.com/office/spreadsheetml/2009/9/main" objectType="Drop" dropStyle="combo" dx="22" fmlaLink="$B22" fmlaRange="BDD!$A$5:$A$16" noThreeD="1" sel="2" val="0"/>
</file>

<file path=xl/ctrlProps/ctrlProp3.xml><?xml version="1.0" encoding="utf-8"?>
<formControlPr xmlns="http://schemas.microsoft.com/office/spreadsheetml/2009/9/main" objectType="Drop" dropStyle="combo" dx="22" fmlaLink="$B42" fmlaRange="BDD!$A$5:$A$16" noThreeD="1" sel="3" val="0"/>
</file>

<file path=xl/ctrlProps/ctrlProp4.xml><?xml version="1.0" encoding="utf-8"?>
<formControlPr xmlns="http://schemas.microsoft.com/office/spreadsheetml/2009/9/main" objectType="Drop" dropStyle="combo" dx="22" fmlaLink="$B$62" fmlaRange="BDD!$A$5:$A$16" noThreeD="1" sel="4" val="0"/>
</file>

<file path=xl/ctrlProps/ctrlProp5.xml><?xml version="1.0" encoding="utf-8"?>
<formControlPr xmlns="http://schemas.microsoft.com/office/spreadsheetml/2009/9/main" objectType="Drop" dropStyle="combo" dx="22" fmlaLink="$B$82" fmlaRange="BDD!$A$5:$A$16" noThreeD="1" sel="5" val="0"/>
</file>

<file path=xl/ctrlProps/ctrlProp6.xml><?xml version="1.0" encoding="utf-8"?>
<formControlPr xmlns="http://schemas.microsoft.com/office/spreadsheetml/2009/9/main" objectType="Drop" dropStyle="combo" dx="22" fmlaLink="$B$102" fmlaRange="BDD!$A$5:$A$16" noThreeD="1" sel="6" val="0"/>
</file>

<file path=xl/ctrlProps/ctrlProp7.xml><?xml version="1.0" encoding="utf-8"?>
<formControlPr xmlns="http://schemas.microsoft.com/office/spreadsheetml/2009/9/main" objectType="Drop" dropStyle="combo" dx="22" fmlaLink="$B$122" fmlaRange="BDD!$A$5:$A$16" noThreeD="1" sel="7" val="4"/>
</file>

<file path=xl/ctrlProps/ctrlProp8.xml><?xml version="1.0" encoding="utf-8"?>
<formControlPr xmlns="http://schemas.microsoft.com/office/spreadsheetml/2009/9/main" objectType="Drop" dropStyle="combo" dx="22" fmlaLink="$B$142" fmlaRange="BDD!$A$5:$A$16" noThreeD="1" sel="8" val="4"/>
</file>

<file path=xl/ctrlProps/ctrlProp9.xml><?xml version="1.0" encoding="utf-8"?>
<formControlPr xmlns="http://schemas.microsoft.com/office/spreadsheetml/2009/9/main" objectType="Drop" dropStyle="combo" dx="22" fmlaLink="$B$162" fmlaRange="BDD!$A$5:$A$16" noThreeD="1" sel="9" val="4"/>
</file>

<file path=xl/ctrlProps/ctrlProp10.xml><?xml version="1.0" encoding="utf-8"?>
<formControlPr xmlns="http://schemas.microsoft.com/office/spreadsheetml/2009/9/main" objectType="Drop" dropStyle="combo" dx="22" fmlaLink="$B$182" fmlaRange="BDD!$A$5:$A$16" noThreeD="1" sel="10" val="4"/>
</file>

<file path=xl/ctrlProps/ctrlProp11.xml><?xml version="1.0" encoding="utf-8"?>
<formControlPr xmlns="http://schemas.microsoft.com/office/spreadsheetml/2009/9/main" objectType="Drop" dropStyle="combo" dx="22" fmlaLink="$B$202" fmlaRange="BDD!$A$5:$A$16" noThreeD="1" sel="11" val="4"/>
</file>

<file path=xl/ctrlProps/ctrlProp12.xml><?xml version="1.0" encoding="utf-8"?>
<formControlPr xmlns="http://schemas.microsoft.com/office/spreadsheetml/2009/9/main" objectType="Drop" dropStyle="combo" dx="22" fmlaLink="$B$222" fmlaRange="BDD!$A$5:$A$16" noThreeD="1" sel="12" val="4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</xdr:row>
          <xdr:rowOff>0</xdr:rowOff>
        </xdr:from>
        <xdr:to>
          <xdr:col>9</xdr:col>
          <xdr:colOff>161925</xdr:colOff>
          <xdr:row>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21</xdr:row>
          <xdr:rowOff>0</xdr:rowOff>
        </xdr:from>
        <xdr:to>
          <xdr:col>9</xdr:col>
          <xdr:colOff>161925</xdr:colOff>
          <xdr:row>22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41</xdr:row>
          <xdr:rowOff>0</xdr:rowOff>
        </xdr:from>
        <xdr:to>
          <xdr:col>9</xdr:col>
          <xdr:colOff>161925</xdr:colOff>
          <xdr:row>42</xdr:row>
          <xdr:rowOff>9525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61</xdr:row>
          <xdr:rowOff>0</xdr:rowOff>
        </xdr:from>
        <xdr:to>
          <xdr:col>9</xdr:col>
          <xdr:colOff>161925</xdr:colOff>
          <xdr:row>62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81</xdr:row>
          <xdr:rowOff>0</xdr:rowOff>
        </xdr:from>
        <xdr:to>
          <xdr:col>9</xdr:col>
          <xdr:colOff>161925</xdr:colOff>
          <xdr:row>82</xdr:row>
          <xdr:rowOff>9525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101</xdr:row>
          <xdr:rowOff>0</xdr:rowOff>
        </xdr:from>
        <xdr:to>
          <xdr:col>9</xdr:col>
          <xdr:colOff>161925</xdr:colOff>
          <xdr:row>102</xdr:row>
          <xdr:rowOff>9525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121</xdr:row>
          <xdr:rowOff>0</xdr:rowOff>
        </xdr:from>
        <xdr:to>
          <xdr:col>9</xdr:col>
          <xdr:colOff>161925</xdr:colOff>
          <xdr:row>122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141</xdr:row>
          <xdr:rowOff>0</xdr:rowOff>
        </xdr:from>
        <xdr:to>
          <xdr:col>9</xdr:col>
          <xdr:colOff>161925</xdr:colOff>
          <xdr:row>142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161</xdr:row>
          <xdr:rowOff>0</xdr:rowOff>
        </xdr:from>
        <xdr:to>
          <xdr:col>9</xdr:col>
          <xdr:colOff>161925</xdr:colOff>
          <xdr:row>162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181</xdr:row>
          <xdr:rowOff>0</xdr:rowOff>
        </xdr:from>
        <xdr:to>
          <xdr:col>9</xdr:col>
          <xdr:colOff>161925</xdr:colOff>
          <xdr:row>182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201</xdr:row>
          <xdr:rowOff>0</xdr:rowOff>
        </xdr:from>
        <xdr:to>
          <xdr:col>9</xdr:col>
          <xdr:colOff>161925</xdr:colOff>
          <xdr:row>202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221</xdr:row>
          <xdr:rowOff>0</xdr:rowOff>
        </xdr:from>
        <xdr:to>
          <xdr:col>9</xdr:col>
          <xdr:colOff>161925</xdr:colOff>
          <xdr:row>222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200025</xdr:colOff>
      <xdr:row>24</xdr:row>
      <xdr:rowOff>1</xdr:rowOff>
    </xdr:from>
    <xdr:to>
      <xdr:col>55</xdr:col>
      <xdr:colOff>0</xdr:colOff>
      <xdr:row>38</xdr:row>
      <xdr:rowOff>47625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Vince\AppData\Roaming\Microsoft\Excel\Users\Vince\AppData\Roaming\Microsoft\Excel\Documents%20and%20Settings\88sssm\Mes%20documents\3%20VLSM%20&amp;%20Op&#233;rationnel\5%20PHARMACIE%20&amp;%20PEREMPTIONS\0_PHARMACIE\PHARMACIE\V&#201;RIFICATION%20MENSUELLE%20V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LifePack 12"/>
      <sheetName val="Sac d'intervention"/>
      <sheetName val="KIT DIO"/>
      <sheetName val="SAC COMPLÉMENTAIRE"/>
      <sheetName val="LOT PETITE PHARMACIE"/>
      <sheetName val="LOT DIPHOTÉRINE"/>
      <sheetName val="KIT VICTIMES INCENDIE"/>
      <sheetName val="TIROIR RÉSERVE"/>
      <sheetName val="TIROIR RÉSERVE MÉDICAMENTS"/>
      <sheetName val="VALISE MÉDICALE"/>
      <sheetName val="POCHETTE ADMINISTRATIVE"/>
      <sheetName val="POCHETTE NOVI"/>
      <sheetName val="FRIGO BASE VLSM"/>
      <sheetName val="LISTE ISP LCR"/>
      <sheetName val="MALLE SOUSAN"/>
      <sheetName val="Respirat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D961-4204-49A0-9FE7-B2472CA87634}">
  <dimension ref="A1:CA16"/>
  <sheetViews>
    <sheetView tabSelected="1" topLeftCell="A4" workbookViewId="0">
      <selection activeCell="N16" sqref="N16"/>
    </sheetView>
  </sheetViews>
  <sheetFormatPr baseColWidth="10" defaultRowHeight="15" x14ac:dyDescent="0.25"/>
  <cols>
    <col min="1" max="1" width="11.42578125" style="79"/>
    <col min="2" max="80" width="3.7109375" style="79" customWidth="1"/>
    <col min="81" max="16384" width="11.42578125" style="79"/>
  </cols>
  <sheetData>
    <row r="1" spans="1:79" ht="44.25" customHeight="1" x14ac:dyDescent="0.25">
      <c r="A1" s="82" t="s">
        <v>52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</row>
    <row r="2" spans="1:79" ht="3.75" customHeight="1" x14ac:dyDescent="0.25"/>
    <row r="3" spans="1:79" x14ac:dyDescent="0.25">
      <c r="B3" s="81" t="s">
        <v>19</v>
      </c>
      <c r="C3" s="81"/>
      <c r="D3" s="81"/>
      <c r="E3" s="81"/>
      <c r="F3" s="81"/>
      <c r="G3" s="81"/>
      <c r="H3" s="81" t="s">
        <v>19</v>
      </c>
      <c r="I3" s="81"/>
      <c r="J3" s="81"/>
      <c r="K3" s="81"/>
      <c r="L3" s="81"/>
      <c r="M3" s="81"/>
      <c r="N3" s="81" t="s">
        <v>20</v>
      </c>
      <c r="O3" s="81"/>
      <c r="P3" s="81"/>
      <c r="Q3" s="81"/>
      <c r="R3" s="81"/>
      <c r="S3" s="81"/>
      <c r="T3" s="81" t="s">
        <v>21</v>
      </c>
      <c r="U3" s="81"/>
      <c r="V3" s="81"/>
      <c r="W3" s="81"/>
      <c r="X3" s="81"/>
      <c r="Y3" s="81"/>
      <c r="Z3" s="81" t="s">
        <v>22</v>
      </c>
      <c r="AA3" s="81"/>
      <c r="AB3" s="81"/>
      <c r="AC3" s="81"/>
      <c r="AD3" s="81"/>
      <c r="AE3" s="81"/>
      <c r="AF3" s="81" t="s">
        <v>23</v>
      </c>
      <c r="AG3" s="81"/>
      <c r="AH3" s="81"/>
      <c r="AI3" s="81"/>
      <c r="AJ3" s="81"/>
      <c r="AK3" s="81"/>
      <c r="AL3" s="81" t="s">
        <v>24</v>
      </c>
      <c r="AM3" s="81"/>
      <c r="AN3" s="81"/>
      <c r="AO3" s="81"/>
      <c r="AP3" s="81"/>
      <c r="AQ3" s="81"/>
      <c r="AR3" s="81" t="s">
        <v>25</v>
      </c>
      <c r="AS3" s="81"/>
      <c r="AT3" s="81"/>
      <c r="AU3" s="81"/>
      <c r="AV3" s="81"/>
      <c r="AW3" s="81"/>
      <c r="AX3" s="81" t="s">
        <v>50</v>
      </c>
      <c r="AY3" s="81"/>
      <c r="AZ3" s="81"/>
      <c r="BA3" s="81"/>
      <c r="BB3" s="81"/>
      <c r="BC3" s="81"/>
      <c r="BD3" s="81" t="s">
        <v>27</v>
      </c>
      <c r="BE3" s="81"/>
      <c r="BF3" s="81"/>
      <c r="BG3" s="81"/>
      <c r="BH3" s="81"/>
      <c r="BI3" s="81"/>
      <c r="BJ3" s="81" t="s">
        <v>28</v>
      </c>
      <c r="BK3" s="81"/>
      <c r="BL3" s="81"/>
      <c r="BM3" s="81"/>
      <c r="BN3" s="81"/>
      <c r="BO3" s="81"/>
      <c r="BP3" s="81" t="s">
        <v>29</v>
      </c>
      <c r="BQ3" s="81"/>
      <c r="BR3" s="81"/>
      <c r="BS3" s="81"/>
      <c r="BT3" s="81"/>
      <c r="BU3" s="81"/>
      <c r="BV3" s="81" t="s">
        <v>30</v>
      </c>
      <c r="BW3" s="81"/>
      <c r="BX3" s="81"/>
      <c r="BY3" s="81"/>
      <c r="BZ3" s="81"/>
      <c r="CA3" s="81"/>
    </row>
    <row r="4" spans="1:79" s="78" customFormat="1" ht="132.75" x14ac:dyDescent="0.25">
      <c r="B4" s="78" t="s">
        <v>49</v>
      </c>
      <c r="C4" s="78" t="s">
        <v>48</v>
      </c>
      <c r="D4" s="79" t="s">
        <v>10</v>
      </c>
      <c r="E4" s="79" t="s">
        <v>11</v>
      </c>
      <c r="F4" s="79" t="s">
        <v>12</v>
      </c>
      <c r="G4" s="79" t="s">
        <v>13</v>
      </c>
      <c r="H4" s="78" t="s">
        <v>49</v>
      </c>
      <c r="I4" s="78" t="s">
        <v>48</v>
      </c>
      <c r="J4" s="79" t="s">
        <v>10</v>
      </c>
      <c r="K4" s="79" t="s">
        <v>11</v>
      </c>
      <c r="L4" s="79" t="s">
        <v>12</v>
      </c>
      <c r="M4" s="79" t="s">
        <v>13</v>
      </c>
      <c r="N4" s="78" t="s">
        <v>49</v>
      </c>
      <c r="O4" s="78" t="s">
        <v>48</v>
      </c>
      <c r="P4" s="79" t="s">
        <v>10</v>
      </c>
      <c r="Q4" s="79" t="s">
        <v>11</v>
      </c>
      <c r="R4" s="79" t="s">
        <v>12</v>
      </c>
      <c r="S4" s="79" t="s">
        <v>13</v>
      </c>
      <c r="T4" s="78" t="s">
        <v>49</v>
      </c>
      <c r="U4" s="78" t="s">
        <v>48</v>
      </c>
      <c r="V4" s="79" t="s">
        <v>10</v>
      </c>
      <c r="W4" s="79" t="s">
        <v>11</v>
      </c>
      <c r="X4" s="79" t="s">
        <v>12</v>
      </c>
      <c r="Y4" s="79" t="s">
        <v>13</v>
      </c>
      <c r="Z4" s="78" t="s">
        <v>49</v>
      </c>
      <c r="AA4" s="78" t="s">
        <v>48</v>
      </c>
      <c r="AB4" s="79" t="s">
        <v>10</v>
      </c>
      <c r="AC4" s="79" t="s">
        <v>11</v>
      </c>
      <c r="AD4" s="79" t="s">
        <v>12</v>
      </c>
      <c r="AE4" s="79" t="s">
        <v>13</v>
      </c>
      <c r="AF4" s="78" t="s">
        <v>49</v>
      </c>
      <c r="AG4" s="78" t="s">
        <v>48</v>
      </c>
      <c r="AH4" s="79" t="s">
        <v>10</v>
      </c>
      <c r="AI4" s="79" t="s">
        <v>11</v>
      </c>
      <c r="AJ4" s="79" t="s">
        <v>12</v>
      </c>
      <c r="AK4" s="79" t="s">
        <v>13</v>
      </c>
      <c r="AL4" s="78" t="s">
        <v>49</v>
      </c>
      <c r="AM4" s="78" t="s">
        <v>48</v>
      </c>
      <c r="AN4" s="79" t="s">
        <v>10</v>
      </c>
      <c r="AO4" s="79" t="s">
        <v>11</v>
      </c>
      <c r="AP4" s="79" t="s">
        <v>12</v>
      </c>
      <c r="AQ4" s="79" t="s">
        <v>13</v>
      </c>
      <c r="AR4" s="78" t="s">
        <v>49</v>
      </c>
      <c r="AS4" s="78" t="s">
        <v>48</v>
      </c>
      <c r="AT4" s="79" t="s">
        <v>10</v>
      </c>
      <c r="AU4" s="79" t="s">
        <v>11</v>
      </c>
      <c r="AV4" s="79" t="s">
        <v>12</v>
      </c>
      <c r="AW4" s="79" t="s">
        <v>13</v>
      </c>
      <c r="AX4" s="78" t="s">
        <v>49</v>
      </c>
      <c r="AY4" s="78" t="s">
        <v>48</v>
      </c>
      <c r="AZ4" s="79" t="s">
        <v>10</v>
      </c>
      <c r="BA4" s="79" t="s">
        <v>11</v>
      </c>
      <c r="BB4" s="79" t="s">
        <v>12</v>
      </c>
      <c r="BC4" s="79" t="s">
        <v>13</v>
      </c>
      <c r="BD4" s="78" t="s">
        <v>49</v>
      </c>
      <c r="BE4" s="78" t="s">
        <v>48</v>
      </c>
      <c r="BF4" s="79" t="s">
        <v>10</v>
      </c>
      <c r="BG4" s="79" t="s">
        <v>11</v>
      </c>
      <c r="BH4" s="79" t="s">
        <v>12</v>
      </c>
      <c r="BI4" s="79" t="s">
        <v>13</v>
      </c>
      <c r="BJ4" s="78" t="s">
        <v>49</v>
      </c>
      <c r="BK4" s="78" t="s">
        <v>48</v>
      </c>
      <c r="BL4" s="79" t="s">
        <v>10</v>
      </c>
      <c r="BM4" s="79" t="s">
        <v>11</v>
      </c>
      <c r="BN4" s="79" t="s">
        <v>12</v>
      </c>
      <c r="BO4" s="79" t="s">
        <v>13</v>
      </c>
      <c r="BP4" s="78" t="s">
        <v>49</v>
      </c>
      <c r="BQ4" s="78" t="s">
        <v>48</v>
      </c>
      <c r="BR4" s="79" t="s">
        <v>10</v>
      </c>
      <c r="BS4" s="79" t="s">
        <v>11</v>
      </c>
      <c r="BT4" s="79" t="s">
        <v>12</v>
      </c>
      <c r="BU4" s="79" t="s">
        <v>13</v>
      </c>
      <c r="BV4" s="78" t="s">
        <v>49</v>
      </c>
      <c r="BW4" s="78" t="s">
        <v>48</v>
      </c>
      <c r="BX4" s="79" t="s">
        <v>10</v>
      </c>
      <c r="BY4" s="79" t="s">
        <v>11</v>
      </c>
      <c r="BZ4" s="79" t="s">
        <v>12</v>
      </c>
      <c r="CA4" s="79" t="s">
        <v>13</v>
      </c>
    </row>
    <row r="5" spans="1:79" x14ac:dyDescent="0.25">
      <c r="A5" s="80" t="str">
        <f>PLANNING!$A$8</f>
        <v>ALS</v>
      </c>
      <c r="B5" s="79">
        <v>11</v>
      </c>
      <c r="C5" s="79">
        <v>7</v>
      </c>
      <c r="D5" s="79" t="s">
        <v>51</v>
      </c>
    </row>
    <row r="6" spans="1:79" x14ac:dyDescent="0.25">
      <c r="A6" s="80" t="str">
        <f>PLANNING!$A$9</f>
        <v>VD</v>
      </c>
      <c r="B6" s="79">
        <v>10</v>
      </c>
      <c r="C6" s="79">
        <v>9</v>
      </c>
      <c r="E6" s="79" t="s">
        <v>51</v>
      </c>
    </row>
    <row r="7" spans="1:79" x14ac:dyDescent="0.25">
      <c r="A7" s="80" t="str">
        <f>PLANNING!$A$10</f>
        <v>new</v>
      </c>
      <c r="B7" s="79">
        <v>10</v>
      </c>
      <c r="C7" s="79">
        <v>4</v>
      </c>
      <c r="F7" s="79" t="s">
        <v>51</v>
      </c>
    </row>
    <row r="8" spans="1:79" x14ac:dyDescent="0.25">
      <c r="A8" s="80" t="str">
        <f>PLANNING!$A$11</f>
        <v>SL</v>
      </c>
    </row>
    <row r="9" spans="1:79" x14ac:dyDescent="0.25">
      <c r="A9" s="80" t="str">
        <f>PLANNING!$A$12</f>
        <v>EC</v>
      </c>
    </row>
    <row r="10" spans="1:79" x14ac:dyDescent="0.25">
      <c r="A10" s="80" t="str">
        <f>PLANNING!$A$13</f>
        <v>MN</v>
      </c>
    </row>
    <row r="11" spans="1:79" x14ac:dyDescent="0.25">
      <c r="A11" s="80" t="str">
        <f>PLANNING!$A$14</f>
        <v>EB</v>
      </c>
    </row>
    <row r="12" spans="1:79" x14ac:dyDescent="0.25">
      <c r="A12" s="80" t="str">
        <f>PLANNING!$A$15</f>
        <v>MB</v>
      </c>
    </row>
    <row r="13" spans="1:79" x14ac:dyDescent="0.25">
      <c r="A13" s="80" t="str">
        <f>PLANNING!$A$16</f>
        <v>new</v>
      </c>
    </row>
    <row r="14" spans="1:79" x14ac:dyDescent="0.25">
      <c r="A14" s="80" t="str">
        <f>PLANNING!$A$17</f>
        <v>REMPL1</v>
      </c>
      <c r="B14" s="79">
        <v>13</v>
      </c>
      <c r="G14" s="79" t="s">
        <v>51</v>
      </c>
    </row>
    <row r="15" spans="1:79" x14ac:dyDescent="0.25">
      <c r="A15" s="80" t="str">
        <f>PLANNING!$A$18</f>
        <v>REMPL2</v>
      </c>
    </row>
    <row r="16" spans="1:79" x14ac:dyDescent="0.25">
      <c r="A16" s="80" t="str">
        <f>PLANNING!$A$19</f>
        <v>MW</v>
      </c>
    </row>
  </sheetData>
  <mergeCells count="14">
    <mergeCell ref="BV3:CA3"/>
    <mergeCell ref="A1:AG1"/>
    <mergeCell ref="AL3:AQ3"/>
    <mergeCell ref="AR3:AW3"/>
    <mergeCell ref="AX3:BC3"/>
    <mergeCell ref="BD3:BI3"/>
    <mergeCell ref="BJ3:BO3"/>
    <mergeCell ref="BP3:BU3"/>
    <mergeCell ref="B3:G3"/>
    <mergeCell ref="H3:M3"/>
    <mergeCell ref="N3:S3"/>
    <mergeCell ref="T3:Y3"/>
    <mergeCell ref="Z3:AE3"/>
    <mergeCell ref="AF3:AK3"/>
  </mergeCells>
  <conditionalFormatting sqref="A5:A16">
    <cfRule type="cellIs" dxfId="16" priority="1" operator="equal">
      <formula>0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AP240"/>
  <sheetViews>
    <sheetView zoomScaleNormal="100" workbookViewId="0">
      <selection activeCell="A8" sqref="A8:A19"/>
    </sheetView>
  </sheetViews>
  <sheetFormatPr baseColWidth="10" defaultRowHeight="15" x14ac:dyDescent="0.25"/>
  <cols>
    <col min="1" max="1" width="8.85546875" style="1" customWidth="1"/>
    <col min="2" max="2" width="3.28515625" style="2" customWidth="1"/>
    <col min="3" max="3" width="3.28515625" style="1" customWidth="1"/>
    <col min="4" max="5" width="3.28515625" style="2" customWidth="1"/>
    <col min="6" max="31" width="3.28515625" style="1" customWidth="1"/>
    <col min="32" max="32" width="3.7109375" style="1" customWidth="1"/>
    <col min="33" max="33" width="4.28515625" style="2" customWidth="1"/>
    <col min="34" max="34" width="3.28515625" style="1" customWidth="1"/>
    <col min="35" max="41" width="3.7109375" style="1" customWidth="1"/>
    <col min="42" max="42" width="24.140625" style="1" customWidth="1"/>
    <col min="43" max="46" width="3.7109375" style="1" customWidth="1"/>
    <col min="47" max="16384" width="11.42578125" style="1"/>
  </cols>
  <sheetData>
    <row r="1" spans="1:42" ht="3.75" customHeight="1" thickBot="1" x14ac:dyDescent="0.3"/>
    <row r="2" spans="1:42" s="5" customFormat="1" ht="12" customHeight="1" thickBot="1" x14ac:dyDescent="0.25">
      <c r="A2" s="26">
        <v>2019</v>
      </c>
      <c r="B2" s="54">
        <v>1</v>
      </c>
      <c r="C2" s="55"/>
      <c r="D2" s="56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6"/>
    </row>
    <row r="3" spans="1:42" ht="3.75" customHeight="1" thickBot="1" x14ac:dyDescent="0.3">
      <c r="A3" s="3"/>
      <c r="B3" s="36"/>
      <c r="C3" s="36"/>
      <c r="D3" s="36"/>
      <c r="E3" s="25"/>
    </row>
    <row r="4" spans="1:42" ht="20.100000000000001" customHeight="1" thickBot="1" x14ac:dyDescent="0.3">
      <c r="B4" s="57" t="str">
        <f xml:space="preserve"> "Période du "&amp;TEXT(DATE($A$2, $B2,1)," jj mmmm aaaa") &amp;"  au " &amp;TEXT(DATE($A$2, $B2+1,1)-1," jj mmmm aaaa")</f>
        <v>Période du  01 janvier 2019  au  31 janvier 2019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9"/>
    </row>
    <row r="5" spans="1:42" ht="3.75" customHeight="1" thickBot="1" x14ac:dyDescent="0.3">
      <c r="C5" s="60"/>
      <c r="D5" s="60"/>
      <c r="E5" s="4"/>
    </row>
    <row r="6" spans="1:42" s="5" customFormat="1" ht="26.25" customHeight="1" x14ac:dyDescent="0.2">
      <c r="B6" s="9">
        <f>DATE($A2,$B2,COLUMN()-1)</f>
        <v>43466</v>
      </c>
      <c r="C6" s="10">
        <f t="shared" ref="C6:AC6" si="0">DATE($A2,$B2,COLUMN()-1)</f>
        <v>43467</v>
      </c>
      <c r="D6" s="10">
        <f t="shared" si="0"/>
        <v>43468</v>
      </c>
      <c r="E6" s="10">
        <f t="shared" si="0"/>
        <v>43469</v>
      </c>
      <c r="F6" s="10">
        <f t="shared" si="0"/>
        <v>43470</v>
      </c>
      <c r="G6" s="10">
        <f t="shared" si="0"/>
        <v>43471</v>
      </c>
      <c r="H6" s="10">
        <f t="shared" si="0"/>
        <v>43472</v>
      </c>
      <c r="I6" s="10">
        <f t="shared" si="0"/>
        <v>43473</v>
      </c>
      <c r="J6" s="10">
        <f t="shared" si="0"/>
        <v>43474</v>
      </c>
      <c r="K6" s="10">
        <f t="shared" si="0"/>
        <v>43475</v>
      </c>
      <c r="L6" s="10">
        <f t="shared" si="0"/>
        <v>43476</v>
      </c>
      <c r="M6" s="10">
        <f t="shared" si="0"/>
        <v>43477</v>
      </c>
      <c r="N6" s="10">
        <f t="shared" si="0"/>
        <v>43478</v>
      </c>
      <c r="O6" s="10">
        <f t="shared" si="0"/>
        <v>43479</v>
      </c>
      <c r="P6" s="10">
        <f t="shared" si="0"/>
        <v>43480</v>
      </c>
      <c r="Q6" s="10">
        <f t="shared" si="0"/>
        <v>43481</v>
      </c>
      <c r="R6" s="10">
        <f t="shared" si="0"/>
        <v>43482</v>
      </c>
      <c r="S6" s="10">
        <f t="shared" si="0"/>
        <v>43483</v>
      </c>
      <c r="T6" s="10">
        <f t="shared" si="0"/>
        <v>43484</v>
      </c>
      <c r="U6" s="10">
        <f t="shared" si="0"/>
        <v>43485</v>
      </c>
      <c r="V6" s="10">
        <f t="shared" si="0"/>
        <v>43486</v>
      </c>
      <c r="W6" s="10">
        <f t="shared" si="0"/>
        <v>43487</v>
      </c>
      <c r="X6" s="10">
        <f t="shared" si="0"/>
        <v>43488</v>
      </c>
      <c r="Y6" s="10">
        <f t="shared" si="0"/>
        <v>43489</v>
      </c>
      <c r="Z6" s="10">
        <f t="shared" si="0"/>
        <v>43490</v>
      </c>
      <c r="AA6" s="10">
        <f t="shared" si="0"/>
        <v>43491</v>
      </c>
      <c r="AB6" s="10">
        <f t="shared" si="0"/>
        <v>43492</v>
      </c>
      <c r="AC6" s="10">
        <f t="shared" si="0"/>
        <v>43493</v>
      </c>
      <c r="AD6" s="10">
        <f>IF(MONTH(DATE($A2,$B2,COLUMN()-1))=$B2,DATE($A2,$B2,COLUMN()-1),"")</f>
        <v>43494</v>
      </c>
      <c r="AE6" s="10">
        <f t="shared" ref="AE6:AF6" si="1">IF(MONTH(DATE($A2,$B2,COLUMN()-1))=$B2,DATE($A2,$B2,COLUMN()-1),"")</f>
        <v>43495</v>
      </c>
      <c r="AF6" s="11">
        <f t="shared" si="1"/>
        <v>43496</v>
      </c>
      <c r="AG6" s="61" t="s">
        <v>14</v>
      </c>
      <c r="AH6" s="48" t="s">
        <v>15</v>
      </c>
      <c r="AI6" s="50" t="s">
        <v>16</v>
      </c>
      <c r="AJ6" s="52" t="s">
        <v>10</v>
      </c>
      <c r="AK6" s="52" t="s">
        <v>11</v>
      </c>
      <c r="AL6" s="52" t="s">
        <v>12</v>
      </c>
      <c r="AM6" s="46" t="s">
        <v>13</v>
      </c>
      <c r="AP6" s="15"/>
    </row>
    <row r="7" spans="1:42" s="5" customFormat="1" ht="24.75" customHeight="1" thickBot="1" x14ac:dyDescent="0.25">
      <c r="B7" s="12">
        <f>B6</f>
        <v>43466</v>
      </c>
      <c r="C7" s="13">
        <f t="shared" ref="C7:AF7" si="2">C6</f>
        <v>43467</v>
      </c>
      <c r="D7" s="13">
        <f t="shared" si="2"/>
        <v>43468</v>
      </c>
      <c r="E7" s="13">
        <f t="shared" si="2"/>
        <v>43469</v>
      </c>
      <c r="F7" s="13">
        <f t="shared" si="2"/>
        <v>43470</v>
      </c>
      <c r="G7" s="13">
        <f t="shared" si="2"/>
        <v>43471</v>
      </c>
      <c r="H7" s="13">
        <f t="shared" si="2"/>
        <v>43472</v>
      </c>
      <c r="I7" s="13">
        <f t="shared" si="2"/>
        <v>43473</v>
      </c>
      <c r="J7" s="13">
        <f t="shared" si="2"/>
        <v>43474</v>
      </c>
      <c r="K7" s="13">
        <f t="shared" si="2"/>
        <v>43475</v>
      </c>
      <c r="L7" s="13">
        <f t="shared" si="2"/>
        <v>43476</v>
      </c>
      <c r="M7" s="13">
        <f t="shared" si="2"/>
        <v>43477</v>
      </c>
      <c r="N7" s="13">
        <f t="shared" si="2"/>
        <v>43478</v>
      </c>
      <c r="O7" s="13">
        <f t="shared" si="2"/>
        <v>43479</v>
      </c>
      <c r="P7" s="13">
        <f t="shared" si="2"/>
        <v>43480</v>
      </c>
      <c r="Q7" s="13">
        <f t="shared" si="2"/>
        <v>43481</v>
      </c>
      <c r="R7" s="13">
        <f t="shared" si="2"/>
        <v>43482</v>
      </c>
      <c r="S7" s="13">
        <f t="shared" si="2"/>
        <v>43483</v>
      </c>
      <c r="T7" s="13">
        <f t="shared" si="2"/>
        <v>43484</v>
      </c>
      <c r="U7" s="13">
        <f t="shared" si="2"/>
        <v>43485</v>
      </c>
      <c r="V7" s="13">
        <f t="shared" si="2"/>
        <v>43486</v>
      </c>
      <c r="W7" s="13">
        <f t="shared" si="2"/>
        <v>43487</v>
      </c>
      <c r="X7" s="13">
        <f t="shared" si="2"/>
        <v>43488</v>
      </c>
      <c r="Y7" s="13">
        <f t="shared" si="2"/>
        <v>43489</v>
      </c>
      <c r="Z7" s="13">
        <f t="shared" si="2"/>
        <v>43490</v>
      </c>
      <c r="AA7" s="13">
        <f t="shared" si="2"/>
        <v>43491</v>
      </c>
      <c r="AB7" s="13">
        <f t="shared" si="2"/>
        <v>43492</v>
      </c>
      <c r="AC7" s="13">
        <f t="shared" si="2"/>
        <v>43493</v>
      </c>
      <c r="AD7" s="13">
        <f t="shared" si="2"/>
        <v>43494</v>
      </c>
      <c r="AE7" s="13">
        <f t="shared" si="2"/>
        <v>43495</v>
      </c>
      <c r="AF7" s="13">
        <f t="shared" si="2"/>
        <v>43496</v>
      </c>
      <c r="AG7" s="62"/>
      <c r="AH7" s="49"/>
      <c r="AI7" s="51"/>
      <c r="AJ7" s="53"/>
      <c r="AK7" s="53"/>
      <c r="AL7" s="53"/>
      <c r="AM7" s="47"/>
    </row>
    <row r="8" spans="1:42" ht="15" customHeight="1" x14ac:dyDescent="0.25">
      <c r="A8" s="27" t="s">
        <v>0</v>
      </c>
      <c r="B8" s="28" t="s">
        <v>10</v>
      </c>
      <c r="C8" s="28" t="s">
        <v>10</v>
      </c>
      <c r="D8" s="28"/>
      <c r="E8" s="28"/>
      <c r="F8" s="28" t="s">
        <v>10</v>
      </c>
      <c r="G8" s="28" t="s">
        <v>10</v>
      </c>
      <c r="H8" s="28"/>
      <c r="I8" s="28"/>
      <c r="J8" s="28"/>
      <c r="K8" s="28" t="s">
        <v>10</v>
      </c>
      <c r="L8" s="28" t="s">
        <v>10</v>
      </c>
      <c r="M8" s="28"/>
      <c r="N8" s="28"/>
      <c r="O8" s="28"/>
      <c r="P8" s="28"/>
      <c r="Q8" s="28"/>
      <c r="R8" s="28" t="s">
        <v>10</v>
      </c>
      <c r="S8" s="28" t="s">
        <v>10</v>
      </c>
      <c r="T8" s="28" t="s">
        <v>13</v>
      </c>
      <c r="U8" s="28" t="s">
        <v>13</v>
      </c>
      <c r="V8" s="28"/>
      <c r="W8" s="28"/>
      <c r="X8" s="28"/>
      <c r="Y8" s="28"/>
      <c r="Z8" s="28"/>
      <c r="AA8" s="28"/>
      <c r="AB8" s="28"/>
      <c r="AC8" s="28" t="s">
        <v>10</v>
      </c>
      <c r="AD8" s="28" t="s">
        <v>10</v>
      </c>
      <c r="AE8" s="28" t="s">
        <v>10</v>
      </c>
      <c r="AF8" s="28"/>
      <c r="AG8" s="14">
        <f ca="1">COUNTA(OFFSET($B8,,,,COUNT($B$6:$AF$6)))</f>
        <v>13</v>
      </c>
      <c r="AH8" s="8">
        <f ca="1">SUMPRODUCT((WEEKDAY(OFFSET($B$6,,,,COUNT($B$6:$AF$6)))=7)*(OFFSET($B8,,,,COUNT($B$6:$AF$6))&lt;&gt;""))</f>
        <v>2</v>
      </c>
      <c r="AI8" s="8">
        <f ca="1">SUMPRODUCT((WEEKDAY(OFFSET($B$6,,,,COUNT($B$6:$AF$6)))=1)*(OFFSET($B8,,,,COUNT($B$6:$AF$6))&lt;&gt;""))</f>
        <v>2</v>
      </c>
      <c r="AJ8" s="8">
        <f ca="1">COUNTIF(OFFSET($B8,,,,COUNT($B$6:$AF$6)),AJ$6)</f>
        <v>11</v>
      </c>
      <c r="AK8" s="8">
        <f t="shared" ref="AK8:AM19" ca="1" si="3">COUNTIF(OFFSET($B8,,,,COUNT($B$6:$AF$6)),AK$6)</f>
        <v>0</v>
      </c>
      <c r="AL8" s="8">
        <f t="shared" ca="1" si="3"/>
        <v>0</v>
      </c>
      <c r="AM8" s="8">
        <f t="shared" ca="1" si="3"/>
        <v>2</v>
      </c>
    </row>
    <row r="9" spans="1:42" ht="15" customHeight="1" x14ac:dyDescent="0.25">
      <c r="A9" s="27" t="s">
        <v>4</v>
      </c>
      <c r="B9" s="30" t="s">
        <v>11</v>
      </c>
      <c r="C9" s="30" t="s">
        <v>11</v>
      </c>
      <c r="D9" s="30"/>
      <c r="E9" s="30"/>
      <c r="F9" s="30" t="s">
        <v>11</v>
      </c>
      <c r="G9" s="30" t="s">
        <v>11</v>
      </c>
      <c r="H9" s="30"/>
      <c r="I9" s="30"/>
      <c r="J9" s="30"/>
      <c r="K9" s="30" t="s">
        <v>11</v>
      </c>
      <c r="L9" s="30" t="s">
        <v>11</v>
      </c>
      <c r="M9" s="30"/>
      <c r="N9" s="30"/>
      <c r="O9" s="28"/>
      <c r="P9" s="28"/>
      <c r="Q9" s="30"/>
      <c r="R9" s="30" t="s">
        <v>11</v>
      </c>
      <c r="S9" s="30" t="s">
        <v>11</v>
      </c>
      <c r="T9" s="30"/>
      <c r="U9" s="28"/>
      <c r="V9" s="30"/>
      <c r="W9" s="30"/>
      <c r="X9" s="30"/>
      <c r="Y9" s="28" t="s">
        <v>13</v>
      </c>
      <c r="Z9" s="28" t="s">
        <v>13</v>
      </c>
      <c r="AA9" s="28"/>
      <c r="AB9" s="28"/>
      <c r="AC9" s="30" t="s">
        <v>11</v>
      </c>
      <c r="AD9" s="30" t="s">
        <v>11</v>
      </c>
      <c r="AE9" s="30" t="s">
        <v>11</v>
      </c>
      <c r="AF9" s="30"/>
      <c r="AG9" s="14">
        <f t="shared" ref="AG9:AG19" ca="1" si="4">COUNTA(OFFSET($B9,,,,COUNT($B$6:$AF$6)))</f>
        <v>13</v>
      </c>
      <c r="AH9" s="8">
        <f t="shared" ref="AH9:AH18" ca="1" si="5">SUMPRODUCT((WEEKDAY(OFFSET($B$6,,,,COUNT($B$6:$AF$6)))=7)*(OFFSET($B9,,,,COUNT($B$6:$AF$6))&lt;&gt;""))</f>
        <v>1</v>
      </c>
      <c r="AI9" s="8">
        <f t="shared" ref="AI9:AI18" ca="1" si="6">SUMPRODUCT((WEEKDAY(OFFSET($B$6,,,,COUNT($B$6:$AF$6)))=1)*(OFFSET($B9,,,,COUNT($B$6:$AF$6))&lt;&gt;""))</f>
        <v>1</v>
      </c>
      <c r="AJ9" s="8">
        <f t="shared" ref="AJ9:AJ19" ca="1" si="7">COUNTIF(OFFSET($B9,,,,COUNT($B$6:$AF$6)),AJ$6)</f>
        <v>0</v>
      </c>
      <c r="AK9" s="8">
        <f t="shared" ca="1" si="3"/>
        <v>11</v>
      </c>
      <c r="AL9" s="8">
        <f t="shared" ca="1" si="3"/>
        <v>0</v>
      </c>
      <c r="AM9" s="8">
        <f t="shared" ca="1" si="3"/>
        <v>2</v>
      </c>
    </row>
    <row r="10" spans="1:42" ht="15" customHeight="1" thickBot="1" x14ac:dyDescent="0.3">
      <c r="A10" s="31" t="s">
        <v>9</v>
      </c>
      <c r="B10" s="30" t="s">
        <v>12</v>
      </c>
      <c r="C10" s="30" t="s">
        <v>12</v>
      </c>
      <c r="D10" s="30"/>
      <c r="E10" s="30"/>
      <c r="F10" s="30" t="s">
        <v>12</v>
      </c>
      <c r="G10" s="30" t="s">
        <v>12</v>
      </c>
      <c r="H10" s="30"/>
      <c r="I10" s="30"/>
      <c r="J10" s="30"/>
      <c r="K10" s="30" t="s">
        <v>12</v>
      </c>
      <c r="L10" s="30" t="s">
        <v>12</v>
      </c>
      <c r="M10" s="30"/>
      <c r="N10" s="30"/>
      <c r="O10" s="28"/>
      <c r="P10" s="28"/>
      <c r="Q10" s="30"/>
      <c r="R10" s="30" t="s">
        <v>12</v>
      </c>
      <c r="S10" s="30" t="s">
        <v>12</v>
      </c>
      <c r="T10" s="30"/>
      <c r="U10" s="28"/>
      <c r="V10" s="30"/>
      <c r="W10" s="30"/>
      <c r="X10" s="30"/>
      <c r="Y10" s="30"/>
      <c r="Z10" s="30"/>
      <c r="AA10" s="28"/>
      <c r="AB10" s="28"/>
      <c r="AC10" s="30" t="s">
        <v>12</v>
      </c>
      <c r="AD10" s="30" t="s">
        <v>12</v>
      </c>
      <c r="AE10" s="30" t="s">
        <v>12</v>
      </c>
      <c r="AF10" s="30"/>
      <c r="AG10" s="14">
        <f t="shared" ca="1" si="4"/>
        <v>11</v>
      </c>
      <c r="AH10" s="8">
        <f t="shared" ca="1" si="5"/>
        <v>1</v>
      </c>
      <c r="AI10" s="8">
        <f t="shared" ca="1" si="6"/>
        <v>1</v>
      </c>
      <c r="AJ10" s="8">
        <f t="shared" ca="1" si="7"/>
        <v>0</v>
      </c>
      <c r="AK10" s="8">
        <f t="shared" ca="1" si="3"/>
        <v>0</v>
      </c>
      <c r="AL10" s="8">
        <f t="shared" ca="1" si="3"/>
        <v>11</v>
      </c>
      <c r="AM10" s="8">
        <f t="shared" ca="1" si="3"/>
        <v>0</v>
      </c>
    </row>
    <row r="11" spans="1:42" ht="15" customHeight="1" x14ac:dyDescent="0.25">
      <c r="A11" s="32" t="s">
        <v>3</v>
      </c>
      <c r="B11" s="30"/>
      <c r="C11" s="30"/>
      <c r="D11" s="28" t="s">
        <v>10</v>
      </c>
      <c r="E11" s="28" t="s">
        <v>10</v>
      </c>
      <c r="F11" s="28"/>
      <c r="G11" s="28"/>
      <c r="H11" s="28" t="s">
        <v>10</v>
      </c>
      <c r="I11" s="28" t="s">
        <v>10</v>
      </c>
      <c r="J11" s="28" t="s">
        <v>10</v>
      </c>
      <c r="K11" s="28"/>
      <c r="L11" s="28"/>
      <c r="M11" s="28"/>
      <c r="N11" s="28"/>
      <c r="O11" s="28" t="s">
        <v>13</v>
      </c>
      <c r="P11" s="28" t="s">
        <v>10</v>
      </c>
      <c r="Q11" s="28" t="s">
        <v>10</v>
      </c>
      <c r="R11" s="28"/>
      <c r="S11" s="28"/>
      <c r="T11" s="28" t="s">
        <v>10</v>
      </c>
      <c r="U11" s="28" t="s">
        <v>10</v>
      </c>
      <c r="V11" s="28"/>
      <c r="W11" s="28"/>
      <c r="X11" s="28"/>
      <c r="Y11" s="28" t="s">
        <v>10</v>
      </c>
      <c r="Z11" s="28" t="s">
        <v>10</v>
      </c>
      <c r="AA11" s="28"/>
      <c r="AB11" s="28"/>
      <c r="AC11" s="28"/>
      <c r="AD11" s="28"/>
      <c r="AE11" s="29"/>
      <c r="AF11" s="29"/>
      <c r="AG11" s="14">
        <f t="shared" ca="1" si="4"/>
        <v>12</v>
      </c>
      <c r="AH11" s="8">
        <f t="shared" ca="1" si="5"/>
        <v>1</v>
      </c>
      <c r="AI11" s="8">
        <f t="shared" ca="1" si="6"/>
        <v>1</v>
      </c>
      <c r="AJ11" s="8">
        <f t="shared" ca="1" si="7"/>
        <v>11</v>
      </c>
      <c r="AK11" s="8">
        <f t="shared" ca="1" si="3"/>
        <v>0</v>
      </c>
      <c r="AL11" s="8">
        <f t="shared" ca="1" si="3"/>
        <v>0</v>
      </c>
      <c r="AM11" s="8">
        <f t="shared" ca="1" si="3"/>
        <v>1</v>
      </c>
    </row>
    <row r="12" spans="1:42" ht="15" customHeight="1" x14ac:dyDescent="0.25">
      <c r="A12" s="27" t="s">
        <v>6</v>
      </c>
      <c r="B12" s="30"/>
      <c r="C12" s="30"/>
      <c r="D12" s="30" t="s">
        <v>11</v>
      </c>
      <c r="E12" s="30" t="s">
        <v>11</v>
      </c>
      <c r="F12" s="30"/>
      <c r="G12" s="30"/>
      <c r="H12" s="30" t="s">
        <v>11</v>
      </c>
      <c r="I12" s="30" t="s">
        <v>11</v>
      </c>
      <c r="J12" s="30" t="s">
        <v>11</v>
      </c>
      <c r="K12" s="30"/>
      <c r="L12" s="30"/>
      <c r="M12" s="28"/>
      <c r="N12" s="28"/>
      <c r="O12" s="30"/>
      <c r="P12" s="30" t="s">
        <v>11</v>
      </c>
      <c r="Q12" s="30" t="s">
        <v>11</v>
      </c>
      <c r="R12" s="30"/>
      <c r="S12" s="30"/>
      <c r="T12" s="30" t="s">
        <v>11</v>
      </c>
      <c r="U12" s="30" t="s">
        <v>11</v>
      </c>
      <c r="V12" s="30"/>
      <c r="W12" s="30"/>
      <c r="X12" s="28"/>
      <c r="Y12" s="30" t="s">
        <v>11</v>
      </c>
      <c r="Z12" s="30" t="s">
        <v>11</v>
      </c>
      <c r="AA12" s="30"/>
      <c r="AB12" s="30"/>
      <c r="AC12" s="30"/>
      <c r="AD12" s="30" t="s">
        <v>13</v>
      </c>
      <c r="AE12" s="29" t="s">
        <v>13</v>
      </c>
      <c r="AF12" s="29"/>
      <c r="AG12" s="14">
        <f t="shared" ca="1" si="4"/>
        <v>13</v>
      </c>
      <c r="AH12" s="8">
        <f t="shared" ca="1" si="5"/>
        <v>1</v>
      </c>
      <c r="AI12" s="8">
        <f t="shared" ca="1" si="6"/>
        <v>1</v>
      </c>
      <c r="AJ12" s="8">
        <f t="shared" ca="1" si="7"/>
        <v>0</v>
      </c>
      <c r="AK12" s="8">
        <f t="shared" ca="1" si="3"/>
        <v>11</v>
      </c>
      <c r="AL12" s="8">
        <f t="shared" ca="1" si="3"/>
        <v>0</v>
      </c>
      <c r="AM12" s="8">
        <f t="shared" ca="1" si="3"/>
        <v>2</v>
      </c>
    </row>
    <row r="13" spans="1:42" ht="15" customHeight="1" thickBot="1" x14ac:dyDescent="0.3">
      <c r="A13" s="33" t="s">
        <v>5</v>
      </c>
      <c r="B13" s="30"/>
      <c r="C13" s="30"/>
      <c r="D13" s="30" t="s">
        <v>12</v>
      </c>
      <c r="E13" s="30" t="s">
        <v>12</v>
      </c>
      <c r="F13" s="30"/>
      <c r="G13" s="30"/>
      <c r="H13" s="30" t="s">
        <v>12</v>
      </c>
      <c r="I13" s="30" t="s">
        <v>12</v>
      </c>
      <c r="J13" s="30" t="s">
        <v>12</v>
      </c>
      <c r="K13" s="30"/>
      <c r="L13" s="30"/>
      <c r="M13" s="28"/>
      <c r="N13" s="28"/>
      <c r="O13" s="30"/>
      <c r="P13" s="30" t="s">
        <v>12</v>
      </c>
      <c r="Q13" s="30" t="s">
        <v>12</v>
      </c>
      <c r="R13" s="30"/>
      <c r="S13" s="30"/>
      <c r="T13" s="30" t="s">
        <v>12</v>
      </c>
      <c r="U13" s="30" t="s">
        <v>12</v>
      </c>
      <c r="V13" s="30"/>
      <c r="W13" s="30"/>
      <c r="X13" s="28"/>
      <c r="Y13" s="30" t="s">
        <v>12</v>
      </c>
      <c r="Z13" s="30" t="s">
        <v>12</v>
      </c>
      <c r="AA13" s="30"/>
      <c r="AB13" s="30"/>
      <c r="AC13" s="30"/>
      <c r="AD13" s="30"/>
      <c r="AE13" s="29"/>
      <c r="AF13" s="29"/>
      <c r="AG13" s="14">
        <f t="shared" ca="1" si="4"/>
        <v>11</v>
      </c>
      <c r="AH13" s="8">
        <f t="shared" ca="1" si="5"/>
        <v>1</v>
      </c>
      <c r="AI13" s="8">
        <f t="shared" ca="1" si="6"/>
        <v>1</v>
      </c>
      <c r="AJ13" s="8">
        <f t="shared" ca="1" si="7"/>
        <v>0</v>
      </c>
      <c r="AK13" s="8">
        <f t="shared" ca="1" si="3"/>
        <v>0</v>
      </c>
      <c r="AL13" s="8">
        <f t="shared" ca="1" si="3"/>
        <v>11</v>
      </c>
      <c r="AM13" s="8">
        <f t="shared" ca="1" si="3"/>
        <v>0</v>
      </c>
    </row>
    <row r="14" spans="1:42" ht="15" customHeight="1" x14ac:dyDescent="0.25">
      <c r="A14" s="34" t="s">
        <v>2</v>
      </c>
      <c r="B14" s="28" t="s">
        <v>13</v>
      </c>
      <c r="C14" s="28" t="s">
        <v>13</v>
      </c>
      <c r="D14" s="28"/>
      <c r="E14" s="28"/>
      <c r="F14" s="28"/>
      <c r="G14" s="28"/>
      <c r="H14" s="28"/>
      <c r="I14" s="28"/>
      <c r="J14" s="28"/>
      <c r="K14" s="28"/>
      <c r="L14" s="28"/>
      <c r="M14" s="28" t="s">
        <v>10</v>
      </c>
      <c r="N14" s="28" t="s">
        <v>10</v>
      </c>
      <c r="O14" s="28" t="s">
        <v>10</v>
      </c>
      <c r="P14" s="28"/>
      <c r="Q14" s="28"/>
      <c r="R14" s="28" t="s">
        <v>13</v>
      </c>
      <c r="S14" s="28"/>
      <c r="T14" s="28"/>
      <c r="U14" s="28"/>
      <c r="V14" s="28" t="s">
        <v>10</v>
      </c>
      <c r="W14" s="28" t="s">
        <v>10</v>
      </c>
      <c r="X14" s="28" t="s">
        <v>10</v>
      </c>
      <c r="Y14" s="28"/>
      <c r="Z14" s="28"/>
      <c r="AA14" s="28" t="s">
        <v>10</v>
      </c>
      <c r="AB14" s="28" t="s">
        <v>10</v>
      </c>
      <c r="AC14" s="28"/>
      <c r="AD14" s="28"/>
      <c r="AE14" s="28"/>
      <c r="AF14" s="28" t="s">
        <v>10</v>
      </c>
      <c r="AG14" s="14">
        <f t="shared" ca="1" si="4"/>
        <v>12</v>
      </c>
      <c r="AH14" s="8">
        <f t="shared" ca="1" si="5"/>
        <v>2</v>
      </c>
      <c r="AI14" s="8">
        <f t="shared" ca="1" si="6"/>
        <v>2</v>
      </c>
      <c r="AJ14" s="8">
        <f t="shared" ca="1" si="7"/>
        <v>9</v>
      </c>
      <c r="AK14" s="8">
        <f t="shared" ca="1" si="3"/>
        <v>0</v>
      </c>
      <c r="AL14" s="8">
        <f t="shared" ca="1" si="3"/>
        <v>0</v>
      </c>
      <c r="AM14" s="8">
        <f t="shared" ca="1" si="3"/>
        <v>3</v>
      </c>
    </row>
    <row r="15" spans="1:42" ht="15" customHeight="1" x14ac:dyDescent="0.25">
      <c r="A15" s="27" t="s">
        <v>7</v>
      </c>
      <c r="B15" s="30"/>
      <c r="C15" s="28"/>
      <c r="D15" s="28" t="s">
        <v>13</v>
      </c>
      <c r="E15" s="28" t="s">
        <v>13</v>
      </c>
      <c r="F15" s="30"/>
      <c r="G15" s="30"/>
      <c r="H15" s="28"/>
      <c r="I15" s="28"/>
      <c r="J15" s="28"/>
      <c r="K15" s="30"/>
      <c r="L15" s="30"/>
      <c r="M15" s="30" t="s">
        <v>11</v>
      </c>
      <c r="N15" s="30" t="s">
        <v>11</v>
      </c>
      <c r="O15" s="30" t="s">
        <v>11</v>
      </c>
      <c r="P15" s="30"/>
      <c r="Q15" s="30"/>
      <c r="R15" s="30"/>
      <c r="S15" s="30" t="s">
        <v>13</v>
      </c>
      <c r="T15" s="30"/>
      <c r="U15" s="30"/>
      <c r="V15" s="30" t="s">
        <v>11</v>
      </c>
      <c r="W15" s="30" t="s">
        <v>11</v>
      </c>
      <c r="X15" s="30" t="s">
        <v>11</v>
      </c>
      <c r="Y15" s="30"/>
      <c r="Z15" s="30"/>
      <c r="AA15" s="30" t="s">
        <v>11</v>
      </c>
      <c r="AB15" s="30" t="s">
        <v>11</v>
      </c>
      <c r="AC15" s="28"/>
      <c r="AD15" s="28"/>
      <c r="AE15" s="30"/>
      <c r="AF15" s="30" t="s">
        <v>11</v>
      </c>
      <c r="AG15" s="14">
        <f t="shared" ca="1" si="4"/>
        <v>12</v>
      </c>
      <c r="AH15" s="8">
        <f t="shared" ca="1" si="5"/>
        <v>2</v>
      </c>
      <c r="AI15" s="8">
        <f t="shared" ca="1" si="6"/>
        <v>2</v>
      </c>
      <c r="AJ15" s="8">
        <f t="shared" ca="1" si="7"/>
        <v>0</v>
      </c>
      <c r="AK15" s="8">
        <f t="shared" ca="1" si="3"/>
        <v>9</v>
      </c>
      <c r="AL15" s="8">
        <f t="shared" ca="1" si="3"/>
        <v>0</v>
      </c>
      <c r="AM15" s="8">
        <f t="shared" ca="1" si="3"/>
        <v>3</v>
      </c>
    </row>
    <row r="16" spans="1:42" ht="15" customHeight="1" thickBot="1" x14ac:dyDescent="0.3">
      <c r="A16" s="31" t="s">
        <v>9</v>
      </c>
      <c r="B16" s="30"/>
      <c r="C16" s="28"/>
      <c r="D16" s="28"/>
      <c r="E16" s="28"/>
      <c r="F16" s="30"/>
      <c r="G16" s="30"/>
      <c r="H16" s="28" t="s">
        <v>13</v>
      </c>
      <c r="I16" s="28" t="s">
        <v>13</v>
      </c>
      <c r="J16" s="28" t="s">
        <v>13</v>
      </c>
      <c r="K16" s="30"/>
      <c r="L16" s="30"/>
      <c r="M16" s="30" t="s">
        <v>12</v>
      </c>
      <c r="N16" s="30" t="s">
        <v>12</v>
      </c>
      <c r="O16" s="30" t="s">
        <v>12</v>
      </c>
      <c r="P16" s="30"/>
      <c r="Q16" s="30"/>
      <c r="R16" s="30"/>
      <c r="S16" s="30"/>
      <c r="T16" s="30"/>
      <c r="U16" s="30"/>
      <c r="V16" s="30" t="s">
        <v>12</v>
      </c>
      <c r="W16" s="30" t="s">
        <v>12</v>
      </c>
      <c r="X16" s="30" t="s">
        <v>12</v>
      </c>
      <c r="Y16" s="30"/>
      <c r="Z16" s="30"/>
      <c r="AA16" s="30" t="s">
        <v>12</v>
      </c>
      <c r="AB16" s="30" t="s">
        <v>12</v>
      </c>
      <c r="AC16" s="28"/>
      <c r="AD16" s="28"/>
      <c r="AE16" s="30"/>
      <c r="AF16" s="30" t="s">
        <v>12</v>
      </c>
      <c r="AG16" s="14">
        <f t="shared" ca="1" si="4"/>
        <v>12</v>
      </c>
      <c r="AH16" s="8">
        <f t="shared" ca="1" si="5"/>
        <v>2</v>
      </c>
      <c r="AI16" s="8">
        <f t="shared" ca="1" si="6"/>
        <v>2</v>
      </c>
      <c r="AJ16" s="8">
        <f t="shared" ca="1" si="7"/>
        <v>0</v>
      </c>
      <c r="AK16" s="8">
        <f t="shared" ca="1" si="3"/>
        <v>0</v>
      </c>
      <c r="AL16" s="8">
        <f t="shared" ca="1" si="3"/>
        <v>9</v>
      </c>
      <c r="AM16" s="8">
        <f t="shared" ca="1" si="3"/>
        <v>3</v>
      </c>
    </row>
    <row r="17" spans="1:39" ht="15" customHeight="1" x14ac:dyDescent="0.25">
      <c r="A17" s="32" t="s">
        <v>8</v>
      </c>
      <c r="B17" s="28"/>
      <c r="C17" s="28"/>
      <c r="D17" s="28"/>
      <c r="E17" s="28"/>
      <c r="F17" s="28" t="s">
        <v>13</v>
      </c>
      <c r="G17" s="28" t="s">
        <v>13</v>
      </c>
      <c r="H17" s="28"/>
      <c r="I17" s="28"/>
      <c r="J17" s="28"/>
      <c r="K17" s="28" t="s">
        <v>13</v>
      </c>
      <c r="L17" s="28" t="s">
        <v>13</v>
      </c>
      <c r="M17" s="28"/>
      <c r="N17" s="28"/>
      <c r="O17" s="28"/>
      <c r="P17" s="28" t="s">
        <v>13</v>
      </c>
      <c r="Q17" s="28" t="s">
        <v>13</v>
      </c>
      <c r="R17" s="28"/>
      <c r="S17" s="28"/>
      <c r="T17" s="28"/>
      <c r="U17" s="28"/>
      <c r="V17" s="28" t="s">
        <v>13</v>
      </c>
      <c r="W17" s="28" t="s">
        <v>13</v>
      </c>
      <c r="X17" s="28" t="s">
        <v>13</v>
      </c>
      <c r="Y17" s="28"/>
      <c r="Z17" s="28"/>
      <c r="AA17" s="28" t="s">
        <v>13</v>
      </c>
      <c r="AB17" s="28" t="s">
        <v>13</v>
      </c>
      <c r="AC17" s="28" t="s">
        <v>13</v>
      </c>
      <c r="AD17" s="28"/>
      <c r="AE17" s="28"/>
      <c r="AF17" s="28" t="s">
        <v>13</v>
      </c>
      <c r="AG17" s="14">
        <f t="shared" ca="1" si="4"/>
        <v>13</v>
      </c>
      <c r="AH17" s="8">
        <f t="shared" ca="1" si="5"/>
        <v>2</v>
      </c>
      <c r="AI17" s="8">
        <f t="shared" ca="1" si="6"/>
        <v>2</v>
      </c>
      <c r="AJ17" s="8">
        <f t="shared" ca="1" si="7"/>
        <v>0</v>
      </c>
      <c r="AK17" s="8">
        <f t="shared" ca="1" si="3"/>
        <v>0</v>
      </c>
      <c r="AL17" s="8">
        <f t="shared" ca="1" si="3"/>
        <v>0</v>
      </c>
      <c r="AM17" s="8">
        <f t="shared" ca="1" si="3"/>
        <v>13</v>
      </c>
    </row>
    <row r="18" spans="1:39" ht="15" customHeight="1" x14ac:dyDescent="0.25">
      <c r="A18" s="32" t="s">
        <v>45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14">
        <f t="shared" ca="1" si="4"/>
        <v>0</v>
      </c>
      <c r="AH18" s="8">
        <f t="shared" ca="1" si="5"/>
        <v>0</v>
      </c>
      <c r="AI18" s="8">
        <f t="shared" ca="1" si="6"/>
        <v>0</v>
      </c>
      <c r="AJ18" s="8">
        <f t="shared" ca="1" si="7"/>
        <v>0</v>
      </c>
      <c r="AK18" s="8">
        <f t="shared" ca="1" si="3"/>
        <v>0</v>
      </c>
      <c r="AL18" s="8">
        <f t="shared" ca="1" si="3"/>
        <v>0</v>
      </c>
      <c r="AM18" s="8">
        <f t="shared" ca="1" si="3"/>
        <v>0</v>
      </c>
    </row>
    <row r="19" spans="1:39" ht="15" customHeight="1" x14ac:dyDescent="0.25">
      <c r="A19" s="27" t="s">
        <v>1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 t="s">
        <v>13</v>
      </c>
      <c r="N19" s="28" t="s">
        <v>13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14">
        <f t="shared" ca="1" si="4"/>
        <v>2</v>
      </c>
      <c r="AH19" s="8">
        <f ca="1">SUMPRODUCT((WEEKDAY(OFFSET($B$6,,,,COUNT($B$6:$AF$6)))=7)*(OFFSET($B19,,,,COUNT($B$6:$AF$6))&lt;&gt;""))</f>
        <v>1</v>
      </c>
      <c r="AI19" s="8">
        <f ca="1">SUMPRODUCT((WEEKDAY(OFFSET($B$6,,,,COUNT($B$6:$AF$6)))=1)*(OFFSET($B19,,,,COUNT($B$6:$AF$6))&lt;&gt;""))</f>
        <v>1</v>
      </c>
      <c r="AJ19" s="8">
        <f t="shared" ca="1" si="7"/>
        <v>0</v>
      </c>
      <c r="AK19" s="8">
        <f t="shared" ca="1" si="3"/>
        <v>0</v>
      </c>
      <c r="AL19" s="8">
        <f t="shared" ca="1" si="3"/>
        <v>0</v>
      </c>
      <c r="AM19" s="8">
        <f t="shared" ca="1" si="3"/>
        <v>2</v>
      </c>
    </row>
    <row r="20" spans="1:39" ht="15" customHeight="1" x14ac:dyDescent="0.25">
      <c r="B20" s="37">
        <f>COUNTA(B8:B19)</f>
        <v>4</v>
      </c>
      <c r="C20" s="37">
        <f t="shared" ref="C20:AC20" si="8">COUNTA(C8:C19)</f>
        <v>4</v>
      </c>
      <c r="D20" s="37">
        <f t="shared" si="8"/>
        <v>4</v>
      </c>
      <c r="E20" s="37">
        <f t="shared" si="8"/>
        <v>4</v>
      </c>
      <c r="F20" s="37">
        <f t="shared" si="8"/>
        <v>4</v>
      </c>
      <c r="G20" s="37">
        <f t="shared" si="8"/>
        <v>4</v>
      </c>
      <c r="H20" s="37">
        <f t="shared" si="8"/>
        <v>4</v>
      </c>
      <c r="I20" s="37">
        <f t="shared" si="8"/>
        <v>4</v>
      </c>
      <c r="J20" s="37">
        <f t="shared" si="8"/>
        <v>4</v>
      </c>
      <c r="K20" s="37">
        <f t="shared" si="8"/>
        <v>4</v>
      </c>
      <c r="L20" s="37">
        <f t="shared" si="8"/>
        <v>4</v>
      </c>
      <c r="M20" s="37">
        <f t="shared" si="8"/>
        <v>4</v>
      </c>
      <c r="N20" s="37">
        <f t="shared" si="8"/>
        <v>4</v>
      </c>
      <c r="O20" s="37">
        <f t="shared" si="8"/>
        <v>4</v>
      </c>
      <c r="P20" s="37">
        <f t="shared" si="8"/>
        <v>4</v>
      </c>
      <c r="Q20" s="37">
        <f t="shared" si="8"/>
        <v>4</v>
      </c>
      <c r="R20" s="37">
        <f t="shared" si="8"/>
        <v>4</v>
      </c>
      <c r="S20" s="37">
        <f t="shared" si="8"/>
        <v>4</v>
      </c>
      <c r="T20" s="37">
        <f t="shared" si="8"/>
        <v>4</v>
      </c>
      <c r="U20" s="37">
        <f t="shared" si="8"/>
        <v>4</v>
      </c>
      <c r="V20" s="37">
        <f t="shared" si="8"/>
        <v>4</v>
      </c>
      <c r="W20" s="37">
        <f t="shared" si="8"/>
        <v>4</v>
      </c>
      <c r="X20" s="37">
        <f t="shared" si="8"/>
        <v>4</v>
      </c>
      <c r="Y20" s="37">
        <f t="shared" si="8"/>
        <v>4</v>
      </c>
      <c r="Z20" s="37">
        <f t="shared" si="8"/>
        <v>4</v>
      </c>
      <c r="AA20" s="37">
        <f t="shared" si="8"/>
        <v>4</v>
      </c>
      <c r="AB20" s="37">
        <f t="shared" si="8"/>
        <v>4</v>
      </c>
      <c r="AC20" s="37">
        <f t="shared" si="8"/>
        <v>4</v>
      </c>
      <c r="AD20" s="37">
        <f>IF(AD6&lt;&gt;"",COUNTA(AD8:AD19),"")</f>
        <v>4</v>
      </c>
      <c r="AE20" s="37">
        <f t="shared" ref="AE20:AF20" si="9">IF(AE6&lt;&gt;"",COUNTA(AE8:AE19),"")</f>
        <v>4</v>
      </c>
      <c r="AF20" s="37">
        <f t="shared" si="9"/>
        <v>4</v>
      </c>
    </row>
    <row r="21" spans="1:39" ht="8.1" customHeight="1" thickBot="1" x14ac:dyDescent="0.3"/>
    <row r="22" spans="1:39" ht="12" customHeight="1" thickBot="1" x14ac:dyDescent="0.3">
      <c r="A22" s="35">
        <f>$A$2</f>
        <v>2019</v>
      </c>
      <c r="B22" s="54">
        <v>2</v>
      </c>
      <c r="C22" s="55"/>
      <c r="D22" s="56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5"/>
      <c r="AG22" s="6"/>
      <c r="AH22" s="5"/>
      <c r="AI22" s="5"/>
      <c r="AJ22" s="5"/>
      <c r="AK22" s="5"/>
      <c r="AL22" s="5"/>
      <c r="AM22" s="5"/>
    </row>
    <row r="23" spans="1:39" ht="3.75" customHeight="1" thickBot="1" x14ac:dyDescent="0.3">
      <c r="A23" s="3"/>
      <c r="B23" s="36"/>
      <c r="C23" s="36"/>
      <c r="D23" s="36"/>
      <c r="E23" s="25"/>
    </row>
    <row r="24" spans="1:39" ht="20.100000000000001" customHeight="1" thickBot="1" x14ac:dyDescent="0.3">
      <c r="B24" s="57" t="str">
        <f xml:space="preserve"> "Période du "&amp;TEXT(DATE($A$2, $B22,1)," jj mmmm aaaa") &amp;"  au " &amp;TEXT(DATE($A$2, $B22+1,1)-1," jj mmmm aaaa")</f>
        <v>Période du  01 février 2019  au  28 février 2019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9"/>
    </row>
    <row r="25" spans="1:39" ht="3.75" customHeight="1" thickBot="1" x14ac:dyDescent="0.3">
      <c r="C25" s="60"/>
      <c r="D25" s="60"/>
      <c r="E25" s="4"/>
    </row>
    <row r="26" spans="1:39" ht="26.25" customHeight="1" x14ac:dyDescent="0.25">
      <c r="A26" s="5"/>
      <c r="B26" s="9">
        <f>DATE($A22,$B22,COLUMN()-1)</f>
        <v>43497</v>
      </c>
      <c r="C26" s="10">
        <f t="shared" ref="C26:AC26" si="10">DATE($A22,$B22,COLUMN()-1)</f>
        <v>43498</v>
      </c>
      <c r="D26" s="10">
        <f t="shared" si="10"/>
        <v>43499</v>
      </c>
      <c r="E26" s="10">
        <f t="shared" si="10"/>
        <v>43500</v>
      </c>
      <c r="F26" s="10">
        <f t="shared" si="10"/>
        <v>43501</v>
      </c>
      <c r="G26" s="10">
        <f t="shared" si="10"/>
        <v>43502</v>
      </c>
      <c r="H26" s="10">
        <f t="shared" si="10"/>
        <v>43503</v>
      </c>
      <c r="I26" s="10">
        <f t="shared" si="10"/>
        <v>43504</v>
      </c>
      <c r="J26" s="10">
        <f t="shared" si="10"/>
        <v>43505</v>
      </c>
      <c r="K26" s="10">
        <f t="shared" si="10"/>
        <v>43506</v>
      </c>
      <c r="L26" s="10">
        <f t="shared" si="10"/>
        <v>43507</v>
      </c>
      <c r="M26" s="10">
        <f t="shared" si="10"/>
        <v>43508</v>
      </c>
      <c r="N26" s="10">
        <f t="shared" si="10"/>
        <v>43509</v>
      </c>
      <c r="O26" s="10">
        <f t="shared" si="10"/>
        <v>43510</v>
      </c>
      <c r="P26" s="10">
        <f t="shared" si="10"/>
        <v>43511</v>
      </c>
      <c r="Q26" s="10">
        <f t="shared" si="10"/>
        <v>43512</v>
      </c>
      <c r="R26" s="10">
        <f t="shared" si="10"/>
        <v>43513</v>
      </c>
      <c r="S26" s="10">
        <f t="shared" si="10"/>
        <v>43514</v>
      </c>
      <c r="T26" s="10">
        <f t="shared" si="10"/>
        <v>43515</v>
      </c>
      <c r="U26" s="10">
        <f t="shared" si="10"/>
        <v>43516</v>
      </c>
      <c r="V26" s="10">
        <f t="shared" si="10"/>
        <v>43517</v>
      </c>
      <c r="W26" s="10">
        <f t="shared" si="10"/>
        <v>43518</v>
      </c>
      <c r="X26" s="10">
        <f t="shared" si="10"/>
        <v>43519</v>
      </c>
      <c r="Y26" s="10">
        <f t="shared" si="10"/>
        <v>43520</v>
      </c>
      <c r="Z26" s="10">
        <f t="shared" si="10"/>
        <v>43521</v>
      </c>
      <c r="AA26" s="10">
        <f t="shared" si="10"/>
        <v>43522</v>
      </c>
      <c r="AB26" s="10">
        <f t="shared" si="10"/>
        <v>43523</v>
      </c>
      <c r="AC26" s="10">
        <f t="shared" si="10"/>
        <v>43524</v>
      </c>
      <c r="AD26" s="10" t="str">
        <f>IF(MONTH(DATE($A22,$B22,COLUMN()-1))=$B22,DATE($A22,$B22,COLUMN()-1),"")</f>
        <v/>
      </c>
      <c r="AE26" s="10" t="str">
        <f t="shared" ref="AE26:AF26" si="11">IF(MONTH(DATE($A22,$B22,COLUMN()-1))=$B22,DATE($A22,$B22,COLUMN()-1),"")</f>
        <v/>
      </c>
      <c r="AF26" s="11" t="str">
        <f t="shared" si="11"/>
        <v/>
      </c>
      <c r="AG26" s="61" t="s">
        <v>14</v>
      </c>
      <c r="AH26" s="48" t="s">
        <v>15</v>
      </c>
      <c r="AI26" s="50" t="s">
        <v>16</v>
      </c>
      <c r="AJ26" s="52" t="s">
        <v>10</v>
      </c>
      <c r="AK26" s="52" t="s">
        <v>11</v>
      </c>
      <c r="AL26" s="52" t="s">
        <v>12</v>
      </c>
      <c r="AM26" s="46" t="s">
        <v>13</v>
      </c>
    </row>
    <row r="27" spans="1:39" ht="24.75" customHeight="1" thickBot="1" x14ac:dyDescent="0.3">
      <c r="A27" s="5"/>
      <c r="B27" s="12">
        <f>B26</f>
        <v>43497</v>
      </c>
      <c r="C27" s="13">
        <f t="shared" ref="C27" si="12">C26</f>
        <v>43498</v>
      </c>
      <c r="D27" s="13">
        <f t="shared" ref="D27" si="13">D26</f>
        <v>43499</v>
      </c>
      <c r="E27" s="13">
        <f t="shared" ref="E27" si="14">E26</f>
        <v>43500</v>
      </c>
      <c r="F27" s="13">
        <f t="shared" ref="F27" si="15">F26</f>
        <v>43501</v>
      </c>
      <c r="G27" s="13">
        <f t="shared" ref="G27" si="16">G26</f>
        <v>43502</v>
      </c>
      <c r="H27" s="13">
        <f t="shared" ref="H27" si="17">H26</f>
        <v>43503</v>
      </c>
      <c r="I27" s="13">
        <f t="shared" ref="I27" si="18">I26</f>
        <v>43504</v>
      </c>
      <c r="J27" s="13">
        <f t="shared" ref="J27" si="19">J26</f>
        <v>43505</v>
      </c>
      <c r="K27" s="13">
        <f t="shared" ref="K27" si="20">K26</f>
        <v>43506</v>
      </c>
      <c r="L27" s="13">
        <f t="shared" ref="L27" si="21">L26</f>
        <v>43507</v>
      </c>
      <c r="M27" s="13">
        <f t="shared" ref="M27" si="22">M26</f>
        <v>43508</v>
      </c>
      <c r="N27" s="13">
        <f t="shared" ref="N27" si="23">N26</f>
        <v>43509</v>
      </c>
      <c r="O27" s="13">
        <f t="shared" ref="O27" si="24">O26</f>
        <v>43510</v>
      </c>
      <c r="P27" s="13">
        <f t="shared" ref="P27" si="25">P26</f>
        <v>43511</v>
      </c>
      <c r="Q27" s="13">
        <f t="shared" ref="Q27" si="26">Q26</f>
        <v>43512</v>
      </c>
      <c r="R27" s="13">
        <f t="shared" ref="R27" si="27">R26</f>
        <v>43513</v>
      </c>
      <c r="S27" s="13">
        <f t="shared" ref="S27" si="28">S26</f>
        <v>43514</v>
      </c>
      <c r="T27" s="13">
        <f t="shared" ref="T27" si="29">T26</f>
        <v>43515</v>
      </c>
      <c r="U27" s="13">
        <f t="shared" ref="U27" si="30">U26</f>
        <v>43516</v>
      </c>
      <c r="V27" s="13">
        <f t="shared" ref="V27" si="31">V26</f>
        <v>43517</v>
      </c>
      <c r="W27" s="13">
        <f t="shared" ref="W27" si="32">W26</f>
        <v>43518</v>
      </c>
      <c r="X27" s="13">
        <f t="shared" ref="X27" si="33">X26</f>
        <v>43519</v>
      </c>
      <c r="Y27" s="13">
        <f t="shared" ref="Y27" si="34">Y26</f>
        <v>43520</v>
      </c>
      <c r="Z27" s="13">
        <f t="shared" ref="Z27" si="35">Z26</f>
        <v>43521</v>
      </c>
      <c r="AA27" s="13">
        <f t="shared" ref="AA27" si="36">AA26</f>
        <v>43522</v>
      </c>
      <c r="AB27" s="13">
        <f t="shared" ref="AB27" si="37">AB26</f>
        <v>43523</v>
      </c>
      <c r="AC27" s="13">
        <f t="shared" ref="AC27" si="38">AC26</f>
        <v>43524</v>
      </c>
      <c r="AD27" s="13" t="str">
        <f t="shared" ref="AD27" si="39">AD26</f>
        <v/>
      </c>
      <c r="AE27" s="13" t="str">
        <f t="shared" ref="AE27" si="40">AE26</f>
        <v/>
      </c>
      <c r="AF27" s="13" t="str">
        <f t="shared" ref="AF27" si="41">AF26</f>
        <v/>
      </c>
      <c r="AG27" s="62"/>
      <c r="AH27" s="49"/>
      <c r="AI27" s="51"/>
      <c r="AJ27" s="53"/>
      <c r="AK27" s="53"/>
      <c r="AL27" s="53"/>
      <c r="AM27" s="47"/>
    </row>
    <row r="28" spans="1:39" ht="15" customHeight="1" x14ac:dyDescent="0.25">
      <c r="A28" s="27" t="s">
        <v>0</v>
      </c>
      <c r="B28" s="28"/>
      <c r="C28" s="28" t="s">
        <v>12</v>
      </c>
      <c r="D28" s="28" t="s">
        <v>12</v>
      </c>
      <c r="E28" s="28"/>
      <c r="F28" s="28"/>
      <c r="G28" s="28"/>
      <c r="H28" s="28"/>
      <c r="I28" s="28"/>
      <c r="J28" s="28"/>
      <c r="K28" s="28"/>
      <c r="L28" s="28"/>
      <c r="M28" s="28" t="s">
        <v>13</v>
      </c>
      <c r="N28" s="28"/>
      <c r="O28" s="28" t="s">
        <v>12</v>
      </c>
      <c r="P28" s="28" t="s">
        <v>12</v>
      </c>
      <c r="Q28" s="28"/>
      <c r="R28" s="28"/>
      <c r="S28" s="28" t="s">
        <v>12</v>
      </c>
      <c r="T28" s="28" t="s">
        <v>12</v>
      </c>
      <c r="U28" s="28" t="s">
        <v>12</v>
      </c>
      <c r="V28" s="28"/>
      <c r="W28" s="28"/>
      <c r="X28" s="28"/>
      <c r="Y28" s="28"/>
      <c r="Z28" s="28" t="s">
        <v>12</v>
      </c>
      <c r="AA28" s="28" t="s">
        <v>12</v>
      </c>
      <c r="AB28" s="28" t="s">
        <v>12</v>
      </c>
      <c r="AC28" s="28"/>
      <c r="AD28" s="28"/>
      <c r="AE28" s="28"/>
      <c r="AF28" s="28"/>
      <c r="AG28" s="14">
        <f ca="1">COUNTA(OFFSET($B28,,,,COUNT($B$26:$AF$26)))</f>
        <v>11</v>
      </c>
      <c r="AH28" s="8">
        <f ca="1">SUMPRODUCT((WEEKDAY(OFFSET($B$26,,,,COUNT($B$26:$AF$26)))=7)*(OFFSET($B28,,,,COUNT($B$26:$AF$26))&lt;&gt;""))</f>
        <v>1</v>
      </c>
      <c r="AI28" s="8">
        <f ca="1">SUMPRODUCT((WEEKDAY(OFFSET($B$26,,,,COUNT($B$26:$AF$26)))=1)*(OFFSET($B28,,,,COUNT($B$26:$AF$26))&lt;&gt;""))</f>
        <v>1</v>
      </c>
      <c r="AJ28" s="8">
        <f ca="1">COUNTIF(OFFSET($B28,,,,COUNT($B$26:$AF$26)),AJ$26)</f>
        <v>0</v>
      </c>
      <c r="AK28" s="8">
        <f t="shared" ref="AK28:AM39" ca="1" si="42">COUNTIF(OFFSET($B28,,,,COUNT($B$26:$AF$26)),AK$26)</f>
        <v>0</v>
      </c>
      <c r="AL28" s="8">
        <f t="shared" ca="1" si="42"/>
        <v>10</v>
      </c>
      <c r="AM28" s="8">
        <f t="shared" ca="1" si="42"/>
        <v>1</v>
      </c>
    </row>
    <row r="29" spans="1:39" ht="15" customHeight="1" x14ac:dyDescent="0.25">
      <c r="A29" s="27" t="s">
        <v>4</v>
      </c>
      <c r="B29" s="30"/>
      <c r="C29" s="30" t="s">
        <v>10</v>
      </c>
      <c r="D29" s="30" t="s">
        <v>10</v>
      </c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 t="s">
        <v>10</v>
      </c>
      <c r="P29" s="30" t="s">
        <v>10</v>
      </c>
      <c r="Q29" s="30"/>
      <c r="R29" s="30"/>
      <c r="S29" s="30" t="s">
        <v>10</v>
      </c>
      <c r="T29" s="30" t="s">
        <v>10</v>
      </c>
      <c r="U29" s="30" t="s">
        <v>10</v>
      </c>
      <c r="V29" s="30"/>
      <c r="W29" s="30"/>
      <c r="X29" s="30"/>
      <c r="Y29" s="30"/>
      <c r="Z29" s="30" t="s">
        <v>10</v>
      </c>
      <c r="AA29" s="30" t="s">
        <v>10</v>
      </c>
      <c r="AB29" s="30" t="s">
        <v>10</v>
      </c>
      <c r="AC29" s="30"/>
      <c r="AD29" s="30"/>
      <c r="AE29" s="30"/>
      <c r="AF29" s="30"/>
      <c r="AG29" s="14">
        <f ca="1">COUNTA(OFFSET($B29,,,,COUNT($B$26:$AF$26)))</f>
        <v>10</v>
      </c>
      <c r="AH29" s="8">
        <f ca="1">SUMPRODUCT((WEEKDAY(OFFSET($B$26,,,,COUNT($B$26:$AF$26)))=7)*(OFFSET($B29,,,,COUNT($B$26:$AF$26))&lt;&gt;""))</f>
        <v>1</v>
      </c>
      <c r="AI29" s="8">
        <f ca="1">SUMPRODUCT((WEEKDAY(OFFSET($B$26,,,,COUNT($B$26:$AF$26)))=1)*(OFFSET($B29,,,,COUNT($B$26:$AF$26))&lt;&gt;""))</f>
        <v>1</v>
      </c>
      <c r="AJ29" s="8">
        <f ca="1">COUNTIF(OFFSET($B29,,,,COUNT($B$26:$AF$26)),AJ$26)</f>
        <v>10</v>
      </c>
      <c r="AK29" s="8">
        <f t="shared" ca="1" si="42"/>
        <v>0</v>
      </c>
      <c r="AL29" s="8">
        <f t="shared" ca="1" si="42"/>
        <v>0</v>
      </c>
      <c r="AM29" s="8">
        <f t="shared" ca="1" si="42"/>
        <v>0</v>
      </c>
    </row>
    <row r="30" spans="1:39" ht="15" customHeight="1" thickBot="1" x14ac:dyDescent="0.3">
      <c r="A30" s="31" t="s">
        <v>9</v>
      </c>
      <c r="B30" s="30"/>
      <c r="C30" s="30" t="s">
        <v>11</v>
      </c>
      <c r="D30" s="30" t="s">
        <v>11</v>
      </c>
      <c r="E30" s="30"/>
      <c r="F30" s="30"/>
      <c r="G30" s="30"/>
      <c r="H30" s="30" t="s">
        <v>13</v>
      </c>
      <c r="I30" s="30" t="s">
        <v>13</v>
      </c>
      <c r="J30" s="30"/>
      <c r="K30" s="30"/>
      <c r="L30" s="30"/>
      <c r="M30" s="30"/>
      <c r="N30" s="30"/>
      <c r="O30" s="30" t="s">
        <v>11</v>
      </c>
      <c r="P30" s="30" t="s">
        <v>11</v>
      </c>
      <c r="Q30" s="30"/>
      <c r="R30" s="30"/>
      <c r="S30" s="30" t="s">
        <v>11</v>
      </c>
      <c r="T30" s="30" t="s">
        <v>11</v>
      </c>
      <c r="U30" s="30" t="s">
        <v>11</v>
      </c>
      <c r="V30" s="30"/>
      <c r="W30" s="30"/>
      <c r="X30" s="30"/>
      <c r="Y30" s="30"/>
      <c r="Z30" s="30" t="s">
        <v>11</v>
      </c>
      <c r="AA30" s="30" t="s">
        <v>11</v>
      </c>
      <c r="AB30" s="30" t="s">
        <v>11</v>
      </c>
      <c r="AC30" s="30"/>
      <c r="AD30" s="30"/>
      <c r="AE30" s="30"/>
      <c r="AF30" s="30"/>
      <c r="AG30" s="14">
        <f t="shared" ref="AG30:AG39" ca="1" si="43">COUNTA(OFFSET($B30,,,,COUNT($B$26:$AF$26)))</f>
        <v>12</v>
      </c>
      <c r="AH30" s="8">
        <f t="shared" ref="AH30:AH39" ca="1" si="44">SUMPRODUCT((WEEKDAY(OFFSET($B$26,,,,COUNT($B$26:$AF$26)))=7)*(OFFSET($B30,,,,COUNT($B$26:$AF$26))&lt;&gt;""))</f>
        <v>1</v>
      </c>
      <c r="AI30" s="8">
        <f t="shared" ref="AI30:AI39" ca="1" si="45">SUMPRODUCT((WEEKDAY(OFFSET($B$26,,,,COUNT($B$26:$AF$26)))=1)*(OFFSET($B30,,,,COUNT($B$26:$AF$26))&lt;&gt;""))</f>
        <v>1</v>
      </c>
      <c r="AJ30" s="8">
        <f t="shared" ref="AJ30:AJ39" ca="1" si="46">COUNTIF(OFFSET($B30,,,,COUNT($B$26:$AF$26)),AJ$26)</f>
        <v>0</v>
      </c>
      <c r="AK30" s="8">
        <f t="shared" ca="1" si="42"/>
        <v>10</v>
      </c>
      <c r="AL30" s="8">
        <f t="shared" ca="1" si="42"/>
        <v>0</v>
      </c>
      <c r="AM30" s="8">
        <f t="shared" ca="1" si="42"/>
        <v>2</v>
      </c>
    </row>
    <row r="31" spans="1:39" ht="15" customHeight="1" x14ac:dyDescent="0.25">
      <c r="A31" s="32" t="s">
        <v>3</v>
      </c>
      <c r="B31" s="30"/>
      <c r="C31" s="28"/>
      <c r="D31" s="28"/>
      <c r="E31" s="28"/>
      <c r="F31" s="30"/>
      <c r="G31" s="30"/>
      <c r="H31" s="28" t="s">
        <v>12</v>
      </c>
      <c r="I31" s="28" t="s">
        <v>12</v>
      </c>
      <c r="J31" s="28"/>
      <c r="K31" s="28"/>
      <c r="L31" s="28" t="s">
        <v>12</v>
      </c>
      <c r="M31" s="28" t="s">
        <v>12</v>
      </c>
      <c r="N31" s="28" t="s">
        <v>12</v>
      </c>
      <c r="O31" s="28"/>
      <c r="P31" s="28"/>
      <c r="Q31" s="28" t="s">
        <v>12</v>
      </c>
      <c r="R31" s="28" t="s">
        <v>12</v>
      </c>
      <c r="S31" s="28" t="s">
        <v>13</v>
      </c>
      <c r="T31" s="28"/>
      <c r="U31" s="30"/>
      <c r="V31" s="30"/>
      <c r="W31" s="30"/>
      <c r="X31" s="28" t="s">
        <v>12</v>
      </c>
      <c r="Y31" s="28" t="s">
        <v>12</v>
      </c>
      <c r="Z31" s="30"/>
      <c r="AA31" s="30"/>
      <c r="AB31" s="30"/>
      <c r="AC31" s="28"/>
      <c r="AD31" s="30"/>
      <c r="AE31" s="28"/>
      <c r="AF31" s="28"/>
      <c r="AG31" s="14">
        <f t="shared" ca="1" si="43"/>
        <v>10</v>
      </c>
      <c r="AH31" s="8">
        <f t="shared" ca="1" si="44"/>
        <v>2</v>
      </c>
      <c r="AI31" s="8">
        <f t="shared" ca="1" si="45"/>
        <v>2</v>
      </c>
      <c r="AJ31" s="8">
        <f t="shared" ca="1" si="46"/>
        <v>0</v>
      </c>
      <c r="AK31" s="8">
        <f t="shared" ca="1" si="42"/>
        <v>0</v>
      </c>
      <c r="AL31" s="8">
        <f t="shared" ca="1" si="42"/>
        <v>9</v>
      </c>
      <c r="AM31" s="8">
        <f t="shared" ca="1" si="42"/>
        <v>1</v>
      </c>
    </row>
    <row r="32" spans="1:39" ht="15" customHeight="1" x14ac:dyDescent="0.25">
      <c r="A32" s="27" t="s">
        <v>6</v>
      </c>
      <c r="B32" s="30"/>
      <c r="C32" s="30"/>
      <c r="D32" s="30"/>
      <c r="E32" s="30"/>
      <c r="F32" s="30"/>
      <c r="G32" s="30"/>
      <c r="H32" s="30" t="s">
        <v>10</v>
      </c>
      <c r="I32" s="30" t="s">
        <v>10</v>
      </c>
      <c r="J32" s="30"/>
      <c r="K32" s="30"/>
      <c r="L32" s="30" t="s">
        <v>10</v>
      </c>
      <c r="M32" s="30" t="s">
        <v>10</v>
      </c>
      <c r="N32" s="30" t="s">
        <v>10</v>
      </c>
      <c r="O32" s="30"/>
      <c r="P32" s="30"/>
      <c r="Q32" s="30" t="s">
        <v>10</v>
      </c>
      <c r="R32" s="30" t="s">
        <v>10</v>
      </c>
      <c r="S32" s="30"/>
      <c r="T32" s="30"/>
      <c r="U32" s="30"/>
      <c r="V32" s="30"/>
      <c r="W32" s="30"/>
      <c r="X32" s="30" t="s">
        <v>10</v>
      </c>
      <c r="Y32" s="30" t="s">
        <v>10</v>
      </c>
      <c r="Z32" s="30"/>
      <c r="AA32" s="30"/>
      <c r="AB32" s="30"/>
      <c r="AC32" s="30"/>
      <c r="AD32" s="30"/>
      <c r="AE32" s="30"/>
      <c r="AF32" s="30"/>
      <c r="AG32" s="14">
        <f t="shared" ca="1" si="43"/>
        <v>9</v>
      </c>
      <c r="AH32" s="8">
        <f t="shared" ca="1" si="44"/>
        <v>2</v>
      </c>
      <c r="AI32" s="8">
        <f t="shared" ca="1" si="45"/>
        <v>2</v>
      </c>
      <c r="AJ32" s="8">
        <f t="shared" ca="1" si="46"/>
        <v>9</v>
      </c>
      <c r="AK32" s="8">
        <f t="shared" ca="1" si="42"/>
        <v>0</v>
      </c>
      <c r="AL32" s="8">
        <f t="shared" ca="1" si="42"/>
        <v>0</v>
      </c>
      <c r="AM32" s="8">
        <f t="shared" ca="1" si="42"/>
        <v>0</v>
      </c>
    </row>
    <row r="33" spans="1:39" ht="15" customHeight="1" thickBot="1" x14ac:dyDescent="0.3">
      <c r="A33" s="33" t="s">
        <v>5</v>
      </c>
      <c r="B33" s="30"/>
      <c r="C33" s="30" t="s">
        <v>13</v>
      </c>
      <c r="D33" s="30" t="s">
        <v>13</v>
      </c>
      <c r="E33" s="30"/>
      <c r="F33" s="30"/>
      <c r="G33" s="30"/>
      <c r="H33" s="30" t="s">
        <v>11</v>
      </c>
      <c r="I33" s="30" t="s">
        <v>11</v>
      </c>
      <c r="J33" s="30"/>
      <c r="K33" s="30"/>
      <c r="L33" s="30" t="s">
        <v>11</v>
      </c>
      <c r="M33" s="30" t="s">
        <v>11</v>
      </c>
      <c r="N33" s="30" t="s">
        <v>11</v>
      </c>
      <c r="O33" s="30"/>
      <c r="P33" s="30"/>
      <c r="Q33" s="30" t="s">
        <v>11</v>
      </c>
      <c r="R33" s="30" t="s">
        <v>11</v>
      </c>
      <c r="S33" s="30"/>
      <c r="T33" s="30"/>
      <c r="U33" s="30"/>
      <c r="V33" s="30"/>
      <c r="W33" s="30"/>
      <c r="X33" s="30" t="s">
        <v>11</v>
      </c>
      <c r="Y33" s="30" t="s">
        <v>11</v>
      </c>
      <c r="Z33" s="30"/>
      <c r="AA33" s="30"/>
      <c r="AB33" s="30"/>
      <c r="AC33" s="30" t="s">
        <v>13</v>
      </c>
      <c r="AD33" s="30"/>
      <c r="AE33" s="30"/>
      <c r="AF33" s="30"/>
      <c r="AG33" s="14">
        <f t="shared" ca="1" si="43"/>
        <v>12</v>
      </c>
      <c r="AH33" s="8">
        <f t="shared" ca="1" si="44"/>
        <v>3</v>
      </c>
      <c r="AI33" s="8">
        <f t="shared" ca="1" si="45"/>
        <v>3</v>
      </c>
      <c r="AJ33" s="8">
        <f t="shared" ca="1" si="46"/>
        <v>0</v>
      </c>
      <c r="AK33" s="8">
        <f t="shared" ca="1" si="42"/>
        <v>9</v>
      </c>
      <c r="AL33" s="8">
        <f t="shared" ca="1" si="42"/>
        <v>0</v>
      </c>
      <c r="AM33" s="8">
        <f t="shared" ca="1" si="42"/>
        <v>3</v>
      </c>
    </row>
    <row r="34" spans="1:39" ht="15" customHeight="1" x14ac:dyDescent="0.25">
      <c r="A34" s="34" t="s">
        <v>2</v>
      </c>
      <c r="B34" s="28" t="s">
        <v>12</v>
      </c>
      <c r="C34" s="28"/>
      <c r="D34" s="28"/>
      <c r="E34" s="28" t="s">
        <v>12</v>
      </c>
      <c r="F34" s="28" t="s">
        <v>12</v>
      </c>
      <c r="G34" s="28" t="s">
        <v>12</v>
      </c>
      <c r="H34" s="28"/>
      <c r="I34" s="28"/>
      <c r="J34" s="28" t="s">
        <v>12</v>
      </c>
      <c r="K34" s="28" t="s">
        <v>12</v>
      </c>
      <c r="L34" s="28" t="s">
        <v>13</v>
      </c>
      <c r="M34" s="28"/>
      <c r="N34" s="28"/>
      <c r="O34" s="28"/>
      <c r="P34" s="28"/>
      <c r="Q34" s="28"/>
      <c r="R34" s="28"/>
      <c r="S34" s="28"/>
      <c r="T34" s="28"/>
      <c r="U34" s="28" t="s">
        <v>13</v>
      </c>
      <c r="V34" s="28" t="s">
        <v>12</v>
      </c>
      <c r="W34" s="28" t="s">
        <v>12</v>
      </c>
      <c r="X34" s="28"/>
      <c r="Y34" s="28"/>
      <c r="Z34" s="28"/>
      <c r="AA34" s="28"/>
      <c r="AB34" s="28"/>
      <c r="AC34" s="28" t="s">
        <v>12</v>
      </c>
      <c r="AD34" s="28"/>
      <c r="AE34" s="28"/>
      <c r="AF34" s="28"/>
      <c r="AG34" s="14">
        <f t="shared" ca="1" si="43"/>
        <v>11</v>
      </c>
      <c r="AH34" s="8">
        <f t="shared" ca="1" si="44"/>
        <v>1</v>
      </c>
      <c r="AI34" s="8">
        <f t="shared" ca="1" si="45"/>
        <v>1</v>
      </c>
      <c r="AJ34" s="8">
        <f t="shared" ca="1" si="46"/>
        <v>0</v>
      </c>
      <c r="AK34" s="8">
        <f t="shared" ca="1" si="42"/>
        <v>0</v>
      </c>
      <c r="AL34" s="8">
        <f t="shared" ca="1" si="42"/>
        <v>9</v>
      </c>
      <c r="AM34" s="8">
        <f t="shared" ca="1" si="42"/>
        <v>2</v>
      </c>
    </row>
    <row r="35" spans="1:39" ht="15" customHeight="1" x14ac:dyDescent="0.25">
      <c r="A35" s="27" t="s">
        <v>7</v>
      </c>
      <c r="B35" s="30" t="s">
        <v>10</v>
      </c>
      <c r="C35" s="28"/>
      <c r="D35" s="28"/>
      <c r="E35" s="30" t="s">
        <v>10</v>
      </c>
      <c r="F35" s="30" t="s">
        <v>10</v>
      </c>
      <c r="G35" s="30" t="s">
        <v>10</v>
      </c>
      <c r="H35" s="30"/>
      <c r="I35" s="30"/>
      <c r="J35" s="30" t="s">
        <v>10</v>
      </c>
      <c r="K35" s="30" t="s">
        <v>10</v>
      </c>
      <c r="L35" s="30"/>
      <c r="M35" s="30"/>
      <c r="N35" s="30"/>
      <c r="O35" s="30"/>
      <c r="P35" s="30"/>
      <c r="Q35" s="28"/>
      <c r="R35" s="28"/>
      <c r="S35" s="30"/>
      <c r="T35" s="30" t="s">
        <v>13</v>
      </c>
      <c r="U35" s="30"/>
      <c r="V35" s="30" t="s">
        <v>10</v>
      </c>
      <c r="W35" s="30" t="s">
        <v>10</v>
      </c>
      <c r="X35" s="28"/>
      <c r="Y35" s="28"/>
      <c r="Z35" s="30"/>
      <c r="AA35" s="30"/>
      <c r="AB35" s="30"/>
      <c r="AC35" s="30" t="s">
        <v>10</v>
      </c>
      <c r="AD35" s="30"/>
      <c r="AE35" s="28"/>
      <c r="AF35" s="28"/>
      <c r="AG35" s="14">
        <f t="shared" ca="1" si="43"/>
        <v>10</v>
      </c>
      <c r="AH35" s="8">
        <f t="shared" ca="1" si="44"/>
        <v>1</v>
      </c>
      <c r="AI35" s="8">
        <f t="shared" ca="1" si="45"/>
        <v>1</v>
      </c>
      <c r="AJ35" s="8">
        <f t="shared" ca="1" si="46"/>
        <v>9</v>
      </c>
      <c r="AK35" s="8">
        <f t="shared" ca="1" si="42"/>
        <v>0</v>
      </c>
      <c r="AL35" s="8">
        <f t="shared" ca="1" si="42"/>
        <v>0</v>
      </c>
      <c r="AM35" s="8">
        <f t="shared" ca="1" si="42"/>
        <v>1</v>
      </c>
    </row>
    <row r="36" spans="1:39" ht="15" customHeight="1" thickBot="1" x14ac:dyDescent="0.3">
      <c r="A36" s="31" t="s">
        <v>9</v>
      </c>
      <c r="B36" s="30" t="s">
        <v>11</v>
      </c>
      <c r="C36" s="28"/>
      <c r="D36" s="28"/>
      <c r="E36" s="30" t="s">
        <v>11</v>
      </c>
      <c r="F36" s="30" t="s">
        <v>11</v>
      </c>
      <c r="G36" s="30" t="s">
        <v>11</v>
      </c>
      <c r="H36" s="30"/>
      <c r="I36" s="30"/>
      <c r="J36" s="30" t="s">
        <v>11</v>
      </c>
      <c r="K36" s="30" t="s">
        <v>11</v>
      </c>
      <c r="L36" s="30"/>
      <c r="M36" s="30"/>
      <c r="N36" s="30"/>
      <c r="O36" s="30"/>
      <c r="P36" s="30" t="s">
        <v>13</v>
      </c>
      <c r="Q36" s="28"/>
      <c r="R36" s="28"/>
      <c r="S36" s="30"/>
      <c r="T36" s="30"/>
      <c r="U36" s="30"/>
      <c r="V36" s="30" t="s">
        <v>11</v>
      </c>
      <c r="W36" s="30" t="s">
        <v>11</v>
      </c>
      <c r="X36" s="28"/>
      <c r="Y36" s="28"/>
      <c r="Z36" s="30"/>
      <c r="AA36" s="30"/>
      <c r="AB36" s="30"/>
      <c r="AC36" s="30" t="s">
        <v>11</v>
      </c>
      <c r="AD36" s="30"/>
      <c r="AE36" s="28"/>
      <c r="AF36" s="28"/>
      <c r="AG36" s="14">
        <f t="shared" ca="1" si="43"/>
        <v>10</v>
      </c>
      <c r="AH36" s="8">
        <f t="shared" ca="1" si="44"/>
        <v>1</v>
      </c>
      <c r="AI36" s="8">
        <f t="shared" ca="1" si="45"/>
        <v>1</v>
      </c>
      <c r="AJ36" s="8">
        <f t="shared" ca="1" si="46"/>
        <v>0</v>
      </c>
      <c r="AK36" s="8">
        <f t="shared" ca="1" si="42"/>
        <v>9</v>
      </c>
      <c r="AL36" s="8">
        <f t="shared" ca="1" si="42"/>
        <v>0</v>
      </c>
      <c r="AM36" s="8">
        <f t="shared" ca="1" si="42"/>
        <v>1</v>
      </c>
    </row>
    <row r="37" spans="1:39" ht="15" customHeight="1" x14ac:dyDescent="0.25">
      <c r="A37" s="32" t="s">
        <v>8</v>
      </c>
      <c r="B37" s="30" t="s">
        <v>13</v>
      </c>
      <c r="C37" s="28"/>
      <c r="D37" s="28"/>
      <c r="E37" s="30" t="s">
        <v>13</v>
      </c>
      <c r="F37" s="30" t="s">
        <v>13</v>
      </c>
      <c r="G37" s="30" t="s">
        <v>13</v>
      </c>
      <c r="H37" s="28"/>
      <c r="I37" s="28"/>
      <c r="J37" s="30" t="s">
        <v>13</v>
      </c>
      <c r="K37" s="30" t="s">
        <v>13</v>
      </c>
      <c r="L37" s="28"/>
      <c r="M37" s="28"/>
      <c r="N37" s="30" t="s">
        <v>13</v>
      </c>
      <c r="O37" s="30" t="s">
        <v>13</v>
      </c>
      <c r="P37" s="28"/>
      <c r="Q37" s="30" t="s">
        <v>13</v>
      </c>
      <c r="R37" s="30" t="s">
        <v>13</v>
      </c>
      <c r="S37" s="28"/>
      <c r="T37" s="28"/>
      <c r="U37" s="28"/>
      <c r="V37" s="30" t="s">
        <v>13</v>
      </c>
      <c r="W37" s="30" t="s">
        <v>13</v>
      </c>
      <c r="X37" s="28"/>
      <c r="Y37" s="28"/>
      <c r="Z37" s="30" t="s">
        <v>13</v>
      </c>
      <c r="AA37" s="30" t="s">
        <v>13</v>
      </c>
      <c r="AB37" s="30" t="s">
        <v>13</v>
      </c>
      <c r="AC37" s="28"/>
      <c r="AD37" s="28"/>
      <c r="AE37" s="28"/>
      <c r="AF37" s="28"/>
      <c r="AG37" s="14">
        <f t="shared" ca="1" si="43"/>
        <v>15</v>
      </c>
      <c r="AH37" s="8">
        <f t="shared" ca="1" si="44"/>
        <v>2</v>
      </c>
      <c r="AI37" s="8">
        <f t="shared" ca="1" si="45"/>
        <v>2</v>
      </c>
      <c r="AJ37" s="8">
        <f t="shared" ca="1" si="46"/>
        <v>0</v>
      </c>
      <c r="AK37" s="8">
        <f t="shared" ca="1" si="42"/>
        <v>0</v>
      </c>
      <c r="AL37" s="8">
        <f t="shared" ca="1" si="42"/>
        <v>0</v>
      </c>
      <c r="AM37" s="8">
        <f t="shared" ca="1" si="42"/>
        <v>15</v>
      </c>
    </row>
    <row r="38" spans="1:39" ht="15" customHeight="1" x14ac:dyDescent="0.25">
      <c r="A38" s="32" t="s">
        <v>45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14">
        <f t="shared" ca="1" si="43"/>
        <v>0</v>
      </c>
      <c r="AH38" s="8">
        <f t="shared" ca="1" si="44"/>
        <v>0</v>
      </c>
      <c r="AI38" s="8">
        <f t="shared" ca="1" si="45"/>
        <v>0</v>
      </c>
      <c r="AJ38" s="8">
        <f t="shared" ca="1" si="46"/>
        <v>0</v>
      </c>
      <c r="AK38" s="8">
        <f t="shared" ca="1" si="42"/>
        <v>0</v>
      </c>
      <c r="AL38" s="8">
        <f t="shared" ca="1" si="42"/>
        <v>0</v>
      </c>
      <c r="AM38" s="8">
        <f t="shared" ca="1" si="42"/>
        <v>0</v>
      </c>
    </row>
    <row r="39" spans="1:39" ht="15" customHeight="1" x14ac:dyDescent="0.25">
      <c r="A39" s="27" t="s">
        <v>1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30" t="s">
        <v>13</v>
      </c>
      <c r="Y39" s="30" t="s">
        <v>13</v>
      </c>
      <c r="Z39" s="28"/>
      <c r="AA39" s="28"/>
      <c r="AB39" s="28"/>
      <c r="AC39" s="28"/>
      <c r="AD39" s="28"/>
      <c r="AE39" s="28"/>
      <c r="AF39" s="28"/>
      <c r="AG39" s="14">
        <f t="shared" ca="1" si="43"/>
        <v>2</v>
      </c>
      <c r="AH39" s="8">
        <f t="shared" ca="1" si="44"/>
        <v>1</v>
      </c>
      <c r="AI39" s="8">
        <f t="shared" ca="1" si="45"/>
        <v>1</v>
      </c>
      <c r="AJ39" s="8">
        <f t="shared" ca="1" si="46"/>
        <v>0</v>
      </c>
      <c r="AK39" s="8">
        <f t="shared" ca="1" si="42"/>
        <v>0</v>
      </c>
      <c r="AL39" s="8">
        <f t="shared" ca="1" si="42"/>
        <v>0</v>
      </c>
      <c r="AM39" s="8">
        <f t="shared" ca="1" si="42"/>
        <v>2</v>
      </c>
    </row>
    <row r="40" spans="1:39" ht="15" customHeight="1" x14ac:dyDescent="0.25">
      <c r="B40" s="37">
        <f>COUNTA(B28:B39)</f>
        <v>4</v>
      </c>
      <c r="C40" s="37">
        <f t="shared" ref="C40" si="47">COUNTA(C28:C39)</f>
        <v>4</v>
      </c>
      <c r="D40" s="37">
        <f t="shared" ref="D40" si="48">COUNTA(D28:D39)</f>
        <v>4</v>
      </c>
      <c r="E40" s="37">
        <f t="shared" ref="E40" si="49">COUNTA(E28:E39)</f>
        <v>4</v>
      </c>
      <c r="F40" s="37">
        <f t="shared" ref="F40" si="50">COUNTA(F28:F39)</f>
        <v>4</v>
      </c>
      <c r="G40" s="37">
        <f t="shared" ref="G40" si="51">COUNTA(G28:G39)</f>
        <v>4</v>
      </c>
      <c r="H40" s="37">
        <f t="shared" ref="H40" si="52">COUNTA(H28:H39)</f>
        <v>4</v>
      </c>
      <c r="I40" s="37">
        <f t="shared" ref="I40" si="53">COUNTA(I28:I39)</f>
        <v>4</v>
      </c>
      <c r="J40" s="37">
        <f t="shared" ref="J40" si="54">COUNTA(J28:J39)</f>
        <v>4</v>
      </c>
      <c r="K40" s="37">
        <f t="shared" ref="K40" si="55">COUNTA(K28:K39)</f>
        <v>4</v>
      </c>
      <c r="L40" s="37">
        <f t="shared" ref="L40" si="56">COUNTA(L28:L39)</f>
        <v>4</v>
      </c>
      <c r="M40" s="37">
        <f t="shared" ref="M40" si="57">COUNTA(M28:M39)</f>
        <v>4</v>
      </c>
      <c r="N40" s="37">
        <f t="shared" ref="N40" si="58">COUNTA(N28:N39)</f>
        <v>4</v>
      </c>
      <c r="O40" s="37">
        <f t="shared" ref="O40" si="59">COUNTA(O28:O39)</f>
        <v>4</v>
      </c>
      <c r="P40" s="37">
        <f t="shared" ref="P40" si="60">COUNTA(P28:P39)</f>
        <v>4</v>
      </c>
      <c r="Q40" s="37">
        <f t="shared" ref="Q40" si="61">COUNTA(Q28:Q39)</f>
        <v>4</v>
      </c>
      <c r="R40" s="37">
        <f t="shared" ref="R40" si="62">COUNTA(R28:R39)</f>
        <v>4</v>
      </c>
      <c r="S40" s="37">
        <f t="shared" ref="S40" si="63">COUNTA(S28:S39)</f>
        <v>4</v>
      </c>
      <c r="T40" s="37">
        <f t="shared" ref="T40" si="64">COUNTA(T28:T39)</f>
        <v>4</v>
      </c>
      <c r="U40" s="37">
        <f t="shared" ref="U40" si="65">COUNTA(U28:U39)</f>
        <v>4</v>
      </c>
      <c r="V40" s="37">
        <f t="shared" ref="V40" si="66">COUNTA(V28:V39)</f>
        <v>4</v>
      </c>
      <c r="W40" s="37">
        <f t="shared" ref="W40" si="67">COUNTA(W28:W39)</f>
        <v>4</v>
      </c>
      <c r="X40" s="37">
        <f t="shared" ref="X40" si="68">COUNTA(X28:X39)</f>
        <v>4</v>
      </c>
      <c r="Y40" s="37">
        <f t="shared" ref="Y40" si="69">COUNTA(Y28:Y39)</f>
        <v>4</v>
      </c>
      <c r="Z40" s="37">
        <f t="shared" ref="Z40" si="70">COUNTA(Z28:Z39)</f>
        <v>4</v>
      </c>
      <c r="AA40" s="37">
        <f t="shared" ref="AA40" si="71">COUNTA(AA28:AA39)</f>
        <v>4</v>
      </c>
      <c r="AB40" s="37">
        <f t="shared" ref="AB40" si="72">COUNTA(AB28:AB39)</f>
        <v>4</v>
      </c>
      <c r="AC40" s="37">
        <f t="shared" ref="AC40" si="73">COUNTA(AC28:AC39)</f>
        <v>4</v>
      </c>
      <c r="AD40" s="37" t="str">
        <f>IF(AD26&lt;&gt;"",COUNTA(AD28:AD39),"")</f>
        <v/>
      </c>
      <c r="AE40" s="37" t="str">
        <f t="shared" ref="AE40" si="74">IF(AE26&lt;&gt;"",COUNTA(AE28:AE39),"")</f>
        <v/>
      </c>
      <c r="AF40" s="37" t="str">
        <f t="shared" ref="AF40" si="75">IF(AF26&lt;&gt;"",COUNTA(AF28:AF39),"")</f>
        <v/>
      </c>
    </row>
    <row r="41" spans="1:39" ht="3.75" customHeight="1" thickBot="1" x14ac:dyDescent="0.3"/>
    <row r="42" spans="1:39" ht="12" customHeight="1" thickBot="1" x14ac:dyDescent="0.3">
      <c r="A42" s="35">
        <f>$A$2</f>
        <v>2019</v>
      </c>
      <c r="B42" s="54">
        <v>3</v>
      </c>
      <c r="C42" s="55"/>
      <c r="D42" s="56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5"/>
      <c r="AG42" s="6"/>
      <c r="AH42" s="5"/>
      <c r="AI42" s="5"/>
      <c r="AJ42" s="5"/>
      <c r="AK42" s="5"/>
      <c r="AL42" s="5"/>
      <c r="AM42" s="5"/>
    </row>
    <row r="43" spans="1:39" ht="3.75" customHeight="1" thickBot="1" x14ac:dyDescent="0.3">
      <c r="A43" s="3"/>
      <c r="B43" s="36"/>
      <c r="C43" s="36"/>
      <c r="D43" s="36"/>
      <c r="E43" s="25"/>
    </row>
    <row r="44" spans="1:39" ht="20.100000000000001" customHeight="1" thickBot="1" x14ac:dyDescent="0.3">
      <c r="B44" s="57" t="str">
        <f xml:space="preserve"> "Période du "&amp;TEXT(DATE($A$2, $B42,1)," jj mmmm aaaa") &amp;"  au " &amp;TEXT(DATE($A$2, $B42+1,1)-1," jj mmmm aaaa")</f>
        <v>Période du  01 mars 2019  au  31 mars 2019</v>
      </c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9"/>
    </row>
    <row r="45" spans="1:39" ht="3.75" customHeight="1" thickBot="1" x14ac:dyDescent="0.3">
      <c r="C45" s="60"/>
      <c r="D45" s="60"/>
      <c r="E45" s="4"/>
    </row>
    <row r="46" spans="1:39" ht="26.25" customHeight="1" x14ac:dyDescent="0.25">
      <c r="A46" s="5"/>
      <c r="B46" s="9">
        <f>DATE($A42,$B42,COLUMN()-1)</f>
        <v>43525</v>
      </c>
      <c r="C46" s="10">
        <f t="shared" ref="C46:AC46" si="76">DATE($A42,$B42,COLUMN()-1)</f>
        <v>43526</v>
      </c>
      <c r="D46" s="10">
        <f t="shared" si="76"/>
        <v>43527</v>
      </c>
      <c r="E46" s="10">
        <f t="shared" si="76"/>
        <v>43528</v>
      </c>
      <c r="F46" s="10">
        <f t="shared" si="76"/>
        <v>43529</v>
      </c>
      <c r="G46" s="10">
        <f t="shared" si="76"/>
        <v>43530</v>
      </c>
      <c r="H46" s="10">
        <f t="shared" si="76"/>
        <v>43531</v>
      </c>
      <c r="I46" s="10">
        <f t="shared" si="76"/>
        <v>43532</v>
      </c>
      <c r="J46" s="10">
        <f t="shared" si="76"/>
        <v>43533</v>
      </c>
      <c r="K46" s="10">
        <f t="shared" si="76"/>
        <v>43534</v>
      </c>
      <c r="L46" s="10">
        <f t="shared" si="76"/>
        <v>43535</v>
      </c>
      <c r="M46" s="10">
        <f t="shared" si="76"/>
        <v>43536</v>
      </c>
      <c r="N46" s="10">
        <f t="shared" si="76"/>
        <v>43537</v>
      </c>
      <c r="O46" s="10">
        <f t="shared" si="76"/>
        <v>43538</v>
      </c>
      <c r="P46" s="10">
        <f t="shared" si="76"/>
        <v>43539</v>
      </c>
      <c r="Q46" s="10">
        <f t="shared" si="76"/>
        <v>43540</v>
      </c>
      <c r="R46" s="10">
        <f t="shared" si="76"/>
        <v>43541</v>
      </c>
      <c r="S46" s="10">
        <f t="shared" si="76"/>
        <v>43542</v>
      </c>
      <c r="T46" s="10">
        <f t="shared" si="76"/>
        <v>43543</v>
      </c>
      <c r="U46" s="10">
        <f t="shared" si="76"/>
        <v>43544</v>
      </c>
      <c r="V46" s="10">
        <f t="shared" si="76"/>
        <v>43545</v>
      </c>
      <c r="W46" s="10">
        <f t="shared" si="76"/>
        <v>43546</v>
      </c>
      <c r="X46" s="10">
        <f t="shared" si="76"/>
        <v>43547</v>
      </c>
      <c r="Y46" s="10">
        <f t="shared" si="76"/>
        <v>43548</v>
      </c>
      <c r="Z46" s="10">
        <f t="shared" si="76"/>
        <v>43549</v>
      </c>
      <c r="AA46" s="10">
        <f t="shared" si="76"/>
        <v>43550</v>
      </c>
      <c r="AB46" s="10">
        <f t="shared" si="76"/>
        <v>43551</v>
      </c>
      <c r="AC46" s="10">
        <f t="shared" si="76"/>
        <v>43552</v>
      </c>
      <c r="AD46" s="10">
        <f>IF(MONTH(DATE($A42,$B42,COLUMN()-1))=$B42,DATE($A42,$B42,COLUMN()-1),"")</f>
        <v>43553</v>
      </c>
      <c r="AE46" s="10">
        <f t="shared" ref="AE46:AF46" si="77">IF(MONTH(DATE($A42,$B42,COLUMN()-1))=$B42,DATE($A42,$B42,COLUMN()-1),"")</f>
        <v>43554</v>
      </c>
      <c r="AF46" s="11">
        <f t="shared" si="77"/>
        <v>43555</v>
      </c>
      <c r="AG46" s="61" t="s">
        <v>14</v>
      </c>
      <c r="AH46" s="48" t="s">
        <v>15</v>
      </c>
      <c r="AI46" s="50" t="s">
        <v>16</v>
      </c>
      <c r="AJ46" s="52" t="s">
        <v>10</v>
      </c>
      <c r="AK46" s="52" t="s">
        <v>11</v>
      </c>
      <c r="AL46" s="52" t="s">
        <v>12</v>
      </c>
      <c r="AM46" s="46" t="s">
        <v>13</v>
      </c>
    </row>
    <row r="47" spans="1:39" ht="24.75" customHeight="1" thickBot="1" x14ac:dyDescent="0.3">
      <c r="A47" s="5"/>
      <c r="B47" s="12">
        <f>B46</f>
        <v>43525</v>
      </c>
      <c r="C47" s="13">
        <f t="shared" ref="C47" si="78">C46</f>
        <v>43526</v>
      </c>
      <c r="D47" s="13">
        <f t="shared" ref="D47" si="79">D46</f>
        <v>43527</v>
      </c>
      <c r="E47" s="13">
        <f t="shared" ref="E47" si="80">E46</f>
        <v>43528</v>
      </c>
      <c r="F47" s="13">
        <f t="shared" ref="F47" si="81">F46</f>
        <v>43529</v>
      </c>
      <c r="G47" s="13">
        <f t="shared" ref="G47" si="82">G46</f>
        <v>43530</v>
      </c>
      <c r="H47" s="13">
        <f t="shared" ref="H47" si="83">H46</f>
        <v>43531</v>
      </c>
      <c r="I47" s="13">
        <f t="shared" ref="I47" si="84">I46</f>
        <v>43532</v>
      </c>
      <c r="J47" s="13">
        <f t="shared" ref="J47" si="85">J46</f>
        <v>43533</v>
      </c>
      <c r="K47" s="13">
        <f t="shared" ref="K47" si="86">K46</f>
        <v>43534</v>
      </c>
      <c r="L47" s="13">
        <f t="shared" ref="L47" si="87">L46</f>
        <v>43535</v>
      </c>
      <c r="M47" s="13">
        <f t="shared" ref="M47" si="88">M46</f>
        <v>43536</v>
      </c>
      <c r="N47" s="13">
        <f t="shared" ref="N47" si="89">N46</f>
        <v>43537</v>
      </c>
      <c r="O47" s="13">
        <f t="shared" ref="O47" si="90">O46</f>
        <v>43538</v>
      </c>
      <c r="P47" s="13">
        <f t="shared" ref="P47" si="91">P46</f>
        <v>43539</v>
      </c>
      <c r="Q47" s="13">
        <f t="shared" ref="Q47" si="92">Q46</f>
        <v>43540</v>
      </c>
      <c r="R47" s="13">
        <f t="shared" ref="R47" si="93">R46</f>
        <v>43541</v>
      </c>
      <c r="S47" s="13">
        <f t="shared" ref="S47" si="94">S46</f>
        <v>43542</v>
      </c>
      <c r="T47" s="13">
        <f t="shared" ref="T47" si="95">T46</f>
        <v>43543</v>
      </c>
      <c r="U47" s="13">
        <f t="shared" ref="U47" si="96">U46</f>
        <v>43544</v>
      </c>
      <c r="V47" s="13">
        <f t="shared" ref="V47" si="97">V46</f>
        <v>43545</v>
      </c>
      <c r="W47" s="13">
        <f t="shared" ref="W47" si="98">W46</f>
        <v>43546</v>
      </c>
      <c r="X47" s="13">
        <f t="shared" ref="X47" si="99">X46</f>
        <v>43547</v>
      </c>
      <c r="Y47" s="13">
        <f t="shared" ref="Y47" si="100">Y46</f>
        <v>43548</v>
      </c>
      <c r="Z47" s="13">
        <f t="shared" ref="Z47" si="101">Z46</f>
        <v>43549</v>
      </c>
      <c r="AA47" s="13">
        <f t="shared" ref="AA47" si="102">AA46</f>
        <v>43550</v>
      </c>
      <c r="AB47" s="13">
        <f t="shared" ref="AB47" si="103">AB46</f>
        <v>43551</v>
      </c>
      <c r="AC47" s="13">
        <f t="shared" ref="AC47" si="104">AC46</f>
        <v>43552</v>
      </c>
      <c r="AD47" s="13">
        <f t="shared" ref="AD47" si="105">AD46</f>
        <v>43553</v>
      </c>
      <c r="AE47" s="13">
        <f t="shared" ref="AE47" si="106">AE46</f>
        <v>43554</v>
      </c>
      <c r="AF47" s="13">
        <f t="shared" ref="AF47" si="107">AF46</f>
        <v>43555</v>
      </c>
      <c r="AG47" s="62"/>
      <c r="AH47" s="49"/>
      <c r="AI47" s="51"/>
      <c r="AJ47" s="53"/>
      <c r="AK47" s="53"/>
      <c r="AL47" s="53"/>
      <c r="AM47" s="47"/>
    </row>
    <row r="48" spans="1:39" ht="15" customHeight="1" x14ac:dyDescent="0.25">
      <c r="A48" s="27" t="s">
        <v>0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14">
        <f ca="1">COUNTA(OFFSET($B48,,,,COUNT($B$46:$AF$46)))</f>
        <v>0</v>
      </c>
      <c r="AH48" s="8">
        <f ca="1">SUMPRODUCT((WEEKDAY(OFFSET($B$46,,,,COUNT($B$46:$AF$46)))=7)*(OFFSET($B48,,,,COUNT($B$46:$AF$46))&lt;&gt;""))</f>
        <v>0</v>
      </c>
      <c r="AI48" s="8">
        <f ca="1">SUMPRODUCT((WEEKDAY(OFFSET($B$46,,,,COUNT($B$46:$AF$46)))=1)*(OFFSET($B48,,,,COUNT($B$46:$AF$46))&lt;&gt;""))</f>
        <v>0</v>
      </c>
      <c r="AJ48" s="8">
        <f ca="1">COUNTIF(OFFSET($B48,,,,COUNT($B$46:$AF$46)),AJ$46)</f>
        <v>0</v>
      </c>
      <c r="AK48" s="8">
        <f t="shared" ref="AK48:AM59" ca="1" si="108">COUNTIF(OFFSET($B48,,,,COUNT($B$46:$AF$46)),AK$46)</f>
        <v>0</v>
      </c>
      <c r="AL48" s="8">
        <f t="shared" ca="1" si="108"/>
        <v>0</v>
      </c>
      <c r="AM48" s="8">
        <f ca="1">COUNTIF(OFFSET($B48,,,,COUNT($B$46:$AF$46)),AM$46)</f>
        <v>0</v>
      </c>
    </row>
    <row r="49" spans="1:39" ht="15" customHeight="1" x14ac:dyDescent="0.25">
      <c r="A49" s="27" t="s">
        <v>4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14">
        <f t="shared" ref="AG49:AG59" ca="1" si="109">COUNTA(OFFSET($B49,,,,COUNT($B$46:$AF$46)))</f>
        <v>0</v>
      </c>
      <c r="AH49" s="8">
        <f t="shared" ref="AH49:AH59" ca="1" si="110">SUMPRODUCT((WEEKDAY(OFFSET($B$46,,,,COUNT($B$46:$AF$46)))=7)*(OFFSET($B49,,,,COUNT($B$46:$AF$46))&lt;&gt;""))</f>
        <v>0</v>
      </c>
      <c r="AI49" s="8">
        <f t="shared" ref="AI49:AI59" ca="1" si="111">SUMPRODUCT((WEEKDAY(OFFSET($B$46,,,,COUNT($B$46:$AF$46)))=1)*(OFFSET($B49,,,,COUNT($B$46:$AF$46))&lt;&gt;""))</f>
        <v>0</v>
      </c>
      <c r="AJ49" s="8">
        <f t="shared" ref="AJ49:AJ59" ca="1" si="112">COUNTIF(OFFSET($B49,,,,COUNT($B$46:$AF$46)),AJ$46)</f>
        <v>0</v>
      </c>
      <c r="AK49" s="8">
        <f t="shared" ca="1" si="108"/>
        <v>0</v>
      </c>
      <c r="AL49" s="8">
        <f t="shared" ca="1" si="108"/>
        <v>0</v>
      </c>
      <c r="AM49" s="8">
        <f t="shared" ca="1" si="108"/>
        <v>0</v>
      </c>
    </row>
    <row r="50" spans="1:39" ht="15" customHeight="1" thickBot="1" x14ac:dyDescent="0.3">
      <c r="A50" s="31" t="s">
        <v>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14">
        <f t="shared" ca="1" si="109"/>
        <v>0</v>
      </c>
      <c r="AH50" s="8">
        <f t="shared" ca="1" si="110"/>
        <v>0</v>
      </c>
      <c r="AI50" s="8">
        <f t="shared" ca="1" si="111"/>
        <v>0</v>
      </c>
      <c r="AJ50" s="8">
        <f t="shared" ca="1" si="112"/>
        <v>0</v>
      </c>
      <c r="AK50" s="8">
        <f t="shared" ca="1" si="108"/>
        <v>0</v>
      </c>
      <c r="AL50" s="8">
        <f t="shared" ca="1" si="108"/>
        <v>0</v>
      </c>
      <c r="AM50" s="8">
        <f t="shared" ca="1" si="108"/>
        <v>0</v>
      </c>
    </row>
    <row r="51" spans="1:39" ht="15" customHeight="1" x14ac:dyDescent="0.25">
      <c r="A51" s="32" t="s">
        <v>3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14">
        <f t="shared" ca="1" si="109"/>
        <v>0</v>
      </c>
      <c r="AH51" s="8">
        <f t="shared" ca="1" si="110"/>
        <v>0</v>
      </c>
      <c r="AI51" s="8">
        <f t="shared" ca="1" si="111"/>
        <v>0</v>
      </c>
      <c r="AJ51" s="8">
        <f t="shared" ca="1" si="112"/>
        <v>0</v>
      </c>
      <c r="AK51" s="8">
        <f t="shared" ca="1" si="108"/>
        <v>0</v>
      </c>
      <c r="AL51" s="8">
        <f t="shared" ca="1" si="108"/>
        <v>0</v>
      </c>
      <c r="AM51" s="8">
        <f t="shared" ca="1" si="108"/>
        <v>0</v>
      </c>
    </row>
    <row r="52" spans="1:39" ht="15" customHeight="1" x14ac:dyDescent="0.25">
      <c r="A52" s="27" t="s">
        <v>6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14">
        <f t="shared" ca="1" si="109"/>
        <v>0</v>
      </c>
      <c r="AH52" s="8">
        <f t="shared" ca="1" si="110"/>
        <v>0</v>
      </c>
      <c r="AI52" s="8">
        <f t="shared" ca="1" si="111"/>
        <v>0</v>
      </c>
      <c r="AJ52" s="8">
        <f t="shared" ca="1" si="112"/>
        <v>0</v>
      </c>
      <c r="AK52" s="8">
        <f t="shared" ca="1" si="108"/>
        <v>0</v>
      </c>
      <c r="AL52" s="8">
        <f t="shared" ca="1" si="108"/>
        <v>0</v>
      </c>
      <c r="AM52" s="8">
        <f t="shared" ca="1" si="108"/>
        <v>0</v>
      </c>
    </row>
    <row r="53" spans="1:39" ht="15" customHeight="1" thickBot="1" x14ac:dyDescent="0.3">
      <c r="A53" s="33" t="s">
        <v>5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14">
        <f t="shared" ca="1" si="109"/>
        <v>0</v>
      </c>
      <c r="AH53" s="8">
        <f t="shared" ca="1" si="110"/>
        <v>0</v>
      </c>
      <c r="AI53" s="8">
        <f t="shared" ca="1" si="111"/>
        <v>0</v>
      </c>
      <c r="AJ53" s="8">
        <f t="shared" ca="1" si="112"/>
        <v>0</v>
      </c>
      <c r="AK53" s="8">
        <f t="shared" ca="1" si="108"/>
        <v>0</v>
      </c>
      <c r="AL53" s="8">
        <f t="shared" ca="1" si="108"/>
        <v>0</v>
      </c>
      <c r="AM53" s="8">
        <f t="shared" ca="1" si="108"/>
        <v>0</v>
      </c>
    </row>
    <row r="54" spans="1:39" ht="15" customHeight="1" x14ac:dyDescent="0.25">
      <c r="A54" s="34" t="s">
        <v>2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14">
        <f t="shared" ca="1" si="109"/>
        <v>0</v>
      </c>
      <c r="AH54" s="8">
        <f t="shared" ca="1" si="110"/>
        <v>0</v>
      </c>
      <c r="AI54" s="8">
        <f t="shared" ca="1" si="111"/>
        <v>0</v>
      </c>
      <c r="AJ54" s="8">
        <f t="shared" ca="1" si="112"/>
        <v>0</v>
      </c>
      <c r="AK54" s="8">
        <f t="shared" ca="1" si="108"/>
        <v>0</v>
      </c>
      <c r="AL54" s="8">
        <f t="shared" ca="1" si="108"/>
        <v>0</v>
      </c>
      <c r="AM54" s="8">
        <f t="shared" ca="1" si="108"/>
        <v>0</v>
      </c>
    </row>
    <row r="55" spans="1:39" ht="15" customHeight="1" x14ac:dyDescent="0.25">
      <c r="A55" s="27" t="s">
        <v>7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14">
        <f t="shared" ca="1" si="109"/>
        <v>0</v>
      </c>
      <c r="AH55" s="8">
        <f t="shared" ca="1" si="110"/>
        <v>0</v>
      </c>
      <c r="AI55" s="8">
        <f t="shared" ca="1" si="111"/>
        <v>0</v>
      </c>
      <c r="AJ55" s="8">
        <f t="shared" ca="1" si="112"/>
        <v>0</v>
      </c>
      <c r="AK55" s="8">
        <f t="shared" ca="1" si="108"/>
        <v>0</v>
      </c>
      <c r="AL55" s="8">
        <f t="shared" ca="1" si="108"/>
        <v>0</v>
      </c>
      <c r="AM55" s="8">
        <f t="shared" ca="1" si="108"/>
        <v>0</v>
      </c>
    </row>
    <row r="56" spans="1:39" ht="15" customHeight="1" thickBot="1" x14ac:dyDescent="0.3">
      <c r="A56" s="31" t="s">
        <v>9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14">
        <f t="shared" ca="1" si="109"/>
        <v>0</v>
      </c>
      <c r="AH56" s="8">
        <f t="shared" ca="1" si="110"/>
        <v>0</v>
      </c>
      <c r="AI56" s="8">
        <f t="shared" ca="1" si="111"/>
        <v>0</v>
      </c>
      <c r="AJ56" s="8">
        <f t="shared" ca="1" si="112"/>
        <v>0</v>
      </c>
      <c r="AK56" s="8">
        <f t="shared" ca="1" si="108"/>
        <v>0</v>
      </c>
      <c r="AL56" s="8">
        <f t="shared" ca="1" si="108"/>
        <v>0</v>
      </c>
      <c r="AM56" s="8">
        <f t="shared" ca="1" si="108"/>
        <v>0</v>
      </c>
    </row>
    <row r="57" spans="1:39" ht="15" customHeight="1" x14ac:dyDescent="0.25">
      <c r="A57" s="32" t="s">
        <v>8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14">
        <f t="shared" ca="1" si="109"/>
        <v>0</v>
      </c>
      <c r="AH57" s="8">
        <f t="shared" ca="1" si="110"/>
        <v>0</v>
      </c>
      <c r="AI57" s="8">
        <f t="shared" ca="1" si="111"/>
        <v>0</v>
      </c>
      <c r="AJ57" s="8">
        <f t="shared" ca="1" si="112"/>
        <v>0</v>
      </c>
      <c r="AK57" s="8">
        <f t="shared" ca="1" si="108"/>
        <v>0</v>
      </c>
      <c r="AL57" s="8">
        <f t="shared" ca="1" si="108"/>
        <v>0</v>
      </c>
      <c r="AM57" s="8">
        <f t="shared" ca="1" si="108"/>
        <v>0</v>
      </c>
    </row>
    <row r="58" spans="1:39" ht="15" customHeight="1" x14ac:dyDescent="0.25">
      <c r="A58" s="32" t="s">
        <v>45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14">
        <f t="shared" ca="1" si="109"/>
        <v>0</v>
      </c>
      <c r="AH58" s="8">
        <f t="shared" ca="1" si="110"/>
        <v>0</v>
      </c>
      <c r="AI58" s="8">
        <f t="shared" ca="1" si="111"/>
        <v>0</v>
      </c>
      <c r="AJ58" s="8">
        <f t="shared" ca="1" si="112"/>
        <v>0</v>
      </c>
      <c r="AK58" s="8">
        <f t="shared" ca="1" si="108"/>
        <v>0</v>
      </c>
      <c r="AL58" s="8">
        <f t="shared" ca="1" si="108"/>
        <v>0</v>
      </c>
      <c r="AM58" s="8">
        <f t="shared" ca="1" si="108"/>
        <v>0</v>
      </c>
    </row>
    <row r="59" spans="1:39" ht="15" customHeight="1" x14ac:dyDescent="0.25">
      <c r="A59" s="27" t="s">
        <v>1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14">
        <f t="shared" ca="1" si="109"/>
        <v>0</v>
      </c>
      <c r="AH59" s="8">
        <f t="shared" ca="1" si="110"/>
        <v>0</v>
      </c>
      <c r="AI59" s="8">
        <f t="shared" ca="1" si="111"/>
        <v>0</v>
      </c>
      <c r="AJ59" s="8">
        <f t="shared" ca="1" si="112"/>
        <v>0</v>
      </c>
      <c r="AK59" s="8">
        <f t="shared" ca="1" si="108"/>
        <v>0</v>
      </c>
      <c r="AL59" s="8">
        <f t="shared" ca="1" si="108"/>
        <v>0</v>
      </c>
      <c r="AM59" s="8">
        <f t="shared" ca="1" si="108"/>
        <v>0</v>
      </c>
    </row>
    <row r="60" spans="1:39" ht="15" customHeight="1" x14ac:dyDescent="0.25">
      <c r="B60" s="37">
        <f>COUNTA(B48:B59)</f>
        <v>0</v>
      </c>
      <c r="C60" s="37">
        <f t="shared" ref="C60" si="113">COUNTA(C48:C59)</f>
        <v>0</v>
      </c>
      <c r="D60" s="37">
        <f t="shared" ref="D60" si="114">COUNTA(D48:D59)</f>
        <v>0</v>
      </c>
      <c r="E60" s="37">
        <f t="shared" ref="E60" si="115">COUNTA(E48:E59)</f>
        <v>0</v>
      </c>
      <c r="F60" s="37">
        <f t="shared" ref="F60" si="116">COUNTA(F48:F59)</f>
        <v>0</v>
      </c>
      <c r="G60" s="37">
        <f t="shared" ref="G60" si="117">COUNTA(G48:G59)</f>
        <v>0</v>
      </c>
      <c r="H60" s="37">
        <f t="shared" ref="H60" si="118">COUNTA(H48:H59)</f>
        <v>0</v>
      </c>
      <c r="I60" s="37">
        <f t="shared" ref="I60" si="119">COUNTA(I48:I59)</f>
        <v>0</v>
      </c>
      <c r="J60" s="37">
        <f t="shared" ref="J60" si="120">COUNTA(J48:J59)</f>
        <v>0</v>
      </c>
      <c r="K60" s="37">
        <f t="shared" ref="K60" si="121">COUNTA(K48:K59)</f>
        <v>0</v>
      </c>
      <c r="L60" s="37">
        <f t="shared" ref="L60" si="122">COUNTA(L48:L59)</f>
        <v>0</v>
      </c>
      <c r="M60" s="37">
        <f t="shared" ref="M60" si="123">COUNTA(M48:M59)</f>
        <v>0</v>
      </c>
      <c r="N60" s="37">
        <f t="shared" ref="N60" si="124">COUNTA(N48:N59)</f>
        <v>0</v>
      </c>
      <c r="O60" s="37">
        <f t="shared" ref="O60" si="125">COUNTA(O48:O59)</f>
        <v>0</v>
      </c>
      <c r="P60" s="37">
        <f t="shared" ref="P60" si="126">COUNTA(P48:P59)</f>
        <v>0</v>
      </c>
      <c r="Q60" s="37">
        <f t="shared" ref="Q60" si="127">COUNTA(Q48:Q59)</f>
        <v>0</v>
      </c>
      <c r="R60" s="37">
        <f t="shared" ref="R60" si="128">COUNTA(R48:R59)</f>
        <v>0</v>
      </c>
      <c r="S60" s="37">
        <f t="shared" ref="S60" si="129">COUNTA(S48:S59)</f>
        <v>0</v>
      </c>
      <c r="T60" s="37">
        <f t="shared" ref="T60" si="130">COUNTA(T48:T59)</f>
        <v>0</v>
      </c>
      <c r="U60" s="37">
        <f t="shared" ref="U60" si="131">COUNTA(U48:U59)</f>
        <v>0</v>
      </c>
      <c r="V60" s="37">
        <f t="shared" ref="V60" si="132">COUNTA(V48:V59)</f>
        <v>0</v>
      </c>
      <c r="W60" s="37">
        <f t="shared" ref="W60" si="133">COUNTA(W48:W59)</f>
        <v>0</v>
      </c>
      <c r="X60" s="37">
        <f t="shared" ref="X60" si="134">COUNTA(X48:X59)</f>
        <v>0</v>
      </c>
      <c r="Y60" s="37">
        <f t="shared" ref="Y60" si="135">COUNTA(Y48:Y59)</f>
        <v>0</v>
      </c>
      <c r="Z60" s="37">
        <f t="shared" ref="Z60" si="136">COUNTA(Z48:Z59)</f>
        <v>0</v>
      </c>
      <c r="AA60" s="37">
        <f t="shared" ref="AA60" si="137">COUNTA(AA48:AA59)</f>
        <v>0</v>
      </c>
      <c r="AB60" s="37">
        <f t="shared" ref="AB60" si="138">COUNTA(AB48:AB59)</f>
        <v>0</v>
      </c>
      <c r="AC60" s="37">
        <f t="shared" ref="AC60" si="139">COUNTA(AC48:AC59)</f>
        <v>0</v>
      </c>
      <c r="AD60" s="37">
        <f>IF(AD46&lt;&gt;"",COUNTA(AD48:AD59),"")</f>
        <v>0</v>
      </c>
      <c r="AE60" s="37">
        <f t="shared" ref="AE60" si="140">IF(AE46&lt;&gt;"",COUNTA(AE48:AE59),"")</f>
        <v>0</v>
      </c>
      <c r="AF60" s="37">
        <f t="shared" ref="AF60" si="141">IF(AF46&lt;&gt;"",COUNTA(AF48:AF59),"")</f>
        <v>0</v>
      </c>
    </row>
    <row r="61" spans="1:39" ht="8.1" customHeight="1" thickBot="1" x14ac:dyDescent="0.3"/>
    <row r="62" spans="1:39" ht="12" customHeight="1" thickBot="1" x14ac:dyDescent="0.3">
      <c r="A62" s="35">
        <f>$A$2</f>
        <v>2019</v>
      </c>
      <c r="B62" s="54">
        <v>4</v>
      </c>
      <c r="C62" s="55"/>
      <c r="D62" s="56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5"/>
      <c r="AG62" s="6"/>
      <c r="AH62" s="5"/>
      <c r="AI62" s="5"/>
      <c r="AJ62" s="5"/>
      <c r="AK62" s="5"/>
      <c r="AL62" s="5"/>
      <c r="AM62" s="5"/>
    </row>
    <row r="63" spans="1:39" ht="3.75" customHeight="1" thickBot="1" x14ac:dyDescent="0.3">
      <c r="A63" s="3"/>
      <c r="B63" s="36"/>
      <c r="C63" s="36"/>
      <c r="D63" s="36"/>
      <c r="E63" s="25"/>
    </row>
    <row r="64" spans="1:39" ht="20.100000000000001" customHeight="1" thickBot="1" x14ac:dyDescent="0.3">
      <c r="B64" s="57" t="str">
        <f xml:space="preserve"> "Période du "&amp;TEXT(DATE($A$2, $B62,1)," jj mmmm aaaa") &amp;"  au " &amp;TEXT(DATE($A$2, $B62+1,1)-1," jj mmmm aaaa")</f>
        <v>Période du  01 avril 2019  au  30 avril 2019</v>
      </c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9"/>
    </row>
    <row r="65" spans="1:39" ht="3.75" customHeight="1" thickBot="1" x14ac:dyDescent="0.3">
      <c r="C65" s="60"/>
      <c r="D65" s="60"/>
      <c r="E65" s="4"/>
    </row>
    <row r="66" spans="1:39" ht="26.25" customHeight="1" x14ac:dyDescent="0.25">
      <c r="A66" s="5"/>
      <c r="B66" s="9">
        <f>DATE($A62,$B62,COLUMN()-1)</f>
        <v>43556</v>
      </c>
      <c r="C66" s="10">
        <f t="shared" ref="C66:AC66" si="142">DATE($A62,$B62,COLUMN()-1)</f>
        <v>43557</v>
      </c>
      <c r="D66" s="10">
        <f t="shared" si="142"/>
        <v>43558</v>
      </c>
      <c r="E66" s="10">
        <f t="shared" si="142"/>
        <v>43559</v>
      </c>
      <c r="F66" s="10">
        <f t="shared" si="142"/>
        <v>43560</v>
      </c>
      <c r="G66" s="10">
        <f t="shared" si="142"/>
        <v>43561</v>
      </c>
      <c r="H66" s="10">
        <f t="shared" si="142"/>
        <v>43562</v>
      </c>
      <c r="I66" s="10">
        <f t="shared" si="142"/>
        <v>43563</v>
      </c>
      <c r="J66" s="10">
        <f t="shared" si="142"/>
        <v>43564</v>
      </c>
      <c r="K66" s="10">
        <f t="shared" si="142"/>
        <v>43565</v>
      </c>
      <c r="L66" s="10">
        <f t="shared" si="142"/>
        <v>43566</v>
      </c>
      <c r="M66" s="10">
        <f t="shared" si="142"/>
        <v>43567</v>
      </c>
      <c r="N66" s="10">
        <f t="shared" si="142"/>
        <v>43568</v>
      </c>
      <c r="O66" s="10">
        <f t="shared" si="142"/>
        <v>43569</v>
      </c>
      <c r="P66" s="10">
        <f t="shared" si="142"/>
        <v>43570</v>
      </c>
      <c r="Q66" s="10">
        <f t="shared" si="142"/>
        <v>43571</v>
      </c>
      <c r="R66" s="10">
        <f t="shared" si="142"/>
        <v>43572</v>
      </c>
      <c r="S66" s="10">
        <f t="shared" si="142"/>
        <v>43573</v>
      </c>
      <c r="T66" s="10">
        <f t="shared" si="142"/>
        <v>43574</v>
      </c>
      <c r="U66" s="10">
        <f t="shared" si="142"/>
        <v>43575</v>
      </c>
      <c r="V66" s="10">
        <f t="shared" si="142"/>
        <v>43576</v>
      </c>
      <c r="W66" s="10">
        <f t="shared" si="142"/>
        <v>43577</v>
      </c>
      <c r="X66" s="10">
        <f t="shared" si="142"/>
        <v>43578</v>
      </c>
      <c r="Y66" s="10">
        <f t="shared" si="142"/>
        <v>43579</v>
      </c>
      <c r="Z66" s="10">
        <f t="shared" si="142"/>
        <v>43580</v>
      </c>
      <c r="AA66" s="10">
        <f t="shared" si="142"/>
        <v>43581</v>
      </c>
      <c r="AB66" s="10">
        <f t="shared" si="142"/>
        <v>43582</v>
      </c>
      <c r="AC66" s="10">
        <f t="shared" si="142"/>
        <v>43583</v>
      </c>
      <c r="AD66" s="10">
        <f>IF(MONTH(DATE($A62,$B62,COLUMN()-1))=$B62,DATE($A62,$B62,COLUMN()-1),"")</f>
        <v>43584</v>
      </c>
      <c r="AE66" s="10">
        <f t="shared" ref="AE66:AF66" si="143">IF(MONTH(DATE($A62,$B62,COLUMN()-1))=$B62,DATE($A62,$B62,COLUMN()-1),"")</f>
        <v>43585</v>
      </c>
      <c r="AF66" s="11" t="str">
        <f t="shared" si="143"/>
        <v/>
      </c>
      <c r="AG66" s="61" t="s">
        <v>14</v>
      </c>
      <c r="AH66" s="48" t="s">
        <v>15</v>
      </c>
      <c r="AI66" s="50" t="s">
        <v>16</v>
      </c>
      <c r="AJ66" s="52" t="s">
        <v>10</v>
      </c>
      <c r="AK66" s="52" t="s">
        <v>11</v>
      </c>
      <c r="AL66" s="52" t="s">
        <v>12</v>
      </c>
      <c r="AM66" s="46" t="s">
        <v>13</v>
      </c>
    </row>
    <row r="67" spans="1:39" ht="24.75" customHeight="1" thickBot="1" x14ac:dyDescent="0.3">
      <c r="A67" s="5"/>
      <c r="B67" s="12">
        <f>B66</f>
        <v>43556</v>
      </c>
      <c r="C67" s="13">
        <f t="shared" ref="C67" si="144">C66</f>
        <v>43557</v>
      </c>
      <c r="D67" s="13">
        <f t="shared" ref="D67" si="145">D66</f>
        <v>43558</v>
      </c>
      <c r="E67" s="13">
        <f t="shared" ref="E67" si="146">E66</f>
        <v>43559</v>
      </c>
      <c r="F67" s="13">
        <f t="shared" ref="F67" si="147">F66</f>
        <v>43560</v>
      </c>
      <c r="G67" s="13">
        <f t="shared" ref="G67" si="148">G66</f>
        <v>43561</v>
      </c>
      <c r="H67" s="13">
        <f t="shared" ref="H67" si="149">H66</f>
        <v>43562</v>
      </c>
      <c r="I67" s="13">
        <f t="shared" ref="I67" si="150">I66</f>
        <v>43563</v>
      </c>
      <c r="J67" s="13">
        <f t="shared" ref="J67" si="151">J66</f>
        <v>43564</v>
      </c>
      <c r="K67" s="13">
        <f t="shared" ref="K67" si="152">K66</f>
        <v>43565</v>
      </c>
      <c r="L67" s="13">
        <f t="shared" ref="L67" si="153">L66</f>
        <v>43566</v>
      </c>
      <c r="M67" s="13">
        <f t="shared" ref="M67" si="154">M66</f>
        <v>43567</v>
      </c>
      <c r="N67" s="13">
        <f t="shared" ref="N67" si="155">N66</f>
        <v>43568</v>
      </c>
      <c r="O67" s="13">
        <f t="shared" ref="O67" si="156">O66</f>
        <v>43569</v>
      </c>
      <c r="P67" s="13">
        <f t="shared" ref="P67" si="157">P66</f>
        <v>43570</v>
      </c>
      <c r="Q67" s="13">
        <f t="shared" ref="Q67" si="158">Q66</f>
        <v>43571</v>
      </c>
      <c r="R67" s="13">
        <f t="shared" ref="R67" si="159">R66</f>
        <v>43572</v>
      </c>
      <c r="S67" s="13">
        <f t="shared" ref="S67" si="160">S66</f>
        <v>43573</v>
      </c>
      <c r="T67" s="13">
        <f t="shared" ref="T67" si="161">T66</f>
        <v>43574</v>
      </c>
      <c r="U67" s="13">
        <f t="shared" ref="U67" si="162">U66</f>
        <v>43575</v>
      </c>
      <c r="V67" s="13">
        <f t="shared" ref="V67" si="163">V66</f>
        <v>43576</v>
      </c>
      <c r="W67" s="13">
        <f t="shared" ref="W67" si="164">W66</f>
        <v>43577</v>
      </c>
      <c r="X67" s="13">
        <f t="shared" ref="X67" si="165">X66</f>
        <v>43578</v>
      </c>
      <c r="Y67" s="13">
        <f t="shared" ref="Y67" si="166">Y66</f>
        <v>43579</v>
      </c>
      <c r="Z67" s="13">
        <f t="shared" ref="Z67" si="167">Z66</f>
        <v>43580</v>
      </c>
      <c r="AA67" s="13">
        <f t="shared" ref="AA67" si="168">AA66</f>
        <v>43581</v>
      </c>
      <c r="AB67" s="13">
        <f t="shared" ref="AB67" si="169">AB66</f>
        <v>43582</v>
      </c>
      <c r="AC67" s="13">
        <f t="shared" ref="AC67" si="170">AC66</f>
        <v>43583</v>
      </c>
      <c r="AD67" s="13">
        <f t="shared" ref="AD67" si="171">AD66</f>
        <v>43584</v>
      </c>
      <c r="AE67" s="13">
        <f t="shared" ref="AE67" si="172">AE66</f>
        <v>43585</v>
      </c>
      <c r="AF67" s="13" t="str">
        <f t="shared" ref="AF67" si="173">AF66</f>
        <v/>
      </c>
      <c r="AG67" s="62"/>
      <c r="AH67" s="49"/>
      <c r="AI67" s="51"/>
      <c r="AJ67" s="53"/>
      <c r="AK67" s="53"/>
      <c r="AL67" s="53"/>
      <c r="AM67" s="47"/>
    </row>
    <row r="68" spans="1:39" ht="15" customHeight="1" x14ac:dyDescent="0.25">
      <c r="A68" s="27" t="s">
        <v>0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14">
        <f ca="1">COUNTA(OFFSET($B68,,,,COUNT($B$66:$AF$66)))</f>
        <v>0</v>
      </c>
      <c r="AH68" s="8">
        <f ca="1">SUMPRODUCT((WEEKDAY(OFFSET($B$66,,,,COUNT($B$66:$AF$66)))=7)*(OFFSET($B68,,,,COUNT($B$66:$AF$66))&lt;&gt;""))</f>
        <v>0</v>
      </c>
      <c r="AI68" s="8">
        <f ca="1">SUMPRODUCT((WEEKDAY(OFFSET($B$66,,,,COUNT($B$66:$AF$66)))=1)*(OFFSET($B68,,,,COUNT($B$66:$AF$66))&lt;&gt;""))</f>
        <v>0</v>
      </c>
      <c r="AJ68" s="8">
        <f ca="1">COUNTIF(OFFSET($B68,,,,COUNT($B$66:$AF$66)),AJ$66)</f>
        <v>0</v>
      </c>
      <c r="AK68" s="8">
        <f t="shared" ref="AK68:AM79" ca="1" si="174">COUNTIF(OFFSET($B68,,,,COUNT($B$66:$AF$66)),AK$66)</f>
        <v>0</v>
      </c>
      <c r="AL68" s="8">
        <f t="shared" ca="1" si="174"/>
        <v>0</v>
      </c>
      <c r="AM68" s="8">
        <f t="shared" ca="1" si="174"/>
        <v>0</v>
      </c>
    </row>
    <row r="69" spans="1:39" ht="15" customHeight="1" x14ac:dyDescent="0.25">
      <c r="A69" s="27" t="s">
        <v>4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14">
        <f t="shared" ref="AG69:AG79" ca="1" si="175">COUNTA(OFFSET($B69,,,,COUNT($B$66:$AF$66)))</f>
        <v>0</v>
      </c>
      <c r="AH69" s="8">
        <f t="shared" ref="AH69:AH79" ca="1" si="176">SUMPRODUCT((WEEKDAY(OFFSET($B$66,,,,COUNT($B$66:$AF$66)))=7)*(OFFSET($B69,,,,COUNT($B$66:$AF$66))&lt;&gt;""))</f>
        <v>0</v>
      </c>
      <c r="AI69" s="8">
        <f t="shared" ref="AI69:AI79" ca="1" si="177">SUMPRODUCT((WEEKDAY(OFFSET($B$66,,,,COUNT($B$66:$AF$66)))=1)*(OFFSET($B69,,,,COUNT($B$66:$AF$66))&lt;&gt;""))</f>
        <v>0</v>
      </c>
      <c r="AJ69" s="8">
        <f t="shared" ref="AJ69:AJ79" ca="1" si="178">COUNTIF(OFFSET($B69,,,,COUNT($B$66:$AF$66)),AJ$66)</f>
        <v>0</v>
      </c>
      <c r="AK69" s="8">
        <f t="shared" ca="1" si="174"/>
        <v>0</v>
      </c>
      <c r="AL69" s="8">
        <f t="shared" ca="1" si="174"/>
        <v>0</v>
      </c>
      <c r="AM69" s="8">
        <f t="shared" ca="1" si="174"/>
        <v>0</v>
      </c>
    </row>
    <row r="70" spans="1:39" ht="15" customHeight="1" thickBot="1" x14ac:dyDescent="0.3">
      <c r="A70" s="31" t="s">
        <v>9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14">
        <f t="shared" ca="1" si="175"/>
        <v>0</v>
      </c>
      <c r="AH70" s="8">
        <f t="shared" ca="1" si="176"/>
        <v>0</v>
      </c>
      <c r="AI70" s="8">
        <f t="shared" ca="1" si="177"/>
        <v>0</v>
      </c>
      <c r="AJ70" s="8">
        <f t="shared" ca="1" si="178"/>
        <v>0</v>
      </c>
      <c r="AK70" s="8">
        <f t="shared" ca="1" si="174"/>
        <v>0</v>
      </c>
      <c r="AL70" s="8">
        <f t="shared" ca="1" si="174"/>
        <v>0</v>
      </c>
      <c r="AM70" s="8">
        <f t="shared" ca="1" si="174"/>
        <v>0</v>
      </c>
    </row>
    <row r="71" spans="1:39" ht="15" customHeight="1" x14ac:dyDescent="0.25">
      <c r="A71" s="32" t="s">
        <v>3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14">
        <f t="shared" ca="1" si="175"/>
        <v>0</v>
      </c>
      <c r="AH71" s="8">
        <f t="shared" ca="1" si="176"/>
        <v>0</v>
      </c>
      <c r="AI71" s="8">
        <f t="shared" ca="1" si="177"/>
        <v>0</v>
      </c>
      <c r="AJ71" s="8">
        <f t="shared" ca="1" si="178"/>
        <v>0</v>
      </c>
      <c r="AK71" s="8">
        <f t="shared" ca="1" si="174"/>
        <v>0</v>
      </c>
      <c r="AL71" s="8">
        <f t="shared" ca="1" si="174"/>
        <v>0</v>
      </c>
      <c r="AM71" s="8">
        <f t="shared" ca="1" si="174"/>
        <v>0</v>
      </c>
    </row>
    <row r="72" spans="1:39" ht="15" customHeight="1" x14ac:dyDescent="0.25">
      <c r="A72" s="27" t="s">
        <v>6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14">
        <f t="shared" ca="1" si="175"/>
        <v>0</v>
      </c>
      <c r="AH72" s="8">
        <f t="shared" ca="1" si="176"/>
        <v>0</v>
      </c>
      <c r="AI72" s="8">
        <f t="shared" ca="1" si="177"/>
        <v>0</v>
      </c>
      <c r="AJ72" s="8">
        <f t="shared" ca="1" si="178"/>
        <v>0</v>
      </c>
      <c r="AK72" s="8">
        <f t="shared" ca="1" si="174"/>
        <v>0</v>
      </c>
      <c r="AL72" s="8">
        <f t="shared" ca="1" si="174"/>
        <v>0</v>
      </c>
      <c r="AM72" s="8">
        <f t="shared" ca="1" si="174"/>
        <v>0</v>
      </c>
    </row>
    <row r="73" spans="1:39" ht="15" customHeight="1" thickBot="1" x14ac:dyDescent="0.3">
      <c r="A73" s="33" t="s">
        <v>5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14">
        <f t="shared" ca="1" si="175"/>
        <v>0</v>
      </c>
      <c r="AH73" s="8">
        <f t="shared" ca="1" si="176"/>
        <v>0</v>
      </c>
      <c r="AI73" s="8">
        <f t="shared" ca="1" si="177"/>
        <v>0</v>
      </c>
      <c r="AJ73" s="8">
        <f t="shared" ca="1" si="178"/>
        <v>0</v>
      </c>
      <c r="AK73" s="8">
        <f t="shared" ca="1" si="174"/>
        <v>0</v>
      </c>
      <c r="AL73" s="8">
        <f t="shared" ca="1" si="174"/>
        <v>0</v>
      </c>
      <c r="AM73" s="8">
        <f t="shared" ca="1" si="174"/>
        <v>0</v>
      </c>
    </row>
    <row r="74" spans="1:39" ht="15" customHeight="1" x14ac:dyDescent="0.25">
      <c r="A74" s="34" t="s">
        <v>2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14">
        <f t="shared" ca="1" si="175"/>
        <v>0</v>
      </c>
      <c r="AH74" s="8">
        <f t="shared" ca="1" si="176"/>
        <v>0</v>
      </c>
      <c r="AI74" s="8">
        <f t="shared" ca="1" si="177"/>
        <v>0</v>
      </c>
      <c r="AJ74" s="8">
        <f t="shared" ca="1" si="178"/>
        <v>0</v>
      </c>
      <c r="AK74" s="8">
        <f t="shared" ca="1" si="174"/>
        <v>0</v>
      </c>
      <c r="AL74" s="8">
        <f t="shared" ca="1" si="174"/>
        <v>0</v>
      </c>
      <c r="AM74" s="8">
        <f t="shared" ca="1" si="174"/>
        <v>0</v>
      </c>
    </row>
    <row r="75" spans="1:39" ht="15" customHeight="1" x14ac:dyDescent="0.25">
      <c r="A75" s="27" t="s">
        <v>7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14">
        <f t="shared" ca="1" si="175"/>
        <v>0</v>
      </c>
      <c r="AH75" s="8">
        <f t="shared" ca="1" si="176"/>
        <v>0</v>
      </c>
      <c r="AI75" s="8">
        <f t="shared" ca="1" si="177"/>
        <v>0</v>
      </c>
      <c r="AJ75" s="8">
        <f t="shared" ca="1" si="178"/>
        <v>0</v>
      </c>
      <c r="AK75" s="8">
        <f t="shared" ca="1" si="174"/>
        <v>0</v>
      </c>
      <c r="AL75" s="8">
        <f t="shared" ca="1" si="174"/>
        <v>0</v>
      </c>
      <c r="AM75" s="8">
        <f t="shared" ca="1" si="174"/>
        <v>0</v>
      </c>
    </row>
    <row r="76" spans="1:39" ht="15" customHeight="1" thickBot="1" x14ac:dyDescent="0.3">
      <c r="A76" s="31" t="s">
        <v>9</v>
      </c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14">
        <f t="shared" ca="1" si="175"/>
        <v>0</v>
      </c>
      <c r="AH76" s="8">
        <f t="shared" ca="1" si="176"/>
        <v>0</v>
      </c>
      <c r="AI76" s="8">
        <f t="shared" ca="1" si="177"/>
        <v>0</v>
      </c>
      <c r="AJ76" s="8">
        <f t="shared" ca="1" si="178"/>
        <v>0</v>
      </c>
      <c r="AK76" s="8">
        <f t="shared" ca="1" si="174"/>
        <v>0</v>
      </c>
      <c r="AL76" s="8">
        <f t="shared" ca="1" si="174"/>
        <v>0</v>
      </c>
      <c r="AM76" s="8">
        <f t="shared" ca="1" si="174"/>
        <v>0</v>
      </c>
    </row>
    <row r="77" spans="1:39" ht="15" customHeight="1" x14ac:dyDescent="0.25">
      <c r="A77" s="32" t="s">
        <v>8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14">
        <f t="shared" ca="1" si="175"/>
        <v>0</v>
      </c>
      <c r="AH77" s="8">
        <f t="shared" ca="1" si="176"/>
        <v>0</v>
      </c>
      <c r="AI77" s="8">
        <f t="shared" ca="1" si="177"/>
        <v>0</v>
      </c>
      <c r="AJ77" s="8">
        <f t="shared" ca="1" si="178"/>
        <v>0</v>
      </c>
      <c r="AK77" s="8">
        <f t="shared" ca="1" si="174"/>
        <v>0</v>
      </c>
      <c r="AL77" s="8">
        <f t="shared" ca="1" si="174"/>
        <v>0</v>
      </c>
      <c r="AM77" s="8">
        <f t="shared" ca="1" si="174"/>
        <v>0</v>
      </c>
    </row>
    <row r="78" spans="1:39" ht="15" customHeight="1" x14ac:dyDescent="0.25">
      <c r="A78" s="27" t="s">
        <v>45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14">
        <f t="shared" ca="1" si="175"/>
        <v>0</v>
      </c>
      <c r="AH78" s="8">
        <f t="shared" ca="1" si="176"/>
        <v>0</v>
      </c>
      <c r="AI78" s="8">
        <f t="shared" ca="1" si="177"/>
        <v>0</v>
      </c>
      <c r="AJ78" s="8">
        <f t="shared" ca="1" si="178"/>
        <v>0</v>
      </c>
      <c r="AK78" s="8">
        <f t="shared" ca="1" si="174"/>
        <v>0</v>
      </c>
      <c r="AL78" s="8">
        <f t="shared" ca="1" si="174"/>
        <v>0</v>
      </c>
      <c r="AM78" s="8">
        <f t="shared" ca="1" si="174"/>
        <v>0</v>
      </c>
    </row>
    <row r="79" spans="1:39" ht="15" customHeight="1" x14ac:dyDescent="0.25">
      <c r="A79" s="27" t="s">
        <v>1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14">
        <f t="shared" ca="1" si="175"/>
        <v>0</v>
      </c>
      <c r="AH79" s="8">
        <f t="shared" ca="1" si="176"/>
        <v>0</v>
      </c>
      <c r="AI79" s="8">
        <f t="shared" ca="1" si="177"/>
        <v>0</v>
      </c>
      <c r="AJ79" s="8">
        <f t="shared" ca="1" si="178"/>
        <v>0</v>
      </c>
      <c r="AK79" s="8">
        <f t="shared" ca="1" si="174"/>
        <v>0</v>
      </c>
      <c r="AL79" s="8">
        <f t="shared" ca="1" si="174"/>
        <v>0</v>
      </c>
      <c r="AM79" s="8">
        <f t="shared" ca="1" si="174"/>
        <v>0</v>
      </c>
    </row>
    <row r="80" spans="1:39" ht="15" customHeight="1" x14ac:dyDescent="0.25">
      <c r="B80" s="37">
        <f>COUNTA(B68:B79)</f>
        <v>0</v>
      </c>
      <c r="C80" s="37">
        <f t="shared" ref="C80" si="179">COUNTA(C68:C79)</f>
        <v>0</v>
      </c>
      <c r="D80" s="37">
        <f t="shared" ref="D80" si="180">COUNTA(D68:D79)</f>
        <v>0</v>
      </c>
      <c r="E80" s="37">
        <f t="shared" ref="E80" si="181">COUNTA(E68:E79)</f>
        <v>0</v>
      </c>
      <c r="F80" s="37">
        <f t="shared" ref="F80" si="182">COUNTA(F68:F79)</f>
        <v>0</v>
      </c>
      <c r="G80" s="37">
        <f t="shared" ref="G80" si="183">COUNTA(G68:G79)</f>
        <v>0</v>
      </c>
      <c r="H80" s="37">
        <f t="shared" ref="H80" si="184">COUNTA(H68:H79)</f>
        <v>0</v>
      </c>
      <c r="I80" s="37">
        <f t="shared" ref="I80" si="185">COUNTA(I68:I79)</f>
        <v>0</v>
      </c>
      <c r="J80" s="37">
        <f t="shared" ref="J80" si="186">COUNTA(J68:J79)</f>
        <v>0</v>
      </c>
      <c r="K80" s="37">
        <f t="shared" ref="K80" si="187">COUNTA(K68:K79)</f>
        <v>0</v>
      </c>
      <c r="L80" s="37">
        <f t="shared" ref="L80" si="188">COUNTA(L68:L79)</f>
        <v>0</v>
      </c>
      <c r="M80" s="37">
        <f t="shared" ref="M80" si="189">COUNTA(M68:M79)</f>
        <v>0</v>
      </c>
      <c r="N80" s="37">
        <f t="shared" ref="N80" si="190">COUNTA(N68:N79)</f>
        <v>0</v>
      </c>
      <c r="O80" s="37">
        <f t="shared" ref="O80" si="191">COUNTA(O68:O79)</f>
        <v>0</v>
      </c>
      <c r="P80" s="37">
        <f t="shared" ref="P80" si="192">COUNTA(P68:P79)</f>
        <v>0</v>
      </c>
      <c r="Q80" s="37">
        <f t="shared" ref="Q80" si="193">COUNTA(Q68:Q79)</f>
        <v>0</v>
      </c>
      <c r="R80" s="37">
        <f t="shared" ref="R80" si="194">COUNTA(R68:R79)</f>
        <v>0</v>
      </c>
      <c r="S80" s="37">
        <f t="shared" ref="S80" si="195">COUNTA(S68:S79)</f>
        <v>0</v>
      </c>
      <c r="T80" s="37">
        <f t="shared" ref="T80" si="196">COUNTA(T68:T79)</f>
        <v>0</v>
      </c>
      <c r="U80" s="37">
        <f t="shared" ref="U80" si="197">COUNTA(U68:U79)</f>
        <v>0</v>
      </c>
      <c r="V80" s="37">
        <f t="shared" ref="V80" si="198">COUNTA(V68:V79)</f>
        <v>0</v>
      </c>
      <c r="W80" s="37">
        <f t="shared" ref="W80" si="199">COUNTA(W68:W79)</f>
        <v>0</v>
      </c>
      <c r="X80" s="37">
        <f t="shared" ref="X80" si="200">COUNTA(X68:X79)</f>
        <v>0</v>
      </c>
      <c r="Y80" s="37">
        <f t="shared" ref="Y80" si="201">COUNTA(Y68:Y79)</f>
        <v>0</v>
      </c>
      <c r="Z80" s="37">
        <f t="shared" ref="Z80" si="202">COUNTA(Z68:Z79)</f>
        <v>0</v>
      </c>
      <c r="AA80" s="37">
        <f t="shared" ref="AA80" si="203">COUNTA(AA68:AA79)</f>
        <v>0</v>
      </c>
      <c r="AB80" s="37">
        <f t="shared" ref="AB80" si="204">COUNTA(AB68:AB79)</f>
        <v>0</v>
      </c>
      <c r="AC80" s="37">
        <f t="shared" ref="AC80" si="205">COUNTA(AC68:AC79)</f>
        <v>0</v>
      </c>
      <c r="AD80" s="37">
        <f>IF(AD66&lt;&gt;"",COUNTA(AD68:AD79),"")</f>
        <v>0</v>
      </c>
      <c r="AE80" s="37">
        <f t="shared" ref="AE80" si="206">IF(AE66&lt;&gt;"",COUNTA(AE68:AE79),"")</f>
        <v>0</v>
      </c>
      <c r="AF80" s="37" t="str">
        <f t="shared" ref="AF80" si="207">IF(AF66&lt;&gt;"",COUNTA(AF68:AF79),"")</f>
        <v/>
      </c>
    </row>
    <row r="81" spans="1:39" ht="3.75" customHeight="1" thickBot="1" x14ac:dyDescent="0.3"/>
    <row r="82" spans="1:39" ht="12" customHeight="1" thickBot="1" x14ac:dyDescent="0.3">
      <c r="A82" s="35">
        <f>$A$2</f>
        <v>2019</v>
      </c>
      <c r="B82" s="54">
        <v>5</v>
      </c>
      <c r="C82" s="55"/>
      <c r="D82" s="56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5"/>
      <c r="AG82" s="6"/>
      <c r="AH82" s="5"/>
      <c r="AI82" s="5"/>
      <c r="AJ82" s="5"/>
      <c r="AK82" s="5"/>
      <c r="AL82" s="5"/>
      <c r="AM82" s="5"/>
    </row>
    <row r="83" spans="1:39" ht="3.75" customHeight="1" thickBot="1" x14ac:dyDescent="0.3">
      <c r="A83" s="3"/>
      <c r="B83" s="36"/>
      <c r="C83" s="36"/>
      <c r="D83" s="36"/>
      <c r="E83" s="25"/>
    </row>
    <row r="84" spans="1:39" ht="20.100000000000001" customHeight="1" thickBot="1" x14ac:dyDescent="0.3">
      <c r="B84" s="57" t="str">
        <f xml:space="preserve"> "Période du "&amp;TEXT(DATE($A$2, $B82,1)," jj mmmm aaaa") &amp;"  au " &amp;TEXT(DATE($A$2, $B82+1,1)-1," jj mmmm aaaa")</f>
        <v>Période du  01 mai 2019  au  31 mai 2019</v>
      </c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9"/>
    </row>
    <row r="85" spans="1:39" ht="3.75" customHeight="1" thickBot="1" x14ac:dyDescent="0.3">
      <c r="C85" s="60"/>
      <c r="D85" s="60"/>
      <c r="E85" s="4"/>
    </row>
    <row r="86" spans="1:39" ht="26.25" customHeight="1" x14ac:dyDescent="0.25">
      <c r="A86" s="5"/>
      <c r="B86" s="9">
        <f>DATE($A82,$B82,COLUMN()-1)</f>
        <v>43586</v>
      </c>
      <c r="C86" s="10">
        <f t="shared" ref="C86:AC86" si="208">DATE($A82,$B82,COLUMN()-1)</f>
        <v>43587</v>
      </c>
      <c r="D86" s="10">
        <f t="shared" si="208"/>
        <v>43588</v>
      </c>
      <c r="E86" s="10">
        <f t="shared" si="208"/>
        <v>43589</v>
      </c>
      <c r="F86" s="10">
        <f t="shared" si="208"/>
        <v>43590</v>
      </c>
      <c r="G86" s="10">
        <f t="shared" si="208"/>
        <v>43591</v>
      </c>
      <c r="H86" s="10">
        <f t="shared" si="208"/>
        <v>43592</v>
      </c>
      <c r="I86" s="10">
        <f t="shared" si="208"/>
        <v>43593</v>
      </c>
      <c r="J86" s="10">
        <f t="shared" si="208"/>
        <v>43594</v>
      </c>
      <c r="K86" s="10">
        <f t="shared" si="208"/>
        <v>43595</v>
      </c>
      <c r="L86" s="10">
        <f t="shared" si="208"/>
        <v>43596</v>
      </c>
      <c r="M86" s="10">
        <f t="shared" si="208"/>
        <v>43597</v>
      </c>
      <c r="N86" s="10">
        <f t="shared" si="208"/>
        <v>43598</v>
      </c>
      <c r="O86" s="10">
        <f t="shared" si="208"/>
        <v>43599</v>
      </c>
      <c r="P86" s="10">
        <f t="shared" si="208"/>
        <v>43600</v>
      </c>
      <c r="Q86" s="10">
        <f t="shared" si="208"/>
        <v>43601</v>
      </c>
      <c r="R86" s="10">
        <f t="shared" si="208"/>
        <v>43602</v>
      </c>
      <c r="S86" s="10">
        <f t="shared" si="208"/>
        <v>43603</v>
      </c>
      <c r="T86" s="10">
        <f t="shared" si="208"/>
        <v>43604</v>
      </c>
      <c r="U86" s="10">
        <f t="shared" si="208"/>
        <v>43605</v>
      </c>
      <c r="V86" s="10">
        <f t="shared" si="208"/>
        <v>43606</v>
      </c>
      <c r="W86" s="10">
        <f t="shared" si="208"/>
        <v>43607</v>
      </c>
      <c r="X86" s="10">
        <f t="shared" si="208"/>
        <v>43608</v>
      </c>
      <c r="Y86" s="10">
        <f t="shared" si="208"/>
        <v>43609</v>
      </c>
      <c r="Z86" s="10">
        <f t="shared" si="208"/>
        <v>43610</v>
      </c>
      <c r="AA86" s="10">
        <f t="shared" si="208"/>
        <v>43611</v>
      </c>
      <c r="AB86" s="10">
        <f t="shared" si="208"/>
        <v>43612</v>
      </c>
      <c r="AC86" s="10">
        <f t="shared" si="208"/>
        <v>43613</v>
      </c>
      <c r="AD86" s="10">
        <f>IF(MONTH(DATE($A82,$B82,COLUMN()-1))=$B82,DATE($A82,$B82,COLUMN()-1),"")</f>
        <v>43614</v>
      </c>
      <c r="AE86" s="10">
        <f t="shared" ref="AE86:AF86" si="209">IF(MONTH(DATE($A82,$B82,COLUMN()-1))=$B82,DATE($A82,$B82,COLUMN()-1),"")</f>
        <v>43615</v>
      </c>
      <c r="AF86" s="11">
        <f t="shared" si="209"/>
        <v>43616</v>
      </c>
      <c r="AG86" s="61" t="s">
        <v>14</v>
      </c>
      <c r="AH86" s="48" t="s">
        <v>15</v>
      </c>
      <c r="AI86" s="50" t="s">
        <v>16</v>
      </c>
      <c r="AJ86" s="52" t="s">
        <v>10</v>
      </c>
      <c r="AK86" s="52" t="s">
        <v>11</v>
      </c>
      <c r="AL86" s="52" t="s">
        <v>12</v>
      </c>
      <c r="AM86" s="46" t="s">
        <v>13</v>
      </c>
    </row>
    <row r="87" spans="1:39" ht="24.75" customHeight="1" thickBot="1" x14ac:dyDescent="0.3">
      <c r="A87" s="5"/>
      <c r="B87" s="12">
        <f>B86</f>
        <v>43586</v>
      </c>
      <c r="C87" s="13">
        <f t="shared" ref="C87" si="210">C86</f>
        <v>43587</v>
      </c>
      <c r="D87" s="13">
        <f t="shared" ref="D87" si="211">D86</f>
        <v>43588</v>
      </c>
      <c r="E87" s="13">
        <f t="shared" ref="E87" si="212">E86</f>
        <v>43589</v>
      </c>
      <c r="F87" s="13">
        <f t="shared" ref="F87" si="213">F86</f>
        <v>43590</v>
      </c>
      <c r="G87" s="13">
        <f t="shared" ref="G87" si="214">G86</f>
        <v>43591</v>
      </c>
      <c r="H87" s="13">
        <f t="shared" ref="H87" si="215">H86</f>
        <v>43592</v>
      </c>
      <c r="I87" s="13">
        <f t="shared" ref="I87" si="216">I86</f>
        <v>43593</v>
      </c>
      <c r="J87" s="13">
        <f t="shared" ref="J87" si="217">J86</f>
        <v>43594</v>
      </c>
      <c r="K87" s="13">
        <f t="shared" ref="K87" si="218">K86</f>
        <v>43595</v>
      </c>
      <c r="L87" s="13">
        <f t="shared" ref="L87" si="219">L86</f>
        <v>43596</v>
      </c>
      <c r="M87" s="13">
        <f t="shared" ref="M87" si="220">M86</f>
        <v>43597</v>
      </c>
      <c r="N87" s="13">
        <f t="shared" ref="N87" si="221">N86</f>
        <v>43598</v>
      </c>
      <c r="O87" s="13">
        <f t="shared" ref="O87" si="222">O86</f>
        <v>43599</v>
      </c>
      <c r="P87" s="13">
        <f t="shared" ref="P87" si="223">P86</f>
        <v>43600</v>
      </c>
      <c r="Q87" s="13">
        <f t="shared" ref="Q87" si="224">Q86</f>
        <v>43601</v>
      </c>
      <c r="R87" s="13">
        <f t="shared" ref="R87" si="225">R86</f>
        <v>43602</v>
      </c>
      <c r="S87" s="13">
        <f t="shared" ref="S87" si="226">S86</f>
        <v>43603</v>
      </c>
      <c r="T87" s="13">
        <f t="shared" ref="T87" si="227">T86</f>
        <v>43604</v>
      </c>
      <c r="U87" s="13">
        <f t="shared" ref="U87" si="228">U86</f>
        <v>43605</v>
      </c>
      <c r="V87" s="13">
        <f t="shared" ref="V87" si="229">V86</f>
        <v>43606</v>
      </c>
      <c r="W87" s="13">
        <f t="shared" ref="W87" si="230">W86</f>
        <v>43607</v>
      </c>
      <c r="X87" s="13">
        <f t="shared" ref="X87" si="231">X86</f>
        <v>43608</v>
      </c>
      <c r="Y87" s="13">
        <f t="shared" ref="Y87" si="232">Y86</f>
        <v>43609</v>
      </c>
      <c r="Z87" s="13">
        <f t="shared" ref="Z87" si="233">Z86</f>
        <v>43610</v>
      </c>
      <c r="AA87" s="13">
        <f t="shared" ref="AA87" si="234">AA86</f>
        <v>43611</v>
      </c>
      <c r="AB87" s="13">
        <f t="shared" ref="AB87" si="235">AB86</f>
        <v>43612</v>
      </c>
      <c r="AC87" s="13">
        <f t="shared" ref="AC87" si="236">AC86</f>
        <v>43613</v>
      </c>
      <c r="AD87" s="13">
        <f t="shared" ref="AD87" si="237">AD86</f>
        <v>43614</v>
      </c>
      <c r="AE87" s="13">
        <f t="shared" ref="AE87" si="238">AE86</f>
        <v>43615</v>
      </c>
      <c r="AF87" s="13">
        <f t="shared" ref="AF87" si="239">AF86</f>
        <v>43616</v>
      </c>
      <c r="AG87" s="62"/>
      <c r="AH87" s="49"/>
      <c r="AI87" s="51"/>
      <c r="AJ87" s="53"/>
      <c r="AK87" s="53"/>
      <c r="AL87" s="53"/>
      <c r="AM87" s="47"/>
    </row>
    <row r="88" spans="1:39" ht="15" customHeight="1" x14ac:dyDescent="0.25">
      <c r="A88" s="27" t="s">
        <v>0</v>
      </c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14">
        <f ca="1">COUNTA(OFFSET($B88,,,,COUNT($B$86:$AF$86)))</f>
        <v>0</v>
      </c>
      <c r="AH88" s="8">
        <f ca="1">SUMPRODUCT((WEEKDAY(OFFSET($B$86,,,,COUNT($B$86:$AF$86)))=7)*(OFFSET($B88,,,,COUNT($B$86:$AF$86))&lt;&gt;""))</f>
        <v>0</v>
      </c>
      <c r="AI88" s="8">
        <f ca="1">SUMPRODUCT((WEEKDAY(OFFSET($B$86,,,,COUNT($B$86:$AF$86)))=1)*(OFFSET($B88,,,,COUNT($B$86:$AF$86))&lt;&gt;""))</f>
        <v>0</v>
      </c>
      <c r="AJ88" s="8">
        <f ca="1">COUNTIF(OFFSET($B88,,,,COUNT($B$86:$AF$86)),AJ$86)</f>
        <v>0</v>
      </c>
      <c r="AK88" s="8">
        <f t="shared" ref="AK88:AM99" ca="1" si="240">COUNTIF(OFFSET($B88,,,,COUNT($B$86:$AF$86)),AK$86)</f>
        <v>0</v>
      </c>
      <c r="AL88" s="8">
        <f t="shared" ca="1" si="240"/>
        <v>0</v>
      </c>
      <c r="AM88" s="8">
        <f t="shared" ca="1" si="240"/>
        <v>0</v>
      </c>
    </row>
    <row r="89" spans="1:39" ht="15" customHeight="1" x14ac:dyDescent="0.25">
      <c r="A89" s="27" t="s">
        <v>4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14">
        <f t="shared" ref="AG89:AG98" ca="1" si="241">COUNTA(OFFSET($B89,,,,COUNT($B$86:$AF$86)))</f>
        <v>0</v>
      </c>
      <c r="AH89" s="8">
        <f t="shared" ref="AH89:AH98" ca="1" si="242">SUMPRODUCT((WEEKDAY(OFFSET($B$86,,,,COUNT($B$86:$AF$86)))=7)*(OFFSET($B89,,,,COUNT($B$86:$AF$86))&lt;&gt;""))</f>
        <v>0</v>
      </c>
      <c r="AI89" s="8">
        <f t="shared" ref="AI89:AI98" ca="1" si="243">SUMPRODUCT((WEEKDAY(OFFSET($B$86,,,,COUNT($B$86:$AF$86)))=1)*(OFFSET($B89,,,,COUNT($B$86:$AF$86))&lt;&gt;""))</f>
        <v>0</v>
      </c>
      <c r="AJ89" s="8">
        <f t="shared" ref="AJ89:AJ98" ca="1" si="244">COUNTIF(OFFSET($B89,,,,COUNT($B$86:$AF$86)),AJ$86)</f>
        <v>0</v>
      </c>
      <c r="AK89" s="8">
        <f t="shared" ca="1" si="240"/>
        <v>0</v>
      </c>
      <c r="AL89" s="8">
        <f t="shared" ca="1" si="240"/>
        <v>0</v>
      </c>
      <c r="AM89" s="8">
        <f t="shared" ca="1" si="240"/>
        <v>0</v>
      </c>
    </row>
    <row r="90" spans="1:39" ht="15" customHeight="1" thickBot="1" x14ac:dyDescent="0.3">
      <c r="A90" s="31" t="s">
        <v>9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14">
        <f t="shared" ca="1" si="241"/>
        <v>0</v>
      </c>
      <c r="AH90" s="8">
        <f t="shared" ca="1" si="242"/>
        <v>0</v>
      </c>
      <c r="AI90" s="8">
        <f t="shared" ca="1" si="243"/>
        <v>0</v>
      </c>
      <c r="AJ90" s="8">
        <f t="shared" ca="1" si="244"/>
        <v>0</v>
      </c>
      <c r="AK90" s="8">
        <f t="shared" ca="1" si="240"/>
        <v>0</v>
      </c>
      <c r="AL90" s="8">
        <f t="shared" ca="1" si="240"/>
        <v>0</v>
      </c>
      <c r="AM90" s="8">
        <f t="shared" ca="1" si="240"/>
        <v>0</v>
      </c>
    </row>
    <row r="91" spans="1:39" ht="15" customHeight="1" x14ac:dyDescent="0.25">
      <c r="A91" s="32" t="s">
        <v>3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14">
        <f t="shared" ca="1" si="241"/>
        <v>0</v>
      </c>
      <c r="AH91" s="8">
        <f t="shared" ca="1" si="242"/>
        <v>0</v>
      </c>
      <c r="AI91" s="8">
        <f t="shared" ca="1" si="243"/>
        <v>0</v>
      </c>
      <c r="AJ91" s="8">
        <f t="shared" ca="1" si="244"/>
        <v>0</v>
      </c>
      <c r="AK91" s="8">
        <f t="shared" ca="1" si="240"/>
        <v>0</v>
      </c>
      <c r="AL91" s="8">
        <f t="shared" ca="1" si="240"/>
        <v>0</v>
      </c>
      <c r="AM91" s="8">
        <f t="shared" ca="1" si="240"/>
        <v>0</v>
      </c>
    </row>
    <row r="92" spans="1:39" ht="15" customHeight="1" x14ac:dyDescent="0.25">
      <c r="A92" s="27" t="s">
        <v>6</v>
      </c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14">
        <f t="shared" ca="1" si="241"/>
        <v>0</v>
      </c>
      <c r="AH92" s="8">
        <f t="shared" ca="1" si="242"/>
        <v>0</v>
      </c>
      <c r="AI92" s="8">
        <f t="shared" ca="1" si="243"/>
        <v>0</v>
      </c>
      <c r="AJ92" s="8">
        <f t="shared" ca="1" si="244"/>
        <v>0</v>
      </c>
      <c r="AK92" s="8">
        <f t="shared" ca="1" si="240"/>
        <v>0</v>
      </c>
      <c r="AL92" s="8">
        <f t="shared" ca="1" si="240"/>
        <v>0</v>
      </c>
      <c r="AM92" s="8">
        <f t="shared" ca="1" si="240"/>
        <v>0</v>
      </c>
    </row>
    <row r="93" spans="1:39" ht="15" customHeight="1" thickBot="1" x14ac:dyDescent="0.3">
      <c r="A93" s="33" t="s">
        <v>5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14">
        <f t="shared" ca="1" si="241"/>
        <v>0</v>
      </c>
      <c r="AH93" s="8">
        <f t="shared" ca="1" si="242"/>
        <v>0</v>
      </c>
      <c r="AI93" s="8">
        <f t="shared" ca="1" si="243"/>
        <v>0</v>
      </c>
      <c r="AJ93" s="8">
        <f t="shared" ca="1" si="244"/>
        <v>0</v>
      </c>
      <c r="AK93" s="8">
        <f t="shared" ca="1" si="240"/>
        <v>0</v>
      </c>
      <c r="AL93" s="8">
        <f t="shared" ca="1" si="240"/>
        <v>0</v>
      </c>
      <c r="AM93" s="8">
        <f t="shared" ca="1" si="240"/>
        <v>0</v>
      </c>
    </row>
    <row r="94" spans="1:39" ht="15" customHeight="1" x14ac:dyDescent="0.25">
      <c r="A94" s="34" t="s">
        <v>2</v>
      </c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14">
        <f t="shared" ca="1" si="241"/>
        <v>0</v>
      </c>
      <c r="AH94" s="8">
        <f t="shared" ca="1" si="242"/>
        <v>0</v>
      </c>
      <c r="AI94" s="8">
        <f t="shared" ca="1" si="243"/>
        <v>0</v>
      </c>
      <c r="AJ94" s="8">
        <f t="shared" ca="1" si="244"/>
        <v>0</v>
      </c>
      <c r="AK94" s="8">
        <f t="shared" ca="1" si="240"/>
        <v>0</v>
      </c>
      <c r="AL94" s="8">
        <f t="shared" ca="1" si="240"/>
        <v>0</v>
      </c>
      <c r="AM94" s="8">
        <f t="shared" ca="1" si="240"/>
        <v>0</v>
      </c>
    </row>
    <row r="95" spans="1:39" ht="15" customHeight="1" x14ac:dyDescent="0.25">
      <c r="A95" s="27" t="s">
        <v>7</v>
      </c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14">
        <f t="shared" ca="1" si="241"/>
        <v>0</v>
      </c>
      <c r="AH95" s="8">
        <f t="shared" ca="1" si="242"/>
        <v>0</v>
      </c>
      <c r="AI95" s="8">
        <f t="shared" ca="1" si="243"/>
        <v>0</v>
      </c>
      <c r="AJ95" s="8">
        <f t="shared" ca="1" si="244"/>
        <v>0</v>
      </c>
      <c r="AK95" s="8">
        <f t="shared" ca="1" si="240"/>
        <v>0</v>
      </c>
      <c r="AL95" s="8">
        <f t="shared" ca="1" si="240"/>
        <v>0</v>
      </c>
      <c r="AM95" s="8">
        <f t="shared" ca="1" si="240"/>
        <v>0</v>
      </c>
    </row>
    <row r="96" spans="1:39" ht="15" customHeight="1" thickBot="1" x14ac:dyDescent="0.3">
      <c r="A96" s="31" t="s">
        <v>9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14">
        <f t="shared" ca="1" si="241"/>
        <v>0</v>
      </c>
      <c r="AH96" s="8">
        <f t="shared" ca="1" si="242"/>
        <v>0</v>
      </c>
      <c r="AI96" s="8">
        <f t="shared" ca="1" si="243"/>
        <v>0</v>
      </c>
      <c r="AJ96" s="8">
        <f t="shared" ca="1" si="244"/>
        <v>0</v>
      </c>
      <c r="AK96" s="8">
        <f t="shared" ca="1" si="240"/>
        <v>0</v>
      </c>
      <c r="AL96" s="8">
        <f t="shared" ca="1" si="240"/>
        <v>0</v>
      </c>
      <c r="AM96" s="8">
        <f t="shared" ca="1" si="240"/>
        <v>0</v>
      </c>
    </row>
    <row r="97" spans="1:39" ht="15" customHeight="1" x14ac:dyDescent="0.25">
      <c r="A97" s="32" t="s">
        <v>8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14">
        <f t="shared" ca="1" si="241"/>
        <v>0</v>
      </c>
      <c r="AH97" s="8">
        <f t="shared" ca="1" si="242"/>
        <v>0</v>
      </c>
      <c r="AI97" s="8">
        <f t="shared" ca="1" si="243"/>
        <v>0</v>
      </c>
      <c r="AJ97" s="8">
        <f t="shared" ca="1" si="244"/>
        <v>0</v>
      </c>
      <c r="AK97" s="8">
        <f t="shared" ca="1" si="240"/>
        <v>0</v>
      </c>
      <c r="AL97" s="8">
        <f t="shared" ca="1" si="240"/>
        <v>0</v>
      </c>
      <c r="AM97" s="8">
        <f t="shared" ca="1" si="240"/>
        <v>0</v>
      </c>
    </row>
    <row r="98" spans="1:39" ht="15" customHeight="1" x14ac:dyDescent="0.25">
      <c r="A98" s="32" t="s">
        <v>45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14">
        <f t="shared" ca="1" si="241"/>
        <v>0</v>
      </c>
      <c r="AH98" s="8">
        <f t="shared" ca="1" si="242"/>
        <v>0</v>
      </c>
      <c r="AI98" s="8">
        <f t="shared" ca="1" si="243"/>
        <v>0</v>
      </c>
      <c r="AJ98" s="8">
        <f t="shared" ca="1" si="244"/>
        <v>0</v>
      </c>
      <c r="AK98" s="8">
        <f t="shared" ca="1" si="240"/>
        <v>0</v>
      </c>
      <c r="AL98" s="8">
        <f t="shared" ca="1" si="240"/>
        <v>0</v>
      </c>
      <c r="AM98" s="8">
        <f t="shared" ca="1" si="240"/>
        <v>0</v>
      </c>
    </row>
    <row r="99" spans="1:39" ht="15" customHeight="1" x14ac:dyDescent="0.25">
      <c r="A99" s="27" t="s">
        <v>1</v>
      </c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14">
        <f ca="1">COUNTA(OFFSET($B99,,,,COUNT($B$86:$AF$86)))</f>
        <v>0</v>
      </c>
      <c r="AH99" s="8">
        <f ca="1">SUMPRODUCT((WEEKDAY(OFFSET($B$86,,,,COUNT($B$86:$AF$86)))=7)*(OFFSET($B99,,,,COUNT($B$86:$AF$86))&lt;&gt;""))</f>
        <v>0</v>
      </c>
      <c r="AI99" s="8">
        <f ca="1">SUMPRODUCT((WEEKDAY(OFFSET($B$86,,,,COUNT($B$86:$AF$86)))=1)*(OFFSET($B99,,,,COUNT($B$86:$AF$86))&lt;&gt;""))</f>
        <v>0</v>
      </c>
      <c r="AJ99" s="8">
        <f ca="1">COUNTIF(OFFSET($B99,,,,COUNT($B$86:$AF$86)),AJ$86)</f>
        <v>0</v>
      </c>
      <c r="AK99" s="8">
        <f t="shared" ca="1" si="240"/>
        <v>0</v>
      </c>
      <c r="AL99" s="8">
        <f t="shared" ca="1" si="240"/>
        <v>0</v>
      </c>
      <c r="AM99" s="8">
        <f t="shared" ca="1" si="240"/>
        <v>0</v>
      </c>
    </row>
    <row r="100" spans="1:39" ht="15" customHeight="1" x14ac:dyDescent="0.25">
      <c r="B100" s="37">
        <f>COUNTA(B88:B99)</f>
        <v>0</v>
      </c>
      <c r="C100" s="37">
        <f t="shared" ref="C100" si="245">COUNTA(C88:C99)</f>
        <v>0</v>
      </c>
      <c r="D100" s="37">
        <f t="shared" ref="D100" si="246">COUNTA(D88:D99)</f>
        <v>0</v>
      </c>
      <c r="E100" s="37">
        <f t="shared" ref="E100" si="247">COUNTA(E88:E99)</f>
        <v>0</v>
      </c>
      <c r="F100" s="37">
        <f t="shared" ref="F100" si="248">COUNTA(F88:F99)</f>
        <v>0</v>
      </c>
      <c r="G100" s="37">
        <f t="shared" ref="G100" si="249">COUNTA(G88:G99)</f>
        <v>0</v>
      </c>
      <c r="H100" s="37">
        <f t="shared" ref="H100" si="250">COUNTA(H88:H99)</f>
        <v>0</v>
      </c>
      <c r="I100" s="37">
        <f t="shared" ref="I100" si="251">COUNTA(I88:I99)</f>
        <v>0</v>
      </c>
      <c r="J100" s="37">
        <f t="shared" ref="J100" si="252">COUNTA(J88:J99)</f>
        <v>0</v>
      </c>
      <c r="K100" s="37">
        <f t="shared" ref="K100" si="253">COUNTA(K88:K99)</f>
        <v>0</v>
      </c>
      <c r="L100" s="37">
        <f t="shared" ref="L100" si="254">COUNTA(L88:L99)</f>
        <v>0</v>
      </c>
      <c r="M100" s="37">
        <f t="shared" ref="M100" si="255">COUNTA(M88:M99)</f>
        <v>0</v>
      </c>
      <c r="N100" s="37">
        <f t="shared" ref="N100" si="256">COUNTA(N88:N99)</f>
        <v>0</v>
      </c>
      <c r="O100" s="37">
        <f t="shared" ref="O100" si="257">COUNTA(O88:O99)</f>
        <v>0</v>
      </c>
      <c r="P100" s="37">
        <f t="shared" ref="P100" si="258">COUNTA(P88:P99)</f>
        <v>0</v>
      </c>
      <c r="Q100" s="37">
        <f t="shared" ref="Q100" si="259">COUNTA(Q88:Q99)</f>
        <v>0</v>
      </c>
      <c r="R100" s="37">
        <f t="shared" ref="R100" si="260">COUNTA(R88:R99)</f>
        <v>0</v>
      </c>
      <c r="S100" s="37">
        <f t="shared" ref="S100" si="261">COUNTA(S88:S99)</f>
        <v>0</v>
      </c>
      <c r="T100" s="37">
        <f t="shared" ref="T100" si="262">COUNTA(T88:T99)</f>
        <v>0</v>
      </c>
      <c r="U100" s="37">
        <f t="shared" ref="U100" si="263">COUNTA(U88:U99)</f>
        <v>0</v>
      </c>
      <c r="V100" s="37">
        <f t="shared" ref="V100" si="264">COUNTA(V88:V99)</f>
        <v>0</v>
      </c>
      <c r="W100" s="37">
        <f t="shared" ref="W100" si="265">COUNTA(W88:W99)</f>
        <v>0</v>
      </c>
      <c r="X100" s="37">
        <f t="shared" ref="X100" si="266">COUNTA(X88:X99)</f>
        <v>0</v>
      </c>
      <c r="Y100" s="37">
        <f t="shared" ref="Y100" si="267">COUNTA(Y88:Y99)</f>
        <v>0</v>
      </c>
      <c r="Z100" s="37">
        <f t="shared" ref="Z100" si="268">COUNTA(Z88:Z99)</f>
        <v>0</v>
      </c>
      <c r="AA100" s="37">
        <f t="shared" ref="AA100" si="269">COUNTA(AA88:AA99)</f>
        <v>0</v>
      </c>
      <c r="AB100" s="37">
        <f t="shared" ref="AB100" si="270">COUNTA(AB88:AB99)</f>
        <v>0</v>
      </c>
      <c r="AC100" s="37">
        <f t="shared" ref="AC100" si="271">COUNTA(AC88:AC99)</f>
        <v>0</v>
      </c>
      <c r="AD100" s="37">
        <f>IF(AD86&lt;&gt;"",COUNTA(AD88:AD99),"")</f>
        <v>0</v>
      </c>
      <c r="AE100" s="37">
        <f t="shared" ref="AE100" si="272">IF(AE86&lt;&gt;"",COUNTA(AE88:AE99),"")</f>
        <v>0</v>
      </c>
      <c r="AF100" s="37">
        <f t="shared" ref="AF100" si="273">IF(AF86&lt;&gt;"",COUNTA(AF88:AF99),"")</f>
        <v>0</v>
      </c>
    </row>
    <row r="101" spans="1:39" ht="8.1" customHeight="1" thickBot="1" x14ac:dyDescent="0.3"/>
    <row r="102" spans="1:39" ht="12" customHeight="1" thickBot="1" x14ac:dyDescent="0.3">
      <c r="A102" s="35">
        <f>$A$2</f>
        <v>2019</v>
      </c>
      <c r="B102" s="54">
        <v>6</v>
      </c>
      <c r="C102" s="55"/>
      <c r="D102" s="56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5"/>
      <c r="AG102" s="6"/>
      <c r="AH102" s="5"/>
      <c r="AI102" s="5"/>
      <c r="AJ102" s="5"/>
      <c r="AK102" s="5"/>
      <c r="AL102" s="5"/>
      <c r="AM102" s="5"/>
    </row>
    <row r="103" spans="1:39" ht="3.75" customHeight="1" thickBot="1" x14ac:dyDescent="0.3">
      <c r="A103" s="3"/>
      <c r="B103" s="36"/>
      <c r="C103" s="36"/>
      <c r="D103" s="36"/>
      <c r="E103" s="25"/>
    </row>
    <row r="104" spans="1:39" ht="20.100000000000001" customHeight="1" thickBot="1" x14ac:dyDescent="0.3">
      <c r="B104" s="57" t="str">
        <f xml:space="preserve"> "Période du "&amp;TEXT(DATE($A$2, $B102,1)," jj mmmm aaaa") &amp;"  au " &amp;TEXT(DATE($A$2, $B102+1,1)-1," jj mmmm aaaa")</f>
        <v>Période du  01 juin 2019  au  30 juin 2019</v>
      </c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9"/>
    </row>
    <row r="105" spans="1:39" ht="3.75" customHeight="1" thickBot="1" x14ac:dyDescent="0.3">
      <c r="C105" s="60"/>
      <c r="D105" s="60"/>
      <c r="E105" s="4"/>
    </row>
    <row r="106" spans="1:39" ht="26.25" customHeight="1" x14ac:dyDescent="0.25">
      <c r="A106" s="5"/>
      <c r="B106" s="9">
        <f>DATE($A102,$B102,COLUMN()-1)</f>
        <v>43617</v>
      </c>
      <c r="C106" s="10">
        <f t="shared" ref="C106:AC106" si="274">DATE($A102,$B102,COLUMN()-1)</f>
        <v>43618</v>
      </c>
      <c r="D106" s="10">
        <f t="shared" si="274"/>
        <v>43619</v>
      </c>
      <c r="E106" s="10">
        <f t="shared" si="274"/>
        <v>43620</v>
      </c>
      <c r="F106" s="10">
        <f t="shared" si="274"/>
        <v>43621</v>
      </c>
      <c r="G106" s="10">
        <f t="shared" si="274"/>
        <v>43622</v>
      </c>
      <c r="H106" s="10">
        <f t="shared" si="274"/>
        <v>43623</v>
      </c>
      <c r="I106" s="10">
        <f t="shared" si="274"/>
        <v>43624</v>
      </c>
      <c r="J106" s="10">
        <f t="shared" si="274"/>
        <v>43625</v>
      </c>
      <c r="K106" s="10">
        <f t="shared" si="274"/>
        <v>43626</v>
      </c>
      <c r="L106" s="10">
        <f t="shared" si="274"/>
        <v>43627</v>
      </c>
      <c r="M106" s="10">
        <f t="shared" si="274"/>
        <v>43628</v>
      </c>
      <c r="N106" s="10">
        <f t="shared" si="274"/>
        <v>43629</v>
      </c>
      <c r="O106" s="10">
        <f t="shared" si="274"/>
        <v>43630</v>
      </c>
      <c r="P106" s="10">
        <f t="shared" si="274"/>
        <v>43631</v>
      </c>
      <c r="Q106" s="10">
        <f t="shared" si="274"/>
        <v>43632</v>
      </c>
      <c r="R106" s="10">
        <f t="shared" si="274"/>
        <v>43633</v>
      </c>
      <c r="S106" s="10">
        <f t="shared" si="274"/>
        <v>43634</v>
      </c>
      <c r="T106" s="10">
        <f t="shared" si="274"/>
        <v>43635</v>
      </c>
      <c r="U106" s="10">
        <f t="shared" si="274"/>
        <v>43636</v>
      </c>
      <c r="V106" s="10">
        <f t="shared" si="274"/>
        <v>43637</v>
      </c>
      <c r="W106" s="10">
        <f t="shared" si="274"/>
        <v>43638</v>
      </c>
      <c r="X106" s="10">
        <f t="shared" si="274"/>
        <v>43639</v>
      </c>
      <c r="Y106" s="10">
        <f t="shared" si="274"/>
        <v>43640</v>
      </c>
      <c r="Z106" s="10">
        <f t="shared" si="274"/>
        <v>43641</v>
      </c>
      <c r="AA106" s="10">
        <f t="shared" si="274"/>
        <v>43642</v>
      </c>
      <c r="AB106" s="10">
        <f t="shared" si="274"/>
        <v>43643</v>
      </c>
      <c r="AC106" s="10">
        <f t="shared" si="274"/>
        <v>43644</v>
      </c>
      <c r="AD106" s="10">
        <f>IF(MONTH(DATE($A102,$B102,COLUMN()-1))=$B102,DATE($A102,$B102,COLUMN()-1),"")</f>
        <v>43645</v>
      </c>
      <c r="AE106" s="10">
        <f t="shared" ref="AE106:AF106" si="275">IF(MONTH(DATE($A102,$B102,COLUMN()-1))=$B102,DATE($A102,$B102,COLUMN()-1),"")</f>
        <v>43646</v>
      </c>
      <c r="AF106" s="11" t="str">
        <f t="shared" si="275"/>
        <v/>
      </c>
      <c r="AG106" s="61" t="s">
        <v>14</v>
      </c>
      <c r="AH106" s="48" t="s">
        <v>15</v>
      </c>
      <c r="AI106" s="50" t="s">
        <v>16</v>
      </c>
      <c r="AJ106" s="52" t="s">
        <v>10</v>
      </c>
      <c r="AK106" s="52" t="s">
        <v>11</v>
      </c>
      <c r="AL106" s="52" t="s">
        <v>12</v>
      </c>
      <c r="AM106" s="46" t="s">
        <v>13</v>
      </c>
    </row>
    <row r="107" spans="1:39" ht="24.75" customHeight="1" thickBot="1" x14ac:dyDescent="0.3">
      <c r="A107" s="5"/>
      <c r="B107" s="12">
        <f>B106</f>
        <v>43617</v>
      </c>
      <c r="C107" s="13">
        <f t="shared" ref="C107" si="276">C106</f>
        <v>43618</v>
      </c>
      <c r="D107" s="13">
        <f t="shared" ref="D107" si="277">D106</f>
        <v>43619</v>
      </c>
      <c r="E107" s="13">
        <f t="shared" ref="E107" si="278">E106</f>
        <v>43620</v>
      </c>
      <c r="F107" s="13">
        <f t="shared" ref="F107" si="279">F106</f>
        <v>43621</v>
      </c>
      <c r="G107" s="13">
        <f t="shared" ref="G107" si="280">G106</f>
        <v>43622</v>
      </c>
      <c r="H107" s="13">
        <f t="shared" ref="H107" si="281">H106</f>
        <v>43623</v>
      </c>
      <c r="I107" s="13">
        <f t="shared" ref="I107" si="282">I106</f>
        <v>43624</v>
      </c>
      <c r="J107" s="13">
        <f t="shared" ref="J107" si="283">J106</f>
        <v>43625</v>
      </c>
      <c r="K107" s="13">
        <f t="shared" ref="K107" si="284">K106</f>
        <v>43626</v>
      </c>
      <c r="L107" s="13">
        <f t="shared" ref="L107" si="285">L106</f>
        <v>43627</v>
      </c>
      <c r="M107" s="13">
        <f t="shared" ref="M107" si="286">M106</f>
        <v>43628</v>
      </c>
      <c r="N107" s="13">
        <f t="shared" ref="N107" si="287">N106</f>
        <v>43629</v>
      </c>
      <c r="O107" s="13">
        <f t="shared" ref="O107" si="288">O106</f>
        <v>43630</v>
      </c>
      <c r="P107" s="13">
        <f t="shared" ref="P107" si="289">P106</f>
        <v>43631</v>
      </c>
      <c r="Q107" s="13">
        <f t="shared" ref="Q107" si="290">Q106</f>
        <v>43632</v>
      </c>
      <c r="R107" s="13">
        <f t="shared" ref="R107" si="291">R106</f>
        <v>43633</v>
      </c>
      <c r="S107" s="13">
        <f t="shared" ref="S107" si="292">S106</f>
        <v>43634</v>
      </c>
      <c r="T107" s="13">
        <f t="shared" ref="T107" si="293">T106</f>
        <v>43635</v>
      </c>
      <c r="U107" s="13">
        <f t="shared" ref="U107" si="294">U106</f>
        <v>43636</v>
      </c>
      <c r="V107" s="13">
        <f t="shared" ref="V107" si="295">V106</f>
        <v>43637</v>
      </c>
      <c r="W107" s="13">
        <f t="shared" ref="W107" si="296">W106</f>
        <v>43638</v>
      </c>
      <c r="X107" s="13">
        <f t="shared" ref="X107" si="297">X106</f>
        <v>43639</v>
      </c>
      <c r="Y107" s="13">
        <f t="shared" ref="Y107" si="298">Y106</f>
        <v>43640</v>
      </c>
      <c r="Z107" s="13">
        <f t="shared" ref="Z107" si="299">Z106</f>
        <v>43641</v>
      </c>
      <c r="AA107" s="13">
        <f t="shared" ref="AA107" si="300">AA106</f>
        <v>43642</v>
      </c>
      <c r="AB107" s="13">
        <f t="shared" ref="AB107" si="301">AB106</f>
        <v>43643</v>
      </c>
      <c r="AC107" s="13">
        <f t="shared" ref="AC107" si="302">AC106</f>
        <v>43644</v>
      </c>
      <c r="AD107" s="13">
        <f t="shared" ref="AD107" si="303">AD106</f>
        <v>43645</v>
      </c>
      <c r="AE107" s="13">
        <f t="shared" ref="AE107" si="304">AE106</f>
        <v>43646</v>
      </c>
      <c r="AF107" s="13" t="str">
        <f t="shared" ref="AF107" si="305">AF106</f>
        <v/>
      </c>
      <c r="AG107" s="62"/>
      <c r="AH107" s="49"/>
      <c r="AI107" s="51"/>
      <c r="AJ107" s="53"/>
      <c r="AK107" s="53"/>
      <c r="AL107" s="53"/>
      <c r="AM107" s="47"/>
    </row>
    <row r="108" spans="1:39" ht="15" customHeight="1" x14ac:dyDescent="0.25">
      <c r="A108" s="27" t="s">
        <v>0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14">
        <f ca="1">COUNTA(OFFSET($B108,,,,COUNT($B$106:$AF$106)))</f>
        <v>0</v>
      </c>
      <c r="AH108" s="8">
        <f ca="1">SUMPRODUCT((WEEKDAY(OFFSET($B$106,,,,COUNT($B$106:$AF$106)))=7)*(OFFSET($B108,,,,COUNT($B$106:$AF$106))&lt;&gt;""))</f>
        <v>0</v>
      </c>
      <c r="AI108" s="8">
        <f ca="1">SUMPRODUCT((WEEKDAY(OFFSET($B$106,,,,COUNT($B$106:$AF$106)))=1)*(OFFSET($B108,,,,COUNT($B$106:$AF$106))&lt;&gt;""))</f>
        <v>0</v>
      </c>
      <c r="AJ108" s="8">
        <f ca="1">COUNTIF(OFFSET($B108,,,,COUNT($B$106:$AF$106)),AJ$106)</f>
        <v>0</v>
      </c>
      <c r="AK108" s="8">
        <f t="shared" ref="AK108:AM119" ca="1" si="306">COUNTIF(OFFSET($B108,,,,COUNT($B$106:$AF$106)),AK$106)</f>
        <v>0</v>
      </c>
      <c r="AL108" s="8">
        <f t="shared" ca="1" si="306"/>
        <v>0</v>
      </c>
      <c r="AM108" s="8">
        <f t="shared" ca="1" si="306"/>
        <v>0</v>
      </c>
    </row>
    <row r="109" spans="1:39" ht="15" customHeight="1" x14ac:dyDescent="0.25">
      <c r="A109" s="27" t="s">
        <v>4</v>
      </c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14">
        <f t="shared" ref="AG109:AG119" ca="1" si="307">COUNTA(OFFSET($B109,,,,COUNT($B$106:$AF$106)))</f>
        <v>0</v>
      </c>
      <c r="AH109" s="8">
        <f t="shared" ref="AH109:AH119" ca="1" si="308">SUMPRODUCT((WEEKDAY(OFFSET($B$106,,,,COUNT($B$106:$AF$106)))=7)*(OFFSET($B109,,,,COUNT($B$106:$AF$106))&lt;&gt;""))</f>
        <v>0</v>
      </c>
      <c r="AI109" s="8">
        <f t="shared" ref="AI109:AI119" ca="1" si="309">SUMPRODUCT((WEEKDAY(OFFSET($B$106,,,,COUNT($B$106:$AF$106)))=1)*(OFFSET($B109,,,,COUNT($B$106:$AF$106))&lt;&gt;""))</f>
        <v>0</v>
      </c>
      <c r="AJ109" s="8">
        <f t="shared" ref="AJ109:AJ119" ca="1" si="310">COUNTIF(OFFSET($B109,,,,COUNT($B$106:$AF$106)),AJ$106)</f>
        <v>0</v>
      </c>
      <c r="AK109" s="8">
        <f t="shared" ca="1" si="306"/>
        <v>0</v>
      </c>
      <c r="AL109" s="8">
        <f t="shared" ca="1" si="306"/>
        <v>0</v>
      </c>
      <c r="AM109" s="8">
        <f t="shared" ca="1" si="306"/>
        <v>0</v>
      </c>
    </row>
    <row r="110" spans="1:39" ht="15" customHeight="1" thickBot="1" x14ac:dyDescent="0.3">
      <c r="A110" s="31" t="s">
        <v>9</v>
      </c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14">
        <f t="shared" ca="1" si="307"/>
        <v>0</v>
      </c>
      <c r="AH110" s="8">
        <f t="shared" ca="1" si="308"/>
        <v>0</v>
      </c>
      <c r="AI110" s="8">
        <f t="shared" ca="1" si="309"/>
        <v>0</v>
      </c>
      <c r="AJ110" s="8">
        <f t="shared" ca="1" si="310"/>
        <v>0</v>
      </c>
      <c r="AK110" s="8">
        <f t="shared" ca="1" si="306"/>
        <v>0</v>
      </c>
      <c r="AL110" s="8">
        <f t="shared" ca="1" si="306"/>
        <v>0</v>
      </c>
      <c r="AM110" s="8">
        <f t="shared" ca="1" si="306"/>
        <v>0</v>
      </c>
    </row>
    <row r="111" spans="1:39" ht="15" customHeight="1" x14ac:dyDescent="0.25">
      <c r="A111" s="32" t="s">
        <v>3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14">
        <f t="shared" ca="1" si="307"/>
        <v>0</v>
      </c>
      <c r="AH111" s="8">
        <f t="shared" ca="1" si="308"/>
        <v>0</v>
      </c>
      <c r="AI111" s="8">
        <f t="shared" ca="1" si="309"/>
        <v>0</v>
      </c>
      <c r="AJ111" s="8">
        <f t="shared" ca="1" si="310"/>
        <v>0</v>
      </c>
      <c r="AK111" s="8">
        <f t="shared" ca="1" si="306"/>
        <v>0</v>
      </c>
      <c r="AL111" s="8">
        <f t="shared" ca="1" si="306"/>
        <v>0</v>
      </c>
      <c r="AM111" s="8">
        <f t="shared" ca="1" si="306"/>
        <v>0</v>
      </c>
    </row>
    <row r="112" spans="1:39" ht="15" customHeight="1" x14ac:dyDescent="0.25">
      <c r="A112" s="27" t="s">
        <v>6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14">
        <f t="shared" ca="1" si="307"/>
        <v>0</v>
      </c>
      <c r="AH112" s="8">
        <f t="shared" ca="1" si="308"/>
        <v>0</v>
      </c>
      <c r="AI112" s="8">
        <f t="shared" ca="1" si="309"/>
        <v>0</v>
      </c>
      <c r="AJ112" s="8">
        <f t="shared" ca="1" si="310"/>
        <v>0</v>
      </c>
      <c r="AK112" s="8">
        <f t="shared" ca="1" si="306"/>
        <v>0</v>
      </c>
      <c r="AL112" s="8">
        <f t="shared" ca="1" si="306"/>
        <v>0</v>
      </c>
      <c r="AM112" s="8">
        <f t="shared" ca="1" si="306"/>
        <v>0</v>
      </c>
    </row>
    <row r="113" spans="1:39" ht="15" customHeight="1" thickBot="1" x14ac:dyDescent="0.3">
      <c r="A113" s="33" t="s">
        <v>5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14">
        <f t="shared" ca="1" si="307"/>
        <v>0</v>
      </c>
      <c r="AH113" s="8">
        <f t="shared" ca="1" si="308"/>
        <v>0</v>
      </c>
      <c r="AI113" s="8">
        <f t="shared" ca="1" si="309"/>
        <v>0</v>
      </c>
      <c r="AJ113" s="8">
        <f t="shared" ca="1" si="310"/>
        <v>0</v>
      </c>
      <c r="AK113" s="8">
        <f t="shared" ca="1" si="306"/>
        <v>0</v>
      </c>
      <c r="AL113" s="8">
        <f t="shared" ca="1" si="306"/>
        <v>0</v>
      </c>
      <c r="AM113" s="8">
        <f t="shared" ca="1" si="306"/>
        <v>0</v>
      </c>
    </row>
    <row r="114" spans="1:39" ht="15" customHeight="1" x14ac:dyDescent="0.25">
      <c r="A114" s="34" t="s">
        <v>2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14">
        <f t="shared" ca="1" si="307"/>
        <v>0</v>
      </c>
      <c r="AH114" s="8">
        <f t="shared" ca="1" si="308"/>
        <v>0</v>
      </c>
      <c r="AI114" s="8">
        <f t="shared" ca="1" si="309"/>
        <v>0</v>
      </c>
      <c r="AJ114" s="8">
        <f t="shared" ca="1" si="310"/>
        <v>0</v>
      </c>
      <c r="AK114" s="8">
        <f t="shared" ca="1" si="306"/>
        <v>0</v>
      </c>
      <c r="AL114" s="8">
        <f t="shared" ca="1" si="306"/>
        <v>0</v>
      </c>
      <c r="AM114" s="8">
        <f t="shared" ca="1" si="306"/>
        <v>0</v>
      </c>
    </row>
    <row r="115" spans="1:39" ht="15" customHeight="1" x14ac:dyDescent="0.25">
      <c r="A115" s="27" t="s">
        <v>7</v>
      </c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14">
        <f t="shared" ca="1" si="307"/>
        <v>0</v>
      </c>
      <c r="AH115" s="8">
        <f t="shared" ca="1" si="308"/>
        <v>0</v>
      </c>
      <c r="AI115" s="8">
        <f t="shared" ca="1" si="309"/>
        <v>0</v>
      </c>
      <c r="AJ115" s="8">
        <f t="shared" ca="1" si="310"/>
        <v>0</v>
      </c>
      <c r="AK115" s="8">
        <f t="shared" ca="1" si="306"/>
        <v>0</v>
      </c>
      <c r="AL115" s="8">
        <f t="shared" ca="1" si="306"/>
        <v>0</v>
      </c>
      <c r="AM115" s="8">
        <f t="shared" ca="1" si="306"/>
        <v>0</v>
      </c>
    </row>
    <row r="116" spans="1:39" ht="15" customHeight="1" thickBot="1" x14ac:dyDescent="0.3">
      <c r="A116" s="31" t="s">
        <v>9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14">
        <f t="shared" ca="1" si="307"/>
        <v>0</v>
      </c>
      <c r="AH116" s="8">
        <f t="shared" ca="1" si="308"/>
        <v>0</v>
      </c>
      <c r="AI116" s="8">
        <f t="shared" ca="1" si="309"/>
        <v>0</v>
      </c>
      <c r="AJ116" s="8">
        <f t="shared" ca="1" si="310"/>
        <v>0</v>
      </c>
      <c r="AK116" s="8">
        <f t="shared" ca="1" si="306"/>
        <v>0</v>
      </c>
      <c r="AL116" s="8">
        <f t="shared" ca="1" si="306"/>
        <v>0</v>
      </c>
      <c r="AM116" s="8">
        <f t="shared" ca="1" si="306"/>
        <v>0</v>
      </c>
    </row>
    <row r="117" spans="1:39" ht="15" customHeight="1" x14ac:dyDescent="0.25">
      <c r="A117" s="32" t="s">
        <v>8</v>
      </c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14">
        <f t="shared" ca="1" si="307"/>
        <v>0</v>
      </c>
      <c r="AH117" s="8">
        <f t="shared" ca="1" si="308"/>
        <v>0</v>
      </c>
      <c r="AI117" s="8">
        <f t="shared" ca="1" si="309"/>
        <v>0</v>
      </c>
      <c r="AJ117" s="8">
        <f t="shared" ca="1" si="310"/>
        <v>0</v>
      </c>
      <c r="AK117" s="8">
        <f t="shared" ca="1" si="306"/>
        <v>0</v>
      </c>
      <c r="AL117" s="8">
        <f t="shared" ca="1" si="306"/>
        <v>0</v>
      </c>
      <c r="AM117" s="8">
        <f t="shared" ca="1" si="306"/>
        <v>0</v>
      </c>
    </row>
    <row r="118" spans="1:39" ht="15" customHeight="1" x14ac:dyDescent="0.25">
      <c r="A118" s="32" t="s">
        <v>45</v>
      </c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14">
        <f t="shared" ca="1" si="307"/>
        <v>0</v>
      </c>
      <c r="AH118" s="8">
        <f t="shared" ca="1" si="308"/>
        <v>0</v>
      </c>
      <c r="AI118" s="8">
        <f t="shared" ca="1" si="309"/>
        <v>0</v>
      </c>
      <c r="AJ118" s="8">
        <f t="shared" ca="1" si="310"/>
        <v>0</v>
      </c>
      <c r="AK118" s="8">
        <f t="shared" ca="1" si="306"/>
        <v>0</v>
      </c>
      <c r="AL118" s="8">
        <f t="shared" ca="1" si="306"/>
        <v>0</v>
      </c>
      <c r="AM118" s="8">
        <f t="shared" ca="1" si="306"/>
        <v>0</v>
      </c>
    </row>
    <row r="119" spans="1:39" ht="15" customHeight="1" x14ac:dyDescent="0.25">
      <c r="A119" s="27" t="s">
        <v>1</v>
      </c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14">
        <f t="shared" ca="1" si="307"/>
        <v>0</v>
      </c>
      <c r="AH119" s="8">
        <f t="shared" ca="1" si="308"/>
        <v>0</v>
      </c>
      <c r="AI119" s="8">
        <f t="shared" ca="1" si="309"/>
        <v>0</v>
      </c>
      <c r="AJ119" s="8">
        <f t="shared" ca="1" si="310"/>
        <v>0</v>
      </c>
      <c r="AK119" s="8">
        <f t="shared" ca="1" si="306"/>
        <v>0</v>
      </c>
      <c r="AL119" s="8">
        <f t="shared" ca="1" si="306"/>
        <v>0</v>
      </c>
      <c r="AM119" s="8">
        <f t="shared" ca="1" si="306"/>
        <v>0</v>
      </c>
    </row>
    <row r="120" spans="1:39" ht="15" customHeight="1" x14ac:dyDescent="0.25">
      <c r="B120" s="37">
        <f>COUNTA(B108:B119)</f>
        <v>0</v>
      </c>
      <c r="C120" s="37">
        <f t="shared" ref="C120" si="311">COUNTA(C108:C119)</f>
        <v>0</v>
      </c>
      <c r="D120" s="37">
        <f t="shared" ref="D120" si="312">COUNTA(D108:D119)</f>
        <v>0</v>
      </c>
      <c r="E120" s="37">
        <f t="shared" ref="E120" si="313">COUNTA(E108:E119)</f>
        <v>0</v>
      </c>
      <c r="F120" s="37">
        <f t="shared" ref="F120" si="314">COUNTA(F108:F119)</f>
        <v>0</v>
      </c>
      <c r="G120" s="37">
        <f t="shared" ref="G120" si="315">COUNTA(G108:G119)</f>
        <v>0</v>
      </c>
      <c r="H120" s="37">
        <f t="shared" ref="H120" si="316">COUNTA(H108:H119)</f>
        <v>0</v>
      </c>
      <c r="I120" s="37">
        <f t="shared" ref="I120" si="317">COUNTA(I108:I119)</f>
        <v>0</v>
      </c>
      <c r="J120" s="37">
        <f t="shared" ref="J120" si="318">COUNTA(J108:J119)</f>
        <v>0</v>
      </c>
      <c r="K120" s="37">
        <f t="shared" ref="K120" si="319">COUNTA(K108:K119)</f>
        <v>0</v>
      </c>
      <c r="L120" s="37">
        <f t="shared" ref="L120" si="320">COUNTA(L108:L119)</f>
        <v>0</v>
      </c>
      <c r="M120" s="37">
        <f t="shared" ref="M120" si="321">COUNTA(M108:M119)</f>
        <v>0</v>
      </c>
      <c r="N120" s="37">
        <f t="shared" ref="N120" si="322">COUNTA(N108:N119)</f>
        <v>0</v>
      </c>
      <c r="O120" s="37">
        <f t="shared" ref="O120" si="323">COUNTA(O108:O119)</f>
        <v>0</v>
      </c>
      <c r="P120" s="37">
        <f t="shared" ref="P120" si="324">COUNTA(P108:P119)</f>
        <v>0</v>
      </c>
      <c r="Q120" s="37">
        <f t="shared" ref="Q120" si="325">COUNTA(Q108:Q119)</f>
        <v>0</v>
      </c>
      <c r="R120" s="37">
        <f t="shared" ref="R120" si="326">COUNTA(R108:R119)</f>
        <v>0</v>
      </c>
      <c r="S120" s="37">
        <f t="shared" ref="S120" si="327">COUNTA(S108:S119)</f>
        <v>0</v>
      </c>
      <c r="T120" s="37">
        <f t="shared" ref="T120" si="328">COUNTA(T108:T119)</f>
        <v>0</v>
      </c>
      <c r="U120" s="37">
        <f t="shared" ref="U120" si="329">COUNTA(U108:U119)</f>
        <v>0</v>
      </c>
      <c r="V120" s="37">
        <f t="shared" ref="V120" si="330">COUNTA(V108:V119)</f>
        <v>0</v>
      </c>
      <c r="W120" s="37">
        <f t="shared" ref="W120" si="331">COUNTA(W108:W119)</f>
        <v>0</v>
      </c>
      <c r="X120" s="37">
        <f t="shared" ref="X120" si="332">COUNTA(X108:X119)</f>
        <v>0</v>
      </c>
      <c r="Y120" s="37">
        <f t="shared" ref="Y120" si="333">COUNTA(Y108:Y119)</f>
        <v>0</v>
      </c>
      <c r="Z120" s="37">
        <f t="shared" ref="Z120" si="334">COUNTA(Z108:Z119)</f>
        <v>0</v>
      </c>
      <c r="AA120" s="37">
        <f t="shared" ref="AA120" si="335">COUNTA(AA108:AA119)</f>
        <v>0</v>
      </c>
      <c r="AB120" s="37">
        <f t="shared" ref="AB120" si="336">COUNTA(AB108:AB119)</f>
        <v>0</v>
      </c>
      <c r="AC120" s="37">
        <f t="shared" ref="AC120" si="337">COUNTA(AC108:AC119)</f>
        <v>0</v>
      </c>
      <c r="AD120" s="37">
        <f>IF(AD106&lt;&gt;"",COUNTA(AD108:AD119),"")</f>
        <v>0</v>
      </c>
      <c r="AE120" s="37">
        <f t="shared" ref="AE120" si="338">IF(AE106&lt;&gt;"",COUNTA(AE108:AE119),"")</f>
        <v>0</v>
      </c>
      <c r="AF120" s="37" t="str">
        <f t="shared" ref="AF120" si="339">IF(AF106&lt;&gt;"",COUNTA(AF108:AF119),"")</f>
        <v/>
      </c>
    </row>
    <row r="121" spans="1:39" ht="3.75" customHeight="1" thickBot="1" x14ac:dyDescent="0.3"/>
    <row r="122" spans="1:39" ht="12" customHeight="1" thickBot="1" x14ac:dyDescent="0.3">
      <c r="A122" s="35">
        <f>$A$2</f>
        <v>2019</v>
      </c>
      <c r="B122" s="54">
        <v>7</v>
      </c>
      <c r="C122" s="55"/>
      <c r="D122" s="5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5"/>
      <c r="AG122" s="6"/>
      <c r="AH122" s="5"/>
      <c r="AI122" s="5"/>
      <c r="AJ122" s="5"/>
      <c r="AK122" s="5"/>
      <c r="AL122" s="5"/>
      <c r="AM122" s="5"/>
    </row>
    <row r="123" spans="1:39" ht="3.75" customHeight="1" thickBot="1" x14ac:dyDescent="0.3">
      <c r="A123" s="3"/>
      <c r="B123" s="36"/>
      <c r="C123" s="36"/>
      <c r="D123" s="36"/>
      <c r="E123" s="25"/>
    </row>
    <row r="124" spans="1:39" ht="20.100000000000001" customHeight="1" thickBot="1" x14ac:dyDescent="0.3">
      <c r="B124" s="57" t="str">
        <f xml:space="preserve"> "Période du "&amp;TEXT(DATE($A$2, $B122,1)," jj mmmm aaaa") &amp;"  au " &amp;TEXT(DATE($A$2, $B122+1,1)-1," jj mmmm aaaa")</f>
        <v>Période du  01 juillet 2019  au  31 juillet 2019</v>
      </c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9"/>
    </row>
    <row r="125" spans="1:39" ht="3.75" customHeight="1" thickBot="1" x14ac:dyDescent="0.3">
      <c r="C125" s="60"/>
      <c r="D125" s="60"/>
      <c r="E125" s="4"/>
    </row>
    <row r="126" spans="1:39" ht="26.25" customHeight="1" x14ac:dyDescent="0.25">
      <c r="A126" s="5"/>
      <c r="B126" s="9">
        <f>DATE($A122,$B122,COLUMN()-1)</f>
        <v>43647</v>
      </c>
      <c r="C126" s="10">
        <f t="shared" ref="C126:AC126" si="340">DATE($A122,$B122,COLUMN()-1)</f>
        <v>43648</v>
      </c>
      <c r="D126" s="10">
        <f t="shared" si="340"/>
        <v>43649</v>
      </c>
      <c r="E126" s="10">
        <f t="shared" si="340"/>
        <v>43650</v>
      </c>
      <c r="F126" s="10">
        <f t="shared" si="340"/>
        <v>43651</v>
      </c>
      <c r="G126" s="10">
        <f t="shared" si="340"/>
        <v>43652</v>
      </c>
      <c r="H126" s="10">
        <f t="shared" si="340"/>
        <v>43653</v>
      </c>
      <c r="I126" s="10">
        <f t="shared" si="340"/>
        <v>43654</v>
      </c>
      <c r="J126" s="10">
        <f t="shared" si="340"/>
        <v>43655</v>
      </c>
      <c r="K126" s="10">
        <f t="shared" si="340"/>
        <v>43656</v>
      </c>
      <c r="L126" s="10">
        <f t="shared" si="340"/>
        <v>43657</v>
      </c>
      <c r="M126" s="10">
        <f t="shared" si="340"/>
        <v>43658</v>
      </c>
      <c r="N126" s="10">
        <f t="shared" si="340"/>
        <v>43659</v>
      </c>
      <c r="O126" s="10">
        <f t="shared" si="340"/>
        <v>43660</v>
      </c>
      <c r="P126" s="10">
        <f t="shared" si="340"/>
        <v>43661</v>
      </c>
      <c r="Q126" s="10">
        <f t="shared" si="340"/>
        <v>43662</v>
      </c>
      <c r="R126" s="10">
        <f t="shared" si="340"/>
        <v>43663</v>
      </c>
      <c r="S126" s="10">
        <f t="shared" si="340"/>
        <v>43664</v>
      </c>
      <c r="T126" s="10">
        <f t="shared" si="340"/>
        <v>43665</v>
      </c>
      <c r="U126" s="10">
        <f t="shared" si="340"/>
        <v>43666</v>
      </c>
      <c r="V126" s="10">
        <f t="shared" si="340"/>
        <v>43667</v>
      </c>
      <c r="W126" s="10">
        <f t="shared" si="340"/>
        <v>43668</v>
      </c>
      <c r="X126" s="10">
        <f t="shared" si="340"/>
        <v>43669</v>
      </c>
      <c r="Y126" s="10">
        <f t="shared" si="340"/>
        <v>43670</v>
      </c>
      <c r="Z126" s="10">
        <f t="shared" si="340"/>
        <v>43671</v>
      </c>
      <c r="AA126" s="10">
        <f t="shared" si="340"/>
        <v>43672</v>
      </c>
      <c r="AB126" s="10">
        <f t="shared" si="340"/>
        <v>43673</v>
      </c>
      <c r="AC126" s="10">
        <f t="shared" si="340"/>
        <v>43674</v>
      </c>
      <c r="AD126" s="10">
        <f>IF(MONTH(DATE($A122,$B122,COLUMN()-1))=$B122,DATE($A122,$B122,COLUMN()-1),"")</f>
        <v>43675</v>
      </c>
      <c r="AE126" s="10">
        <f t="shared" ref="AE126:AF126" si="341">IF(MONTH(DATE($A122,$B122,COLUMN()-1))=$B122,DATE($A122,$B122,COLUMN()-1),"")</f>
        <v>43676</v>
      </c>
      <c r="AF126" s="11">
        <f t="shared" si="341"/>
        <v>43677</v>
      </c>
      <c r="AG126" s="61" t="s">
        <v>14</v>
      </c>
      <c r="AH126" s="48" t="s">
        <v>15</v>
      </c>
      <c r="AI126" s="50" t="s">
        <v>16</v>
      </c>
      <c r="AJ126" s="52" t="s">
        <v>10</v>
      </c>
      <c r="AK126" s="52" t="s">
        <v>11</v>
      </c>
      <c r="AL126" s="52" t="s">
        <v>12</v>
      </c>
      <c r="AM126" s="46" t="s">
        <v>13</v>
      </c>
    </row>
    <row r="127" spans="1:39" ht="24.75" customHeight="1" thickBot="1" x14ac:dyDescent="0.3">
      <c r="A127" s="5"/>
      <c r="B127" s="12">
        <f>B126</f>
        <v>43647</v>
      </c>
      <c r="C127" s="13">
        <f t="shared" ref="C127" si="342">C126</f>
        <v>43648</v>
      </c>
      <c r="D127" s="13">
        <f t="shared" ref="D127" si="343">D126</f>
        <v>43649</v>
      </c>
      <c r="E127" s="13">
        <f t="shared" ref="E127" si="344">E126</f>
        <v>43650</v>
      </c>
      <c r="F127" s="13">
        <f t="shared" ref="F127" si="345">F126</f>
        <v>43651</v>
      </c>
      <c r="G127" s="13">
        <f t="shared" ref="G127" si="346">G126</f>
        <v>43652</v>
      </c>
      <c r="H127" s="13">
        <f t="shared" ref="H127" si="347">H126</f>
        <v>43653</v>
      </c>
      <c r="I127" s="13">
        <f t="shared" ref="I127" si="348">I126</f>
        <v>43654</v>
      </c>
      <c r="J127" s="13">
        <f t="shared" ref="J127" si="349">J126</f>
        <v>43655</v>
      </c>
      <c r="K127" s="13">
        <f t="shared" ref="K127" si="350">K126</f>
        <v>43656</v>
      </c>
      <c r="L127" s="13">
        <f t="shared" ref="L127" si="351">L126</f>
        <v>43657</v>
      </c>
      <c r="M127" s="13">
        <f t="shared" ref="M127" si="352">M126</f>
        <v>43658</v>
      </c>
      <c r="N127" s="13">
        <f t="shared" ref="N127" si="353">N126</f>
        <v>43659</v>
      </c>
      <c r="O127" s="13">
        <f t="shared" ref="O127" si="354">O126</f>
        <v>43660</v>
      </c>
      <c r="P127" s="13">
        <f t="shared" ref="P127" si="355">P126</f>
        <v>43661</v>
      </c>
      <c r="Q127" s="13">
        <f t="shared" ref="Q127" si="356">Q126</f>
        <v>43662</v>
      </c>
      <c r="R127" s="13">
        <f t="shared" ref="R127" si="357">R126</f>
        <v>43663</v>
      </c>
      <c r="S127" s="13">
        <f t="shared" ref="S127" si="358">S126</f>
        <v>43664</v>
      </c>
      <c r="T127" s="13">
        <f t="shared" ref="T127" si="359">T126</f>
        <v>43665</v>
      </c>
      <c r="U127" s="13">
        <f t="shared" ref="U127" si="360">U126</f>
        <v>43666</v>
      </c>
      <c r="V127" s="13">
        <f t="shared" ref="V127" si="361">V126</f>
        <v>43667</v>
      </c>
      <c r="W127" s="13">
        <f t="shared" ref="W127" si="362">W126</f>
        <v>43668</v>
      </c>
      <c r="X127" s="13">
        <f t="shared" ref="X127" si="363">X126</f>
        <v>43669</v>
      </c>
      <c r="Y127" s="13">
        <f t="shared" ref="Y127" si="364">Y126</f>
        <v>43670</v>
      </c>
      <c r="Z127" s="13">
        <f t="shared" ref="Z127" si="365">Z126</f>
        <v>43671</v>
      </c>
      <c r="AA127" s="13">
        <f t="shared" ref="AA127" si="366">AA126</f>
        <v>43672</v>
      </c>
      <c r="AB127" s="13">
        <f t="shared" ref="AB127" si="367">AB126</f>
        <v>43673</v>
      </c>
      <c r="AC127" s="13">
        <f t="shared" ref="AC127" si="368">AC126</f>
        <v>43674</v>
      </c>
      <c r="AD127" s="13">
        <f t="shared" ref="AD127" si="369">AD126</f>
        <v>43675</v>
      </c>
      <c r="AE127" s="13">
        <f t="shared" ref="AE127" si="370">AE126</f>
        <v>43676</v>
      </c>
      <c r="AF127" s="13">
        <f t="shared" ref="AF127" si="371">AF126</f>
        <v>43677</v>
      </c>
      <c r="AG127" s="62"/>
      <c r="AH127" s="49"/>
      <c r="AI127" s="51"/>
      <c r="AJ127" s="53"/>
      <c r="AK127" s="53"/>
      <c r="AL127" s="53"/>
      <c r="AM127" s="47"/>
    </row>
    <row r="128" spans="1:39" ht="15" customHeight="1" x14ac:dyDescent="0.25">
      <c r="A128" s="27" t="s">
        <v>0</v>
      </c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14">
        <f ca="1">COUNTA(OFFSET($B128,,,,COUNT($B$126:$AF$126)))</f>
        <v>0</v>
      </c>
      <c r="AH128" s="8">
        <f ca="1">SUMPRODUCT((WEEKDAY(OFFSET($B$126,,,,COUNT($B$126:$AF$126)))=7)*(OFFSET($B128,,,,COUNT($B$126:$AF$126))&lt;&gt;""))</f>
        <v>0</v>
      </c>
      <c r="AI128" s="8">
        <f ca="1">SUMPRODUCT((WEEKDAY(OFFSET($B$126,,,,COUNT($B$126:$AF$126)))=1)*(OFFSET($B128,,,,COUNT($B$126:$AF$126))&lt;&gt;""))</f>
        <v>0</v>
      </c>
      <c r="AJ128" s="8">
        <f ca="1">COUNTIF(OFFSET($B128,,,,COUNT($B$126:$AF$126)),AJ$126)</f>
        <v>0</v>
      </c>
      <c r="AK128" s="8">
        <f t="shared" ref="AK128:AM139" ca="1" si="372">COUNTIF(OFFSET($B128,,,,COUNT($B$126:$AF$126)),AK$126)</f>
        <v>0</v>
      </c>
      <c r="AL128" s="8">
        <f t="shared" ca="1" si="372"/>
        <v>0</v>
      </c>
      <c r="AM128" s="8">
        <f t="shared" ca="1" si="372"/>
        <v>0</v>
      </c>
    </row>
    <row r="129" spans="1:39" ht="15" customHeight="1" x14ac:dyDescent="0.25">
      <c r="A129" s="27" t="s">
        <v>4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14">
        <f t="shared" ref="AG129:AG139" ca="1" si="373">COUNTA(OFFSET($B129,,,,COUNT($B$126:$AF$126)))</f>
        <v>0</v>
      </c>
      <c r="AH129" s="8">
        <f t="shared" ref="AH129:AH139" ca="1" si="374">SUMPRODUCT((WEEKDAY(OFFSET($B$126,,,,COUNT($B$126:$AF$126)))=7)*(OFFSET($B129,,,,COUNT($B$126:$AF$126))&lt;&gt;""))</f>
        <v>0</v>
      </c>
      <c r="AI129" s="8">
        <f t="shared" ref="AI129:AI139" ca="1" si="375">SUMPRODUCT((WEEKDAY(OFFSET($B$126,,,,COUNT($B$126:$AF$126)))=1)*(OFFSET($B129,,,,COUNT($B$126:$AF$126))&lt;&gt;""))</f>
        <v>0</v>
      </c>
      <c r="AJ129" s="8">
        <f t="shared" ref="AJ129:AJ139" ca="1" si="376">COUNTIF(OFFSET($B129,,,,COUNT($B$126:$AF$126)),AJ$126)</f>
        <v>0</v>
      </c>
      <c r="AK129" s="8">
        <f t="shared" ca="1" si="372"/>
        <v>0</v>
      </c>
      <c r="AL129" s="8">
        <f t="shared" ca="1" si="372"/>
        <v>0</v>
      </c>
      <c r="AM129" s="8">
        <f t="shared" ca="1" si="372"/>
        <v>0</v>
      </c>
    </row>
    <row r="130" spans="1:39" ht="15" customHeight="1" thickBot="1" x14ac:dyDescent="0.3">
      <c r="A130" s="31" t="s">
        <v>9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14">
        <f t="shared" ca="1" si="373"/>
        <v>0</v>
      </c>
      <c r="AH130" s="8">
        <f t="shared" ca="1" si="374"/>
        <v>0</v>
      </c>
      <c r="AI130" s="8">
        <f t="shared" ca="1" si="375"/>
        <v>0</v>
      </c>
      <c r="AJ130" s="8">
        <f t="shared" ca="1" si="376"/>
        <v>0</v>
      </c>
      <c r="AK130" s="8">
        <f t="shared" ca="1" si="372"/>
        <v>0</v>
      </c>
      <c r="AL130" s="8">
        <f t="shared" ca="1" si="372"/>
        <v>0</v>
      </c>
      <c r="AM130" s="8">
        <f t="shared" ca="1" si="372"/>
        <v>0</v>
      </c>
    </row>
    <row r="131" spans="1:39" ht="15" customHeight="1" x14ac:dyDescent="0.25">
      <c r="A131" s="32" t="s">
        <v>3</v>
      </c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14">
        <f t="shared" ca="1" si="373"/>
        <v>0</v>
      </c>
      <c r="AH131" s="8">
        <f t="shared" ca="1" si="374"/>
        <v>0</v>
      </c>
      <c r="AI131" s="8">
        <f t="shared" ca="1" si="375"/>
        <v>0</v>
      </c>
      <c r="AJ131" s="8">
        <f t="shared" ca="1" si="376"/>
        <v>0</v>
      </c>
      <c r="AK131" s="8">
        <f t="shared" ca="1" si="372"/>
        <v>0</v>
      </c>
      <c r="AL131" s="8">
        <f t="shared" ca="1" si="372"/>
        <v>0</v>
      </c>
      <c r="AM131" s="8">
        <f t="shared" ca="1" si="372"/>
        <v>0</v>
      </c>
    </row>
    <row r="132" spans="1:39" ht="15" customHeight="1" x14ac:dyDescent="0.25">
      <c r="A132" s="27" t="s">
        <v>6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14">
        <f t="shared" ca="1" si="373"/>
        <v>0</v>
      </c>
      <c r="AH132" s="8">
        <f t="shared" ca="1" si="374"/>
        <v>0</v>
      </c>
      <c r="AI132" s="8">
        <f t="shared" ca="1" si="375"/>
        <v>0</v>
      </c>
      <c r="AJ132" s="8">
        <f t="shared" ca="1" si="376"/>
        <v>0</v>
      </c>
      <c r="AK132" s="8">
        <f t="shared" ca="1" si="372"/>
        <v>0</v>
      </c>
      <c r="AL132" s="8">
        <f t="shared" ca="1" si="372"/>
        <v>0</v>
      </c>
      <c r="AM132" s="8">
        <f t="shared" ca="1" si="372"/>
        <v>0</v>
      </c>
    </row>
    <row r="133" spans="1:39" ht="15" customHeight="1" thickBot="1" x14ac:dyDescent="0.3">
      <c r="A133" s="33" t="s">
        <v>5</v>
      </c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14">
        <f t="shared" ca="1" si="373"/>
        <v>0</v>
      </c>
      <c r="AH133" s="8">
        <f t="shared" ca="1" si="374"/>
        <v>0</v>
      </c>
      <c r="AI133" s="8">
        <f t="shared" ca="1" si="375"/>
        <v>0</v>
      </c>
      <c r="AJ133" s="8">
        <f t="shared" ca="1" si="376"/>
        <v>0</v>
      </c>
      <c r="AK133" s="8">
        <f t="shared" ca="1" si="372"/>
        <v>0</v>
      </c>
      <c r="AL133" s="8">
        <f t="shared" ca="1" si="372"/>
        <v>0</v>
      </c>
      <c r="AM133" s="8">
        <f t="shared" ca="1" si="372"/>
        <v>0</v>
      </c>
    </row>
    <row r="134" spans="1:39" ht="15" customHeight="1" x14ac:dyDescent="0.25">
      <c r="A134" s="34" t="s">
        <v>2</v>
      </c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14">
        <f t="shared" ca="1" si="373"/>
        <v>0</v>
      </c>
      <c r="AH134" s="8">
        <f t="shared" ca="1" si="374"/>
        <v>0</v>
      </c>
      <c r="AI134" s="8">
        <f t="shared" ca="1" si="375"/>
        <v>0</v>
      </c>
      <c r="AJ134" s="8">
        <f t="shared" ca="1" si="376"/>
        <v>0</v>
      </c>
      <c r="AK134" s="8">
        <f t="shared" ca="1" si="372"/>
        <v>0</v>
      </c>
      <c r="AL134" s="8">
        <f t="shared" ca="1" si="372"/>
        <v>0</v>
      </c>
      <c r="AM134" s="8">
        <f t="shared" ca="1" si="372"/>
        <v>0</v>
      </c>
    </row>
    <row r="135" spans="1:39" ht="15" customHeight="1" x14ac:dyDescent="0.25">
      <c r="A135" s="27" t="s">
        <v>7</v>
      </c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14">
        <f t="shared" ca="1" si="373"/>
        <v>0</v>
      </c>
      <c r="AH135" s="8">
        <f t="shared" ca="1" si="374"/>
        <v>0</v>
      </c>
      <c r="AI135" s="8">
        <f t="shared" ca="1" si="375"/>
        <v>0</v>
      </c>
      <c r="AJ135" s="8">
        <f t="shared" ca="1" si="376"/>
        <v>0</v>
      </c>
      <c r="AK135" s="8">
        <f t="shared" ca="1" si="372"/>
        <v>0</v>
      </c>
      <c r="AL135" s="8">
        <f t="shared" ca="1" si="372"/>
        <v>0</v>
      </c>
      <c r="AM135" s="8">
        <f t="shared" ca="1" si="372"/>
        <v>0</v>
      </c>
    </row>
    <row r="136" spans="1:39" ht="15" customHeight="1" thickBot="1" x14ac:dyDescent="0.3">
      <c r="A136" s="31" t="s">
        <v>9</v>
      </c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14">
        <f t="shared" ca="1" si="373"/>
        <v>0</v>
      </c>
      <c r="AH136" s="8">
        <f t="shared" ca="1" si="374"/>
        <v>0</v>
      </c>
      <c r="AI136" s="8">
        <f t="shared" ca="1" si="375"/>
        <v>0</v>
      </c>
      <c r="AJ136" s="8">
        <f t="shared" ca="1" si="376"/>
        <v>0</v>
      </c>
      <c r="AK136" s="8">
        <f t="shared" ca="1" si="372"/>
        <v>0</v>
      </c>
      <c r="AL136" s="8">
        <f t="shared" ca="1" si="372"/>
        <v>0</v>
      </c>
      <c r="AM136" s="8">
        <f t="shared" ca="1" si="372"/>
        <v>0</v>
      </c>
    </row>
    <row r="137" spans="1:39" ht="15" customHeight="1" x14ac:dyDescent="0.25">
      <c r="A137" s="32" t="s">
        <v>8</v>
      </c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14">
        <f t="shared" ca="1" si="373"/>
        <v>0</v>
      </c>
      <c r="AH137" s="8">
        <f t="shared" ca="1" si="374"/>
        <v>0</v>
      </c>
      <c r="AI137" s="8">
        <f t="shared" ca="1" si="375"/>
        <v>0</v>
      </c>
      <c r="AJ137" s="8">
        <f t="shared" ca="1" si="376"/>
        <v>0</v>
      </c>
      <c r="AK137" s="8">
        <f t="shared" ca="1" si="372"/>
        <v>0</v>
      </c>
      <c r="AL137" s="8">
        <f t="shared" ca="1" si="372"/>
        <v>0</v>
      </c>
      <c r="AM137" s="8">
        <f t="shared" ca="1" si="372"/>
        <v>0</v>
      </c>
    </row>
    <row r="138" spans="1:39" ht="15" customHeight="1" x14ac:dyDescent="0.25">
      <c r="A138" s="32" t="s">
        <v>45</v>
      </c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14">
        <f t="shared" ca="1" si="373"/>
        <v>0</v>
      </c>
      <c r="AH138" s="8">
        <f t="shared" ca="1" si="374"/>
        <v>0</v>
      </c>
      <c r="AI138" s="8">
        <f t="shared" ca="1" si="375"/>
        <v>0</v>
      </c>
      <c r="AJ138" s="8">
        <f t="shared" ca="1" si="376"/>
        <v>0</v>
      </c>
      <c r="AK138" s="8">
        <f t="shared" ca="1" si="372"/>
        <v>0</v>
      </c>
      <c r="AL138" s="8">
        <f t="shared" ca="1" si="372"/>
        <v>0</v>
      </c>
      <c r="AM138" s="8">
        <f t="shared" ca="1" si="372"/>
        <v>0</v>
      </c>
    </row>
    <row r="139" spans="1:39" ht="15" customHeight="1" x14ac:dyDescent="0.25">
      <c r="A139" s="27" t="s">
        <v>1</v>
      </c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14">
        <f t="shared" ca="1" si="373"/>
        <v>0</v>
      </c>
      <c r="AH139" s="8">
        <f t="shared" ca="1" si="374"/>
        <v>0</v>
      </c>
      <c r="AI139" s="8">
        <f t="shared" ca="1" si="375"/>
        <v>0</v>
      </c>
      <c r="AJ139" s="8">
        <f t="shared" ca="1" si="376"/>
        <v>0</v>
      </c>
      <c r="AK139" s="8">
        <f t="shared" ca="1" si="372"/>
        <v>0</v>
      </c>
      <c r="AL139" s="8">
        <f t="shared" ca="1" si="372"/>
        <v>0</v>
      </c>
      <c r="AM139" s="8">
        <f t="shared" ca="1" si="372"/>
        <v>0</v>
      </c>
    </row>
    <row r="140" spans="1:39" ht="15" customHeight="1" x14ac:dyDescent="0.25">
      <c r="B140" s="37">
        <f>COUNTA(B128:B139)</f>
        <v>0</v>
      </c>
      <c r="C140" s="37">
        <f t="shared" ref="C140" si="377">COUNTA(C128:C139)</f>
        <v>0</v>
      </c>
      <c r="D140" s="37">
        <f t="shared" ref="D140" si="378">COUNTA(D128:D139)</f>
        <v>0</v>
      </c>
      <c r="E140" s="37">
        <f t="shared" ref="E140" si="379">COUNTA(E128:E139)</f>
        <v>0</v>
      </c>
      <c r="F140" s="37">
        <f t="shared" ref="F140" si="380">COUNTA(F128:F139)</f>
        <v>0</v>
      </c>
      <c r="G140" s="37">
        <f t="shared" ref="G140" si="381">COUNTA(G128:G139)</f>
        <v>0</v>
      </c>
      <c r="H140" s="37">
        <f t="shared" ref="H140" si="382">COUNTA(H128:H139)</f>
        <v>0</v>
      </c>
      <c r="I140" s="37">
        <f t="shared" ref="I140" si="383">COUNTA(I128:I139)</f>
        <v>0</v>
      </c>
      <c r="J140" s="37">
        <f t="shared" ref="J140" si="384">COUNTA(J128:J139)</f>
        <v>0</v>
      </c>
      <c r="K140" s="37">
        <f t="shared" ref="K140" si="385">COUNTA(K128:K139)</f>
        <v>0</v>
      </c>
      <c r="L140" s="37">
        <f t="shared" ref="L140" si="386">COUNTA(L128:L139)</f>
        <v>0</v>
      </c>
      <c r="M140" s="37">
        <f t="shared" ref="M140" si="387">COUNTA(M128:M139)</f>
        <v>0</v>
      </c>
      <c r="N140" s="37">
        <f t="shared" ref="N140" si="388">COUNTA(N128:N139)</f>
        <v>0</v>
      </c>
      <c r="O140" s="37">
        <f t="shared" ref="O140" si="389">COUNTA(O128:O139)</f>
        <v>0</v>
      </c>
      <c r="P140" s="37">
        <f t="shared" ref="P140" si="390">COUNTA(P128:P139)</f>
        <v>0</v>
      </c>
      <c r="Q140" s="37">
        <f t="shared" ref="Q140" si="391">COUNTA(Q128:Q139)</f>
        <v>0</v>
      </c>
      <c r="R140" s="37">
        <f t="shared" ref="R140" si="392">COUNTA(R128:R139)</f>
        <v>0</v>
      </c>
      <c r="S140" s="37">
        <f t="shared" ref="S140" si="393">COUNTA(S128:S139)</f>
        <v>0</v>
      </c>
      <c r="T140" s="37">
        <f t="shared" ref="T140" si="394">COUNTA(T128:T139)</f>
        <v>0</v>
      </c>
      <c r="U140" s="37">
        <f t="shared" ref="U140" si="395">COUNTA(U128:U139)</f>
        <v>0</v>
      </c>
      <c r="V140" s="37">
        <f t="shared" ref="V140" si="396">COUNTA(V128:V139)</f>
        <v>0</v>
      </c>
      <c r="W140" s="37">
        <f t="shared" ref="W140" si="397">COUNTA(W128:W139)</f>
        <v>0</v>
      </c>
      <c r="X140" s="37">
        <f t="shared" ref="X140" si="398">COUNTA(X128:X139)</f>
        <v>0</v>
      </c>
      <c r="Y140" s="37">
        <f t="shared" ref="Y140" si="399">COUNTA(Y128:Y139)</f>
        <v>0</v>
      </c>
      <c r="Z140" s="37">
        <f t="shared" ref="Z140" si="400">COUNTA(Z128:Z139)</f>
        <v>0</v>
      </c>
      <c r="AA140" s="37">
        <f t="shared" ref="AA140" si="401">COUNTA(AA128:AA139)</f>
        <v>0</v>
      </c>
      <c r="AB140" s="37">
        <f t="shared" ref="AB140" si="402">COUNTA(AB128:AB139)</f>
        <v>0</v>
      </c>
      <c r="AC140" s="37">
        <f t="shared" ref="AC140" si="403">COUNTA(AC128:AC139)</f>
        <v>0</v>
      </c>
      <c r="AD140" s="37">
        <f>IF(AD126&lt;&gt;"",COUNTA(AD128:AD139),"")</f>
        <v>0</v>
      </c>
      <c r="AE140" s="37">
        <f t="shared" ref="AE140" si="404">IF(AE126&lt;&gt;"",COUNTA(AE128:AE139),"")</f>
        <v>0</v>
      </c>
      <c r="AF140" s="37">
        <f t="shared" ref="AF140" si="405">IF(AF126&lt;&gt;"",COUNTA(AF128:AF139),"")</f>
        <v>0</v>
      </c>
    </row>
    <row r="141" spans="1:39" ht="8.1" customHeight="1" thickBot="1" x14ac:dyDescent="0.3"/>
    <row r="142" spans="1:39" ht="12" customHeight="1" thickBot="1" x14ac:dyDescent="0.3">
      <c r="A142" s="35">
        <f>$A$2</f>
        <v>2019</v>
      </c>
      <c r="B142" s="54">
        <v>8</v>
      </c>
      <c r="C142" s="55"/>
      <c r="D142" s="56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5"/>
      <c r="AG142" s="6"/>
      <c r="AH142" s="5"/>
      <c r="AI142" s="5"/>
      <c r="AJ142" s="5"/>
      <c r="AK142" s="5"/>
      <c r="AL142" s="5"/>
      <c r="AM142" s="5"/>
    </row>
    <row r="143" spans="1:39" ht="3.75" customHeight="1" thickBot="1" x14ac:dyDescent="0.3">
      <c r="A143" s="3"/>
      <c r="B143" s="36"/>
      <c r="C143" s="36"/>
      <c r="D143" s="36"/>
      <c r="E143" s="25"/>
    </row>
    <row r="144" spans="1:39" ht="20.100000000000001" customHeight="1" thickBot="1" x14ac:dyDescent="0.3">
      <c r="B144" s="57" t="str">
        <f xml:space="preserve"> "Période du "&amp;TEXT(DATE($A$2, $B142,1)," jj mmmm aaaa") &amp;"  au " &amp;TEXT(DATE($A$2, $B142+1,1)-1," jj mmmm aaaa")</f>
        <v>Période du  01 août 2019  au  31 août 2019</v>
      </c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9"/>
    </row>
    <row r="145" spans="1:39" ht="3.75" customHeight="1" thickBot="1" x14ac:dyDescent="0.3">
      <c r="C145" s="60"/>
      <c r="D145" s="60"/>
      <c r="E145" s="4"/>
    </row>
    <row r="146" spans="1:39" ht="26.25" customHeight="1" x14ac:dyDescent="0.25">
      <c r="A146" s="5"/>
      <c r="B146" s="9">
        <f>DATE($A142,$B142,COLUMN()-1)</f>
        <v>43678</v>
      </c>
      <c r="C146" s="10">
        <f t="shared" ref="C146:AC146" si="406">DATE($A142,$B142,COLUMN()-1)</f>
        <v>43679</v>
      </c>
      <c r="D146" s="10">
        <f t="shared" si="406"/>
        <v>43680</v>
      </c>
      <c r="E146" s="10">
        <f t="shared" si="406"/>
        <v>43681</v>
      </c>
      <c r="F146" s="10">
        <f t="shared" si="406"/>
        <v>43682</v>
      </c>
      <c r="G146" s="10">
        <f t="shared" si="406"/>
        <v>43683</v>
      </c>
      <c r="H146" s="10">
        <f t="shared" si="406"/>
        <v>43684</v>
      </c>
      <c r="I146" s="10">
        <f t="shared" si="406"/>
        <v>43685</v>
      </c>
      <c r="J146" s="10">
        <f t="shared" si="406"/>
        <v>43686</v>
      </c>
      <c r="K146" s="10">
        <f t="shared" si="406"/>
        <v>43687</v>
      </c>
      <c r="L146" s="10">
        <f t="shared" si="406"/>
        <v>43688</v>
      </c>
      <c r="M146" s="10">
        <f t="shared" si="406"/>
        <v>43689</v>
      </c>
      <c r="N146" s="10">
        <f t="shared" si="406"/>
        <v>43690</v>
      </c>
      <c r="O146" s="10">
        <f t="shared" si="406"/>
        <v>43691</v>
      </c>
      <c r="P146" s="10">
        <f t="shared" si="406"/>
        <v>43692</v>
      </c>
      <c r="Q146" s="10">
        <f t="shared" si="406"/>
        <v>43693</v>
      </c>
      <c r="R146" s="10">
        <f t="shared" si="406"/>
        <v>43694</v>
      </c>
      <c r="S146" s="10">
        <f t="shared" si="406"/>
        <v>43695</v>
      </c>
      <c r="T146" s="10">
        <f t="shared" si="406"/>
        <v>43696</v>
      </c>
      <c r="U146" s="10">
        <f t="shared" si="406"/>
        <v>43697</v>
      </c>
      <c r="V146" s="10">
        <f t="shared" si="406"/>
        <v>43698</v>
      </c>
      <c r="W146" s="10">
        <f t="shared" si="406"/>
        <v>43699</v>
      </c>
      <c r="X146" s="10">
        <f t="shared" si="406"/>
        <v>43700</v>
      </c>
      <c r="Y146" s="10">
        <f t="shared" si="406"/>
        <v>43701</v>
      </c>
      <c r="Z146" s="10">
        <f t="shared" si="406"/>
        <v>43702</v>
      </c>
      <c r="AA146" s="10">
        <f t="shared" si="406"/>
        <v>43703</v>
      </c>
      <c r="AB146" s="10">
        <f t="shared" si="406"/>
        <v>43704</v>
      </c>
      <c r="AC146" s="10">
        <f t="shared" si="406"/>
        <v>43705</v>
      </c>
      <c r="AD146" s="10">
        <f>IF(MONTH(DATE($A142,$B142,COLUMN()-1))=$B142,DATE($A142,$B142,COLUMN()-1),"")</f>
        <v>43706</v>
      </c>
      <c r="AE146" s="10">
        <f t="shared" ref="AE146:AF146" si="407">IF(MONTH(DATE($A142,$B142,COLUMN()-1))=$B142,DATE($A142,$B142,COLUMN()-1),"")</f>
        <v>43707</v>
      </c>
      <c r="AF146" s="11">
        <f t="shared" si="407"/>
        <v>43708</v>
      </c>
      <c r="AG146" s="61" t="s">
        <v>14</v>
      </c>
      <c r="AH146" s="48" t="s">
        <v>15</v>
      </c>
      <c r="AI146" s="50" t="s">
        <v>16</v>
      </c>
      <c r="AJ146" s="52" t="s">
        <v>10</v>
      </c>
      <c r="AK146" s="52" t="s">
        <v>11</v>
      </c>
      <c r="AL146" s="52" t="s">
        <v>12</v>
      </c>
      <c r="AM146" s="46" t="s">
        <v>13</v>
      </c>
    </row>
    <row r="147" spans="1:39" ht="24.75" customHeight="1" thickBot="1" x14ac:dyDescent="0.3">
      <c r="A147" s="5"/>
      <c r="B147" s="12">
        <f>B146</f>
        <v>43678</v>
      </c>
      <c r="C147" s="13">
        <f t="shared" ref="C147" si="408">C146</f>
        <v>43679</v>
      </c>
      <c r="D147" s="13">
        <f t="shared" ref="D147" si="409">D146</f>
        <v>43680</v>
      </c>
      <c r="E147" s="13">
        <f t="shared" ref="E147" si="410">E146</f>
        <v>43681</v>
      </c>
      <c r="F147" s="13">
        <f t="shared" ref="F147" si="411">F146</f>
        <v>43682</v>
      </c>
      <c r="G147" s="13">
        <f t="shared" ref="G147" si="412">G146</f>
        <v>43683</v>
      </c>
      <c r="H147" s="13">
        <f t="shared" ref="H147" si="413">H146</f>
        <v>43684</v>
      </c>
      <c r="I147" s="13">
        <f t="shared" ref="I147" si="414">I146</f>
        <v>43685</v>
      </c>
      <c r="J147" s="13">
        <f t="shared" ref="J147" si="415">J146</f>
        <v>43686</v>
      </c>
      <c r="K147" s="13">
        <f t="shared" ref="K147" si="416">K146</f>
        <v>43687</v>
      </c>
      <c r="L147" s="13">
        <f t="shared" ref="L147" si="417">L146</f>
        <v>43688</v>
      </c>
      <c r="M147" s="13">
        <f t="shared" ref="M147" si="418">M146</f>
        <v>43689</v>
      </c>
      <c r="N147" s="13">
        <f t="shared" ref="N147" si="419">N146</f>
        <v>43690</v>
      </c>
      <c r="O147" s="13">
        <f t="shared" ref="O147" si="420">O146</f>
        <v>43691</v>
      </c>
      <c r="P147" s="13">
        <f t="shared" ref="P147" si="421">P146</f>
        <v>43692</v>
      </c>
      <c r="Q147" s="13">
        <f t="shared" ref="Q147" si="422">Q146</f>
        <v>43693</v>
      </c>
      <c r="R147" s="13">
        <f t="shared" ref="R147" si="423">R146</f>
        <v>43694</v>
      </c>
      <c r="S147" s="13">
        <f t="shared" ref="S147" si="424">S146</f>
        <v>43695</v>
      </c>
      <c r="T147" s="13">
        <f t="shared" ref="T147" si="425">T146</f>
        <v>43696</v>
      </c>
      <c r="U147" s="13">
        <f t="shared" ref="U147" si="426">U146</f>
        <v>43697</v>
      </c>
      <c r="V147" s="13">
        <f t="shared" ref="V147" si="427">V146</f>
        <v>43698</v>
      </c>
      <c r="W147" s="13">
        <f t="shared" ref="W147" si="428">W146</f>
        <v>43699</v>
      </c>
      <c r="X147" s="13">
        <f t="shared" ref="X147" si="429">X146</f>
        <v>43700</v>
      </c>
      <c r="Y147" s="13">
        <f t="shared" ref="Y147" si="430">Y146</f>
        <v>43701</v>
      </c>
      <c r="Z147" s="13">
        <f t="shared" ref="Z147" si="431">Z146</f>
        <v>43702</v>
      </c>
      <c r="AA147" s="13">
        <f t="shared" ref="AA147" si="432">AA146</f>
        <v>43703</v>
      </c>
      <c r="AB147" s="13">
        <f t="shared" ref="AB147" si="433">AB146</f>
        <v>43704</v>
      </c>
      <c r="AC147" s="13">
        <f t="shared" ref="AC147" si="434">AC146</f>
        <v>43705</v>
      </c>
      <c r="AD147" s="13">
        <f t="shared" ref="AD147" si="435">AD146</f>
        <v>43706</v>
      </c>
      <c r="AE147" s="13">
        <f t="shared" ref="AE147" si="436">AE146</f>
        <v>43707</v>
      </c>
      <c r="AF147" s="13">
        <f t="shared" ref="AF147" si="437">AF146</f>
        <v>43708</v>
      </c>
      <c r="AG147" s="62"/>
      <c r="AH147" s="49"/>
      <c r="AI147" s="51"/>
      <c r="AJ147" s="53"/>
      <c r="AK147" s="53"/>
      <c r="AL147" s="53"/>
      <c r="AM147" s="47"/>
    </row>
    <row r="148" spans="1:39" ht="15" customHeight="1" x14ac:dyDescent="0.25">
      <c r="A148" s="27" t="s">
        <v>0</v>
      </c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14">
        <f ca="1">COUNTA(OFFSET($B148,,,,COUNT($B$146:$AF$146)))</f>
        <v>0</v>
      </c>
      <c r="AH148" s="8">
        <f ca="1">SUMPRODUCT((WEEKDAY(OFFSET($B$146,,,,COUNT($B$146:$AF$146)))=7)*(OFFSET($B148,,,,COUNT($B$146:$AF$146))&lt;&gt;""))</f>
        <v>0</v>
      </c>
      <c r="AI148" s="8">
        <f ca="1">SUMPRODUCT((WEEKDAY(OFFSET($B$146,,,,COUNT($B$146:$AF$146)))=1)*(OFFSET($B148,,,,COUNT($B$146:$AF$146))&lt;&gt;""))</f>
        <v>0</v>
      </c>
      <c r="AJ148" s="8">
        <f ca="1">COUNTIF(OFFSET($B148,,,,COUNT($B$146:$AF$146)),AJ$146)</f>
        <v>0</v>
      </c>
      <c r="AK148" s="8">
        <f t="shared" ref="AK148:AM159" ca="1" si="438">COUNTIF(OFFSET($B148,,,,COUNT($B$146:$AF$146)),AK$146)</f>
        <v>0</v>
      </c>
      <c r="AL148" s="8">
        <f t="shared" ca="1" si="438"/>
        <v>0</v>
      </c>
      <c r="AM148" s="8">
        <f t="shared" ca="1" si="438"/>
        <v>0</v>
      </c>
    </row>
    <row r="149" spans="1:39" ht="15" customHeight="1" x14ac:dyDescent="0.25">
      <c r="A149" s="27" t="s">
        <v>4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14">
        <f t="shared" ref="AG149:AG159" ca="1" si="439">COUNTA(OFFSET($B149,,,,COUNT($B$146:$AF$146)))</f>
        <v>0</v>
      </c>
      <c r="AH149" s="8">
        <f t="shared" ref="AH149:AH159" ca="1" si="440">SUMPRODUCT((WEEKDAY(OFFSET($B$146,,,,COUNT($B$146:$AF$146)))=7)*(OFFSET($B149,,,,COUNT($B$146:$AF$146))&lt;&gt;""))</f>
        <v>0</v>
      </c>
      <c r="AI149" s="8">
        <f t="shared" ref="AI149:AI159" ca="1" si="441">SUMPRODUCT((WEEKDAY(OFFSET($B$146,,,,COUNT($B$146:$AF$146)))=1)*(OFFSET($B149,,,,COUNT($B$146:$AF$146))&lt;&gt;""))</f>
        <v>0</v>
      </c>
      <c r="AJ149" s="8">
        <f t="shared" ref="AJ149:AJ159" ca="1" si="442">COUNTIF(OFFSET($B149,,,,COUNT($B$146:$AF$146)),AJ$146)</f>
        <v>0</v>
      </c>
      <c r="AK149" s="8">
        <f t="shared" ca="1" si="438"/>
        <v>0</v>
      </c>
      <c r="AL149" s="8">
        <f t="shared" ca="1" si="438"/>
        <v>0</v>
      </c>
      <c r="AM149" s="8">
        <f t="shared" ca="1" si="438"/>
        <v>0</v>
      </c>
    </row>
    <row r="150" spans="1:39" ht="15" customHeight="1" thickBot="1" x14ac:dyDescent="0.3">
      <c r="A150" s="31" t="s">
        <v>9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14">
        <f t="shared" ca="1" si="439"/>
        <v>0</v>
      </c>
      <c r="AH150" s="8">
        <f t="shared" ca="1" si="440"/>
        <v>0</v>
      </c>
      <c r="AI150" s="8">
        <f t="shared" ca="1" si="441"/>
        <v>0</v>
      </c>
      <c r="AJ150" s="8">
        <f t="shared" ca="1" si="442"/>
        <v>0</v>
      </c>
      <c r="AK150" s="8">
        <f t="shared" ca="1" si="438"/>
        <v>0</v>
      </c>
      <c r="AL150" s="8">
        <f t="shared" ca="1" si="438"/>
        <v>0</v>
      </c>
      <c r="AM150" s="8">
        <f t="shared" ca="1" si="438"/>
        <v>0</v>
      </c>
    </row>
    <row r="151" spans="1:39" ht="15" customHeight="1" x14ac:dyDescent="0.25">
      <c r="A151" s="32" t="s">
        <v>3</v>
      </c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14">
        <f t="shared" ca="1" si="439"/>
        <v>0</v>
      </c>
      <c r="AH151" s="8">
        <f t="shared" ca="1" si="440"/>
        <v>0</v>
      </c>
      <c r="AI151" s="8">
        <f t="shared" ca="1" si="441"/>
        <v>0</v>
      </c>
      <c r="AJ151" s="8">
        <f t="shared" ca="1" si="442"/>
        <v>0</v>
      </c>
      <c r="AK151" s="8">
        <f t="shared" ca="1" si="438"/>
        <v>0</v>
      </c>
      <c r="AL151" s="8">
        <f t="shared" ca="1" si="438"/>
        <v>0</v>
      </c>
      <c r="AM151" s="8">
        <f t="shared" ca="1" si="438"/>
        <v>0</v>
      </c>
    </row>
    <row r="152" spans="1:39" ht="15" customHeight="1" x14ac:dyDescent="0.25">
      <c r="A152" s="27" t="s">
        <v>6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14">
        <f t="shared" ca="1" si="439"/>
        <v>0</v>
      </c>
      <c r="AH152" s="8">
        <f t="shared" ca="1" si="440"/>
        <v>0</v>
      </c>
      <c r="AI152" s="8">
        <f t="shared" ca="1" si="441"/>
        <v>0</v>
      </c>
      <c r="AJ152" s="8">
        <f t="shared" ca="1" si="442"/>
        <v>0</v>
      </c>
      <c r="AK152" s="8">
        <f t="shared" ca="1" si="438"/>
        <v>0</v>
      </c>
      <c r="AL152" s="8">
        <f t="shared" ca="1" si="438"/>
        <v>0</v>
      </c>
      <c r="AM152" s="8">
        <f t="shared" ca="1" si="438"/>
        <v>0</v>
      </c>
    </row>
    <row r="153" spans="1:39" ht="15" customHeight="1" thickBot="1" x14ac:dyDescent="0.3">
      <c r="A153" s="33" t="s">
        <v>5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14">
        <f t="shared" ca="1" si="439"/>
        <v>0</v>
      </c>
      <c r="AH153" s="8">
        <f t="shared" ca="1" si="440"/>
        <v>0</v>
      </c>
      <c r="AI153" s="8">
        <f t="shared" ca="1" si="441"/>
        <v>0</v>
      </c>
      <c r="AJ153" s="8">
        <f t="shared" ca="1" si="442"/>
        <v>0</v>
      </c>
      <c r="AK153" s="8">
        <f t="shared" ca="1" si="438"/>
        <v>0</v>
      </c>
      <c r="AL153" s="8">
        <f t="shared" ca="1" si="438"/>
        <v>0</v>
      </c>
      <c r="AM153" s="8">
        <f t="shared" ca="1" si="438"/>
        <v>0</v>
      </c>
    </row>
    <row r="154" spans="1:39" ht="15" customHeight="1" x14ac:dyDescent="0.25">
      <c r="A154" s="34" t="s">
        <v>2</v>
      </c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14">
        <f t="shared" ca="1" si="439"/>
        <v>0</v>
      </c>
      <c r="AH154" s="8">
        <f t="shared" ca="1" si="440"/>
        <v>0</v>
      </c>
      <c r="AI154" s="8">
        <f t="shared" ca="1" si="441"/>
        <v>0</v>
      </c>
      <c r="AJ154" s="8">
        <f t="shared" ca="1" si="442"/>
        <v>0</v>
      </c>
      <c r="AK154" s="8">
        <f t="shared" ca="1" si="438"/>
        <v>0</v>
      </c>
      <c r="AL154" s="8">
        <f t="shared" ca="1" si="438"/>
        <v>0</v>
      </c>
      <c r="AM154" s="8">
        <f t="shared" ca="1" si="438"/>
        <v>0</v>
      </c>
    </row>
    <row r="155" spans="1:39" ht="15" customHeight="1" x14ac:dyDescent="0.25">
      <c r="A155" s="27" t="s">
        <v>7</v>
      </c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14">
        <f t="shared" ca="1" si="439"/>
        <v>0</v>
      </c>
      <c r="AH155" s="8">
        <f t="shared" ca="1" si="440"/>
        <v>0</v>
      </c>
      <c r="AI155" s="8">
        <f t="shared" ca="1" si="441"/>
        <v>0</v>
      </c>
      <c r="AJ155" s="8">
        <f t="shared" ca="1" si="442"/>
        <v>0</v>
      </c>
      <c r="AK155" s="8">
        <f t="shared" ca="1" si="438"/>
        <v>0</v>
      </c>
      <c r="AL155" s="8">
        <f t="shared" ca="1" si="438"/>
        <v>0</v>
      </c>
      <c r="AM155" s="8">
        <f t="shared" ca="1" si="438"/>
        <v>0</v>
      </c>
    </row>
    <row r="156" spans="1:39" ht="15" customHeight="1" thickBot="1" x14ac:dyDescent="0.3">
      <c r="A156" s="31" t="s">
        <v>9</v>
      </c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14">
        <f t="shared" ca="1" si="439"/>
        <v>0</v>
      </c>
      <c r="AH156" s="8">
        <f t="shared" ca="1" si="440"/>
        <v>0</v>
      </c>
      <c r="AI156" s="8">
        <f t="shared" ca="1" si="441"/>
        <v>0</v>
      </c>
      <c r="AJ156" s="8">
        <f t="shared" ca="1" si="442"/>
        <v>0</v>
      </c>
      <c r="AK156" s="8">
        <f t="shared" ca="1" si="438"/>
        <v>0</v>
      </c>
      <c r="AL156" s="8">
        <f t="shared" ca="1" si="438"/>
        <v>0</v>
      </c>
      <c r="AM156" s="8">
        <f t="shared" ca="1" si="438"/>
        <v>0</v>
      </c>
    </row>
    <row r="157" spans="1:39" ht="15" customHeight="1" x14ac:dyDescent="0.25">
      <c r="A157" s="32" t="s">
        <v>8</v>
      </c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14">
        <f t="shared" ca="1" si="439"/>
        <v>0</v>
      </c>
      <c r="AH157" s="8">
        <f t="shared" ca="1" si="440"/>
        <v>0</v>
      </c>
      <c r="AI157" s="8">
        <f t="shared" ca="1" si="441"/>
        <v>0</v>
      </c>
      <c r="AJ157" s="8">
        <f t="shared" ca="1" si="442"/>
        <v>0</v>
      </c>
      <c r="AK157" s="8">
        <f t="shared" ca="1" si="438"/>
        <v>0</v>
      </c>
      <c r="AL157" s="8">
        <f t="shared" ca="1" si="438"/>
        <v>0</v>
      </c>
      <c r="AM157" s="8">
        <f t="shared" ca="1" si="438"/>
        <v>0</v>
      </c>
    </row>
    <row r="158" spans="1:39" ht="15" customHeight="1" x14ac:dyDescent="0.25">
      <c r="A158" s="32" t="s">
        <v>45</v>
      </c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14">
        <f t="shared" ca="1" si="439"/>
        <v>0</v>
      </c>
      <c r="AH158" s="8">
        <f t="shared" ca="1" si="440"/>
        <v>0</v>
      </c>
      <c r="AI158" s="8">
        <f t="shared" ca="1" si="441"/>
        <v>0</v>
      </c>
      <c r="AJ158" s="8">
        <f t="shared" ca="1" si="442"/>
        <v>0</v>
      </c>
      <c r="AK158" s="8">
        <f t="shared" ca="1" si="438"/>
        <v>0</v>
      </c>
      <c r="AL158" s="8">
        <f t="shared" ca="1" si="438"/>
        <v>0</v>
      </c>
      <c r="AM158" s="8">
        <f t="shared" ca="1" si="438"/>
        <v>0</v>
      </c>
    </row>
    <row r="159" spans="1:39" ht="15" customHeight="1" x14ac:dyDescent="0.25">
      <c r="A159" s="27" t="s">
        <v>1</v>
      </c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14">
        <f t="shared" ca="1" si="439"/>
        <v>0</v>
      </c>
      <c r="AH159" s="8">
        <f t="shared" ca="1" si="440"/>
        <v>0</v>
      </c>
      <c r="AI159" s="8">
        <f t="shared" ca="1" si="441"/>
        <v>0</v>
      </c>
      <c r="AJ159" s="8">
        <f t="shared" ca="1" si="442"/>
        <v>0</v>
      </c>
      <c r="AK159" s="8">
        <f t="shared" ca="1" si="438"/>
        <v>0</v>
      </c>
      <c r="AL159" s="8">
        <f t="shared" ca="1" si="438"/>
        <v>0</v>
      </c>
      <c r="AM159" s="8">
        <f t="shared" ca="1" si="438"/>
        <v>0</v>
      </c>
    </row>
    <row r="160" spans="1:39" ht="15" customHeight="1" x14ac:dyDescent="0.25">
      <c r="B160" s="37">
        <f>COUNTA(B148:B159)</f>
        <v>0</v>
      </c>
      <c r="C160" s="37">
        <f t="shared" ref="C160" si="443">COUNTA(C148:C159)</f>
        <v>0</v>
      </c>
      <c r="D160" s="37">
        <f t="shared" ref="D160" si="444">COUNTA(D148:D159)</f>
        <v>0</v>
      </c>
      <c r="E160" s="37">
        <f t="shared" ref="E160" si="445">COUNTA(E148:E159)</f>
        <v>0</v>
      </c>
      <c r="F160" s="37">
        <f t="shared" ref="F160" si="446">COUNTA(F148:F159)</f>
        <v>0</v>
      </c>
      <c r="G160" s="37">
        <f t="shared" ref="G160" si="447">COUNTA(G148:G159)</f>
        <v>0</v>
      </c>
      <c r="H160" s="37">
        <f t="shared" ref="H160" si="448">COUNTA(H148:H159)</f>
        <v>0</v>
      </c>
      <c r="I160" s="37">
        <f t="shared" ref="I160" si="449">COUNTA(I148:I159)</f>
        <v>0</v>
      </c>
      <c r="J160" s="37">
        <f t="shared" ref="J160" si="450">COUNTA(J148:J159)</f>
        <v>0</v>
      </c>
      <c r="K160" s="37">
        <f t="shared" ref="K160" si="451">COUNTA(K148:K159)</f>
        <v>0</v>
      </c>
      <c r="L160" s="37">
        <f t="shared" ref="L160" si="452">COUNTA(L148:L159)</f>
        <v>0</v>
      </c>
      <c r="M160" s="37">
        <f t="shared" ref="M160" si="453">COUNTA(M148:M159)</f>
        <v>0</v>
      </c>
      <c r="N160" s="37">
        <f t="shared" ref="N160" si="454">COUNTA(N148:N159)</f>
        <v>0</v>
      </c>
      <c r="O160" s="37">
        <f t="shared" ref="O160" si="455">COUNTA(O148:O159)</f>
        <v>0</v>
      </c>
      <c r="P160" s="37">
        <f t="shared" ref="P160" si="456">COUNTA(P148:P159)</f>
        <v>0</v>
      </c>
      <c r="Q160" s="37">
        <f t="shared" ref="Q160" si="457">COUNTA(Q148:Q159)</f>
        <v>0</v>
      </c>
      <c r="R160" s="37">
        <f t="shared" ref="R160" si="458">COUNTA(R148:R159)</f>
        <v>0</v>
      </c>
      <c r="S160" s="37">
        <f t="shared" ref="S160" si="459">COUNTA(S148:S159)</f>
        <v>0</v>
      </c>
      <c r="T160" s="37">
        <f t="shared" ref="T160" si="460">COUNTA(T148:T159)</f>
        <v>0</v>
      </c>
      <c r="U160" s="37">
        <f t="shared" ref="U160" si="461">COUNTA(U148:U159)</f>
        <v>0</v>
      </c>
      <c r="V160" s="37">
        <f t="shared" ref="V160" si="462">COUNTA(V148:V159)</f>
        <v>0</v>
      </c>
      <c r="W160" s="37">
        <f t="shared" ref="W160" si="463">COUNTA(W148:W159)</f>
        <v>0</v>
      </c>
      <c r="X160" s="37">
        <f t="shared" ref="X160" si="464">COUNTA(X148:X159)</f>
        <v>0</v>
      </c>
      <c r="Y160" s="37">
        <f t="shared" ref="Y160" si="465">COUNTA(Y148:Y159)</f>
        <v>0</v>
      </c>
      <c r="Z160" s="37">
        <f t="shared" ref="Z160" si="466">COUNTA(Z148:Z159)</f>
        <v>0</v>
      </c>
      <c r="AA160" s="37">
        <f t="shared" ref="AA160" si="467">COUNTA(AA148:AA159)</f>
        <v>0</v>
      </c>
      <c r="AB160" s="37">
        <f t="shared" ref="AB160" si="468">COUNTA(AB148:AB159)</f>
        <v>0</v>
      </c>
      <c r="AC160" s="37">
        <f t="shared" ref="AC160" si="469">COUNTA(AC148:AC159)</f>
        <v>0</v>
      </c>
      <c r="AD160" s="37">
        <f>IF(AD146&lt;&gt;"",COUNTA(AD148:AD159),"")</f>
        <v>0</v>
      </c>
      <c r="AE160" s="37">
        <f t="shared" ref="AE160" si="470">IF(AE146&lt;&gt;"",COUNTA(AE148:AE159),"")</f>
        <v>0</v>
      </c>
      <c r="AF160" s="37">
        <f t="shared" ref="AF160" si="471">IF(AF146&lt;&gt;"",COUNTA(AF148:AF159),"")</f>
        <v>0</v>
      </c>
    </row>
    <row r="161" spans="1:39" ht="3.75" customHeight="1" thickBot="1" x14ac:dyDescent="0.3"/>
    <row r="162" spans="1:39" ht="12" customHeight="1" thickBot="1" x14ac:dyDescent="0.3">
      <c r="A162" s="35">
        <f>$A$2</f>
        <v>2019</v>
      </c>
      <c r="B162" s="54">
        <v>9</v>
      </c>
      <c r="C162" s="55"/>
      <c r="D162" s="56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5"/>
      <c r="AG162" s="6"/>
      <c r="AH162" s="5"/>
      <c r="AI162" s="5"/>
      <c r="AJ162" s="5"/>
      <c r="AK162" s="5"/>
      <c r="AL162" s="5"/>
      <c r="AM162" s="5"/>
    </row>
    <row r="163" spans="1:39" ht="3.75" customHeight="1" thickBot="1" x14ac:dyDescent="0.3">
      <c r="A163" s="3"/>
      <c r="B163" s="36"/>
      <c r="C163" s="36"/>
      <c r="D163" s="36"/>
      <c r="E163" s="25"/>
    </row>
    <row r="164" spans="1:39" ht="20.100000000000001" customHeight="1" thickBot="1" x14ac:dyDescent="0.3">
      <c r="B164" s="57" t="str">
        <f xml:space="preserve"> "Période du "&amp;TEXT(DATE($A$2, $B162,1)," jj mmmm aaaa") &amp;"  au " &amp;TEXT(DATE($A$2, $B162+1,1)-1," jj mmmm aaaa")</f>
        <v>Période du  01 septembre 2019  au  30 septembre 2019</v>
      </c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9"/>
    </row>
    <row r="165" spans="1:39" ht="3.75" customHeight="1" thickBot="1" x14ac:dyDescent="0.3">
      <c r="C165" s="60"/>
      <c r="D165" s="60"/>
      <c r="E165" s="4"/>
    </row>
    <row r="166" spans="1:39" ht="26.25" customHeight="1" x14ac:dyDescent="0.25">
      <c r="A166" s="5"/>
      <c r="B166" s="9">
        <f>DATE($A162,$B162,COLUMN()-1)</f>
        <v>43709</v>
      </c>
      <c r="C166" s="10">
        <f t="shared" ref="C166:AC166" si="472">DATE($A162,$B162,COLUMN()-1)</f>
        <v>43710</v>
      </c>
      <c r="D166" s="10">
        <f t="shared" si="472"/>
        <v>43711</v>
      </c>
      <c r="E166" s="10">
        <f t="shared" si="472"/>
        <v>43712</v>
      </c>
      <c r="F166" s="10">
        <f t="shared" si="472"/>
        <v>43713</v>
      </c>
      <c r="G166" s="10">
        <f t="shared" si="472"/>
        <v>43714</v>
      </c>
      <c r="H166" s="10">
        <f t="shared" si="472"/>
        <v>43715</v>
      </c>
      <c r="I166" s="10">
        <f t="shared" si="472"/>
        <v>43716</v>
      </c>
      <c r="J166" s="10">
        <f t="shared" si="472"/>
        <v>43717</v>
      </c>
      <c r="K166" s="10">
        <f t="shared" si="472"/>
        <v>43718</v>
      </c>
      <c r="L166" s="10">
        <f t="shared" si="472"/>
        <v>43719</v>
      </c>
      <c r="M166" s="10">
        <f t="shared" si="472"/>
        <v>43720</v>
      </c>
      <c r="N166" s="10">
        <f t="shared" si="472"/>
        <v>43721</v>
      </c>
      <c r="O166" s="10">
        <f t="shared" si="472"/>
        <v>43722</v>
      </c>
      <c r="P166" s="10">
        <f t="shared" si="472"/>
        <v>43723</v>
      </c>
      <c r="Q166" s="10">
        <f t="shared" si="472"/>
        <v>43724</v>
      </c>
      <c r="R166" s="10">
        <f t="shared" si="472"/>
        <v>43725</v>
      </c>
      <c r="S166" s="10">
        <f t="shared" si="472"/>
        <v>43726</v>
      </c>
      <c r="T166" s="10">
        <f t="shared" si="472"/>
        <v>43727</v>
      </c>
      <c r="U166" s="10">
        <f t="shared" si="472"/>
        <v>43728</v>
      </c>
      <c r="V166" s="10">
        <f t="shared" si="472"/>
        <v>43729</v>
      </c>
      <c r="W166" s="10">
        <f t="shared" si="472"/>
        <v>43730</v>
      </c>
      <c r="X166" s="10">
        <f t="shared" si="472"/>
        <v>43731</v>
      </c>
      <c r="Y166" s="10">
        <f t="shared" si="472"/>
        <v>43732</v>
      </c>
      <c r="Z166" s="10">
        <f t="shared" si="472"/>
        <v>43733</v>
      </c>
      <c r="AA166" s="10">
        <f t="shared" si="472"/>
        <v>43734</v>
      </c>
      <c r="AB166" s="10">
        <f t="shared" si="472"/>
        <v>43735</v>
      </c>
      <c r="AC166" s="10">
        <f t="shared" si="472"/>
        <v>43736</v>
      </c>
      <c r="AD166" s="10">
        <f>IF(MONTH(DATE($A162,$B162,COLUMN()-1))=$B162,DATE($A162,$B162,COLUMN()-1),"")</f>
        <v>43737</v>
      </c>
      <c r="AE166" s="10">
        <f t="shared" ref="AE166:AF166" si="473">IF(MONTH(DATE($A162,$B162,COLUMN()-1))=$B162,DATE($A162,$B162,COLUMN()-1),"")</f>
        <v>43738</v>
      </c>
      <c r="AF166" s="11" t="str">
        <f t="shared" si="473"/>
        <v/>
      </c>
      <c r="AG166" s="61" t="s">
        <v>14</v>
      </c>
      <c r="AH166" s="48" t="s">
        <v>15</v>
      </c>
      <c r="AI166" s="50" t="s">
        <v>16</v>
      </c>
      <c r="AJ166" s="52" t="s">
        <v>10</v>
      </c>
      <c r="AK166" s="52" t="s">
        <v>11</v>
      </c>
      <c r="AL166" s="52" t="s">
        <v>12</v>
      </c>
      <c r="AM166" s="46" t="s">
        <v>13</v>
      </c>
    </row>
    <row r="167" spans="1:39" ht="24.75" customHeight="1" thickBot="1" x14ac:dyDescent="0.3">
      <c r="A167" s="5"/>
      <c r="B167" s="12">
        <f>B166</f>
        <v>43709</v>
      </c>
      <c r="C167" s="13">
        <f t="shared" ref="C167" si="474">C166</f>
        <v>43710</v>
      </c>
      <c r="D167" s="13">
        <f t="shared" ref="D167" si="475">D166</f>
        <v>43711</v>
      </c>
      <c r="E167" s="13">
        <f t="shared" ref="E167" si="476">E166</f>
        <v>43712</v>
      </c>
      <c r="F167" s="13">
        <f t="shared" ref="F167" si="477">F166</f>
        <v>43713</v>
      </c>
      <c r="G167" s="13">
        <f t="shared" ref="G167" si="478">G166</f>
        <v>43714</v>
      </c>
      <c r="H167" s="13">
        <f t="shared" ref="H167" si="479">H166</f>
        <v>43715</v>
      </c>
      <c r="I167" s="13">
        <f t="shared" ref="I167" si="480">I166</f>
        <v>43716</v>
      </c>
      <c r="J167" s="13">
        <f t="shared" ref="J167" si="481">J166</f>
        <v>43717</v>
      </c>
      <c r="K167" s="13">
        <f t="shared" ref="K167" si="482">K166</f>
        <v>43718</v>
      </c>
      <c r="L167" s="13">
        <f t="shared" ref="L167" si="483">L166</f>
        <v>43719</v>
      </c>
      <c r="M167" s="13">
        <f t="shared" ref="M167" si="484">M166</f>
        <v>43720</v>
      </c>
      <c r="N167" s="13">
        <f t="shared" ref="N167" si="485">N166</f>
        <v>43721</v>
      </c>
      <c r="O167" s="13">
        <f t="shared" ref="O167" si="486">O166</f>
        <v>43722</v>
      </c>
      <c r="P167" s="13">
        <f t="shared" ref="P167" si="487">P166</f>
        <v>43723</v>
      </c>
      <c r="Q167" s="13">
        <f t="shared" ref="Q167" si="488">Q166</f>
        <v>43724</v>
      </c>
      <c r="R167" s="13">
        <f t="shared" ref="R167" si="489">R166</f>
        <v>43725</v>
      </c>
      <c r="S167" s="13">
        <f t="shared" ref="S167" si="490">S166</f>
        <v>43726</v>
      </c>
      <c r="T167" s="13">
        <f t="shared" ref="T167" si="491">T166</f>
        <v>43727</v>
      </c>
      <c r="U167" s="13">
        <f t="shared" ref="U167" si="492">U166</f>
        <v>43728</v>
      </c>
      <c r="V167" s="13">
        <f t="shared" ref="V167" si="493">V166</f>
        <v>43729</v>
      </c>
      <c r="W167" s="13">
        <f t="shared" ref="W167" si="494">W166</f>
        <v>43730</v>
      </c>
      <c r="X167" s="13">
        <f t="shared" ref="X167" si="495">X166</f>
        <v>43731</v>
      </c>
      <c r="Y167" s="13">
        <f t="shared" ref="Y167" si="496">Y166</f>
        <v>43732</v>
      </c>
      <c r="Z167" s="13">
        <f t="shared" ref="Z167" si="497">Z166</f>
        <v>43733</v>
      </c>
      <c r="AA167" s="13">
        <f t="shared" ref="AA167" si="498">AA166</f>
        <v>43734</v>
      </c>
      <c r="AB167" s="13">
        <f t="shared" ref="AB167" si="499">AB166</f>
        <v>43735</v>
      </c>
      <c r="AC167" s="13">
        <f t="shared" ref="AC167" si="500">AC166</f>
        <v>43736</v>
      </c>
      <c r="AD167" s="13">
        <f t="shared" ref="AD167" si="501">AD166</f>
        <v>43737</v>
      </c>
      <c r="AE167" s="13">
        <f t="shared" ref="AE167" si="502">AE166</f>
        <v>43738</v>
      </c>
      <c r="AF167" s="13" t="str">
        <f t="shared" ref="AF167" si="503">AF166</f>
        <v/>
      </c>
      <c r="AG167" s="62"/>
      <c r="AH167" s="49"/>
      <c r="AI167" s="51"/>
      <c r="AJ167" s="53"/>
      <c r="AK167" s="53"/>
      <c r="AL167" s="53"/>
      <c r="AM167" s="47"/>
    </row>
    <row r="168" spans="1:39" ht="15" customHeight="1" x14ac:dyDescent="0.25">
      <c r="A168" s="27" t="s">
        <v>0</v>
      </c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14">
        <f ca="1">COUNTA(OFFSET($B168,,,,COUNT($B$166:$AF$166)))</f>
        <v>0</v>
      </c>
      <c r="AH168" s="8">
        <f ca="1">SUMPRODUCT((WEEKDAY(OFFSET($B$166,,,,COUNT($B$166:$AF$166)))=7)*(OFFSET($B168,,,,COUNT($B$166:$AF$166))&lt;&gt;""))</f>
        <v>0</v>
      </c>
      <c r="AI168" s="8">
        <f ca="1">SUMPRODUCT((WEEKDAY(OFFSET($B$166,,,,COUNT($B$166:$AF$166)))=1)*(OFFSET($B168,,,,COUNT($B$166:$AF$166))&lt;&gt;""))</f>
        <v>0</v>
      </c>
      <c r="AJ168" s="8">
        <f ca="1">COUNTIF(OFFSET($B168,,,,COUNT($B$166:$AF$166)),AJ$166)</f>
        <v>0</v>
      </c>
      <c r="AK168" s="8">
        <f t="shared" ref="AK168:AM179" ca="1" si="504">COUNTIF(OFFSET($B168,,,,COUNT($B$166:$AF$166)),AK$166)</f>
        <v>0</v>
      </c>
      <c r="AL168" s="8">
        <f t="shared" ca="1" si="504"/>
        <v>0</v>
      </c>
      <c r="AM168" s="8">
        <f t="shared" ca="1" si="504"/>
        <v>0</v>
      </c>
    </row>
    <row r="169" spans="1:39" ht="15" customHeight="1" x14ac:dyDescent="0.25">
      <c r="A169" s="27" t="s">
        <v>4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14">
        <f t="shared" ref="AG169:AG179" ca="1" si="505">COUNTA(OFFSET($B169,,,,COUNT($B$166:$AF$166)))</f>
        <v>0</v>
      </c>
      <c r="AH169" s="8">
        <f t="shared" ref="AH169:AH179" ca="1" si="506">SUMPRODUCT((WEEKDAY(OFFSET($B$166,,,,COUNT($B$166:$AF$166)))=7)*(OFFSET($B169,,,,COUNT($B$166:$AF$166))&lt;&gt;""))</f>
        <v>0</v>
      </c>
      <c r="AI169" s="8">
        <f t="shared" ref="AI169:AI179" ca="1" si="507">SUMPRODUCT((WEEKDAY(OFFSET($B$166,,,,COUNT($B$166:$AF$166)))=1)*(OFFSET($B169,,,,COUNT($B$166:$AF$166))&lt;&gt;""))</f>
        <v>0</v>
      </c>
      <c r="AJ169" s="8">
        <f t="shared" ref="AJ169:AJ179" ca="1" si="508">COUNTIF(OFFSET($B169,,,,COUNT($B$166:$AF$166)),AJ$166)</f>
        <v>0</v>
      </c>
      <c r="AK169" s="8">
        <f t="shared" ca="1" si="504"/>
        <v>0</v>
      </c>
      <c r="AL169" s="8">
        <f t="shared" ca="1" si="504"/>
        <v>0</v>
      </c>
      <c r="AM169" s="8">
        <f t="shared" ca="1" si="504"/>
        <v>0</v>
      </c>
    </row>
    <row r="170" spans="1:39" ht="15" customHeight="1" thickBot="1" x14ac:dyDescent="0.3">
      <c r="A170" s="31" t="s">
        <v>9</v>
      </c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14">
        <f t="shared" ca="1" si="505"/>
        <v>0</v>
      </c>
      <c r="AH170" s="8">
        <f t="shared" ca="1" si="506"/>
        <v>0</v>
      </c>
      <c r="AI170" s="8">
        <f t="shared" ca="1" si="507"/>
        <v>0</v>
      </c>
      <c r="AJ170" s="8">
        <f t="shared" ca="1" si="508"/>
        <v>0</v>
      </c>
      <c r="AK170" s="8">
        <f t="shared" ca="1" si="504"/>
        <v>0</v>
      </c>
      <c r="AL170" s="8">
        <f t="shared" ca="1" si="504"/>
        <v>0</v>
      </c>
      <c r="AM170" s="8">
        <f t="shared" ca="1" si="504"/>
        <v>0</v>
      </c>
    </row>
    <row r="171" spans="1:39" ht="15" customHeight="1" x14ac:dyDescent="0.25">
      <c r="A171" s="32" t="s">
        <v>3</v>
      </c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14">
        <f t="shared" ca="1" si="505"/>
        <v>0</v>
      </c>
      <c r="AH171" s="8">
        <f t="shared" ca="1" si="506"/>
        <v>0</v>
      </c>
      <c r="AI171" s="8">
        <f t="shared" ca="1" si="507"/>
        <v>0</v>
      </c>
      <c r="AJ171" s="8">
        <f t="shared" ca="1" si="508"/>
        <v>0</v>
      </c>
      <c r="AK171" s="8">
        <f t="shared" ca="1" si="504"/>
        <v>0</v>
      </c>
      <c r="AL171" s="8">
        <f t="shared" ca="1" si="504"/>
        <v>0</v>
      </c>
      <c r="AM171" s="8">
        <f t="shared" ca="1" si="504"/>
        <v>0</v>
      </c>
    </row>
    <row r="172" spans="1:39" ht="15" customHeight="1" x14ac:dyDescent="0.25">
      <c r="A172" s="27" t="s">
        <v>6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14">
        <f t="shared" ca="1" si="505"/>
        <v>0</v>
      </c>
      <c r="AH172" s="8">
        <f t="shared" ca="1" si="506"/>
        <v>0</v>
      </c>
      <c r="AI172" s="8">
        <f t="shared" ca="1" si="507"/>
        <v>0</v>
      </c>
      <c r="AJ172" s="8">
        <f t="shared" ca="1" si="508"/>
        <v>0</v>
      </c>
      <c r="AK172" s="8">
        <f t="shared" ca="1" si="504"/>
        <v>0</v>
      </c>
      <c r="AL172" s="8">
        <f t="shared" ca="1" si="504"/>
        <v>0</v>
      </c>
      <c r="AM172" s="8">
        <f t="shared" ca="1" si="504"/>
        <v>0</v>
      </c>
    </row>
    <row r="173" spans="1:39" ht="15" customHeight="1" thickBot="1" x14ac:dyDescent="0.3">
      <c r="A173" s="33" t="s">
        <v>5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14">
        <f t="shared" ca="1" si="505"/>
        <v>0</v>
      </c>
      <c r="AH173" s="8">
        <f t="shared" ca="1" si="506"/>
        <v>0</v>
      </c>
      <c r="AI173" s="8">
        <f t="shared" ca="1" si="507"/>
        <v>0</v>
      </c>
      <c r="AJ173" s="8">
        <f t="shared" ca="1" si="508"/>
        <v>0</v>
      </c>
      <c r="AK173" s="8">
        <f t="shared" ca="1" si="504"/>
        <v>0</v>
      </c>
      <c r="AL173" s="8">
        <f t="shared" ca="1" si="504"/>
        <v>0</v>
      </c>
      <c r="AM173" s="8">
        <f t="shared" ca="1" si="504"/>
        <v>0</v>
      </c>
    </row>
    <row r="174" spans="1:39" ht="15" customHeight="1" x14ac:dyDescent="0.25">
      <c r="A174" s="34" t="s">
        <v>2</v>
      </c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14">
        <f t="shared" ca="1" si="505"/>
        <v>0</v>
      </c>
      <c r="AH174" s="8">
        <f t="shared" ca="1" si="506"/>
        <v>0</v>
      </c>
      <c r="AI174" s="8">
        <f t="shared" ca="1" si="507"/>
        <v>0</v>
      </c>
      <c r="AJ174" s="8">
        <f t="shared" ca="1" si="508"/>
        <v>0</v>
      </c>
      <c r="AK174" s="8">
        <f t="shared" ca="1" si="504"/>
        <v>0</v>
      </c>
      <c r="AL174" s="8">
        <f t="shared" ca="1" si="504"/>
        <v>0</v>
      </c>
      <c r="AM174" s="8">
        <f t="shared" ca="1" si="504"/>
        <v>0</v>
      </c>
    </row>
    <row r="175" spans="1:39" ht="15" customHeight="1" x14ac:dyDescent="0.25">
      <c r="A175" s="27" t="s">
        <v>7</v>
      </c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14">
        <f t="shared" ca="1" si="505"/>
        <v>0</v>
      </c>
      <c r="AH175" s="8">
        <f t="shared" ca="1" si="506"/>
        <v>0</v>
      </c>
      <c r="AI175" s="8">
        <f t="shared" ca="1" si="507"/>
        <v>0</v>
      </c>
      <c r="AJ175" s="8">
        <f t="shared" ca="1" si="508"/>
        <v>0</v>
      </c>
      <c r="AK175" s="8">
        <f t="shared" ca="1" si="504"/>
        <v>0</v>
      </c>
      <c r="AL175" s="8">
        <f t="shared" ca="1" si="504"/>
        <v>0</v>
      </c>
      <c r="AM175" s="8">
        <f t="shared" ca="1" si="504"/>
        <v>0</v>
      </c>
    </row>
    <row r="176" spans="1:39" ht="15" customHeight="1" thickBot="1" x14ac:dyDescent="0.3">
      <c r="A176" s="31" t="s">
        <v>9</v>
      </c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14">
        <f t="shared" ca="1" si="505"/>
        <v>0</v>
      </c>
      <c r="AH176" s="8">
        <f t="shared" ca="1" si="506"/>
        <v>0</v>
      </c>
      <c r="AI176" s="8">
        <f t="shared" ca="1" si="507"/>
        <v>0</v>
      </c>
      <c r="AJ176" s="8">
        <f t="shared" ca="1" si="508"/>
        <v>0</v>
      </c>
      <c r="AK176" s="8">
        <f t="shared" ca="1" si="504"/>
        <v>0</v>
      </c>
      <c r="AL176" s="8">
        <f t="shared" ca="1" si="504"/>
        <v>0</v>
      </c>
      <c r="AM176" s="8">
        <f t="shared" ca="1" si="504"/>
        <v>0</v>
      </c>
    </row>
    <row r="177" spans="1:39" ht="15" customHeight="1" x14ac:dyDescent="0.25">
      <c r="A177" s="32" t="s">
        <v>8</v>
      </c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14">
        <f t="shared" ca="1" si="505"/>
        <v>0</v>
      </c>
      <c r="AH177" s="8">
        <f t="shared" ca="1" si="506"/>
        <v>0</v>
      </c>
      <c r="AI177" s="8">
        <f t="shared" ca="1" si="507"/>
        <v>0</v>
      </c>
      <c r="AJ177" s="8">
        <f t="shared" ca="1" si="508"/>
        <v>0</v>
      </c>
      <c r="AK177" s="8">
        <f t="shared" ca="1" si="504"/>
        <v>0</v>
      </c>
      <c r="AL177" s="8">
        <f t="shared" ca="1" si="504"/>
        <v>0</v>
      </c>
      <c r="AM177" s="8">
        <f t="shared" ca="1" si="504"/>
        <v>0</v>
      </c>
    </row>
    <row r="178" spans="1:39" ht="15" customHeight="1" x14ac:dyDescent="0.25">
      <c r="A178" s="32" t="s">
        <v>45</v>
      </c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14">
        <f t="shared" ca="1" si="505"/>
        <v>0</v>
      </c>
      <c r="AH178" s="8">
        <f t="shared" ca="1" si="506"/>
        <v>0</v>
      </c>
      <c r="AI178" s="8">
        <f t="shared" ca="1" si="507"/>
        <v>0</v>
      </c>
      <c r="AJ178" s="8">
        <f t="shared" ca="1" si="508"/>
        <v>0</v>
      </c>
      <c r="AK178" s="8">
        <f t="shared" ca="1" si="504"/>
        <v>0</v>
      </c>
      <c r="AL178" s="8">
        <f t="shared" ca="1" si="504"/>
        <v>0</v>
      </c>
      <c r="AM178" s="8">
        <f t="shared" ca="1" si="504"/>
        <v>0</v>
      </c>
    </row>
    <row r="179" spans="1:39" ht="15" customHeight="1" x14ac:dyDescent="0.25">
      <c r="A179" s="27" t="s">
        <v>1</v>
      </c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14">
        <f t="shared" ca="1" si="505"/>
        <v>0</v>
      </c>
      <c r="AH179" s="8">
        <f t="shared" ca="1" si="506"/>
        <v>0</v>
      </c>
      <c r="AI179" s="8">
        <f t="shared" ca="1" si="507"/>
        <v>0</v>
      </c>
      <c r="AJ179" s="8">
        <f t="shared" ca="1" si="508"/>
        <v>0</v>
      </c>
      <c r="AK179" s="8">
        <f t="shared" ca="1" si="504"/>
        <v>0</v>
      </c>
      <c r="AL179" s="8">
        <f t="shared" ca="1" si="504"/>
        <v>0</v>
      </c>
      <c r="AM179" s="8">
        <f t="shared" ca="1" si="504"/>
        <v>0</v>
      </c>
    </row>
    <row r="180" spans="1:39" ht="15" customHeight="1" x14ac:dyDescent="0.25">
      <c r="B180" s="37">
        <f>COUNTA(B168:B179)</f>
        <v>0</v>
      </c>
      <c r="C180" s="37">
        <f t="shared" ref="C180" si="509">COUNTA(C168:C179)</f>
        <v>0</v>
      </c>
      <c r="D180" s="37">
        <f t="shared" ref="D180" si="510">COUNTA(D168:D179)</f>
        <v>0</v>
      </c>
      <c r="E180" s="37">
        <f t="shared" ref="E180" si="511">COUNTA(E168:E179)</f>
        <v>0</v>
      </c>
      <c r="F180" s="37">
        <f t="shared" ref="F180" si="512">COUNTA(F168:F179)</f>
        <v>0</v>
      </c>
      <c r="G180" s="37">
        <f t="shared" ref="G180" si="513">COUNTA(G168:G179)</f>
        <v>0</v>
      </c>
      <c r="H180" s="37">
        <f t="shared" ref="H180" si="514">COUNTA(H168:H179)</f>
        <v>0</v>
      </c>
      <c r="I180" s="37">
        <f t="shared" ref="I180" si="515">COUNTA(I168:I179)</f>
        <v>0</v>
      </c>
      <c r="J180" s="37">
        <f t="shared" ref="J180" si="516">COUNTA(J168:J179)</f>
        <v>0</v>
      </c>
      <c r="K180" s="37">
        <f t="shared" ref="K180" si="517">COUNTA(K168:K179)</f>
        <v>0</v>
      </c>
      <c r="L180" s="37">
        <f t="shared" ref="L180" si="518">COUNTA(L168:L179)</f>
        <v>0</v>
      </c>
      <c r="M180" s="37">
        <f t="shared" ref="M180" si="519">COUNTA(M168:M179)</f>
        <v>0</v>
      </c>
      <c r="N180" s="37">
        <f t="shared" ref="N180" si="520">COUNTA(N168:N179)</f>
        <v>0</v>
      </c>
      <c r="O180" s="37">
        <f t="shared" ref="O180" si="521">COUNTA(O168:O179)</f>
        <v>0</v>
      </c>
      <c r="P180" s="37">
        <f t="shared" ref="P180" si="522">COUNTA(P168:P179)</f>
        <v>0</v>
      </c>
      <c r="Q180" s="37">
        <f t="shared" ref="Q180" si="523">COUNTA(Q168:Q179)</f>
        <v>0</v>
      </c>
      <c r="R180" s="37">
        <f t="shared" ref="R180" si="524">COUNTA(R168:R179)</f>
        <v>0</v>
      </c>
      <c r="S180" s="37">
        <f t="shared" ref="S180" si="525">COUNTA(S168:S179)</f>
        <v>0</v>
      </c>
      <c r="T180" s="37">
        <f t="shared" ref="T180" si="526">COUNTA(T168:T179)</f>
        <v>0</v>
      </c>
      <c r="U180" s="37">
        <f t="shared" ref="U180" si="527">COUNTA(U168:U179)</f>
        <v>0</v>
      </c>
      <c r="V180" s="37">
        <f t="shared" ref="V180" si="528">COUNTA(V168:V179)</f>
        <v>0</v>
      </c>
      <c r="W180" s="37">
        <f t="shared" ref="W180" si="529">COUNTA(W168:W179)</f>
        <v>0</v>
      </c>
      <c r="X180" s="37">
        <f t="shared" ref="X180" si="530">COUNTA(X168:X179)</f>
        <v>0</v>
      </c>
      <c r="Y180" s="37">
        <f t="shared" ref="Y180" si="531">COUNTA(Y168:Y179)</f>
        <v>0</v>
      </c>
      <c r="Z180" s="37">
        <f t="shared" ref="Z180" si="532">COUNTA(Z168:Z179)</f>
        <v>0</v>
      </c>
      <c r="AA180" s="37">
        <f t="shared" ref="AA180" si="533">COUNTA(AA168:AA179)</f>
        <v>0</v>
      </c>
      <c r="AB180" s="37">
        <f t="shared" ref="AB180" si="534">COUNTA(AB168:AB179)</f>
        <v>0</v>
      </c>
      <c r="AC180" s="37">
        <f t="shared" ref="AC180" si="535">COUNTA(AC168:AC179)</f>
        <v>0</v>
      </c>
      <c r="AD180" s="37">
        <f>IF(AD166&lt;&gt;"",COUNTA(AD168:AD179),"")</f>
        <v>0</v>
      </c>
      <c r="AE180" s="37">
        <f t="shared" ref="AE180" si="536">IF(AE166&lt;&gt;"",COUNTA(AE168:AE179),"")</f>
        <v>0</v>
      </c>
      <c r="AF180" s="37" t="str">
        <f t="shared" ref="AF180" si="537">IF(AF166&lt;&gt;"",COUNTA(AF168:AF179),"")</f>
        <v/>
      </c>
    </row>
    <row r="181" spans="1:39" ht="8.1" customHeight="1" thickBot="1" x14ac:dyDescent="0.3"/>
    <row r="182" spans="1:39" ht="12" customHeight="1" thickBot="1" x14ac:dyDescent="0.3">
      <c r="A182" s="35">
        <f>$A$2</f>
        <v>2019</v>
      </c>
      <c r="B182" s="54">
        <v>10</v>
      </c>
      <c r="C182" s="55"/>
      <c r="D182" s="56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5"/>
      <c r="AG182" s="6"/>
      <c r="AH182" s="5"/>
      <c r="AI182" s="5"/>
      <c r="AJ182" s="5"/>
      <c r="AK182" s="5"/>
      <c r="AL182" s="5"/>
      <c r="AM182" s="5"/>
    </row>
    <row r="183" spans="1:39" ht="3.75" customHeight="1" thickBot="1" x14ac:dyDescent="0.3">
      <c r="A183" s="3"/>
      <c r="B183" s="36"/>
      <c r="C183" s="36"/>
      <c r="D183" s="36"/>
      <c r="E183" s="25"/>
    </row>
    <row r="184" spans="1:39" ht="20.100000000000001" customHeight="1" thickBot="1" x14ac:dyDescent="0.3">
      <c r="B184" s="57" t="str">
        <f xml:space="preserve"> "Période du "&amp;TEXT(DATE($A$2, $B182,1)," jj mmmm aaaa") &amp;"  au " &amp;TEXT(DATE($A$2, $B182+1,1)-1," jj mmmm aaaa")</f>
        <v>Période du  01 octobre 2019  au  31 octobre 2019</v>
      </c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9"/>
    </row>
    <row r="185" spans="1:39" ht="3.75" customHeight="1" thickBot="1" x14ac:dyDescent="0.3">
      <c r="C185" s="60"/>
      <c r="D185" s="60"/>
      <c r="E185" s="4"/>
    </row>
    <row r="186" spans="1:39" ht="26.25" customHeight="1" x14ac:dyDescent="0.25">
      <c r="A186" s="5"/>
      <c r="B186" s="9">
        <f>DATE($A182,$B182,COLUMN()-1)</f>
        <v>43739</v>
      </c>
      <c r="C186" s="10">
        <f t="shared" ref="C186:AC186" si="538">DATE($A182,$B182,COLUMN()-1)</f>
        <v>43740</v>
      </c>
      <c r="D186" s="10">
        <f t="shared" si="538"/>
        <v>43741</v>
      </c>
      <c r="E186" s="10">
        <f t="shared" si="538"/>
        <v>43742</v>
      </c>
      <c r="F186" s="10">
        <f t="shared" si="538"/>
        <v>43743</v>
      </c>
      <c r="G186" s="10">
        <f t="shared" si="538"/>
        <v>43744</v>
      </c>
      <c r="H186" s="10">
        <f t="shared" si="538"/>
        <v>43745</v>
      </c>
      <c r="I186" s="10">
        <f t="shared" si="538"/>
        <v>43746</v>
      </c>
      <c r="J186" s="10">
        <f t="shared" si="538"/>
        <v>43747</v>
      </c>
      <c r="K186" s="10">
        <f t="shared" si="538"/>
        <v>43748</v>
      </c>
      <c r="L186" s="10">
        <f t="shared" si="538"/>
        <v>43749</v>
      </c>
      <c r="M186" s="10">
        <f t="shared" si="538"/>
        <v>43750</v>
      </c>
      <c r="N186" s="10">
        <f t="shared" si="538"/>
        <v>43751</v>
      </c>
      <c r="O186" s="10">
        <f t="shared" si="538"/>
        <v>43752</v>
      </c>
      <c r="P186" s="10">
        <f t="shared" si="538"/>
        <v>43753</v>
      </c>
      <c r="Q186" s="10">
        <f t="shared" si="538"/>
        <v>43754</v>
      </c>
      <c r="R186" s="10">
        <f t="shared" si="538"/>
        <v>43755</v>
      </c>
      <c r="S186" s="10">
        <f t="shared" si="538"/>
        <v>43756</v>
      </c>
      <c r="T186" s="10">
        <f t="shared" si="538"/>
        <v>43757</v>
      </c>
      <c r="U186" s="10">
        <f t="shared" si="538"/>
        <v>43758</v>
      </c>
      <c r="V186" s="10">
        <f t="shared" si="538"/>
        <v>43759</v>
      </c>
      <c r="W186" s="10">
        <f t="shared" si="538"/>
        <v>43760</v>
      </c>
      <c r="X186" s="10">
        <f t="shared" si="538"/>
        <v>43761</v>
      </c>
      <c r="Y186" s="10">
        <f t="shared" si="538"/>
        <v>43762</v>
      </c>
      <c r="Z186" s="10">
        <f t="shared" si="538"/>
        <v>43763</v>
      </c>
      <c r="AA186" s="10">
        <f t="shared" si="538"/>
        <v>43764</v>
      </c>
      <c r="AB186" s="10">
        <f t="shared" si="538"/>
        <v>43765</v>
      </c>
      <c r="AC186" s="10">
        <f t="shared" si="538"/>
        <v>43766</v>
      </c>
      <c r="AD186" s="10">
        <f>IF(MONTH(DATE($A182,$B182,COLUMN()-1))=$B182,DATE($A182,$B182,COLUMN()-1),"")</f>
        <v>43767</v>
      </c>
      <c r="AE186" s="10">
        <f t="shared" ref="AE186:AF186" si="539">IF(MONTH(DATE($A182,$B182,COLUMN()-1))=$B182,DATE($A182,$B182,COLUMN()-1),"")</f>
        <v>43768</v>
      </c>
      <c r="AF186" s="11">
        <f t="shared" si="539"/>
        <v>43769</v>
      </c>
      <c r="AG186" s="61" t="s">
        <v>14</v>
      </c>
      <c r="AH186" s="48" t="s">
        <v>15</v>
      </c>
      <c r="AI186" s="50" t="s">
        <v>16</v>
      </c>
      <c r="AJ186" s="52" t="s">
        <v>10</v>
      </c>
      <c r="AK186" s="52" t="s">
        <v>11</v>
      </c>
      <c r="AL186" s="52" t="s">
        <v>12</v>
      </c>
      <c r="AM186" s="46" t="s">
        <v>13</v>
      </c>
    </row>
    <row r="187" spans="1:39" ht="24.75" customHeight="1" thickBot="1" x14ac:dyDescent="0.3">
      <c r="A187" s="5"/>
      <c r="B187" s="12">
        <f>B186</f>
        <v>43739</v>
      </c>
      <c r="C187" s="13">
        <f t="shared" ref="C187" si="540">C186</f>
        <v>43740</v>
      </c>
      <c r="D187" s="13">
        <f t="shared" ref="D187" si="541">D186</f>
        <v>43741</v>
      </c>
      <c r="E187" s="13">
        <f t="shared" ref="E187" si="542">E186</f>
        <v>43742</v>
      </c>
      <c r="F187" s="13">
        <f t="shared" ref="F187" si="543">F186</f>
        <v>43743</v>
      </c>
      <c r="G187" s="13">
        <f t="shared" ref="G187" si="544">G186</f>
        <v>43744</v>
      </c>
      <c r="H187" s="13">
        <f t="shared" ref="H187" si="545">H186</f>
        <v>43745</v>
      </c>
      <c r="I187" s="13">
        <f t="shared" ref="I187" si="546">I186</f>
        <v>43746</v>
      </c>
      <c r="J187" s="13">
        <f t="shared" ref="J187" si="547">J186</f>
        <v>43747</v>
      </c>
      <c r="K187" s="13">
        <f t="shared" ref="K187" si="548">K186</f>
        <v>43748</v>
      </c>
      <c r="L187" s="13">
        <f t="shared" ref="L187" si="549">L186</f>
        <v>43749</v>
      </c>
      <c r="M187" s="13">
        <f t="shared" ref="M187" si="550">M186</f>
        <v>43750</v>
      </c>
      <c r="N187" s="13">
        <f t="shared" ref="N187" si="551">N186</f>
        <v>43751</v>
      </c>
      <c r="O187" s="13">
        <f t="shared" ref="O187" si="552">O186</f>
        <v>43752</v>
      </c>
      <c r="P187" s="13">
        <f t="shared" ref="P187" si="553">P186</f>
        <v>43753</v>
      </c>
      <c r="Q187" s="13">
        <f t="shared" ref="Q187" si="554">Q186</f>
        <v>43754</v>
      </c>
      <c r="R187" s="13">
        <f t="shared" ref="R187" si="555">R186</f>
        <v>43755</v>
      </c>
      <c r="S187" s="13">
        <f t="shared" ref="S187" si="556">S186</f>
        <v>43756</v>
      </c>
      <c r="T187" s="13">
        <f t="shared" ref="T187" si="557">T186</f>
        <v>43757</v>
      </c>
      <c r="U187" s="13">
        <f t="shared" ref="U187" si="558">U186</f>
        <v>43758</v>
      </c>
      <c r="V187" s="13">
        <f t="shared" ref="V187" si="559">V186</f>
        <v>43759</v>
      </c>
      <c r="W187" s="13">
        <f t="shared" ref="W187" si="560">W186</f>
        <v>43760</v>
      </c>
      <c r="X187" s="13">
        <f t="shared" ref="X187" si="561">X186</f>
        <v>43761</v>
      </c>
      <c r="Y187" s="13">
        <f t="shared" ref="Y187" si="562">Y186</f>
        <v>43762</v>
      </c>
      <c r="Z187" s="13">
        <f t="shared" ref="Z187" si="563">Z186</f>
        <v>43763</v>
      </c>
      <c r="AA187" s="13">
        <f t="shared" ref="AA187" si="564">AA186</f>
        <v>43764</v>
      </c>
      <c r="AB187" s="13">
        <f t="shared" ref="AB187" si="565">AB186</f>
        <v>43765</v>
      </c>
      <c r="AC187" s="13">
        <f t="shared" ref="AC187" si="566">AC186</f>
        <v>43766</v>
      </c>
      <c r="AD187" s="13">
        <f t="shared" ref="AD187" si="567">AD186</f>
        <v>43767</v>
      </c>
      <c r="AE187" s="13">
        <f t="shared" ref="AE187" si="568">AE186</f>
        <v>43768</v>
      </c>
      <c r="AF187" s="13">
        <f t="shared" ref="AF187" si="569">AF186</f>
        <v>43769</v>
      </c>
      <c r="AG187" s="62"/>
      <c r="AH187" s="49"/>
      <c r="AI187" s="51"/>
      <c r="AJ187" s="53"/>
      <c r="AK187" s="53"/>
      <c r="AL187" s="53"/>
      <c r="AM187" s="47"/>
    </row>
    <row r="188" spans="1:39" ht="15" customHeight="1" x14ac:dyDescent="0.25">
      <c r="A188" s="27" t="s">
        <v>0</v>
      </c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14">
        <f ca="1">COUNTA(OFFSET($B188,,,,COUNT($B$186:$AF$186)))</f>
        <v>0</v>
      </c>
      <c r="AH188" s="8">
        <f ca="1">SUMPRODUCT((WEEKDAY(OFFSET($B$186,,,,COUNT($B$186:$AF$186)))=7)*(OFFSET($B188,,,,COUNT($B$186:$AF$186))&lt;&gt;""))</f>
        <v>0</v>
      </c>
      <c r="AI188" s="8">
        <f ca="1">SUMPRODUCT((WEEKDAY(OFFSET($B$186,,,,COUNT($B$186:$AF$186)))=1)*(OFFSET($B188,,,,COUNT($B$186:$AF$186))&lt;&gt;""))</f>
        <v>0</v>
      </c>
      <c r="AJ188" s="8">
        <f ca="1">COUNTIF(OFFSET($B188,,,,COUNT($B$186:$AF$186)),AJ$186)</f>
        <v>0</v>
      </c>
      <c r="AK188" s="8">
        <f t="shared" ref="AK188:AM199" ca="1" si="570">COUNTIF(OFFSET($B188,,,,COUNT($B$186:$AF$186)),AK$186)</f>
        <v>0</v>
      </c>
      <c r="AL188" s="8">
        <f t="shared" ca="1" si="570"/>
        <v>0</v>
      </c>
      <c r="AM188" s="8">
        <f t="shared" ca="1" si="570"/>
        <v>0</v>
      </c>
    </row>
    <row r="189" spans="1:39" ht="15" customHeight="1" x14ac:dyDescent="0.25">
      <c r="A189" s="27" t="s">
        <v>4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14">
        <f t="shared" ref="AG189:AG199" ca="1" si="571">COUNTA(OFFSET($B189,,,,COUNT($B$186:$AF$186)))</f>
        <v>0</v>
      </c>
      <c r="AH189" s="8">
        <f t="shared" ref="AH189:AH199" ca="1" si="572">SUMPRODUCT((WEEKDAY(OFFSET($B$186,,,,COUNT($B$186:$AF$186)))=7)*(OFFSET($B189,,,,COUNT($B$186:$AF$186))&lt;&gt;""))</f>
        <v>0</v>
      </c>
      <c r="AI189" s="8">
        <f t="shared" ref="AI189:AI199" ca="1" si="573">SUMPRODUCT((WEEKDAY(OFFSET($B$186,,,,COUNT($B$186:$AF$186)))=1)*(OFFSET($B189,,,,COUNT($B$186:$AF$186))&lt;&gt;""))</f>
        <v>0</v>
      </c>
      <c r="AJ189" s="8">
        <f t="shared" ref="AJ189:AJ199" ca="1" si="574">COUNTIF(OFFSET($B189,,,,COUNT($B$186:$AF$186)),AJ$186)</f>
        <v>0</v>
      </c>
      <c r="AK189" s="8">
        <f t="shared" ca="1" si="570"/>
        <v>0</v>
      </c>
      <c r="AL189" s="8">
        <f t="shared" ca="1" si="570"/>
        <v>0</v>
      </c>
      <c r="AM189" s="8">
        <f t="shared" ca="1" si="570"/>
        <v>0</v>
      </c>
    </row>
    <row r="190" spans="1:39" ht="15" customHeight="1" thickBot="1" x14ac:dyDescent="0.3">
      <c r="A190" s="31" t="s">
        <v>9</v>
      </c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14">
        <f t="shared" ca="1" si="571"/>
        <v>0</v>
      </c>
      <c r="AH190" s="8">
        <f t="shared" ca="1" si="572"/>
        <v>0</v>
      </c>
      <c r="AI190" s="8">
        <f t="shared" ca="1" si="573"/>
        <v>0</v>
      </c>
      <c r="AJ190" s="8">
        <f t="shared" ca="1" si="574"/>
        <v>0</v>
      </c>
      <c r="AK190" s="8">
        <f t="shared" ca="1" si="570"/>
        <v>0</v>
      </c>
      <c r="AL190" s="8">
        <f t="shared" ca="1" si="570"/>
        <v>0</v>
      </c>
      <c r="AM190" s="8">
        <f t="shared" ca="1" si="570"/>
        <v>0</v>
      </c>
    </row>
    <row r="191" spans="1:39" ht="15" customHeight="1" x14ac:dyDescent="0.25">
      <c r="A191" s="32" t="s">
        <v>3</v>
      </c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14">
        <f t="shared" ca="1" si="571"/>
        <v>0</v>
      </c>
      <c r="AH191" s="8">
        <f t="shared" ca="1" si="572"/>
        <v>0</v>
      </c>
      <c r="AI191" s="8">
        <f t="shared" ca="1" si="573"/>
        <v>0</v>
      </c>
      <c r="AJ191" s="8">
        <f t="shared" ca="1" si="574"/>
        <v>0</v>
      </c>
      <c r="AK191" s="8">
        <f t="shared" ca="1" si="570"/>
        <v>0</v>
      </c>
      <c r="AL191" s="8">
        <f t="shared" ca="1" si="570"/>
        <v>0</v>
      </c>
      <c r="AM191" s="8">
        <f t="shared" ca="1" si="570"/>
        <v>0</v>
      </c>
    </row>
    <row r="192" spans="1:39" ht="15" customHeight="1" x14ac:dyDescent="0.25">
      <c r="A192" s="27" t="s">
        <v>6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14">
        <f t="shared" ca="1" si="571"/>
        <v>0</v>
      </c>
      <c r="AH192" s="8">
        <f t="shared" ca="1" si="572"/>
        <v>0</v>
      </c>
      <c r="AI192" s="8">
        <f t="shared" ca="1" si="573"/>
        <v>0</v>
      </c>
      <c r="AJ192" s="8">
        <f t="shared" ca="1" si="574"/>
        <v>0</v>
      </c>
      <c r="AK192" s="8">
        <f t="shared" ca="1" si="570"/>
        <v>0</v>
      </c>
      <c r="AL192" s="8">
        <f t="shared" ca="1" si="570"/>
        <v>0</v>
      </c>
      <c r="AM192" s="8">
        <f t="shared" ca="1" si="570"/>
        <v>0</v>
      </c>
    </row>
    <row r="193" spans="1:39" ht="15" customHeight="1" thickBot="1" x14ac:dyDescent="0.3">
      <c r="A193" s="33" t="s">
        <v>5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14">
        <f t="shared" ca="1" si="571"/>
        <v>0</v>
      </c>
      <c r="AH193" s="8">
        <f t="shared" ca="1" si="572"/>
        <v>0</v>
      </c>
      <c r="AI193" s="8">
        <f t="shared" ca="1" si="573"/>
        <v>0</v>
      </c>
      <c r="AJ193" s="8">
        <f t="shared" ca="1" si="574"/>
        <v>0</v>
      </c>
      <c r="AK193" s="8">
        <f t="shared" ca="1" si="570"/>
        <v>0</v>
      </c>
      <c r="AL193" s="8">
        <f t="shared" ca="1" si="570"/>
        <v>0</v>
      </c>
      <c r="AM193" s="8">
        <f t="shared" ca="1" si="570"/>
        <v>0</v>
      </c>
    </row>
    <row r="194" spans="1:39" ht="15" customHeight="1" x14ac:dyDescent="0.25">
      <c r="A194" s="34" t="s">
        <v>2</v>
      </c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14">
        <f t="shared" ca="1" si="571"/>
        <v>0</v>
      </c>
      <c r="AH194" s="8">
        <f t="shared" ca="1" si="572"/>
        <v>0</v>
      </c>
      <c r="AI194" s="8">
        <f t="shared" ca="1" si="573"/>
        <v>0</v>
      </c>
      <c r="AJ194" s="8">
        <f t="shared" ca="1" si="574"/>
        <v>0</v>
      </c>
      <c r="AK194" s="8">
        <f t="shared" ca="1" si="570"/>
        <v>0</v>
      </c>
      <c r="AL194" s="8">
        <f t="shared" ca="1" si="570"/>
        <v>0</v>
      </c>
      <c r="AM194" s="8">
        <f t="shared" ca="1" si="570"/>
        <v>0</v>
      </c>
    </row>
    <row r="195" spans="1:39" ht="15" customHeight="1" x14ac:dyDescent="0.25">
      <c r="A195" s="27" t="s">
        <v>7</v>
      </c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14">
        <f t="shared" ca="1" si="571"/>
        <v>0</v>
      </c>
      <c r="AH195" s="8">
        <f t="shared" ca="1" si="572"/>
        <v>0</v>
      </c>
      <c r="AI195" s="8">
        <f t="shared" ca="1" si="573"/>
        <v>0</v>
      </c>
      <c r="AJ195" s="8">
        <f t="shared" ca="1" si="574"/>
        <v>0</v>
      </c>
      <c r="AK195" s="8">
        <f t="shared" ca="1" si="570"/>
        <v>0</v>
      </c>
      <c r="AL195" s="8">
        <f t="shared" ca="1" si="570"/>
        <v>0</v>
      </c>
      <c r="AM195" s="8">
        <f t="shared" ca="1" si="570"/>
        <v>0</v>
      </c>
    </row>
    <row r="196" spans="1:39" ht="15" customHeight="1" thickBot="1" x14ac:dyDescent="0.3">
      <c r="A196" s="31" t="s">
        <v>9</v>
      </c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14">
        <f t="shared" ca="1" si="571"/>
        <v>0</v>
      </c>
      <c r="AH196" s="8">
        <f t="shared" ca="1" si="572"/>
        <v>0</v>
      </c>
      <c r="AI196" s="8">
        <f t="shared" ca="1" si="573"/>
        <v>0</v>
      </c>
      <c r="AJ196" s="8">
        <f t="shared" ca="1" si="574"/>
        <v>0</v>
      </c>
      <c r="AK196" s="8">
        <f t="shared" ca="1" si="570"/>
        <v>0</v>
      </c>
      <c r="AL196" s="8">
        <f t="shared" ca="1" si="570"/>
        <v>0</v>
      </c>
      <c r="AM196" s="8">
        <f t="shared" ca="1" si="570"/>
        <v>0</v>
      </c>
    </row>
    <row r="197" spans="1:39" ht="15" customHeight="1" x14ac:dyDescent="0.25">
      <c r="A197" s="32" t="s">
        <v>8</v>
      </c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14">
        <f t="shared" ca="1" si="571"/>
        <v>0</v>
      </c>
      <c r="AH197" s="8">
        <f t="shared" ca="1" si="572"/>
        <v>0</v>
      </c>
      <c r="AI197" s="8">
        <f t="shared" ca="1" si="573"/>
        <v>0</v>
      </c>
      <c r="AJ197" s="8">
        <f t="shared" ca="1" si="574"/>
        <v>0</v>
      </c>
      <c r="AK197" s="8">
        <f t="shared" ca="1" si="570"/>
        <v>0</v>
      </c>
      <c r="AL197" s="8">
        <f t="shared" ca="1" si="570"/>
        <v>0</v>
      </c>
      <c r="AM197" s="8">
        <f t="shared" ca="1" si="570"/>
        <v>0</v>
      </c>
    </row>
    <row r="198" spans="1:39" ht="15" customHeight="1" x14ac:dyDescent="0.25">
      <c r="A198" s="32" t="s">
        <v>45</v>
      </c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14">
        <f t="shared" ca="1" si="571"/>
        <v>0</v>
      </c>
      <c r="AH198" s="8">
        <f t="shared" ca="1" si="572"/>
        <v>0</v>
      </c>
      <c r="AI198" s="8">
        <f t="shared" ca="1" si="573"/>
        <v>0</v>
      </c>
      <c r="AJ198" s="8">
        <f t="shared" ca="1" si="574"/>
        <v>0</v>
      </c>
      <c r="AK198" s="8">
        <f t="shared" ca="1" si="570"/>
        <v>0</v>
      </c>
      <c r="AL198" s="8">
        <f t="shared" ca="1" si="570"/>
        <v>0</v>
      </c>
      <c r="AM198" s="8">
        <f t="shared" ca="1" si="570"/>
        <v>0</v>
      </c>
    </row>
    <row r="199" spans="1:39" ht="15" customHeight="1" x14ac:dyDescent="0.25">
      <c r="A199" s="27" t="s">
        <v>1</v>
      </c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14">
        <f t="shared" ca="1" si="571"/>
        <v>0</v>
      </c>
      <c r="AH199" s="8">
        <f t="shared" ca="1" si="572"/>
        <v>0</v>
      </c>
      <c r="AI199" s="8">
        <f t="shared" ca="1" si="573"/>
        <v>0</v>
      </c>
      <c r="AJ199" s="8">
        <f t="shared" ca="1" si="574"/>
        <v>0</v>
      </c>
      <c r="AK199" s="8">
        <f t="shared" ca="1" si="570"/>
        <v>0</v>
      </c>
      <c r="AL199" s="8">
        <f t="shared" ca="1" si="570"/>
        <v>0</v>
      </c>
      <c r="AM199" s="8">
        <f t="shared" ca="1" si="570"/>
        <v>0</v>
      </c>
    </row>
    <row r="200" spans="1:39" ht="15" customHeight="1" x14ac:dyDescent="0.25">
      <c r="B200" s="37">
        <f>COUNTA(B188:B199)</f>
        <v>0</v>
      </c>
      <c r="C200" s="37">
        <f t="shared" ref="C200" si="575">COUNTA(C188:C199)</f>
        <v>0</v>
      </c>
      <c r="D200" s="37">
        <f t="shared" ref="D200" si="576">COUNTA(D188:D199)</f>
        <v>0</v>
      </c>
      <c r="E200" s="37">
        <f t="shared" ref="E200" si="577">COUNTA(E188:E199)</f>
        <v>0</v>
      </c>
      <c r="F200" s="37">
        <f t="shared" ref="F200" si="578">COUNTA(F188:F199)</f>
        <v>0</v>
      </c>
      <c r="G200" s="37">
        <f t="shared" ref="G200" si="579">COUNTA(G188:G199)</f>
        <v>0</v>
      </c>
      <c r="H200" s="37">
        <f t="shared" ref="H200" si="580">COUNTA(H188:H199)</f>
        <v>0</v>
      </c>
      <c r="I200" s="37">
        <f t="shared" ref="I200" si="581">COUNTA(I188:I199)</f>
        <v>0</v>
      </c>
      <c r="J200" s="37">
        <f t="shared" ref="J200" si="582">COUNTA(J188:J199)</f>
        <v>0</v>
      </c>
      <c r="K200" s="37">
        <f t="shared" ref="K200" si="583">COUNTA(K188:K199)</f>
        <v>0</v>
      </c>
      <c r="L200" s="37">
        <f t="shared" ref="L200" si="584">COUNTA(L188:L199)</f>
        <v>0</v>
      </c>
      <c r="M200" s="37">
        <f t="shared" ref="M200" si="585">COUNTA(M188:M199)</f>
        <v>0</v>
      </c>
      <c r="N200" s="37">
        <f t="shared" ref="N200" si="586">COUNTA(N188:N199)</f>
        <v>0</v>
      </c>
      <c r="O200" s="37">
        <f t="shared" ref="O200" si="587">COUNTA(O188:O199)</f>
        <v>0</v>
      </c>
      <c r="P200" s="37">
        <f t="shared" ref="P200" si="588">COUNTA(P188:P199)</f>
        <v>0</v>
      </c>
      <c r="Q200" s="37">
        <f t="shared" ref="Q200" si="589">COUNTA(Q188:Q199)</f>
        <v>0</v>
      </c>
      <c r="R200" s="37">
        <f t="shared" ref="R200" si="590">COUNTA(R188:R199)</f>
        <v>0</v>
      </c>
      <c r="S200" s="37">
        <f t="shared" ref="S200" si="591">COUNTA(S188:S199)</f>
        <v>0</v>
      </c>
      <c r="T200" s="37">
        <f t="shared" ref="T200" si="592">COUNTA(T188:T199)</f>
        <v>0</v>
      </c>
      <c r="U200" s="37">
        <f t="shared" ref="U200" si="593">COUNTA(U188:U199)</f>
        <v>0</v>
      </c>
      <c r="V200" s="37">
        <f t="shared" ref="V200" si="594">COUNTA(V188:V199)</f>
        <v>0</v>
      </c>
      <c r="W200" s="37">
        <f t="shared" ref="W200" si="595">COUNTA(W188:W199)</f>
        <v>0</v>
      </c>
      <c r="X200" s="37">
        <f t="shared" ref="X200" si="596">COUNTA(X188:X199)</f>
        <v>0</v>
      </c>
      <c r="Y200" s="37">
        <f t="shared" ref="Y200" si="597">COUNTA(Y188:Y199)</f>
        <v>0</v>
      </c>
      <c r="Z200" s="37">
        <f t="shared" ref="Z200" si="598">COUNTA(Z188:Z199)</f>
        <v>0</v>
      </c>
      <c r="AA200" s="37">
        <f t="shared" ref="AA200" si="599">COUNTA(AA188:AA199)</f>
        <v>0</v>
      </c>
      <c r="AB200" s="37">
        <f t="shared" ref="AB200" si="600">COUNTA(AB188:AB199)</f>
        <v>0</v>
      </c>
      <c r="AC200" s="37">
        <f t="shared" ref="AC200" si="601">COUNTA(AC188:AC199)</f>
        <v>0</v>
      </c>
      <c r="AD200" s="37">
        <f>IF(AD186&lt;&gt;"",COUNTA(AD188:AD199),"")</f>
        <v>0</v>
      </c>
      <c r="AE200" s="37">
        <f t="shared" ref="AE200" si="602">IF(AE186&lt;&gt;"",COUNTA(AE188:AE199),"")</f>
        <v>0</v>
      </c>
      <c r="AF200" s="37">
        <f t="shared" ref="AF200" si="603">IF(AF186&lt;&gt;"",COUNTA(AF188:AF199),"")</f>
        <v>0</v>
      </c>
    </row>
    <row r="201" spans="1:39" ht="3.75" customHeight="1" thickBot="1" x14ac:dyDescent="0.3"/>
    <row r="202" spans="1:39" ht="12" customHeight="1" thickBot="1" x14ac:dyDescent="0.3">
      <c r="A202" s="35">
        <f>$A$2</f>
        <v>2019</v>
      </c>
      <c r="B202" s="54">
        <v>11</v>
      </c>
      <c r="C202" s="55"/>
      <c r="D202" s="56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5"/>
      <c r="AG202" s="6"/>
      <c r="AH202" s="5"/>
      <c r="AI202" s="5"/>
      <c r="AJ202" s="5"/>
      <c r="AK202" s="5"/>
      <c r="AL202" s="5"/>
      <c r="AM202" s="5"/>
    </row>
    <row r="203" spans="1:39" ht="3.75" customHeight="1" thickBot="1" x14ac:dyDescent="0.3">
      <c r="A203" s="3"/>
      <c r="B203" s="36"/>
      <c r="C203" s="36"/>
      <c r="D203" s="36"/>
      <c r="E203" s="25"/>
    </row>
    <row r="204" spans="1:39" ht="20.100000000000001" customHeight="1" thickBot="1" x14ac:dyDescent="0.3">
      <c r="B204" s="57" t="str">
        <f xml:space="preserve"> "Période du "&amp;TEXT(DATE($A$2, $B202,1)," jj mmmm aaaa") &amp;"  au " &amp;TEXT(DATE($A$2, $B202+1,1)-1," jj mmmm aaaa")</f>
        <v>Période du  01 novembre 2019  au  30 novembre 2019</v>
      </c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9"/>
    </row>
    <row r="205" spans="1:39" ht="3.75" customHeight="1" thickBot="1" x14ac:dyDescent="0.3">
      <c r="C205" s="60"/>
      <c r="D205" s="60"/>
      <c r="E205" s="4"/>
    </row>
    <row r="206" spans="1:39" ht="26.25" customHeight="1" x14ac:dyDescent="0.25">
      <c r="A206" s="5"/>
      <c r="B206" s="9">
        <f>DATE($A202,$B202,COLUMN()-1)</f>
        <v>43770</v>
      </c>
      <c r="C206" s="10">
        <f t="shared" ref="C206:AC206" si="604">DATE($A202,$B202,COLUMN()-1)</f>
        <v>43771</v>
      </c>
      <c r="D206" s="10">
        <f t="shared" si="604"/>
        <v>43772</v>
      </c>
      <c r="E206" s="10">
        <f t="shared" si="604"/>
        <v>43773</v>
      </c>
      <c r="F206" s="10">
        <f t="shared" si="604"/>
        <v>43774</v>
      </c>
      <c r="G206" s="10">
        <f t="shared" si="604"/>
        <v>43775</v>
      </c>
      <c r="H206" s="10">
        <f t="shared" si="604"/>
        <v>43776</v>
      </c>
      <c r="I206" s="10">
        <f t="shared" si="604"/>
        <v>43777</v>
      </c>
      <c r="J206" s="10">
        <f t="shared" si="604"/>
        <v>43778</v>
      </c>
      <c r="K206" s="10">
        <f t="shared" si="604"/>
        <v>43779</v>
      </c>
      <c r="L206" s="10">
        <f t="shared" si="604"/>
        <v>43780</v>
      </c>
      <c r="M206" s="10">
        <f t="shared" si="604"/>
        <v>43781</v>
      </c>
      <c r="N206" s="10">
        <f t="shared" si="604"/>
        <v>43782</v>
      </c>
      <c r="O206" s="10">
        <f t="shared" si="604"/>
        <v>43783</v>
      </c>
      <c r="P206" s="10">
        <f t="shared" si="604"/>
        <v>43784</v>
      </c>
      <c r="Q206" s="10">
        <f t="shared" si="604"/>
        <v>43785</v>
      </c>
      <c r="R206" s="10">
        <f t="shared" si="604"/>
        <v>43786</v>
      </c>
      <c r="S206" s="10">
        <f t="shared" si="604"/>
        <v>43787</v>
      </c>
      <c r="T206" s="10">
        <f t="shared" si="604"/>
        <v>43788</v>
      </c>
      <c r="U206" s="10">
        <f t="shared" si="604"/>
        <v>43789</v>
      </c>
      <c r="V206" s="10">
        <f t="shared" si="604"/>
        <v>43790</v>
      </c>
      <c r="W206" s="10">
        <f t="shared" si="604"/>
        <v>43791</v>
      </c>
      <c r="X206" s="10">
        <f t="shared" si="604"/>
        <v>43792</v>
      </c>
      <c r="Y206" s="10">
        <f t="shared" si="604"/>
        <v>43793</v>
      </c>
      <c r="Z206" s="10">
        <f t="shared" si="604"/>
        <v>43794</v>
      </c>
      <c r="AA206" s="10">
        <f t="shared" si="604"/>
        <v>43795</v>
      </c>
      <c r="AB206" s="10">
        <f t="shared" si="604"/>
        <v>43796</v>
      </c>
      <c r="AC206" s="10">
        <f t="shared" si="604"/>
        <v>43797</v>
      </c>
      <c r="AD206" s="10">
        <f>IF(MONTH(DATE($A202,$B202,COLUMN()-1))=$B202,DATE($A202,$B202,COLUMN()-1),"")</f>
        <v>43798</v>
      </c>
      <c r="AE206" s="10">
        <f t="shared" ref="AE206:AF206" si="605">IF(MONTH(DATE($A202,$B202,COLUMN()-1))=$B202,DATE($A202,$B202,COLUMN()-1),"")</f>
        <v>43799</v>
      </c>
      <c r="AF206" s="11" t="str">
        <f t="shared" si="605"/>
        <v/>
      </c>
      <c r="AG206" s="61" t="s">
        <v>14</v>
      </c>
      <c r="AH206" s="48" t="s">
        <v>15</v>
      </c>
      <c r="AI206" s="50" t="s">
        <v>16</v>
      </c>
      <c r="AJ206" s="52" t="s">
        <v>10</v>
      </c>
      <c r="AK206" s="52" t="s">
        <v>11</v>
      </c>
      <c r="AL206" s="52" t="s">
        <v>12</v>
      </c>
      <c r="AM206" s="46" t="s">
        <v>13</v>
      </c>
    </row>
    <row r="207" spans="1:39" ht="24.75" customHeight="1" thickBot="1" x14ac:dyDescent="0.3">
      <c r="A207" s="5"/>
      <c r="B207" s="12">
        <f>B206</f>
        <v>43770</v>
      </c>
      <c r="C207" s="13">
        <f t="shared" ref="C207" si="606">C206</f>
        <v>43771</v>
      </c>
      <c r="D207" s="13">
        <f t="shared" ref="D207" si="607">D206</f>
        <v>43772</v>
      </c>
      <c r="E207" s="13">
        <f t="shared" ref="E207" si="608">E206</f>
        <v>43773</v>
      </c>
      <c r="F207" s="13">
        <f t="shared" ref="F207" si="609">F206</f>
        <v>43774</v>
      </c>
      <c r="G207" s="13">
        <f t="shared" ref="G207" si="610">G206</f>
        <v>43775</v>
      </c>
      <c r="H207" s="13">
        <f t="shared" ref="H207" si="611">H206</f>
        <v>43776</v>
      </c>
      <c r="I207" s="13">
        <f t="shared" ref="I207" si="612">I206</f>
        <v>43777</v>
      </c>
      <c r="J207" s="13">
        <f t="shared" ref="J207" si="613">J206</f>
        <v>43778</v>
      </c>
      <c r="K207" s="13">
        <f t="shared" ref="K207" si="614">K206</f>
        <v>43779</v>
      </c>
      <c r="L207" s="13">
        <f t="shared" ref="L207" si="615">L206</f>
        <v>43780</v>
      </c>
      <c r="M207" s="13">
        <f t="shared" ref="M207" si="616">M206</f>
        <v>43781</v>
      </c>
      <c r="N207" s="13">
        <f t="shared" ref="N207" si="617">N206</f>
        <v>43782</v>
      </c>
      <c r="O207" s="13">
        <f t="shared" ref="O207" si="618">O206</f>
        <v>43783</v>
      </c>
      <c r="P207" s="13">
        <f t="shared" ref="P207" si="619">P206</f>
        <v>43784</v>
      </c>
      <c r="Q207" s="13">
        <f t="shared" ref="Q207" si="620">Q206</f>
        <v>43785</v>
      </c>
      <c r="R207" s="13">
        <f t="shared" ref="R207" si="621">R206</f>
        <v>43786</v>
      </c>
      <c r="S207" s="13">
        <f t="shared" ref="S207" si="622">S206</f>
        <v>43787</v>
      </c>
      <c r="T207" s="13">
        <f t="shared" ref="T207" si="623">T206</f>
        <v>43788</v>
      </c>
      <c r="U207" s="13">
        <f t="shared" ref="U207" si="624">U206</f>
        <v>43789</v>
      </c>
      <c r="V207" s="13">
        <f t="shared" ref="V207" si="625">V206</f>
        <v>43790</v>
      </c>
      <c r="W207" s="13">
        <f t="shared" ref="W207" si="626">W206</f>
        <v>43791</v>
      </c>
      <c r="X207" s="13">
        <f t="shared" ref="X207" si="627">X206</f>
        <v>43792</v>
      </c>
      <c r="Y207" s="13">
        <f t="shared" ref="Y207" si="628">Y206</f>
        <v>43793</v>
      </c>
      <c r="Z207" s="13">
        <f t="shared" ref="Z207" si="629">Z206</f>
        <v>43794</v>
      </c>
      <c r="AA207" s="13">
        <f t="shared" ref="AA207" si="630">AA206</f>
        <v>43795</v>
      </c>
      <c r="AB207" s="13">
        <f t="shared" ref="AB207" si="631">AB206</f>
        <v>43796</v>
      </c>
      <c r="AC207" s="13">
        <f t="shared" ref="AC207" si="632">AC206</f>
        <v>43797</v>
      </c>
      <c r="AD207" s="13">
        <f t="shared" ref="AD207" si="633">AD206</f>
        <v>43798</v>
      </c>
      <c r="AE207" s="13">
        <f t="shared" ref="AE207" si="634">AE206</f>
        <v>43799</v>
      </c>
      <c r="AF207" s="13" t="str">
        <f t="shared" ref="AF207" si="635">AF206</f>
        <v/>
      </c>
      <c r="AG207" s="62"/>
      <c r="AH207" s="49"/>
      <c r="AI207" s="51"/>
      <c r="AJ207" s="53"/>
      <c r="AK207" s="53"/>
      <c r="AL207" s="53"/>
      <c r="AM207" s="47"/>
    </row>
    <row r="208" spans="1:39" ht="15" customHeight="1" x14ac:dyDescent="0.25">
      <c r="A208" s="27" t="s">
        <v>0</v>
      </c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14">
        <f ca="1">COUNTA(OFFSET($B208,,,,COUNT($B$206:$AF$206)))</f>
        <v>0</v>
      </c>
      <c r="AH208" s="8">
        <f ca="1">SUMPRODUCT((WEEKDAY(OFFSET($B$206,,,,COUNT($B$206:$AF$206)))=7)*(OFFSET($B208,,,,COUNT($B$206:$AF$206))&lt;&gt;""))</f>
        <v>0</v>
      </c>
      <c r="AI208" s="8">
        <f ca="1">SUMPRODUCT((WEEKDAY(OFFSET($B$206,,,,COUNT($B$206:$AF$206)))=1)*(OFFSET($B208,,,,COUNT($B$206:$AF$206))&lt;&gt;""))</f>
        <v>0</v>
      </c>
      <c r="AJ208" s="8">
        <f ca="1">COUNTIF(OFFSET($B208,,,,COUNT($B$206:$AF$206)),AJ$206)</f>
        <v>0</v>
      </c>
      <c r="AK208" s="8">
        <f t="shared" ref="AK208:AM219" ca="1" si="636">COUNTIF(OFFSET($B208,,,,COUNT($B$206:$AF$206)),AK$206)</f>
        <v>0</v>
      </c>
      <c r="AL208" s="8">
        <f t="shared" ca="1" si="636"/>
        <v>0</v>
      </c>
      <c r="AM208" s="8">
        <f t="shared" ca="1" si="636"/>
        <v>0</v>
      </c>
    </row>
    <row r="209" spans="1:39" ht="15" customHeight="1" x14ac:dyDescent="0.25">
      <c r="A209" s="27" t="s">
        <v>4</v>
      </c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14">
        <f t="shared" ref="AG209:AG219" ca="1" si="637">COUNTA(OFFSET($B209,,,,COUNT($B$206:$AF$206)))</f>
        <v>0</v>
      </c>
      <c r="AH209" s="8">
        <f t="shared" ref="AH209:AH219" ca="1" si="638">SUMPRODUCT((WEEKDAY(OFFSET($B$206,,,,COUNT($B$206:$AF$206)))=7)*(OFFSET($B209,,,,COUNT($B$206:$AF$206))&lt;&gt;""))</f>
        <v>0</v>
      </c>
      <c r="AI209" s="8">
        <f t="shared" ref="AI209:AI219" ca="1" si="639">SUMPRODUCT((WEEKDAY(OFFSET($B$206,,,,COUNT($B$206:$AF$206)))=1)*(OFFSET($B209,,,,COUNT($B$206:$AF$206))&lt;&gt;""))</f>
        <v>0</v>
      </c>
      <c r="AJ209" s="8">
        <f t="shared" ref="AJ209:AJ219" ca="1" si="640">COUNTIF(OFFSET($B209,,,,COUNT($B$206:$AF$206)),AJ$206)</f>
        <v>0</v>
      </c>
      <c r="AK209" s="8">
        <f t="shared" ca="1" si="636"/>
        <v>0</v>
      </c>
      <c r="AL209" s="8">
        <f t="shared" ca="1" si="636"/>
        <v>0</v>
      </c>
      <c r="AM209" s="8">
        <f t="shared" ca="1" si="636"/>
        <v>0</v>
      </c>
    </row>
    <row r="210" spans="1:39" ht="15" customHeight="1" thickBot="1" x14ac:dyDescent="0.3">
      <c r="A210" s="31" t="s">
        <v>9</v>
      </c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14">
        <f t="shared" ca="1" si="637"/>
        <v>0</v>
      </c>
      <c r="AH210" s="8">
        <f t="shared" ca="1" si="638"/>
        <v>0</v>
      </c>
      <c r="AI210" s="8">
        <f t="shared" ca="1" si="639"/>
        <v>0</v>
      </c>
      <c r="AJ210" s="8">
        <f t="shared" ca="1" si="640"/>
        <v>0</v>
      </c>
      <c r="AK210" s="8">
        <f t="shared" ca="1" si="636"/>
        <v>0</v>
      </c>
      <c r="AL210" s="8">
        <f t="shared" ca="1" si="636"/>
        <v>0</v>
      </c>
      <c r="AM210" s="8">
        <f t="shared" ca="1" si="636"/>
        <v>0</v>
      </c>
    </row>
    <row r="211" spans="1:39" ht="15" customHeight="1" x14ac:dyDescent="0.25">
      <c r="A211" s="32" t="s">
        <v>3</v>
      </c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14">
        <f t="shared" ca="1" si="637"/>
        <v>0</v>
      </c>
      <c r="AH211" s="8">
        <f t="shared" ca="1" si="638"/>
        <v>0</v>
      </c>
      <c r="AI211" s="8">
        <f t="shared" ca="1" si="639"/>
        <v>0</v>
      </c>
      <c r="AJ211" s="8">
        <f t="shared" ca="1" si="640"/>
        <v>0</v>
      </c>
      <c r="AK211" s="8">
        <f t="shared" ca="1" si="636"/>
        <v>0</v>
      </c>
      <c r="AL211" s="8">
        <f t="shared" ca="1" si="636"/>
        <v>0</v>
      </c>
      <c r="AM211" s="8">
        <f t="shared" ca="1" si="636"/>
        <v>0</v>
      </c>
    </row>
    <row r="212" spans="1:39" ht="15" customHeight="1" x14ac:dyDescent="0.25">
      <c r="A212" s="27" t="s">
        <v>6</v>
      </c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14">
        <f t="shared" ca="1" si="637"/>
        <v>0</v>
      </c>
      <c r="AH212" s="8">
        <f t="shared" ca="1" si="638"/>
        <v>0</v>
      </c>
      <c r="AI212" s="8">
        <f t="shared" ca="1" si="639"/>
        <v>0</v>
      </c>
      <c r="AJ212" s="8">
        <f t="shared" ca="1" si="640"/>
        <v>0</v>
      </c>
      <c r="AK212" s="8">
        <f t="shared" ca="1" si="636"/>
        <v>0</v>
      </c>
      <c r="AL212" s="8">
        <f t="shared" ca="1" si="636"/>
        <v>0</v>
      </c>
      <c r="AM212" s="8">
        <f t="shared" ca="1" si="636"/>
        <v>0</v>
      </c>
    </row>
    <row r="213" spans="1:39" ht="15" customHeight="1" thickBot="1" x14ac:dyDescent="0.3">
      <c r="A213" s="33" t="s">
        <v>5</v>
      </c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14">
        <f t="shared" ca="1" si="637"/>
        <v>0</v>
      </c>
      <c r="AH213" s="8">
        <f t="shared" ca="1" si="638"/>
        <v>0</v>
      </c>
      <c r="AI213" s="8">
        <f t="shared" ca="1" si="639"/>
        <v>0</v>
      </c>
      <c r="AJ213" s="8">
        <f t="shared" ca="1" si="640"/>
        <v>0</v>
      </c>
      <c r="AK213" s="8">
        <f t="shared" ca="1" si="636"/>
        <v>0</v>
      </c>
      <c r="AL213" s="8">
        <f t="shared" ca="1" si="636"/>
        <v>0</v>
      </c>
      <c r="AM213" s="8">
        <f t="shared" ca="1" si="636"/>
        <v>0</v>
      </c>
    </row>
    <row r="214" spans="1:39" ht="15" customHeight="1" x14ac:dyDescent="0.25">
      <c r="A214" s="34" t="s">
        <v>2</v>
      </c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14">
        <f t="shared" ca="1" si="637"/>
        <v>0</v>
      </c>
      <c r="AH214" s="8">
        <f t="shared" ca="1" si="638"/>
        <v>0</v>
      </c>
      <c r="AI214" s="8">
        <f t="shared" ca="1" si="639"/>
        <v>0</v>
      </c>
      <c r="AJ214" s="8">
        <f t="shared" ca="1" si="640"/>
        <v>0</v>
      </c>
      <c r="AK214" s="8">
        <f t="shared" ca="1" si="636"/>
        <v>0</v>
      </c>
      <c r="AL214" s="8">
        <f t="shared" ca="1" si="636"/>
        <v>0</v>
      </c>
      <c r="AM214" s="8">
        <f t="shared" ca="1" si="636"/>
        <v>0</v>
      </c>
    </row>
    <row r="215" spans="1:39" ht="15" customHeight="1" x14ac:dyDescent="0.25">
      <c r="A215" s="27" t="s">
        <v>7</v>
      </c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14">
        <f t="shared" ca="1" si="637"/>
        <v>0</v>
      </c>
      <c r="AH215" s="8">
        <f t="shared" ca="1" si="638"/>
        <v>0</v>
      </c>
      <c r="AI215" s="8">
        <f t="shared" ca="1" si="639"/>
        <v>0</v>
      </c>
      <c r="AJ215" s="8">
        <f t="shared" ca="1" si="640"/>
        <v>0</v>
      </c>
      <c r="AK215" s="8">
        <f t="shared" ca="1" si="636"/>
        <v>0</v>
      </c>
      <c r="AL215" s="8">
        <f t="shared" ca="1" si="636"/>
        <v>0</v>
      </c>
      <c r="AM215" s="8">
        <f t="shared" ca="1" si="636"/>
        <v>0</v>
      </c>
    </row>
    <row r="216" spans="1:39" ht="15" customHeight="1" thickBot="1" x14ac:dyDescent="0.3">
      <c r="A216" s="31" t="s">
        <v>9</v>
      </c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14">
        <f t="shared" ca="1" si="637"/>
        <v>0</v>
      </c>
      <c r="AH216" s="8">
        <f t="shared" ca="1" si="638"/>
        <v>0</v>
      </c>
      <c r="AI216" s="8">
        <f t="shared" ca="1" si="639"/>
        <v>0</v>
      </c>
      <c r="AJ216" s="8">
        <f t="shared" ca="1" si="640"/>
        <v>0</v>
      </c>
      <c r="AK216" s="8">
        <f t="shared" ca="1" si="636"/>
        <v>0</v>
      </c>
      <c r="AL216" s="8">
        <f t="shared" ca="1" si="636"/>
        <v>0</v>
      </c>
      <c r="AM216" s="8">
        <f t="shared" ca="1" si="636"/>
        <v>0</v>
      </c>
    </row>
    <row r="217" spans="1:39" ht="15" customHeight="1" x14ac:dyDescent="0.25">
      <c r="A217" s="32" t="s">
        <v>8</v>
      </c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14">
        <f t="shared" ca="1" si="637"/>
        <v>0</v>
      </c>
      <c r="AH217" s="8">
        <f t="shared" ca="1" si="638"/>
        <v>0</v>
      </c>
      <c r="AI217" s="8">
        <f t="shared" ca="1" si="639"/>
        <v>0</v>
      </c>
      <c r="AJ217" s="8">
        <f t="shared" ca="1" si="640"/>
        <v>0</v>
      </c>
      <c r="AK217" s="8">
        <f t="shared" ca="1" si="636"/>
        <v>0</v>
      </c>
      <c r="AL217" s="8">
        <f t="shared" ca="1" si="636"/>
        <v>0</v>
      </c>
      <c r="AM217" s="8">
        <f t="shared" ca="1" si="636"/>
        <v>0</v>
      </c>
    </row>
    <row r="218" spans="1:39" ht="15" customHeight="1" x14ac:dyDescent="0.25">
      <c r="A218" s="32" t="s">
        <v>45</v>
      </c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14">
        <f t="shared" ca="1" si="637"/>
        <v>0</v>
      </c>
      <c r="AH218" s="8">
        <f t="shared" ca="1" si="638"/>
        <v>0</v>
      </c>
      <c r="AI218" s="8">
        <f t="shared" ca="1" si="639"/>
        <v>0</v>
      </c>
      <c r="AJ218" s="8">
        <f t="shared" ca="1" si="640"/>
        <v>0</v>
      </c>
      <c r="AK218" s="8">
        <f t="shared" ca="1" si="636"/>
        <v>0</v>
      </c>
      <c r="AL218" s="8">
        <f t="shared" ca="1" si="636"/>
        <v>0</v>
      </c>
      <c r="AM218" s="8">
        <f t="shared" ca="1" si="636"/>
        <v>0</v>
      </c>
    </row>
    <row r="219" spans="1:39" ht="15" customHeight="1" x14ac:dyDescent="0.25">
      <c r="A219" s="27" t="s">
        <v>1</v>
      </c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14">
        <f t="shared" ca="1" si="637"/>
        <v>0</v>
      </c>
      <c r="AH219" s="8">
        <f t="shared" ca="1" si="638"/>
        <v>0</v>
      </c>
      <c r="AI219" s="8">
        <f t="shared" ca="1" si="639"/>
        <v>0</v>
      </c>
      <c r="AJ219" s="8">
        <f t="shared" ca="1" si="640"/>
        <v>0</v>
      </c>
      <c r="AK219" s="8">
        <f t="shared" ca="1" si="636"/>
        <v>0</v>
      </c>
      <c r="AL219" s="8">
        <f t="shared" ca="1" si="636"/>
        <v>0</v>
      </c>
      <c r="AM219" s="8">
        <f t="shared" ca="1" si="636"/>
        <v>0</v>
      </c>
    </row>
    <row r="220" spans="1:39" ht="15" customHeight="1" x14ac:dyDescent="0.25">
      <c r="B220" s="37">
        <f>COUNTA(B208:B219)</f>
        <v>0</v>
      </c>
      <c r="C220" s="37">
        <f t="shared" ref="C220" si="641">COUNTA(C208:C219)</f>
        <v>0</v>
      </c>
      <c r="D220" s="37">
        <f t="shared" ref="D220" si="642">COUNTA(D208:D219)</f>
        <v>0</v>
      </c>
      <c r="E220" s="37">
        <f t="shared" ref="E220" si="643">COUNTA(E208:E219)</f>
        <v>0</v>
      </c>
      <c r="F220" s="37">
        <f t="shared" ref="F220" si="644">COUNTA(F208:F219)</f>
        <v>0</v>
      </c>
      <c r="G220" s="37">
        <f t="shared" ref="G220" si="645">COUNTA(G208:G219)</f>
        <v>0</v>
      </c>
      <c r="H220" s="37">
        <f t="shared" ref="H220" si="646">COUNTA(H208:H219)</f>
        <v>0</v>
      </c>
      <c r="I220" s="37">
        <f t="shared" ref="I220" si="647">COUNTA(I208:I219)</f>
        <v>0</v>
      </c>
      <c r="J220" s="37">
        <f t="shared" ref="J220" si="648">COUNTA(J208:J219)</f>
        <v>0</v>
      </c>
      <c r="K220" s="37">
        <f t="shared" ref="K220" si="649">COUNTA(K208:K219)</f>
        <v>0</v>
      </c>
      <c r="L220" s="37">
        <f t="shared" ref="L220" si="650">COUNTA(L208:L219)</f>
        <v>0</v>
      </c>
      <c r="M220" s="37">
        <f t="shared" ref="M220" si="651">COUNTA(M208:M219)</f>
        <v>0</v>
      </c>
      <c r="N220" s="37">
        <f t="shared" ref="N220" si="652">COUNTA(N208:N219)</f>
        <v>0</v>
      </c>
      <c r="O220" s="37">
        <f t="shared" ref="O220" si="653">COUNTA(O208:O219)</f>
        <v>0</v>
      </c>
      <c r="P220" s="37">
        <f t="shared" ref="P220" si="654">COUNTA(P208:P219)</f>
        <v>0</v>
      </c>
      <c r="Q220" s="37">
        <f t="shared" ref="Q220" si="655">COUNTA(Q208:Q219)</f>
        <v>0</v>
      </c>
      <c r="R220" s="37">
        <f t="shared" ref="R220" si="656">COUNTA(R208:R219)</f>
        <v>0</v>
      </c>
      <c r="S220" s="37">
        <f t="shared" ref="S220" si="657">COUNTA(S208:S219)</f>
        <v>0</v>
      </c>
      <c r="T220" s="37">
        <f t="shared" ref="T220" si="658">COUNTA(T208:T219)</f>
        <v>0</v>
      </c>
      <c r="U220" s="37">
        <f t="shared" ref="U220" si="659">COUNTA(U208:U219)</f>
        <v>0</v>
      </c>
      <c r="V220" s="37">
        <f t="shared" ref="V220" si="660">COUNTA(V208:V219)</f>
        <v>0</v>
      </c>
      <c r="W220" s="37">
        <f t="shared" ref="W220" si="661">COUNTA(W208:W219)</f>
        <v>0</v>
      </c>
      <c r="X220" s="37">
        <f t="shared" ref="X220" si="662">COUNTA(X208:X219)</f>
        <v>0</v>
      </c>
      <c r="Y220" s="37">
        <f t="shared" ref="Y220" si="663">COUNTA(Y208:Y219)</f>
        <v>0</v>
      </c>
      <c r="Z220" s="37">
        <f t="shared" ref="Z220" si="664">COUNTA(Z208:Z219)</f>
        <v>0</v>
      </c>
      <c r="AA220" s="37">
        <f t="shared" ref="AA220" si="665">COUNTA(AA208:AA219)</f>
        <v>0</v>
      </c>
      <c r="AB220" s="37">
        <f t="shared" ref="AB220" si="666">COUNTA(AB208:AB219)</f>
        <v>0</v>
      </c>
      <c r="AC220" s="37">
        <f t="shared" ref="AC220" si="667">COUNTA(AC208:AC219)</f>
        <v>0</v>
      </c>
      <c r="AD220" s="37">
        <f>IF(AD206&lt;&gt;"",COUNTA(AD208:AD219),"")</f>
        <v>0</v>
      </c>
      <c r="AE220" s="37">
        <f t="shared" ref="AE220" si="668">IF(AE206&lt;&gt;"",COUNTA(AE208:AE219),"")</f>
        <v>0</v>
      </c>
      <c r="AF220" s="37" t="str">
        <f t="shared" ref="AF220" si="669">IF(AF206&lt;&gt;"",COUNTA(AF208:AF219),"")</f>
        <v/>
      </c>
    </row>
    <row r="221" spans="1:39" ht="8.1" customHeight="1" thickBot="1" x14ac:dyDescent="0.3"/>
    <row r="222" spans="1:39" ht="12" customHeight="1" thickBot="1" x14ac:dyDescent="0.3">
      <c r="A222" s="35">
        <f>$A$2</f>
        <v>2019</v>
      </c>
      <c r="B222" s="54">
        <v>12</v>
      </c>
      <c r="C222" s="55"/>
      <c r="D222" s="56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5"/>
      <c r="AG222" s="6"/>
      <c r="AH222" s="5"/>
      <c r="AI222" s="5"/>
      <c r="AJ222" s="5"/>
      <c r="AK222" s="5"/>
      <c r="AL222" s="5"/>
      <c r="AM222" s="5"/>
    </row>
    <row r="223" spans="1:39" ht="3.75" customHeight="1" thickBot="1" x14ac:dyDescent="0.3">
      <c r="A223" s="3"/>
      <c r="B223" s="36"/>
      <c r="C223" s="36"/>
      <c r="D223" s="36"/>
      <c r="E223" s="25"/>
    </row>
    <row r="224" spans="1:39" ht="20.100000000000001" customHeight="1" thickBot="1" x14ac:dyDescent="0.3">
      <c r="B224" s="57" t="str">
        <f xml:space="preserve"> "Période du "&amp;TEXT(DATE($A$2, $B222,1)," jj mmmm aaaa") &amp;"  au " &amp;TEXT(DATE($A$2, $B222+1,1)-1," jj mmmm aaaa")</f>
        <v>Période du  01 décembre 2019  au  31 décembre 2019</v>
      </c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  <c r="AC224" s="58"/>
      <c r="AD224" s="58"/>
      <c r="AE224" s="58"/>
      <c r="AF224" s="59"/>
    </row>
    <row r="225" spans="1:39" ht="3.75" customHeight="1" thickBot="1" x14ac:dyDescent="0.3">
      <c r="C225" s="60"/>
      <c r="D225" s="60"/>
      <c r="E225" s="4"/>
    </row>
    <row r="226" spans="1:39" ht="26.25" customHeight="1" x14ac:dyDescent="0.25">
      <c r="A226" s="5"/>
      <c r="B226" s="9">
        <f>DATE($A222,$B222,COLUMN()-1)</f>
        <v>43800</v>
      </c>
      <c r="C226" s="10">
        <f t="shared" ref="C226:AC226" si="670">DATE($A222,$B222,COLUMN()-1)</f>
        <v>43801</v>
      </c>
      <c r="D226" s="10">
        <f t="shared" si="670"/>
        <v>43802</v>
      </c>
      <c r="E226" s="10">
        <f t="shared" si="670"/>
        <v>43803</v>
      </c>
      <c r="F226" s="10">
        <f t="shared" si="670"/>
        <v>43804</v>
      </c>
      <c r="G226" s="10">
        <f t="shared" si="670"/>
        <v>43805</v>
      </c>
      <c r="H226" s="10">
        <f t="shared" si="670"/>
        <v>43806</v>
      </c>
      <c r="I226" s="10">
        <f t="shared" si="670"/>
        <v>43807</v>
      </c>
      <c r="J226" s="10">
        <f t="shared" si="670"/>
        <v>43808</v>
      </c>
      <c r="K226" s="10">
        <f t="shared" si="670"/>
        <v>43809</v>
      </c>
      <c r="L226" s="10">
        <f t="shared" si="670"/>
        <v>43810</v>
      </c>
      <c r="M226" s="10">
        <f t="shared" si="670"/>
        <v>43811</v>
      </c>
      <c r="N226" s="10">
        <f t="shared" si="670"/>
        <v>43812</v>
      </c>
      <c r="O226" s="10">
        <f t="shared" si="670"/>
        <v>43813</v>
      </c>
      <c r="P226" s="10">
        <f t="shared" si="670"/>
        <v>43814</v>
      </c>
      <c r="Q226" s="10">
        <f t="shared" si="670"/>
        <v>43815</v>
      </c>
      <c r="R226" s="10">
        <f t="shared" si="670"/>
        <v>43816</v>
      </c>
      <c r="S226" s="10">
        <f t="shared" si="670"/>
        <v>43817</v>
      </c>
      <c r="T226" s="10">
        <f t="shared" si="670"/>
        <v>43818</v>
      </c>
      <c r="U226" s="10">
        <f t="shared" si="670"/>
        <v>43819</v>
      </c>
      <c r="V226" s="10">
        <f t="shared" si="670"/>
        <v>43820</v>
      </c>
      <c r="W226" s="10">
        <f t="shared" si="670"/>
        <v>43821</v>
      </c>
      <c r="X226" s="10">
        <f t="shared" si="670"/>
        <v>43822</v>
      </c>
      <c r="Y226" s="10">
        <f t="shared" si="670"/>
        <v>43823</v>
      </c>
      <c r="Z226" s="10">
        <f t="shared" si="670"/>
        <v>43824</v>
      </c>
      <c r="AA226" s="10">
        <f t="shared" si="670"/>
        <v>43825</v>
      </c>
      <c r="AB226" s="10">
        <f t="shared" si="670"/>
        <v>43826</v>
      </c>
      <c r="AC226" s="10">
        <f t="shared" si="670"/>
        <v>43827</v>
      </c>
      <c r="AD226" s="10">
        <f>IF(MONTH(DATE($A222,$B222,COLUMN()-1))=$B222,DATE($A222,$B222,COLUMN()-1),"")</f>
        <v>43828</v>
      </c>
      <c r="AE226" s="10">
        <f t="shared" ref="AE226:AF226" si="671">IF(MONTH(DATE($A222,$B222,COLUMN()-1))=$B222,DATE($A222,$B222,COLUMN()-1),"")</f>
        <v>43829</v>
      </c>
      <c r="AF226" s="11">
        <f t="shared" si="671"/>
        <v>43830</v>
      </c>
      <c r="AG226" s="61" t="s">
        <v>14</v>
      </c>
      <c r="AH226" s="48" t="s">
        <v>15</v>
      </c>
      <c r="AI226" s="50" t="s">
        <v>16</v>
      </c>
      <c r="AJ226" s="52" t="s">
        <v>10</v>
      </c>
      <c r="AK226" s="52" t="s">
        <v>11</v>
      </c>
      <c r="AL226" s="52" t="s">
        <v>12</v>
      </c>
      <c r="AM226" s="46" t="s">
        <v>13</v>
      </c>
    </row>
    <row r="227" spans="1:39" ht="24.75" customHeight="1" thickBot="1" x14ac:dyDescent="0.3">
      <c r="A227" s="5"/>
      <c r="B227" s="12">
        <f>B226</f>
        <v>43800</v>
      </c>
      <c r="C227" s="13">
        <f t="shared" ref="C227" si="672">C226</f>
        <v>43801</v>
      </c>
      <c r="D227" s="13">
        <f t="shared" ref="D227" si="673">D226</f>
        <v>43802</v>
      </c>
      <c r="E227" s="13">
        <f t="shared" ref="E227" si="674">E226</f>
        <v>43803</v>
      </c>
      <c r="F227" s="13">
        <f t="shared" ref="F227" si="675">F226</f>
        <v>43804</v>
      </c>
      <c r="G227" s="13">
        <f t="shared" ref="G227" si="676">G226</f>
        <v>43805</v>
      </c>
      <c r="H227" s="13">
        <f t="shared" ref="H227" si="677">H226</f>
        <v>43806</v>
      </c>
      <c r="I227" s="13">
        <f t="shared" ref="I227" si="678">I226</f>
        <v>43807</v>
      </c>
      <c r="J227" s="13">
        <f t="shared" ref="J227" si="679">J226</f>
        <v>43808</v>
      </c>
      <c r="K227" s="13">
        <f t="shared" ref="K227" si="680">K226</f>
        <v>43809</v>
      </c>
      <c r="L227" s="13">
        <f t="shared" ref="L227" si="681">L226</f>
        <v>43810</v>
      </c>
      <c r="M227" s="13">
        <f t="shared" ref="M227" si="682">M226</f>
        <v>43811</v>
      </c>
      <c r="N227" s="13">
        <f t="shared" ref="N227" si="683">N226</f>
        <v>43812</v>
      </c>
      <c r="O227" s="13">
        <f t="shared" ref="O227" si="684">O226</f>
        <v>43813</v>
      </c>
      <c r="P227" s="13">
        <f t="shared" ref="P227" si="685">P226</f>
        <v>43814</v>
      </c>
      <c r="Q227" s="13">
        <f t="shared" ref="Q227" si="686">Q226</f>
        <v>43815</v>
      </c>
      <c r="R227" s="13">
        <f t="shared" ref="R227" si="687">R226</f>
        <v>43816</v>
      </c>
      <c r="S227" s="13">
        <f t="shared" ref="S227" si="688">S226</f>
        <v>43817</v>
      </c>
      <c r="T227" s="13">
        <f t="shared" ref="T227" si="689">T226</f>
        <v>43818</v>
      </c>
      <c r="U227" s="13">
        <f t="shared" ref="U227" si="690">U226</f>
        <v>43819</v>
      </c>
      <c r="V227" s="13">
        <f t="shared" ref="V227" si="691">V226</f>
        <v>43820</v>
      </c>
      <c r="W227" s="13">
        <f t="shared" ref="W227" si="692">W226</f>
        <v>43821</v>
      </c>
      <c r="X227" s="13">
        <f t="shared" ref="X227" si="693">X226</f>
        <v>43822</v>
      </c>
      <c r="Y227" s="13">
        <f t="shared" ref="Y227" si="694">Y226</f>
        <v>43823</v>
      </c>
      <c r="Z227" s="13">
        <f t="shared" ref="Z227" si="695">Z226</f>
        <v>43824</v>
      </c>
      <c r="AA227" s="13">
        <f t="shared" ref="AA227" si="696">AA226</f>
        <v>43825</v>
      </c>
      <c r="AB227" s="13">
        <f t="shared" ref="AB227" si="697">AB226</f>
        <v>43826</v>
      </c>
      <c r="AC227" s="13">
        <f t="shared" ref="AC227" si="698">AC226</f>
        <v>43827</v>
      </c>
      <c r="AD227" s="13">
        <f t="shared" ref="AD227" si="699">AD226</f>
        <v>43828</v>
      </c>
      <c r="AE227" s="13">
        <f t="shared" ref="AE227" si="700">AE226</f>
        <v>43829</v>
      </c>
      <c r="AF227" s="13">
        <f t="shared" ref="AF227" si="701">AF226</f>
        <v>43830</v>
      </c>
      <c r="AG227" s="62"/>
      <c r="AH227" s="49"/>
      <c r="AI227" s="51"/>
      <c r="AJ227" s="53"/>
      <c r="AK227" s="53"/>
      <c r="AL227" s="53"/>
      <c r="AM227" s="47"/>
    </row>
    <row r="228" spans="1:39" ht="15" customHeight="1" x14ac:dyDescent="0.25">
      <c r="A228" s="27" t="s">
        <v>0</v>
      </c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14">
        <f ca="1">COUNTA(OFFSET($B228,,,,COUNT($B$226:$AF$226)))</f>
        <v>0</v>
      </c>
      <c r="AH228" s="8">
        <f ca="1">SUMPRODUCT((WEEKDAY(OFFSET($B$226,,,,COUNT($B$226:$AF$226)))=7)*(OFFSET($B228,,,,COUNT($B$226:$AF$226))&lt;&gt;""))</f>
        <v>0</v>
      </c>
      <c r="AI228" s="8">
        <f ca="1">SUMPRODUCT((WEEKDAY(OFFSET($B$226,,,,COUNT($B$226:$AF$226)))=1)*(OFFSET($B228,,,,COUNT($B$226:$AF$226))&lt;&gt;""))</f>
        <v>0</v>
      </c>
      <c r="AJ228" s="8">
        <f ca="1">COUNTIF(OFFSET($B228,,,,COUNT($B$226:$AF$226)),AJ$226)</f>
        <v>0</v>
      </c>
      <c r="AK228" s="8">
        <f t="shared" ref="AK228:AM239" ca="1" si="702">COUNTIF(OFFSET($B228,,,,COUNT($B$226:$AF$226)),AK$226)</f>
        <v>0</v>
      </c>
      <c r="AL228" s="8">
        <f t="shared" ca="1" si="702"/>
        <v>0</v>
      </c>
      <c r="AM228" s="8">
        <f t="shared" ca="1" si="702"/>
        <v>0</v>
      </c>
    </row>
    <row r="229" spans="1:39" ht="15" customHeight="1" x14ac:dyDescent="0.25">
      <c r="A229" s="27" t="s">
        <v>4</v>
      </c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14">
        <f t="shared" ref="AG229:AG239" ca="1" si="703">COUNTA(OFFSET($B229,,,,COUNT($B$226:$AF$226)))</f>
        <v>0</v>
      </c>
      <c r="AH229" s="8">
        <f t="shared" ref="AH229:AH239" ca="1" si="704">SUMPRODUCT((WEEKDAY(OFFSET($B$226,,,,COUNT($B$226:$AF$226)))=7)*(OFFSET($B229,,,,COUNT($B$226:$AF$226))&lt;&gt;""))</f>
        <v>0</v>
      </c>
      <c r="AI229" s="8">
        <f t="shared" ref="AI229:AI239" ca="1" si="705">SUMPRODUCT((WEEKDAY(OFFSET($B$226,,,,COUNT($B$226:$AF$226)))=1)*(OFFSET($B229,,,,COUNT($B$226:$AF$226))&lt;&gt;""))</f>
        <v>0</v>
      </c>
      <c r="AJ229" s="8">
        <f t="shared" ref="AJ229:AJ239" ca="1" si="706">COUNTIF(OFFSET($B229,,,,COUNT($B$226:$AF$226)),AJ$226)</f>
        <v>0</v>
      </c>
      <c r="AK229" s="8">
        <f t="shared" ca="1" si="702"/>
        <v>0</v>
      </c>
      <c r="AL229" s="8">
        <f t="shared" ca="1" si="702"/>
        <v>0</v>
      </c>
      <c r="AM229" s="8">
        <f t="shared" ca="1" si="702"/>
        <v>0</v>
      </c>
    </row>
    <row r="230" spans="1:39" ht="15" customHeight="1" thickBot="1" x14ac:dyDescent="0.3">
      <c r="A230" s="31" t="s">
        <v>9</v>
      </c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14">
        <f t="shared" ca="1" si="703"/>
        <v>0</v>
      </c>
      <c r="AH230" s="8">
        <f t="shared" ca="1" si="704"/>
        <v>0</v>
      </c>
      <c r="AI230" s="8">
        <f t="shared" ca="1" si="705"/>
        <v>0</v>
      </c>
      <c r="AJ230" s="8">
        <f t="shared" ca="1" si="706"/>
        <v>0</v>
      </c>
      <c r="AK230" s="8">
        <f t="shared" ca="1" si="702"/>
        <v>0</v>
      </c>
      <c r="AL230" s="8">
        <f t="shared" ca="1" si="702"/>
        <v>0</v>
      </c>
      <c r="AM230" s="8">
        <f t="shared" ca="1" si="702"/>
        <v>0</v>
      </c>
    </row>
    <row r="231" spans="1:39" ht="15" customHeight="1" x14ac:dyDescent="0.25">
      <c r="A231" s="32" t="s">
        <v>3</v>
      </c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14">
        <f t="shared" ca="1" si="703"/>
        <v>0</v>
      </c>
      <c r="AH231" s="8">
        <f t="shared" ca="1" si="704"/>
        <v>0</v>
      </c>
      <c r="AI231" s="8">
        <f t="shared" ca="1" si="705"/>
        <v>0</v>
      </c>
      <c r="AJ231" s="8">
        <f t="shared" ca="1" si="706"/>
        <v>0</v>
      </c>
      <c r="AK231" s="8">
        <f t="shared" ca="1" si="702"/>
        <v>0</v>
      </c>
      <c r="AL231" s="8">
        <f t="shared" ca="1" si="702"/>
        <v>0</v>
      </c>
      <c r="AM231" s="8">
        <f t="shared" ca="1" si="702"/>
        <v>0</v>
      </c>
    </row>
    <row r="232" spans="1:39" ht="15" customHeight="1" x14ac:dyDescent="0.25">
      <c r="A232" s="27" t="s">
        <v>6</v>
      </c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14">
        <f t="shared" ca="1" si="703"/>
        <v>0</v>
      </c>
      <c r="AH232" s="8">
        <f t="shared" ca="1" si="704"/>
        <v>0</v>
      </c>
      <c r="AI232" s="8">
        <f t="shared" ca="1" si="705"/>
        <v>0</v>
      </c>
      <c r="AJ232" s="8">
        <f t="shared" ca="1" si="706"/>
        <v>0</v>
      </c>
      <c r="AK232" s="8">
        <f t="shared" ca="1" si="702"/>
        <v>0</v>
      </c>
      <c r="AL232" s="8">
        <f t="shared" ca="1" si="702"/>
        <v>0</v>
      </c>
      <c r="AM232" s="8">
        <f t="shared" ca="1" si="702"/>
        <v>0</v>
      </c>
    </row>
    <row r="233" spans="1:39" ht="15" customHeight="1" thickBot="1" x14ac:dyDescent="0.3">
      <c r="A233" s="33" t="s">
        <v>5</v>
      </c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14">
        <f t="shared" ca="1" si="703"/>
        <v>0</v>
      </c>
      <c r="AH233" s="8">
        <f t="shared" ca="1" si="704"/>
        <v>0</v>
      </c>
      <c r="AI233" s="8">
        <f t="shared" ca="1" si="705"/>
        <v>0</v>
      </c>
      <c r="AJ233" s="8">
        <f t="shared" ca="1" si="706"/>
        <v>0</v>
      </c>
      <c r="AK233" s="8">
        <f t="shared" ca="1" si="702"/>
        <v>0</v>
      </c>
      <c r="AL233" s="8">
        <f t="shared" ca="1" si="702"/>
        <v>0</v>
      </c>
      <c r="AM233" s="8">
        <f t="shared" ca="1" si="702"/>
        <v>0</v>
      </c>
    </row>
    <row r="234" spans="1:39" ht="15" customHeight="1" x14ac:dyDescent="0.25">
      <c r="A234" s="34" t="s">
        <v>2</v>
      </c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14">
        <f t="shared" ca="1" si="703"/>
        <v>0</v>
      </c>
      <c r="AH234" s="8">
        <f t="shared" ca="1" si="704"/>
        <v>0</v>
      </c>
      <c r="AI234" s="8">
        <f t="shared" ca="1" si="705"/>
        <v>0</v>
      </c>
      <c r="AJ234" s="8">
        <f t="shared" ca="1" si="706"/>
        <v>0</v>
      </c>
      <c r="AK234" s="8">
        <f t="shared" ca="1" si="702"/>
        <v>0</v>
      </c>
      <c r="AL234" s="8">
        <f t="shared" ca="1" si="702"/>
        <v>0</v>
      </c>
      <c r="AM234" s="8">
        <f t="shared" ca="1" si="702"/>
        <v>0</v>
      </c>
    </row>
    <row r="235" spans="1:39" ht="15" customHeight="1" x14ac:dyDescent="0.25">
      <c r="A235" s="27" t="s">
        <v>7</v>
      </c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14">
        <f t="shared" ca="1" si="703"/>
        <v>0</v>
      </c>
      <c r="AH235" s="8">
        <f t="shared" ca="1" si="704"/>
        <v>0</v>
      </c>
      <c r="AI235" s="8">
        <f t="shared" ca="1" si="705"/>
        <v>0</v>
      </c>
      <c r="AJ235" s="8">
        <f t="shared" ca="1" si="706"/>
        <v>0</v>
      </c>
      <c r="AK235" s="8">
        <f t="shared" ca="1" si="702"/>
        <v>0</v>
      </c>
      <c r="AL235" s="8">
        <f t="shared" ca="1" si="702"/>
        <v>0</v>
      </c>
      <c r="AM235" s="8">
        <f t="shared" ca="1" si="702"/>
        <v>0</v>
      </c>
    </row>
    <row r="236" spans="1:39" ht="15" customHeight="1" thickBot="1" x14ac:dyDescent="0.3">
      <c r="A236" s="31" t="s">
        <v>9</v>
      </c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14">
        <f t="shared" ca="1" si="703"/>
        <v>0</v>
      </c>
      <c r="AH236" s="8">
        <f t="shared" ca="1" si="704"/>
        <v>0</v>
      </c>
      <c r="AI236" s="8">
        <f t="shared" ca="1" si="705"/>
        <v>0</v>
      </c>
      <c r="AJ236" s="8">
        <f t="shared" ca="1" si="706"/>
        <v>0</v>
      </c>
      <c r="AK236" s="8">
        <f t="shared" ca="1" si="702"/>
        <v>0</v>
      </c>
      <c r="AL236" s="8">
        <f t="shared" ca="1" si="702"/>
        <v>0</v>
      </c>
      <c r="AM236" s="8">
        <f t="shared" ca="1" si="702"/>
        <v>0</v>
      </c>
    </row>
    <row r="237" spans="1:39" ht="15" customHeight="1" x14ac:dyDescent="0.25">
      <c r="A237" s="32" t="s">
        <v>8</v>
      </c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14">
        <f t="shared" ca="1" si="703"/>
        <v>0</v>
      </c>
      <c r="AH237" s="8">
        <f t="shared" ca="1" si="704"/>
        <v>0</v>
      </c>
      <c r="AI237" s="8">
        <f t="shared" ca="1" si="705"/>
        <v>0</v>
      </c>
      <c r="AJ237" s="8">
        <f t="shared" ca="1" si="706"/>
        <v>0</v>
      </c>
      <c r="AK237" s="8">
        <f t="shared" ca="1" si="702"/>
        <v>0</v>
      </c>
      <c r="AL237" s="8">
        <f t="shared" ca="1" si="702"/>
        <v>0</v>
      </c>
      <c r="AM237" s="8">
        <f t="shared" ca="1" si="702"/>
        <v>0</v>
      </c>
    </row>
    <row r="238" spans="1:39" ht="15" customHeight="1" x14ac:dyDescent="0.25">
      <c r="A238" s="32" t="s">
        <v>45</v>
      </c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14">
        <f t="shared" ca="1" si="703"/>
        <v>0</v>
      </c>
      <c r="AH238" s="8">
        <f t="shared" ca="1" si="704"/>
        <v>0</v>
      </c>
      <c r="AI238" s="8">
        <f t="shared" ca="1" si="705"/>
        <v>0</v>
      </c>
      <c r="AJ238" s="8">
        <f t="shared" ca="1" si="706"/>
        <v>0</v>
      </c>
      <c r="AK238" s="8">
        <f t="shared" ca="1" si="702"/>
        <v>0</v>
      </c>
      <c r="AL238" s="8">
        <f t="shared" ca="1" si="702"/>
        <v>0</v>
      </c>
      <c r="AM238" s="8">
        <f t="shared" ca="1" si="702"/>
        <v>0</v>
      </c>
    </row>
    <row r="239" spans="1:39" ht="15" customHeight="1" x14ac:dyDescent="0.25">
      <c r="A239" s="27" t="s">
        <v>1</v>
      </c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14">
        <f t="shared" ca="1" si="703"/>
        <v>0</v>
      </c>
      <c r="AH239" s="8">
        <f t="shared" ca="1" si="704"/>
        <v>0</v>
      </c>
      <c r="AI239" s="8">
        <f t="shared" ca="1" si="705"/>
        <v>0</v>
      </c>
      <c r="AJ239" s="8">
        <f t="shared" ca="1" si="706"/>
        <v>0</v>
      </c>
      <c r="AK239" s="8">
        <f t="shared" ca="1" si="702"/>
        <v>0</v>
      </c>
      <c r="AL239" s="8">
        <f t="shared" ca="1" si="702"/>
        <v>0</v>
      </c>
      <c r="AM239" s="8">
        <f t="shared" ca="1" si="702"/>
        <v>0</v>
      </c>
    </row>
    <row r="240" spans="1:39" x14ac:dyDescent="0.25">
      <c r="B240" s="37">
        <f>COUNTA(B228:B239)</f>
        <v>0</v>
      </c>
      <c r="C240" s="37">
        <f t="shared" ref="C240" si="707">COUNTA(C228:C239)</f>
        <v>0</v>
      </c>
      <c r="D240" s="37">
        <f t="shared" ref="D240" si="708">COUNTA(D228:D239)</f>
        <v>0</v>
      </c>
      <c r="E240" s="37">
        <f t="shared" ref="E240" si="709">COUNTA(E228:E239)</f>
        <v>0</v>
      </c>
      <c r="F240" s="37">
        <f t="shared" ref="F240" si="710">COUNTA(F228:F239)</f>
        <v>0</v>
      </c>
      <c r="G240" s="37">
        <f t="shared" ref="G240" si="711">COUNTA(G228:G239)</f>
        <v>0</v>
      </c>
      <c r="H240" s="37">
        <f t="shared" ref="H240" si="712">COUNTA(H228:H239)</f>
        <v>0</v>
      </c>
      <c r="I240" s="37">
        <f t="shared" ref="I240" si="713">COUNTA(I228:I239)</f>
        <v>0</v>
      </c>
      <c r="J240" s="37">
        <f t="shared" ref="J240" si="714">COUNTA(J228:J239)</f>
        <v>0</v>
      </c>
      <c r="K240" s="37">
        <f t="shared" ref="K240" si="715">COUNTA(K228:K239)</f>
        <v>0</v>
      </c>
      <c r="L240" s="37">
        <f t="shared" ref="L240" si="716">COUNTA(L228:L239)</f>
        <v>0</v>
      </c>
      <c r="M240" s="37">
        <f t="shared" ref="M240" si="717">COUNTA(M228:M239)</f>
        <v>0</v>
      </c>
      <c r="N240" s="37">
        <f t="shared" ref="N240" si="718">COUNTA(N228:N239)</f>
        <v>0</v>
      </c>
      <c r="O240" s="37">
        <f t="shared" ref="O240" si="719">COUNTA(O228:O239)</f>
        <v>0</v>
      </c>
      <c r="P240" s="37">
        <f t="shared" ref="P240" si="720">COUNTA(P228:P239)</f>
        <v>0</v>
      </c>
      <c r="Q240" s="37">
        <f t="shared" ref="Q240" si="721">COUNTA(Q228:Q239)</f>
        <v>0</v>
      </c>
      <c r="R240" s="37">
        <f t="shared" ref="R240" si="722">COUNTA(R228:R239)</f>
        <v>0</v>
      </c>
      <c r="S240" s="37">
        <f t="shared" ref="S240" si="723">COUNTA(S228:S239)</f>
        <v>0</v>
      </c>
      <c r="T240" s="37">
        <f t="shared" ref="T240" si="724">COUNTA(T228:T239)</f>
        <v>0</v>
      </c>
      <c r="U240" s="37">
        <f t="shared" ref="U240" si="725">COUNTA(U228:U239)</f>
        <v>0</v>
      </c>
      <c r="V240" s="37">
        <f t="shared" ref="V240" si="726">COUNTA(V228:V239)</f>
        <v>0</v>
      </c>
      <c r="W240" s="37">
        <f t="shared" ref="W240" si="727">COUNTA(W228:W239)</f>
        <v>0</v>
      </c>
      <c r="X240" s="37">
        <f t="shared" ref="X240" si="728">COUNTA(X228:X239)</f>
        <v>0</v>
      </c>
      <c r="Y240" s="37">
        <f t="shared" ref="Y240" si="729">COUNTA(Y228:Y239)</f>
        <v>0</v>
      </c>
      <c r="Z240" s="37">
        <f t="shared" ref="Z240" si="730">COUNTA(Z228:Z239)</f>
        <v>0</v>
      </c>
      <c r="AA240" s="37">
        <f t="shared" ref="AA240" si="731">COUNTA(AA228:AA239)</f>
        <v>0</v>
      </c>
      <c r="AB240" s="37">
        <f t="shared" ref="AB240" si="732">COUNTA(AB228:AB239)</f>
        <v>0</v>
      </c>
      <c r="AC240" s="37">
        <f t="shared" ref="AC240" si="733">COUNTA(AC228:AC239)</f>
        <v>0</v>
      </c>
      <c r="AD240" s="37">
        <f>IF(AD226&lt;&gt;"",COUNTA(AD228:AD239),"")</f>
        <v>0</v>
      </c>
      <c r="AE240" s="37">
        <f t="shared" ref="AE240" si="734">IF(AE226&lt;&gt;"",COUNTA(AE228:AE239),"")</f>
        <v>0</v>
      </c>
      <c r="AF240" s="37">
        <f t="shared" ref="AF240" si="735">IF(AF226&lt;&gt;"",COUNTA(AF228:AF239),"")</f>
        <v>0</v>
      </c>
    </row>
  </sheetData>
  <sheetProtection selectLockedCells="1"/>
  <mergeCells count="120">
    <mergeCell ref="B24:AF24"/>
    <mergeCell ref="B42:D42"/>
    <mergeCell ref="C5:D5"/>
    <mergeCell ref="B4:AF4"/>
    <mergeCell ref="AL26:AL27"/>
    <mergeCell ref="AM26:AM27"/>
    <mergeCell ref="B2:D2"/>
    <mergeCell ref="AG66:AG67"/>
    <mergeCell ref="C65:D65"/>
    <mergeCell ref="B64:AF64"/>
    <mergeCell ref="B62:D62"/>
    <mergeCell ref="AG46:AG47"/>
    <mergeCell ref="C45:D45"/>
    <mergeCell ref="B44:AF44"/>
    <mergeCell ref="B22:D22"/>
    <mergeCell ref="AH26:AH27"/>
    <mergeCell ref="AI26:AI27"/>
    <mergeCell ref="AJ26:AJ27"/>
    <mergeCell ref="AK26:AK27"/>
    <mergeCell ref="AK6:AK7"/>
    <mergeCell ref="AL6:AL7"/>
    <mergeCell ref="AM6:AM7"/>
    <mergeCell ref="AH6:AH7"/>
    <mergeCell ref="AI6:AI7"/>
    <mergeCell ref="AJ6:AJ7"/>
    <mergeCell ref="B84:AF84"/>
    <mergeCell ref="C85:D85"/>
    <mergeCell ref="AG86:AG87"/>
    <mergeCell ref="AM46:AM47"/>
    <mergeCell ref="AH66:AH67"/>
    <mergeCell ref="AI66:AI67"/>
    <mergeCell ref="AJ66:AJ67"/>
    <mergeCell ref="AK66:AK67"/>
    <mergeCell ref="AL66:AL67"/>
    <mergeCell ref="AM66:AM67"/>
    <mergeCell ref="AH46:AH47"/>
    <mergeCell ref="AI46:AI47"/>
    <mergeCell ref="AJ46:AJ47"/>
    <mergeCell ref="AK46:AK47"/>
    <mergeCell ref="AL46:AL47"/>
    <mergeCell ref="AG6:AG7"/>
    <mergeCell ref="B122:D122"/>
    <mergeCell ref="B124:AF124"/>
    <mergeCell ref="C125:D125"/>
    <mergeCell ref="AG126:AG127"/>
    <mergeCell ref="AM86:AM87"/>
    <mergeCell ref="B102:D102"/>
    <mergeCell ref="B104:AF104"/>
    <mergeCell ref="C105:D105"/>
    <mergeCell ref="AG106:AG107"/>
    <mergeCell ref="AH106:AH107"/>
    <mergeCell ref="AI106:AI107"/>
    <mergeCell ref="AJ106:AJ107"/>
    <mergeCell ref="AK106:AK107"/>
    <mergeCell ref="AL106:AL107"/>
    <mergeCell ref="AM106:AM107"/>
    <mergeCell ref="AH86:AH87"/>
    <mergeCell ref="AI86:AI87"/>
    <mergeCell ref="AJ86:AJ87"/>
    <mergeCell ref="AK86:AK87"/>
    <mergeCell ref="AL86:AL87"/>
    <mergeCell ref="C25:D25"/>
    <mergeCell ref="AG26:AG27"/>
    <mergeCell ref="B82:D82"/>
    <mergeCell ref="B162:D162"/>
    <mergeCell ref="B164:AF164"/>
    <mergeCell ref="C165:D165"/>
    <mergeCell ref="AG166:AG167"/>
    <mergeCell ref="AM126:AM127"/>
    <mergeCell ref="B142:D142"/>
    <mergeCell ref="B144:AF144"/>
    <mergeCell ref="C145:D145"/>
    <mergeCell ref="AG146:AG147"/>
    <mergeCell ref="AH146:AH147"/>
    <mergeCell ref="AI146:AI147"/>
    <mergeCell ref="AJ146:AJ147"/>
    <mergeCell ref="AK146:AK147"/>
    <mergeCell ref="AL146:AL147"/>
    <mergeCell ref="AM146:AM147"/>
    <mergeCell ref="AH126:AH127"/>
    <mergeCell ref="AI126:AI127"/>
    <mergeCell ref="AJ126:AJ127"/>
    <mergeCell ref="AK126:AK127"/>
    <mergeCell ref="AL126:AL127"/>
    <mergeCell ref="B202:D202"/>
    <mergeCell ref="B204:AF204"/>
    <mergeCell ref="C205:D205"/>
    <mergeCell ref="AG206:AG207"/>
    <mergeCell ref="AM166:AM167"/>
    <mergeCell ref="B182:D182"/>
    <mergeCell ref="B184:AF184"/>
    <mergeCell ref="C185:D185"/>
    <mergeCell ref="AG186:AG187"/>
    <mergeCell ref="AH186:AH187"/>
    <mergeCell ref="AI186:AI187"/>
    <mergeCell ref="AJ186:AJ187"/>
    <mergeCell ref="AK186:AK187"/>
    <mergeCell ref="AL186:AL187"/>
    <mergeCell ref="AM186:AM187"/>
    <mergeCell ref="AH166:AH167"/>
    <mergeCell ref="AI166:AI167"/>
    <mergeCell ref="AJ166:AJ167"/>
    <mergeCell ref="AK166:AK167"/>
    <mergeCell ref="AL166:AL167"/>
    <mergeCell ref="AM206:AM207"/>
    <mergeCell ref="AM226:AM227"/>
    <mergeCell ref="AH206:AH207"/>
    <mergeCell ref="AI206:AI207"/>
    <mergeCell ref="AJ206:AJ207"/>
    <mergeCell ref="AK206:AK207"/>
    <mergeCell ref="AL206:AL207"/>
    <mergeCell ref="B222:D222"/>
    <mergeCell ref="B224:AF224"/>
    <mergeCell ref="C225:D225"/>
    <mergeCell ref="AG226:AG227"/>
    <mergeCell ref="AH226:AH227"/>
    <mergeCell ref="AI226:AI227"/>
    <mergeCell ref="AJ226:AJ227"/>
    <mergeCell ref="AK226:AK227"/>
    <mergeCell ref="AL226:AL227"/>
  </mergeCells>
  <conditionalFormatting sqref="B6:AF19">
    <cfRule type="expression" dxfId="15" priority="163">
      <formula>WEEKDAY(B$6,2)&gt;5</formula>
    </cfRule>
  </conditionalFormatting>
  <conditionalFormatting sqref="B26:AF39">
    <cfRule type="expression" dxfId="14" priority="56">
      <formula>WEEKDAY(B$26,2)&gt;5</formula>
    </cfRule>
  </conditionalFormatting>
  <conditionalFormatting sqref="B46:AF59">
    <cfRule type="expression" dxfId="13" priority="55">
      <formula>WEEKDAY(B$46,2)&gt;5</formula>
    </cfRule>
  </conditionalFormatting>
  <conditionalFormatting sqref="B66:AF79">
    <cfRule type="expression" dxfId="12" priority="54">
      <formula>WEEKDAY(B$66,2)&gt;5</formula>
    </cfRule>
  </conditionalFormatting>
  <conditionalFormatting sqref="B86:AF99">
    <cfRule type="expression" dxfId="11" priority="53">
      <formula>WEEKDAY(B$86,2)&gt;5</formula>
    </cfRule>
  </conditionalFormatting>
  <conditionalFormatting sqref="B106:AF119">
    <cfRule type="expression" dxfId="10" priority="52">
      <formula>WEEKDAY(B$106,2)&gt;5</formula>
    </cfRule>
  </conditionalFormatting>
  <conditionalFormatting sqref="B126:AF139">
    <cfRule type="expression" dxfId="9" priority="51">
      <formula>WEEKDAY(B$126,2)&gt;5</formula>
    </cfRule>
  </conditionalFormatting>
  <conditionalFormatting sqref="B146:AF159">
    <cfRule type="expression" dxfId="8" priority="50">
      <formula>WEEKDAY(B$146,2)&gt;5</formula>
    </cfRule>
  </conditionalFormatting>
  <conditionalFormatting sqref="B166:AF179">
    <cfRule type="expression" dxfId="7" priority="49">
      <formula>WEEKDAY(B$166,2)&gt;5</formula>
    </cfRule>
  </conditionalFormatting>
  <conditionalFormatting sqref="B186:AF199">
    <cfRule type="expression" dxfId="6" priority="48">
      <formula>WEEKDAY(B$186,2)&gt;5</formula>
    </cfRule>
  </conditionalFormatting>
  <conditionalFormatting sqref="B206:AF219">
    <cfRule type="expression" dxfId="5" priority="47">
      <formula>WEEKDAY(B$206,2)&gt;5</formula>
    </cfRule>
  </conditionalFormatting>
  <conditionalFormatting sqref="B226:AF239">
    <cfRule type="expression" dxfId="4" priority="46">
      <formula>WEEKDAY(B$226,2)&gt;5</formula>
    </cfRule>
  </conditionalFormatting>
  <conditionalFormatting sqref="B20:AF20 B40:AF40 B60:AF60 B80:AF80 B100:AF100 B120:AF120 B140:AF140 B160:AF160 B180:AF180 B200:AF200 B220:AF220 B240:AF240">
    <cfRule type="cellIs" dxfId="3" priority="197" operator="equal">
      <formula>4</formula>
    </cfRule>
    <cfRule type="expression" dxfId="2" priority="198">
      <formula>AND(B20&lt;&gt;"",B20&lt;&gt;4)</formula>
    </cfRule>
  </conditionalFormatting>
  <conditionalFormatting sqref="AG1:AM1048576">
    <cfRule type="cellIs" dxfId="1" priority="1" operator="equal">
      <formula>0</formula>
    </cfRule>
  </conditionalFormatting>
  <pageMargins left="0.19685039370078741" right="0.19685039370078741" top="0.19685039370078741" bottom="0.19685039370078741" header="0" footer="0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4</xdr:col>
                    <xdr:colOff>171450</xdr:colOff>
                    <xdr:row>1</xdr:row>
                    <xdr:rowOff>0</xdr:rowOff>
                  </from>
                  <to>
                    <xdr:col>9</xdr:col>
                    <xdr:colOff>161925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4</xdr:col>
                    <xdr:colOff>171450</xdr:colOff>
                    <xdr:row>21</xdr:row>
                    <xdr:rowOff>0</xdr:rowOff>
                  </from>
                  <to>
                    <xdr:col>9</xdr:col>
                    <xdr:colOff>161925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4</xdr:col>
                    <xdr:colOff>171450</xdr:colOff>
                    <xdr:row>41</xdr:row>
                    <xdr:rowOff>0</xdr:rowOff>
                  </from>
                  <to>
                    <xdr:col>9</xdr:col>
                    <xdr:colOff>161925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Drop Down 10">
              <controlPr defaultSize="0" autoLine="0" autoPict="0">
                <anchor moveWithCells="1">
                  <from>
                    <xdr:col>4</xdr:col>
                    <xdr:colOff>171450</xdr:colOff>
                    <xdr:row>61</xdr:row>
                    <xdr:rowOff>0</xdr:rowOff>
                  </from>
                  <to>
                    <xdr:col>9</xdr:col>
                    <xdr:colOff>161925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Drop Down 11">
              <controlPr defaultSize="0" autoLine="0" autoPict="0">
                <anchor moveWithCells="1">
                  <from>
                    <xdr:col>4</xdr:col>
                    <xdr:colOff>171450</xdr:colOff>
                    <xdr:row>81</xdr:row>
                    <xdr:rowOff>0</xdr:rowOff>
                  </from>
                  <to>
                    <xdr:col>9</xdr:col>
                    <xdr:colOff>161925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>
                <anchor moveWithCells="1">
                  <from>
                    <xdr:col>4</xdr:col>
                    <xdr:colOff>171450</xdr:colOff>
                    <xdr:row>101</xdr:row>
                    <xdr:rowOff>0</xdr:rowOff>
                  </from>
                  <to>
                    <xdr:col>9</xdr:col>
                    <xdr:colOff>161925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>
                <anchor moveWithCells="1">
                  <from>
                    <xdr:col>4</xdr:col>
                    <xdr:colOff>171450</xdr:colOff>
                    <xdr:row>121</xdr:row>
                    <xdr:rowOff>0</xdr:rowOff>
                  </from>
                  <to>
                    <xdr:col>9</xdr:col>
                    <xdr:colOff>161925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4</xdr:col>
                    <xdr:colOff>171450</xdr:colOff>
                    <xdr:row>141</xdr:row>
                    <xdr:rowOff>0</xdr:rowOff>
                  </from>
                  <to>
                    <xdr:col>9</xdr:col>
                    <xdr:colOff>161925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4</xdr:col>
                    <xdr:colOff>171450</xdr:colOff>
                    <xdr:row>161</xdr:row>
                    <xdr:rowOff>0</xdr:rowOff>
                  </from>
                  <to>
                    <xdr:col>9</xdr:col>
                    <xdr:colOff>161925</xdr:colOff>
                    <xdr:row>162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Drop Down 16">
              <controlPr defaultSize="0" autoLine="0" autoPict="0">
                <anchor moveWithCells="1">
                  <from>
                    <xdr:col>4</xdr:col>
                    <xdr:colOff>171450</xdr:colOff>
                    <xdr:row>181</xdr:row>
                    <xdr:rowOff>0</xdr:rowOff>
                  </from>
                  <to>
                    <xdr:col>9</xdr:col>
                    <xdr:colOff>161925</xdr:colOff>
                    <xdr:row>182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Drop Down 17">
              <controlPr defaultSize="0" autoLine="0" autoPict="0">
                <anchor moveWithCells="1">
                  <from>
                    <xdr:col>4</xdr:col>
                    <xdr:colOff>171450</xdr:colOff>
                    <xdr:row>201</xdr:row>
                    <xdr:rowOff>0</xdr:rowOff>
                  </from>
                  <to>
                    <xdr:col>9</xdr:col>
                    <xdr:colOff>161925</xdr:colOff>
                    <xdr:row>202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Drop Down 18">
              <controlPr defaultSize="0" autoLine="0" autoPict="0">
                <anchor moveWithCells="1">
                  <from>
                    <xdr:col>4</xdr:col>
                    <xdr:colOff>171450</xdr:colOff>
                    <xdr:row>221</xdr:row>
                    <xdr:rowOff>0</xdr:rowOff>
                  </from>
                  <to>
                    <xdr:col>9</xdr:col>
                    <xdr:colOff>161925</xdr:colOff>
                    <xdr:row>222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O20"/>
  <sheetViews>
    <sheetView zoomScale="115" zoomScaleNormal="115" workbookViewId="0">
      <selection activeCell="B9" sqref="B9:B20"/>
    </sheetView>
  </sheetViews>
  <sheetFormatPr baseColWidth="10" defaultRowHeight="12" x14ac:dyDescent="0.2"/>
  <cols>
    <col min="1" max="1" width="0.5703125" style="38" customWidth="1"/>
    <col min="2" max="2" width="11.42578125" style="38"/>
    <col min="3" max="62" width="3.28515625" style="38" customWidth="1"/>
    <col min="63" max="67" width="4.28515625" style="38" customWidth="1"/>
    <col min="68" max="16384" width="11.42578125" style="38"/>
  </cols>
  <sheetData>
    <row r="1" spans="1:67" ht="31.5" customHeight="1" x14ac:dyDescent="0.2">
      <c r="A1" s="73" t="s">
        <v>47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</row>
    <row r="2" spans="1:67" ht="3" customHeight="1" thickBot="1" x14ac:dyDescent="0.25"/>
    <row r="3" spans="1:67" x14ac:dyDescent="0.2">
      <c r="B3" s="43"/>
      <c r="C3" s="66">
        <f>DATE(BDD!$D4,1,1)</f>
        <v>43466</v>
      </c>
      <c r="D3" s="66"/>
      <c r="E3" s="66"/>
      <c r="F3" s="66"/>
      <c r="G3" s="67"/>
      <c r="H3" s="66">
        <f>DATE(BDD!$D4,2,1)</f>
        <v>43497</v>
      </c>
      <c r="I3" s="66"/>
      <c r="J3" s="66"/>
      <c r="K3" s="66"/>
      <c r="L3" s="67"/>
      <c r="M3" s="66">
        <f>DATE(BDD!$D4,3,1)</f>
        <v>43525</v>
      </c>
      <c r="N3" s="66"/>
      <c r="O3" s="66"/>
      <c r="P3" s="66"/>
      <c r="Q3" s="66"/>
      <c r="R3" s="74">
        <f>DATE(BDD!$D4,4,1)</f>
        <v>43556</v>
      </c>
      <c r="S3" s="66"/>
      <c r="T3" s="66"/>
      <c r="U3" s="66"/>
      <c r="V3" s="67"/>
      <c r="W3" s="66">
        <f>DATE(BDD!$D4,5,1)</f>
        <v>43586</v>
      </c>
      <c r="X3" s="66"/>
      <c r="Y3" s="66"/>
      <c r="Z3" s="66"/>
      <c r="AA3" s="67"/>
      <c r="AB3" s="66">
        <f>DATE(BDD!$D4,6,1)</f>
        <v>43617</v>
      </c>
      <c r="AC3" s="66"/>
      <c r="AD3" s="66"/>
      <c r="AE3" s="66"/>
      <c r="AF3" s="67"/>
      <c r="AG3" s="66">
        <f>DATE(BDD!$D4,7,1)</f>
        <v>43647</v>
      </c>
      <c r="AH3" s="66"/>
      <c r="AI3" s="66"/>
      <c r="AJ3" s="66"/>
      <c r="AK3" s="67"/>
      <c r="AL3" s="66">
        <f>DATE(BDD!$D4,8,1)</f>
        <v>43678</v>
      </c>
      <c r="AM3" s="66"/>
      <c r="AN3" s="66"/>
      <c r="AO3" s="66"/>
      <c r="AP3" s="67"/>
      <c r="AQ3" s="66">
        <f>DATE(BDD!$D4,9,1)</f>
        <v>43709</v>
      </c>
      <c r="AR3" s="66"/>
      <c r="AS3" s="66"/>
      <c r="AT3" s="66"/>
      <c r="AU3" s="67"/>
      <c r="AV3" s="66">
        <f>DATE(BDD!$D4,10,1)</f>
        <v>43739</v>
      </c>
      <c r="AW3" s="66"/>
      <c r="AX3" s="66"/>
      <c r="AY3" s="66"/>
      <c r="AZ3" s="67"/>
      <c r="BA3" s="66">
        <f>DATE(BDD!$D4,11,1)</f>
        <v>43770</v>
      </c>
      <c r="BB3" s="66"/>
      <c r="BC3" s="66"/>
      <c r="BD3" s="66"/>
      <c r="BE3" s="67"/>
      <c r="BF3" s="66">
        <f>DATE(BDD!$D4,12,1)</f>
        <v>43800</v>
      </c>
      <c r="BG3" s="66"/>
      <c r="BH3" s="66"/>
      <c r="BI3" s="66"/>
      <c r="BJ3" s="69"/>
      <c r="BK3" s="70" t="s">
        <v>46</v>
      </c>
      <c r="BL3" s="71"/>
      <c r="BM3" s="71"/>
      <c r="BN3" s="71"/>
      <c r="BO3" s="72"/>
    </row>
    <row r="4" spans="1:67" x14ac:dyDescent="0.2">
      <c r="B4" s="44"/>
      <c r="C4" s="64" t="str">
        <f>PLANNING!$AG$6</f>
        <v>JOURS TRAVAILLÉS</v>
      </c>
      <c r="D4" s="63" t="s">
        <v>10</v>
      </c>
      <c r="E4" s="63" t="s">
        <v>11</v>
      </c>
      <c r="F4" s="63" t="s">
        <v>12</v>
      </c>
      <c r="G4" s="65" t="s">
        <v>13</v>
      </c>
      <c r="H4" s="64" t="str">
        <f>PLANNING!$AG$6</f>
        <v>JOURS TRAVAILLÉS</v>
      </c>
      <c r="I4" s="63" t="s">
        <v>10</v>
      </c>
      <c r="J4" s="63" t="s">
        <v>11</v>
      </c>
      <c r="K4" s="63" t="s">
        <v>12</v>
      </c>
      <c r="L4" s="65" t="s">
        <v>13</v>
      </c>
      <c r="M4" s="64" t="str">
        <f>PLANNING!$AG$6</f>
        <v>JOURS TRAVAILLÉS</v>
      </c>
      <c r="N4" s="63" t="s">
        <v>10</v>
      </c>
      <c r="O4" s="63" t="s">
        <v>11</v>
      </c>
      <c r="P4" s="63" t="s">
        <v>12</v>
      </c>
      <c r="Q4" s="65" t="s">
        <v>13</v>
      </c>
      <c r="R4" s="64" t="str">
        <f>PLANNING!$AG$6</f>
        <v>JOURS TRAVAILLÉS</v>
      </c>
      <c r="S4" s="63" t="s">
        <v>10</v>
      </c>
      <c r="T4" s="63" t="s">
        <v>11</v>
      </c>
      <c r="U4" s="63" t="s">
        <v>12</v>
      </c>
      <c r="V4" s="65" t="s">
        <v>13</v>
      </c>
      <c r="W4" s="64" t="str">
        <f>PLANNING!$AG$6</f>
        <v>JOURS TRAVAILLÉS</v>
      </c>
      <c r="X4" s="63" t="s">
        <v>10</v>
      </c>
      <c r="Y4" s="63" t="s">
        <v>11</v>
      </c>
      <c r="Z4" s="63" t="s">
        <v>12</v>
      </c>
      <c r="AA4" s="65" t="s">
        <v>13</v>
      </c>
      <c r="AB4" s="64" t="str">
        <f>PLANNING!$AG$6</f>
        <v>JOURS TRAVAILLÉS</v>
      </c>
      <c r="AC4" s="63" t="s">
        <v>10</v>
      </c>
      <c r="AD4" s="63" t="s">
        <v>11</v>
      </c>
      <c r="AE4" s="63" t="s">
        <v>12</v>
      </c>
      <c r="AF4" s="65" t="s">
        <v>13</v>
      </c>
      <c r="AG4" s="64" t="str">
        <f>PLANNING!$AG$6</f>
        <v>JOURS TRAVAILLÉS</v>
      </c>
      <c r="AH4" s="63" t="s">
        <v>10</v>
      </c>
      <c r="AI4" s="63" t="s">
        <v>11</v>
      </c>
      <c r="AJ4" s="63" t="s">
        <v>12</v>
      </c>
      <c r="AK4" s="65" t="s">
        <v>13</v>
      </c>
      <c r="AL4" s="64" t="str">
        <f>PLANNING!$AG$6</f>
        <v>JOURS TRAVAILLÉS</v>
      </c>
      <c r="AM4" s="63" t="s">
        <v>10</v>
      </c>
      <c r="AN4" s="63" t="s">
        <v>11</v>
      </c>
      <c r="AO4" s="63" t="s">
        <v>12</v>
      </c>
      <c r="AP4" s="65" t="s">
        <v>13</v>
      </c>
      <c r="AQ4" s="64" t="str">
        <f>PLANNING!$AG$6</f>
        <v>JOURS TRAVAILLÉS</v>
      </c>
      <c r="AR4" s="63" t="s">
        <v>10</v>
      </c>
      <c r="AS4" s="63" t="s">
        <v>11</v>
      </c>
      <c r="AT4" s="63" t="s">
        <v>12</v>
      </c>
      <c r="AU4" s="65" t="s">
        <v>13</v>
      </c>
      <c r="AV4" s="64" t="str">
        <f>PLANNING!$AG$6</f>
        <v>JOURS TRAVAILLÉS</v>
      </c>
      <c r="AW4" s="63" t="s">
        <v>10</v>
      </c>
      <c r="AX4" s="63" t="s">
        <v>11</v>
      </c>
      <c r="AY4" s="63" t="s">
        <v>12</v>
      </c>
      <c r="AZ4" s="65" t="s">
        <v>13</v>
      </c>
      <c r="BA4" s="64" t="str">
        <f>PLANNING!$AG$6</f>
        <v>JOURS TRAVAILLÉS</v>
      </c>
      <c r="BB4" s="63" t="s">
        <v>10</v>
      </c>
      <c r="BC4" s="63" t="s">
        <v>11</v>
      </c>
      <c r="BD4" s="63" t="s">
        <v>12</v>
      </c>
      <c r="BE4" s="65" t="s">
        <v>13</v>
      </c>
      <c r="BF4" s="64" t="str">
        <f>PLANNING!$AG$6</f>
        <v>JOURS TRAVAILLÉS</v>
      </c>
      <c r="BG4" s="63" t="s">
        <v>10</v>
      </c>
      <c r="BH4" s="63" t="s">
        <v>11</v>
      </c>
      <c r="BI4" s="63" t="s">
        <v>12</v>
      </c>
      <c r="BJ4" s="68" t="s">
        <v>13</v>
      </c>
      <c r="BK4" s="75" t="str">
        <f>PLANNING!$AG$6</f>
        <v>JOURS TRAVAILLÉS</v>
      </c>
      <c r="BL4" s="76" t="s">
        <v>10</v>
      </c>
      <c r="BM4" s="76" t="s">
        <v>11</v>
      </c>
      <c r="BN4" s="76" t="s">
        <v>12</v>
      </c>
      <c r="BO4" s="68" t="s">
        <v>13</v>
      </c>
    </row>
    <row r="5" spans="1:67" x14ac:dyDescent="0.2">
      <c r="B5" s="44"/>
      <c r="C5" s="64"/>
      <c r="D5" s="63"/>
      <c r="E5" s="63"/>
      <c r="F5" s="63"/>
      <c r="G5" s="65"/>
      <c r="H5" s="64"/>
      <c r="I5" s="63"/>
      <c r="J5" s="63"/>
      <c r="K5" s="63"/>
      <c r="L5" s="65"/>
      <c r="M5" s="64"/>
      <c r="N5" s="63"/>
      <c r="O5" s="63"/>
      <c r="P5" s="63"/>
      <c r="Q5" s="65"/>
      <c r="R5" s="64"/>
      <c r="S5" s="63"/>
      <c r="T5" s="63"/>
      <c r="U5" s="63"/>
      <c r="V5" s="65"/>
      <c r="W5" s="64"/>
      <c r="X5" s="63"/>
      <c r="Y5" s="63"/>
      <c r="Z5" s="63"/>
      <c r="AA5" s="65"/>
      <c r="AB5" s="64"/>
      <c r="AC5" s="63"/>
      <c r="AD5" s="63"/>
      <c r="AE5" s="63"/>
      <c r="AF5" s="65"/>
      <c r="AG5" s="64"/>
      <c r="AH5" s="63"/>
      <c r="AI5" s="63"/>
      <c r="AJ5" s="63"/>
      <c r="AK5" s="65"/>
      <c r="AL5" s="64"/>
      <c r="AM5" s="63"/>
      <c r="AN5" s="63"/>
      <c r="AO5" s="63"/>
      <c r="AP5" s="65"/>
      <c r="AQ5" s="64"/>
      <c r="AR5" s="63"/>
      <c r="AS5" s="63"/>
      <c r="AT5" s="63"/>
      <c r="AU5" s="65"/>
      <c r="AV5" s="64"/>
      <c r="AW5" s="63"/>
      <c r="AX5" s="63"/>
      <c r="AY5" s="63"/>
      <c r="AZ5" s="65"/>
      <c r="BA5" s="64"/>
      <c r="BB5" s="63"/>
      <c r="BC5" s="63"/>
      <c r="BD5" s="63"/>
      <c r="BE5" s="65"/>
      <c r="BF5" s="64"/>
      <c r="BG5" s="63"/>
      <c r="BH5" s="63"/>
      <c r="BI5" s="63"/>
      <c r="BJ5" s="68"/>
      <c r="BK5" s="75"/>
      <c r="BL5" s="76"/>
      <c r="BM5" s="76"/>
      <c r="BN5" s="76"/>
      <c r="BO5" s="68"/>
    </row>
    <row r="6" spans="1:67" x14ac:dyDescent="0.2">
      <c r="B6" s="44"/>
      <c r="C6" s="64"/>
      <c r="D6" s="63"/>
      <c r="E6" s="63"/>
      <c r="F6" s="63"/>
      <c r="G6" s="65"/>
      <c r="H6" s="64"/>
      <c r="I6" s="63"/>
      <c r="J6" s="63"/>
      <c r="K6" s="63"/>
      <c r="L6" s="65"/>
      <c r="M6" s="64"/>
      <c r="N6" s="63"/>
      <c r="O6" s="63"/>
      <c r="P6" s="63"/>
      <c r="Q6" s="65"/>
      <c r="R6" s="64"/>
      <c r="S6" s="63"/>
      <c r="T6" s="63"/>
      <c r="U6" s="63"/>
      <c r="V6" s="65"/>
      <c r="W6" s="64"/>
      <c r="X6" s="63"/>
      <c r="Y6" s="63"/>
      <c r="Z6" s="63"/>
      <c r="AA6" s="65"/>
      <c r="AB6" s="64"/>
      <c r="AC6" s="63"/>
      <c r="AD6" s="63"/>
      <c r="AE6" s="63"/>
      <c r="AF6" s="65"/>
      <c r="AG6" s="64"/>
      <c r="AH6" s="63"/>
      <c r="AI6" s="63"/>
      <c r="AJ6" s="63"/>
      <c r="AK6" s="65"/>
      <c r="AL6" s="64"/>
      <c r="AM6" s="63"/>
      <c r="AN6" s="63"/>
      <c r="AO6" s="63"/>
      <c r="AP6" s="65"/>
      <c r="AQ6" s="64"/>
      <c r="AR6" s="63"/>
      <c r="AS6" s="63"/>
      <c r="AT6" s="63"/>
      <c r="AU6" s="65"/>
      <c r="AV6" s="64"/>
      <c r="AW6" s="63"/>
      <c r="AX6" s="63"/>
      <c r="AY6" s="63"/>
      <c r="AZ6" s="65"/>
      <c r="BA6" s="64"/>
      <c r="BB6" s="63"/>
      <c r="BC6" s="63"/>
      <c r="BD6" s="63"/>
      <c r="BE6" s="65"/>
      <c r="BF6" s="64"/>
      <c r="BG6" s="63"/>
      <c r="BH6" s="63"/>
      <c r="BI6" s="63"/>
      <c r="BJ6" s="68"/>
      <c r="BK6" s="75"/>
      <c r="BL6" s="76"/>
      <c r="BM6" s="76"/>
      <c r="BN6" s="76"/>
      <c r="BO6" s="68"/>
    </row>
    <row r="7" spans="1:67" x14ac:dyDescent="0.2">
      <c r="B7" s="44"/>
      <c r="C7" s="64"/>
      <c r="D7" s="63"/>
      <c r="E7" s="63"/>
      <c r="F7" s="63"/>
      <c r="G7" s="65"/>
      <c r="H7" s="64"/>
      <c r="I7" s="63"/>
      <c r="J7" s="63"/>
      <c r="K7" s="63"/>
      <c r="L7" s="65"/>
      <c r="M7" s="64"/>
      <c r="N7" s="63"/>
      <c r="O7" s="63"/>
      <c r="P7" s="63"/>
      <c r="Q7" s="65"/>
      <c r="R7" s="64"/>
      <c r="S7" s="63"/>
      <c r="T7" s="63"/>
      <c r="U7" s="63"/>
      <c r="V7" s="65"/>
      <c r="W7" s="64"/>
      <c r="X7" s="63"/>
      <c r="Y7" s="63"/>
      <c r="Z7" s="63"/>
      <c r="AA7" s="65"/>
      <c r="AB7" s="64"/>
      <c r="AC7" s="63"/>
      <c r="AD7" s="63"/>
      <c r="AE7" s="63"/>
      <c r="AF7" s="65"/>
      <c r="AG7" s="64"/>
      <c r="AH7" s="63"/>
      <c r="AI7" s="63"/>
      <c r="AJ7" s="63"/>
      <c r="AK7" s="65"/>
      <c r="AL7" s="64"/>
      <c r="AM7" s="63"/>
      <c r="AN7" s="63"/>
      <c r="AO7" s="63"/>
      <c r="AP7" s="65"/>
      <c r="AQ7" s="64"/>
      <c r="AR7" s="63"/>
      <c r="AS7" s="63"/>
      <c r="AT7" s="63"/>
      <c r="AU7" s="65"/>
      <c r="AV7" s="64"/>
      <c r="AW7" s="63"/>
      <c r="AX7" s="63"/>
      <c r="AY7" s="63"/>
      <c r="AZ7" s="65"/>
      <c r="BA7" s="64"/>
      <c r="BB7" s="63"/>
      <c r="BC7" s="63"/>
      <c r="BD7" s="63"/>
      <c r="BE7" s="65"/>
      <c r="BF7" s="64"/>
      <c r="BG7" s="63"/>
      <c r="BH7" s="63"/>
      <c r="BI7" s="63"/>
      <c r="BJ7" s="68"/>
      <c r="BK7" s="75"/>
      <c r="BL7" s="76"/>
      <c r="BM7" s="76"/>
      <c r="BN7" s="76"/>
      <c r="BO7" s="68"/>
    </row>
    <row r="8" spans="1:67" ht="34.5" customHeight="1" x14ac:dyDescent="0.2">
      <c r="B8" s="44"/>
      <c r="C8" s="64"/>
      <c r="D8" s="63"/>
      <c r="E8" s="63"/>
      <c r="F8" s="63"/>
      <c r="G8" s="65"/>
      <c r="H8" s="64"/>
      <c r="I8" s="63"/>
      <c r="J8" s="63"/>
      <c r="K8" s="63"/>
      <c r="L8" s="65"/>
      <c r="M8" s="64"/>
      <c r="N8" s="63"/>
      <c r="O8" s="63"/>
      <c r="P8" s="63"/>
      <c r="Q8" s="65"/>
      <c r="R8" s="64"/>
      <c r="S8" s="63"/>
      <c r="T8" s="63"/>
      <c r="U8" s="63"/>
      <c r="V8" s="65"/>
      <c r="W8" s="64"/>
      <c r="X8" s="63"/>
      <c r="Y8" s="63"/>
      <c r="Z8" s="63"/>
      <c r="AA8" s="65"/>
      <c r="AB8" s="64"/>
      <c r="AC8" s="63"/>
      <c r="AD8" s="63"/>
      <c r="AE8" s="63"/>
      <c r="AF8" s="65"/>
      <c r="AG8" s="64"/>
      <c r="AH8" s="63"/>
      <c r="AI8" s="63"/>
      <c r="AJ8" s="63"/>
      <c r="AK8" s="65"/>
      <c r="AL8" s="64"/>
      <c r="AM8" s="63"/>
      <c r="AN8" s="63"/>
      <c r="AO8" s="63"/>
      <c r="AP8" s="65"/>
      <c r="AQ8" s="64"/>
      <c r="AR8" s="63"/>
      <c r="AS8" s="63"/>
      <c r="AT8" s="63"/>
      <c r="AU8" s="65"/>
      <c r="AV8" s="64"/>
      <c r="AW8" s="63"/>
      <c r="AX8" s="63"/>
      <c r="AY8" s="63"/>
      <c r="AZ8" s="65"/>
      <c r="BA8" s="64"/>
      <c r="BB8" s="63"/>
      <c r="BC8" s="63"/>
      <c r="BD8" s="63"/>
      <c r="BE8" s="65"/>
      <c r="BF8" s="64"/>
      <c r="BG8" s="63"/>
      <c r="BH8" s="63"/>
      <c r="BI8" s="63"/>
      <c r="BJ8" s="68"/>
      <c r="BK8" s="75"/>
      <c r="BL8" s="76"/>
      <c r="BM8" s="76"/>
      <c r="BN8" s="76"/>
      <c r="BO8" s="68"/>
    </row>
    <row r="9" spans="1:67" x14ac:dyDescent="0.2">
      <c r="B9" s="44" t="str">
        <f>PLANNING!$A$8</f>
        <v>ALS</v>
      </c>
      <c r="C9" s="42">
        <f ca="1">PLANNING!$AG8</f>
        <v>13</v>
      </c>
      <c r="D9" s="39">
        <f ca="1">PLANNING!$AJ8</f>
        <v>11</v>
      </c>
      <c r="E9" s="39">
        <f ca="1">PLANNING!$AK8</f>
        <v>0</v>
      </c>
      <c r="F9" s="39">
        <f ca="1">PLANNING!$AL8</f>
        <v>0</v>
      </c>
      <c r="G9" s="45">
        <f ca="1">PLANNING!$AM8</f>
        <v>2</v>
      </c>
      <c r="H9" s="42">
        <f ca="1">PLANNING!$AG28</f>
        <v>11</v>
      </c>
      <c r="I9" s="39">
        <f ca="1">PLANNING!$AJ28</f>
        <v>0</v>
      </c>
      <c r="J9" s="39">
        <f ca="1">PLANNING!$AK28</f>
        <v>0</v>
      </c>
      <c r="K9" s="39">
        <f ca="1">PLANNING!$AL28</f>
        <v>10</v>
      </c>
      <c r="L9" s="45">
        <f ca="1">PLANNING!$AM28</f>
        <v>1</v>
      </c>
      <c r="M9" s="42">
        <f ca="1">PLANNING!$AG48</f>
        <v>0</v>
      </c>
      <c r="N9" s="39">
        <f ca="1">PLANNING!$AJ48</f>
        <v>0</v>
      </c>
      <c r="O9" s="39">
        <f ca="1">PLANNING!$AK48</f>
        <v>0</v>
      </c>
      <c r="P9" s="39">
        <f ca="1">PLANNING!$AL48</f>
        <v>0</v>
      </c>
      <c r="Q9" s="45">
        <f ca="1">PLANNING!$AM48</f>
        <v>0</v>
      </c>
      <c r="R9" s="42">
        <f ca="1">PLANNING!$AG68</f>
        <v>0</v>
      </c>
      <c r="S9" s="39">
        <f ca="1">PLANNING!$AJ68</f>
        <v>0</v>
      </c>
      <c r="T9" s="39">
        <f ca="1">PLANNING!$AK68</f>
        <v>0</v>
      </c>
      <c r="U9" s="39">
        <f ca="1">PLANNING!$AL68</f>
        <v>0</v>
      </c>
      <c r="V9" s="45">
        <f ca="1">PLANNING!$AM68</f>
        <v>0</v>
      </c>
      <c r="W9" s="42">
        <f ca="1">PLANNING!$AG88</f>
        <v>0</v>
      </c>
      <c r="X9" s="39">
        <f ca="1">PLANNING!$AJ88</f>
        <v>0</v>
      </c>
      <c r="Y9" s="39">
        <f ca="1">PLANNING!$AK88</f>
        <v>0</v>
      </c>
      <c r="Z9" s="39">
        <f ca="1">PLANNING!$AL88</f>
        <v>0</v>
      </c>
      <c r="AA9" s="45">
        <f ca="1">PLANNING!$AM88</f>
        <v>0</v>
      </c>
      <c r="AB9" s="42">
        <f ca="1">PLANNING!$AG108</f>
        <v>0</v>
      </c>
      <c r="AC9" s="39">
        <f ca="1">PLANNING!$AJ108</f>
        <v>0</v>
      </c>
      <c r="AD9" s="39">
        <f ca="1">PLANNING!$AK108</f>
        <v>0</v>
      </c>
      <c r="AE9" s="39">
        <f ca="1">PLANNING!$AL108</f>
        <v>0</v>
      </c>
      <c r="AF9" s="45">
        <f ca="1">PLANNING!$AM108</f>
        <v>0</v>
      </c>
      <c r="AG9" s="42">
        <f ca="1">PLANNING!$AG128</f>
        <v>0</v>
      </c>
      <c r="AH9" s="39">
        <f ca="1">PLANNING!$AJ128</f>
        <v>0</v>
      </c>
      <c r="AI9" s="39">
        <f ca="1">PLANNING!$AK128</f>
        <v>0</v>
      </c>
      <c r="AJ9" s="39">
        <f ca="1">PLANNING!$AL128</f>
        <v>0</v>
      </c>
      <c r="AK9" s="45">
        <f ca="1">PLANNING!$AM128</f>
        <v>0</v>
      </c>
      <c r="AL9" s="42">
        <f ca="1">PLANNING!$AG148</f>
        <v>0</v>
      </c>
      <c r="AM9" s="39">
        <f ca="1">PLANNING!$AJ148</f>
        <v>0</v>
      </c>
      <c r="AN9" s="39">
        <f ca="1">PLANNING!$AK148</f>
        <v>0</v>
      </c>
      <c r="AO9" s="39">
        <f ca="1">PLANNING!$AL148</f>
        <v>0</v>
      </c>
      <c r="AP9" s="45">
        <f ca="1">PLANNING!$AM148</f>
        <v>0</v>
      </c>
      <c r="AQ9" s="42">
        <f ca="1">PLANNING!$AG168</f>
        <v>0</v>
      </c>
      <c r="AR9" s="39">
        <f ca="1">PLANNING!$AJ168</f>
        <v>0</v>
      </c>
      <c r="AS9" s="39">
        <f ca="1">PLANNING!$AK168</f>
        <v>0</v>
      </c>
      <c r="AT9" s="39">
        <f ca="1">PLANNING!$AL168</f>
        <v>0</v>
      </c>
      <c r="AU9" s="45">
        <f ca="1">PLANNING!$AM168</f>
        <v>0</v>
      </c>
      <c r="AV9" s="42">
        <f ca="1">PLANNING!$AG188</f>
        <v>0</v>
      </c>
      <c r="AW9" s="39">
        <f ca="1">PLANNING!$AJ188</f>
        <v>0</v>
      </c>
      <c r="AX9" s="39">
        <f ca="1">PLANNING!$AK188</f>
        <v>0</v>
      </c>
      <c r="AY9" s="39">
        <f ca="1">PLANNING!$AL188</f>
        <v>0</v>
      </c>
      <c r="AZ9" s="45">
        <f ca="1">PLANNING!$AM188</f>
        <v>0</v>
      </c>
      <c r="BA9" s="42">
        <f ca="1">PLANNING!$AG208</f>
        <v>0</v>
      </c>
      <c r="BB9" s="39">
        <f ca="1">PLANNING!$AJ208</f>
        <v>0</v>
      </c>
      <c r="BC9" s="39">
        <f ca="1">PLANNING!$AK208</f>
        <v>0</v>
      </c>
      <c r="BD9" s="39">
        <f ca="1">PLANNING!$AL208</f>
        <v>0</v>
      </c>
      <c r="BE9" s="45">
        <f ca="1">PLANNING!$AM208</f>
        <v>0</v>
      </c>
      <c r="BF9" s="42">
        <f ca="1">PLANNING!$AG228</f>
        <v>0</v>
      </c>
      <c r="BG9" s="39">
        <f ca="1">PLANNING!$AJ228</f>
        <v>0</v>
      </c>
      <c r="BH9" s="39">
        <f ca="1">PLANNING!$AK228</f>
        <v>0</v>
      </c>
      <c r="BI9" s="39">
        <f ca="1">PLANNING!$AL228</f>
        <v>0</v>
      </c>
      <c r="BJ9" s="39">
        <f ca="1">PLANNING!$AM228</f>
        <v>0</v>
      </c>
      <c r="BK9" s="40">
        <f t="shared" ref="BK9:BK20" ca="1" si="0">SUM(C9+H9+M9+R9+W9+AB9+AG9+AL9+AQ9+AV9+BA9+BF9)</f>
        <v>24</v>
      </c>
      <c r="BL9" s="39">
        <f t="shared" ref="BL9:BL20" ca="1" si="1">SUM(D9+I9+N9+S9+X9+AC9+AH9+AM9+AR9+AW9+BB9+BG9)</f>
        <v>11</v>
      </c>
      <c r="BM9" s="39">
        <f t="shared" ref="BM9:BM20" ca="1" si="2">SUM(E9+J9+O9+T9+Y9+AD9+AI9+AN9+AS9+AX9+BC9+BH9)</f>
        <v>0</v>
      </c>
      <c r="BN9" s="39">
        <f t="shared" ref="BN9:BN20" ca="1" si="3">F9+K9+P9+U9+Z9+AE9+AJ9+AO9+AT9+AY9+BD9+BI9</f>
        <v>10</v>
      </c>
      <c r="BO9" s="41">
        <f t="shared" ref="BO9:BO20" ca="1" si="4">SUM(G9+L9+Q9+V9+AA9+AF9+AK9+AP9+AU9+AZ9+BE9+BJ9)</f>
        <v>3</v>
      </c>
    </row>
    <row r="10" spans="1:67" x14ac:dyDescent="0.2">
      <c r="B10" s="44" t="str">
        <f>PLANNING!$A$9</f>
        <v>VD</v>
      </c>
      <c r="C10" s="42">
        <f ca="1">PLANNING!$AG9</f>
        <v>13</v>
      </c>
      <c r="D10" s="39">
        <f ca="1">PLANNING!$AJ9</f>
        <v>0</v>
      </c>
      <c r="E10" s="39">
        <f ca="1">PLANNING!$AK9</f>
        <v>11</v>
      </c>
      <c r="F10" s="39">
        <f ca="1">PLANNING!$AL9</f>
        <v>0</v>
      </c>
      <c r="G10" s="45">
        <f ca="1">PLANNING!$AM9</f>
        <v>2</v>
      </c>
      <c r="H10" s="42">
        <f ca="1">PLANNING!$AG29</f>
        <v>10</v>
      </c>
      <c r="I10" s="39">
        <f ca="1">PLANNING!$AJ29</f>
        <v>10</v>
      </c>
      <c r="J10" s="39">
        <f ca="1">PLANNING!$AK29</f>
        <v>0</v>
      </c>
      <c r="K10" s="39">
        <f ca="1">PLANNING!$AL29</f>
        <v>0</v>
      </c>
      <c r="L10" s="45">
        <f ca="1">PLANNING!$AM29</f>
        <v>0</v>
      </c>
      <c r="M10" s="42">
        <f ca="1">PLANNING!$AG49</f>
        <v>0</v>
      </c>
      <c r="N10" s="39">
        <f ca="1">PLANNING!$AJ49</f>
        <v>0</v>
      </c>
      <c r="O10" s="39">
        <f ca="1">PLANNING!$AK49</f>
        <v>0</v>
      </c>
      <c r="P10" s="39">
        <f ca="1">PLANNING!$AL49</f>
        <v>0</v>
      </c>
      <c r="Q10" s="45">
        <f ca="1">PLANNING!$AM49</f>
        <v>0</v>
      </c>
      <c r="R10" s="42">
        <f ca="1">PLANNING!$AG69</f>
        <v>0</v>
      </c>
      <c r="S10" s="39">
        <f ca="1">PLANNING!$AJ69</f>
        <v>0</v>
      </c>
      <c r="T10" s="39">
        <f ca="1">PLANNING!$AK69</f>
        <v>0</v>
      </c>
      <c r="U10" s="39">
        <f ca="1">PLANNING!$AL69</f>
        <v>0</v>
      </c>
      <c r="V10" s="45">
        <f ca="1">PLANNING!$AM69</f>
        <v>0</v>
      </c>
      <c r="W10" s="42">
        <f ca="1">PLANNING!$AG89</f>
        <v>0</v>
      </c>
      <c r="X10" s="39">
        <f ca="1">PLANNING!$AJ89</f>
        <v>0</v>
      </c>
      <c r="Y10" s="39">
        <f ca="1">PLANNING!$AK89</f>
        <v>0</v>
      </c>
      <c r="Z10" s="39">
        <f ca="1">PLANNING!$AL89</f>
        <v>0</v>
      </c>
      <c r="AA10" s="45">
        <f ca="1">PLANNING!$AM89</f>
        <v>0</v>
      </c>
      <c r="AB10" s="42">
        <f ca="1">PLANNING!$AG109</f>
        <v>0</v>
      </c>
      <c r="AC10" s="39">
        <f ca="1">PLANNING!$AJ109</f>
        <v>0</v>
      </c>
      <c r="AD10" s="39">
        <f ca="1">PLANNING!$AK109</f>
        <v>0</v>
      </c>
      <c r="AE10" s="39">
        <f ca="1">PLANNING!$AL109</f>
        <v>0</v>
      </c>
      <c r="AF10" s="45">
        <f ca="1">PLANNING!$AM109</f>
        <v>0</v>
      </c>
      <c r="AG10" s="42">
        <f ca="1">PLANNING!$AG129</f>
        <v>0</v>
      </c>
      <c r="AH10" s="39">
        <f ca="1">PLANNING!$AJ129</f>
        <v>0</v>
      </c>
      <c r="AI10" s="39">
        <f ca="1">PLANNING!$AK129</f>
        <v>0</v>
      </c>
      <c r="AJ10" s="39">
        <f ca="1">PLANNING!$AL129</f>
        <v>0</v>
      </c>
      <c r="AK10" s="45">
        <f ca="1">PLANNING!$AM129</f>
        <v>0</v>
      </c>
      <c r="AL10" s="42">
        <f ca="1">PLANNING!$AG149</f>
        <v>0</v>
      </c>
      <c r="AM10" s="39">
        <f ca="1">PLANNING!$AJ149</f>
        <v>0</v>
      </c>
      <c r="AN10" s="39">
        <f ca="1">PLANNING!$AK149</f>
        <v>0</v>
      </c>
      <c r="AO10" s="39">
        <f ca="1">PLANNING!$AL149</f>
        <v>0</v>
      </c>
      <c r="AP10" s="45">
        <f ca="1">PLANNING!$AM149</f>
        <v>0</v>
      </c>
      <c r="AQ10" s="42">
        <f ca="1">PLANNING!$AG169</f>
        <v>0</v>
      </c>
      <c r="AR10" s="39">
        <f ca="1">PLANNING!$AJ169</f>
        <v>0</v>
      </c>
      <c r="AS10" s="39">
        <f ca="1">PLANNING!$AK169</f>
        <v>0</v>
      </c>
      <c r="AT10" s="39">
        <f ca="1">PLANNING!$AL169</f>
        <v>0</v>
      </c>
      <c r="AU10" s="45">
        <f ca="1">PLANNING!$AM169</f>
        <v>0</v>
      </c>
      <c r="AV10" s="42">
        <f ca="1">PLANNING!$AG189</f>
        <v>0</v>
      </c>
      <c r="AW10" s="39">
        <f ca="1">PLANNING!$AJ189</f>
        <v>0</v>
      </c>
      <c r="AX10" s="39">
        <f ca="1">PLANNING!$AK189</f>
        <v>0</v>
      </c>
      <c r="AY10" s="39">
        <f ca="1">PLANNING!$AL189</f>
        <v>0</v>
      </c>
      <c r="AZ10" s="45">
        <f ca="1">PLANNING!$AM189</f>
        <v>0</v>
      </c>
      <c r="BA10" s="42">
        <f ca="1">PLANNING!$AG209</f>
        <v>0</v>
      </c>
      <c r="BB10" s="39">
        <f ca="1">PLANNING!$AJ209</f>
        <v>0</v>
      </c>
      <c r="BC10" s="39">
        <f ca="1">PLANNING!$AK209</f>
        <v>0</v>
      </c>
      <c r="BD10" s="39">
        <f ca="1">PLANNING!$AL209</f>
        <v>0</v>
      </c>
      <c r="BE10" s="45">
        <f ca="1">PLANNING!$AM209</f>
        <v>0</v>
      </c>
      <c r="BF10" s="42">
        <f ca="1">PLANNING!$AG229</f>
        <v>0</v>
      </c>
      <c r="BG10" s="39">
        <f ca="1">PLANNING!$AJ229</f>
        <v>0</v>
      </c>
      <c r="BH10" s="39">
        <f ca="1">PLANNING!$AK229</f>
        <v>0</v>
      </c>
      <c r="BI10" s="39">
        <f ca="1">PLANNING!$AL229</f>
        <v>0</v>
      </c>
      <c r="BJ10" s="39">
        <f ca="1">PLANNING!$AM229</f>
        <v>0</v>
      </c>
      <c r="BK10" s="40">
        <f t="shared" ca="1" si="0"/>
        <v>23</v>
      </c>
      <c r="BL10" s="39">
        <f t="shared" ca="1" si="1"/>
        <v>10</v>
      </c>
      <c r="BM10" s="39">
        <f t="shared" ca="1" si="2"/>
        <v>11</v>
      </c>
      <c r="BN10" s="39">
        <f t="shared" ca="1" si="3"/>
        <v>0</v>
      </c>
      <c r="BO10" s="41">
        <f t="shared" ca="1" si="4"/>
        <v>2</v>
      </c>
    </row>
    <row r="11" spans="1:67" x14ac:dyDescent="0.2">
      <c r="B11" s="44" t="str">
        <f>PLANNING!$A$10</f>
        <v>new</v>
      </c>
      <c r="C11" s="42">
        <f ca="1">PLANNING!$AG10</f>
        <v>11</v>
      </c>
      <c r="D11" s="39">
        <f ca="1">PLANNING!$AJ10</f>
        <v>0</v>
      </c>
      <c r="E11" s="39">
        <f ca="1">PLANNING!$AK10</f>
        <v>0</v>
      </c>
      <c r="F11" s="39">
        <f ca="1">PLANNING!$AL10</f>
        <v>11</v>
      </c>
      <c r="G11" s="45">
        <f ca="1">PLANNING!$AM10</f>
        <v>0</v>
      </c>
      <c r="H11" s="42">
        <f ca="1">PLANNING!$AG30</f>
        <v>12</v>
      </c>
      <c r="I11" s="39">
        <f ca="1">PLANNING!$AJ30</f>
        <v>0</v>
      </c>
      <c r="J11" s="39">
        <f ca="1">PLANNING!$AK30</f>
        <v>10</v>
      </c>
      <c r="K11" s="39">
        <f ca="1">PLANNING!$AL30</f>
        <v>0</v>
      </c>
      <c r="L11" s="45">
        <f ca="1">PLANNING!$AM30</f>
        <v>2</v>
      </c>
      <c r="M11" s="42">
        <f ca="1">PLANNING!$AG50</f>
        <v>0</v>
      </c>
      <c r="N11" s="39">
        <f ca="1">PLANNING!$AJ50</f>
        <v>0</v>
      </c>
      <c r="O11" s="39">
        <f ca="1">PLANNING!$AK50</f>
        <v>0</v>
      </c>
      <c r="P11" s="39">
        <f ca="1">PLANNING!$AL50</f>
        <v>0</v>
      </c>
      <c r="Q11" s="45">
        <f ca="1">PLANNING!$AM50</f>
        <v>0</v>
      </c>
      <c r="R11" s="42">
        <f ca="1">PLANNING!$AG70</f>
        <v>0</v>
      </c>
      <c r="S11" s="39">
        <f ca="1">PLANNING!$AJ70</f>
        <v>0</v>
      </c>
      <c r="T11" s="39">
        <f ca="1">PLANNING!$AK70</f>
        <v>0</v>
      </c>
      <c r="U11" s="39">
        <f ca="1">PLANNING!$AL70</f>
        <v>0</v>
      </c>
      <c r="V11" s="45">
        <f ca="1">PLANNING!$AM70</f>
        <v>0</v>
      </c>
      <c r="W11" s="42">
        <f ca="1">PLANNING!$AG90</f>
        <v>0</v>
      </c>
      <c r="X11" s="39">
        <f ca="1">PLANNING!$AJ90</f>
        <v>0</v>
      </c>
      <c r="Y11" s="39">
        <f ca="1">PLANNING!$AK90</f>
        <v>0</v>
      </c>
      <c r="Z11" s="39">
        <f ca="1">PLANNING!$AL90</f>
        <v>0</v>
      </c>
      <c r="AA11" s="45">
        <f ca="1">PLANNING!$AM90</f>
        <v>0</v>
      </c>
      <c r="AB11" s="42">
        <f ca="1">PLANNING!$AG110</f>
        <v>0</v>
      </c>
      <c r="AC11" s="39">
        <f ca="1">PLANNING!$AJ110</f>
        <v>0</v>
      </c>
      <c r="AD11" s="39">
        <f ca="1">PLANNING!$AK110</f>
        <v>0</v>
      </c>
      <c r="AE11" s="39">
        <f ca="1">PLANNING!$AL110</f>
        <v>0</v>
      </c>
      <c r="AF11" s="45">
        <f ca="1">PLANNING!$AM110</f>
        <v>0</v>
      </c>
      <c r="AG11" s="42">
        <f ca="1">PLANNING!$AG130</f>
        <v>0</v>
      </c>
      <c r="AH11" s="39">
        <f ca="1">PLANNING!$AJ130</f>
        <v>0</v>
      </c>
      <c r="AI11" s="39">
        <f ca="1">PLANNING!$AK130</f>
        <v>0</v>
      </c>
      <c r="AJ11" s="39">
        <f ca="1">PLANNING!$AL130</f>
        <v>0</v>
      </c>
      <c r="AK11" s="45">
        <f ca="1">PLANNING!$AM130</f>
        <v>0</v>
      </c>
      <c r="AL11" s="42">
        <f ca="1">PLANNING!$AG150</f>
        <v>0</v>
      </c>
      <c r="AM11" s="39">
        <f ca="1">PLANNING!$AJ150</f>
        <v>0</v>
      </c>
      <c r="AN11" s="39">
        <f ca="1">PLANNING!$AK150</f>
        <v>0</v>
      </c>
      <c r="AO11" s="39">
        <f ca="1">PLANNING!$AL150</f>
        <v>0</v>
      </c>
      <c r="AP11" s="45">
        <f ca="1">PLANNING!$AM150</f>
        <v>0</v>
      </c>
      <c r="AQ11" s="42">
        <f ca="1">PLANNING!$AG170</f>
        <v>0</v>
      </c>
      <c r="AR11" s="39">
        <f ca="1">PLANNING!$AJ170</f>
        <v>0</v>
      </c>
      <c r="AS11" s="39">
        <f ca="1">PLANNING!$AK170</f>
        <v>0</v>
      </c>
      <c r="AT11" s="39">
        <f ca="1">PLANNING!$AL170</f>
        <v>0</v>
      </c>
      <c r="AU11" s="45">
        <f ca="1">PLANNING!$AM170</f>
        <v>0</v>
      </c>
      <c r="AV11" s="42">
        <f ca="1">PLANNING!$AG190</f>
        <v>0</v>
      </c>
      <c r="AW11" s="39">
        <f ca="1">PLANNING!$AJ190</f>
        <v>0</v>
      </c>
      <c r="AX11" s="39">
        <f ca="1">PLANNING!$AK190</f>
        <v>0</v>
      </c>
      <c r="AY11" s="39">
        <f ca="1">PLANNING!$AL190</f>
        <v>0</v>
      </c>
      <c r="AZ11" s="45">
        <f ca="1">PLANNING!$AM190</f>
        <v>0</v>
      </c>
      <c r="BA11" s="42">
        <f ca="1">PLANNING!$AG210</f>
        <v>0</v>
      </c>
      <c r="BB11" s="39">
        <f ca="1">PLANNING!$AJ210</f>
        <v>0</v>
      </c>
      <c r="BC11" s="39">
        <f ca="1">PLANNING!$AK210</f>
        <v>0</v>
      </c>
      <c r="BD11" s="39">
        <f ca="1">PLANNING!$AL210</f>
        <v>0</v>
      </c>
      <c r="BE11" s="45">
        <f ca="1">PLANNING!$AM210</f>
        <v>0</v>
      </c>
      <c r="BF11" s="42">
        <f ca="1">PLANNING!$AG230</f>
        <v>0</v>
      </c>
      <c r="BG11" s="39">
        <f ca="1">PLANNING!$AJ230</f>
        <v>0</v>
      </c>
      <c r="BH11" s="39">
        <f ca="1">PLANNING!$AK230</f>
        <v>0</v>
      </c>
      <c r="BI11" s="39">
        <f ca="1">PLANNING!$AL230</f>
        <v>0</v>
      </c>
      <c r="BJ11" s="39">
        <f ca="1">PLANNING!$AM230</f>
        <v>0</v>
      </c>
      <c r="BK11" s="40">
        <f t="shared" ca="1" si="0"/>
        <v>23</v>
      </c>
      <c r="BL11" s="39">
        <f t="shared" ca="1" si="1"/>
        <v>0</v>
      </c>
      <c r="BM11" s="39">
        <f t="shared" ca="1" si="2"/>
        <v>10</v>
      </c>
      <c r="BN11" s="39">
        <f t="shared" ca="1" si="3"/>
        <v>11</v>
      </c>
      <c r="BO11" s="41">
        <f t="shared" ca="1" si="4"/>
        <v>2</v>
      </c>
    </row>
    <row r="12" spans="1:67" x14ac:dyDescent="0.2">
      <c r="B12" s="44" t="str">
        <f>PLANNING!$A$11</f>
        <v>SL</v>
      </c>
      <c r="C12" s="42">
        <f ca="1">PLANNING!$AG11</f>
        <v>12</v>
      </c>
      <c r="D12" s="39">
        <f ca="1">PLANNING!$AJ11</f>
        <v>11</v>
      </c>
      <c r="E12" s="39">
        <f ca="1">PLANNING!$AK11</f>
        <v>0</v>
      </c>
      <c r="F12" s="39">
        <f ca="1">PLANNING!$AL11</f>
        <v>0</v>
      </c>
      <c r="G12" s="45">
        <f ca="1">PLANNING!$AM11</f>
        <v>1</v>
      </c>
      <c r="H12" s="42">
        <f ca="1">PLANNING!$AG31</f>
        <v>10</v>
      </c>
      <c r="I12" s="39">
        <f ca="1">PLANNING!$AJ31</f>
        <v>0</v>
      </c>
      <c r="J12" s="39">
        <f ca="1">PLANNING!$AK31</f>
        <v>0</v>
      </c>
      <c r="K12" s="39">
        <f ca="1">PLANNING!$AL31</f>
        <v>9</v>
      </c>
      <c r="L12" s="45">
        <f ca="1">PLANNING!$AM31</f>
        <v>1</v>
      </c>
      <c r="M12" s="42">
        <f ca="1">PLANNING!$AG51</f>
        <v>0</v>
      </c>
      <c r="N12" s="39">
        <f ca="1">PLANNING!$AJ51</f>
        <v>0</v>
      </c>
      <c r="O12" s="39">
        <f ca="1">PLANNING!$AK51</f>
        <v>0</v>
      </c>
      <c r="P12" s="39">
        <f ca="1">PLANNING!$AL51</f>
        <v>0</v>
      </c>
      <c r="Q12" s="45">
        <f ca="1">PLANNING!$AM51</f>
        <v>0</v>
      </c>
      <c r="R12" s="42">
        <f ca="1">PLANNING!$AG71</f>
        <v>0</v>
      </c>
      <c r="S12" s="39">
        <f ca="1">PLANNING!$AJ71</f>
        <v>0</v>
      </c>
      <c r="T12" s="39">
        <f ca="1">PLANNING!$AK71</f>
        <v>0</v>
      </c>
      <c r="U12" s="39">
        <f ca="1">PLANNING!$AL71</f>
        <v>0</v>
      </c>
      <c r="V12" s="45">
        <f ca="1">PLANNING!$AM71</f>
        <v>0</v>
      </c>
      <c r="W12" s="42">
        <f ca="1">PLANNING!$AG91</f>
        <v>0</v>
      </c>
      <c r="X12" s="39">
        <f ca="1">PLANNING!$AJ91</f>
        <v>0</v>
      </c>
      <c r="Y12" s="39">
        <f ca="1">PLANNING!$AK91</f>
        <v>0</v>
      </c>
      <c r="Z12" s="39">
        <f ca="1">PLANNING!$AL91</f>
        <v>0</v>
      </c>
      <c r="AA12" s="45">
        <f ca="1">PLANNING!$AM91</f>
        <v>0</v>
      </c>
      <c r="AB12" s="42">
        <f ca="1">PLANNING!$AG111</f>
        <v>0</v>
      </c>
      <c r="AC12" s="39">
        <f ca="1">PLANNING!$AJ111</f>
        <v>0</v>
      </c>
      <c r="AD12" s="39">
        <f ca="1">PLANNING!$AK111</f>
        <v>0</v>
      </c>
      <c r="AE12" s="39">
        <f ca="1">PLANNING!$AL111</f>
        <v>0</v>
      </c>
      <c r="AF12" s="45">
        <f ca="1">PLANNING!$AM111</f>
        <v>0</v>
      </c>
      <c r="AG12" s="42">
        <f ca="1">PLANNING!$AG131</f>
        <v>0</v>
      </c>
      <c r="AH12" s="39">
        <f ca="1">PLANNING!$AJ131</f>
        <v>0</v>
      </c>
      <c r="AI12" s="39">
        <f ca="1">PLANNING!$AK131</f>
        <v>0</v>
      </c>
      <c r="AJ12" s="39">
        <f ca="1">PLANNING!$AL131</f>
        <v>0</v>
      </c>
      <c r="AK12" s="45">
        <f ca="1">PLANNING!$AM131</f>
        <v>0</v>
      </c>
      <c r="AL12" s="42">
        <f ca="1">PLANNING!$AG151</f>
        <v>0</v>
      </c>
      <c r="AM12" s="39">
        <f ca="1">PLANNING!$AJ151</f>
        <v>0</v>
      </c>
      <c r="AN12" s="39">
        <f ca="1">PLANNING!$AK151</f>
        <v>0</v>
      </c>
      <c r="AO12" s="39">
        <f ca="1">PLANNING!$AL151</f>
        <v>0</v>
      </c>
      <c r="AP12" s="45">
        <f ca="1">PLANNING!$AM151</f>
        <v>0</v>
      </c>
      <c r="AQ12" s="42">
        <f ca="1">PLANNING!$AG171</f>
        <v>0</v>
      </c>
      <c r="AR12" s="39">
        <f ca="1">PLANNING!$AJ171</f>
        <v>0</v>
      </c>
      <c r="AS12" s="39">
        <f ca="1">PLANNING!$AK171</f>
        <v>0</v>
      </c>
      <c r="AT12" s="39">
        <f ca="1">PLANNING!$AL171</f>
        <v>0</v>
      </c>
      <c r="AU12" s="45">
        <f ca="1">PLANNING!$AM171</f>
        <v>0</v>
      </c>
      <c r="AV12" s="42">
        <f ca="1">PLANNING!$AG191</f>
        <v>0</v>
      </c>
      <c r="AW12" s="39">
        <f ca="1">PLANNING!$AJ191</f>
        <v>0</v>
      </c>
      <c r="AX12" s="39">
        <f ca="1">PLANNING!$AK191</f>
        <v>0</v>
      </c>
      <c r="AY12" s="39">
        <f ca="1">PLANNING!$AL191</f>
        <v>0</v>
      </c>
      <c r="AZ12" s="45">
        <f ca="1">PLANNING!$AM191</f>
        <v>0</v>
      </c>
      <c r="BA12" s="42">
        <f ca="1">PLANNING!$AG211</f>
        <v>0</v>
      </c>
      <c r="BB12" s="39">
        <f ca="1">PLANNING!$AJ211</f>
        <v>0</v>
      </c>
      <c r="BC12" s="39">
        <f ca="1">PLANNING!$AK211</f>
        <v>0</v>
      </c>
      <c r="BD12" s="39">
        <f ca="1">PLANNING!$AL211</f>
        <v>0</v>
      </c>
      <c r="BE12" s="45">
        <f ca="1">PLANNING!$AM211</f>
        <v>0</v>
      </c>
      <c r="BF12" s="42">
        <f ca="1">PLANNING!$AG231</f>
        <v>0</v>
      </c>
      <c r="BG12" s="39">
        <f ca="1">PLANNING!$AJ231</f>
        <v>0</v>
      </c>
      <c r="BH12" s="39">
        <f ca="1">PLANNING!$AK231</f>
        <v>0</v>
      </c>
      <c r="BI12" s="39">
        <f ca="1">PLANNING!$AL231</f>
        <v>0</v>
      </c>
      <c r="BJ12" s="39">
        <f ca="1">PLANNING!$AM231</f>
        <v>0</v>
      </c>
      <c r="BK12" s="40">
        <f t="shared" ca="1" si="0"/>
        <v>22</v>
      </c>
      <c r="BL12" s="39">
        <f t="shared" ca="1" si="1"/>
        <v>11</v>
      </c>
      <c r="BM12" s="39">
        <f t="shared" ca="1" si="2"/>
        <v>0</v>
      </c>
      <c r="BN12" s="39">
        <f t="shared" ca="1" si="3"/>
        <v>9</v>
      </c>
      <c r="BO12" s="41">
        <f t="shared" ca="1" si="4"/>
        <v>2</v>
      </c>
    </row>
    <row r="13" spans="1:67" x14ac:dyDescent="0.2">
      <c r="B13" s="44" t="str">
        <f>PLANNING!$A$12</f>
        <v>EC</v>
      </c>
      <c r="C13" s="42">
        <f ca="1">PLANNING!$AG12</f>
        <v>13</v>
      </c>
      <c r="D13" s="39">
        <f ca="1">PLANNING!$AJ12</f>
        <v>0</v>
      </c>
      <c r="E13" s="39">
        <f ca="1">PLANNING!$AK12</f>
        <v>11</v>
      </c>
      <c r="F13" s="39">
        <f ca="1">PLANNING!$AL12</f>
        <v>0</v>
      </c>
      <c r="G13" s="45">
        <f ca="1">PLANNING!$AM12</f>
        <v>2</v>
      </c>
      <c r="H13" s="42">
        <f ca="1">PLANNING!$AG32</f>
        <v>9</v>
      </c>
      <c r="I13" s="39">
        <f ca="1">PLANNING!$AJ32</f>
        <v>9</v>
      </c>
      <c r="J13" s="39">
        <f ca="1">PLANNING!$AK32</f>
        <v>0</v>
      </c>
      <c r="K13" s="39">
        <f ca="1">PLANNING!$AL32</f>
        <v>0</v>
      </c>
      <c r="L13" s="45">
        <f ca="1">PLANNING!$AM32</f>
        <v>0</v>
      </c>
      <c r="M13" s="42">
        <f ca="1">PLANNING!$AG52</f>
        <v>0</v>
      </c>
      <c r="N13" s="39">
        <f ca="1">PLANNING!$AJ52</f>
        <v>0</v>
      </c>
      <c r="O13" s="39">
        <f ca="1">PLANNING!$AK52</f>
        <v>0</v>
      </c>
      <c r="P13" s="39">
        <f ca="1">PLANNING!$AL52</f>
        <v>0</v>
      </c>
      <c r="Q13" s="45">
        <f ca="1">PLANNING!$AM52</f>
        <v>0</v>
      </c>
      <c r="R13" s="42">
        <f ca="1">PLANNING!$AG72</f>
        <v>0</v>
      </c>
      <c r="S13" s="39">
        <f ca="1">PLANNING!$AJ72</f>
        <v>0</v>
      </c>
      <c r="T13" s="39">
        <f ca="1">PLANNING!$AK72</f>
        <v>0</v>
      </c>
      <c r="U13" s="39">
        <f ca="1">PLANNING!$AL72</f>
        <v>0</v>
      </c>
      <c r="V13" s="45">
        <f ca="1">PLANNING!$AM72</f>
        <v>0</v>
      </c>
      <c r="W13" s="42">
        <f ca="1">PLANNING!$AG92</f>
        <v>0</v>
      </c>
      <c r="X13" s="39">
        <f ca="1">PLANNING!$AJ92</f>
        <v>0</v>
      </c>
      <c r="Y13" s="39">
        <f ca="1">PLANNING!$AK92</f>
        <v>0</v>
      </c>
      <c r="Z13" s="39">
        <f ca="1">PLANNING!$AL92</f>
        <v>0</v>
      </c>
      <c r="AA13" s="45">
        <f ca="1">PLANNING!$AM92</f>
        <v>0</v>
      </c>
      <c r="AB13" s="42">
        <f ca="1">PLANNING!$AG112</f>
        <v>0</v>
      </c>
      <c r="AC13" s="39">
        <f ca="1">PLANNING!$AJ112</f>
        <v>0</v>
      </c>
      <c r="AD13" s="39">
        <f ca="1">PLANNING!$AK112</f>
        <v>0</v>
      </c>
      <c r="AE13" s="39">
        <f ca="1">PLANNING!$AL112</f>
        <v>0</v>
      </c>
      <c r="AF13" s="45">
        <f ca="1">PLANNING!$AM112</f>
        <v>0</v>
      </c>
      <c r="AG13" s="42">
        <f ca="1">PLANNING!$AG132</f>
        <v>0</v>
      </c>
      <c r="AH13" s="39">
        <f ca="1">PLANNING!$AJ132</f>
        <v>0</v>
      </c>
      <c r="AI13" s="39">
        <f ca="1">PLANNING!$AK132</f>
        <v>0</v>
      </c>
      <c r="AJ13" s="39">
        <f ca="1">PLANNING!$AL132</f>
        <v>0</v>
      </c>
      <c r="AK13" s="45">
        <f ca="1">PLANNING!$AM132</f>
        <v>0</v>
      </c>
      <c r="AL13" s="42">
        <f ca="1">PLANNING!$AG152</f>
        <v>0</v>
      </c>
      <c r="AM13" s="39">
        <f ca="1">PLANNING!$AJ152</f>
        <v>0</v>
      </c>
      <c r="AN13" s="39">
        <f ca="1">PLANNING!$AK152</f>
        <v>0</v>
      </c>
      <c r="AO13" s="39">
        <f ca="1">PLANNING!$AL152</f>
        <v>0</v>
      </c>
      <c r="AP13" s="45">
        <f ca="1">PLANNING!$AM152</f>
        <v>0</v>
      </c>
      <c r="AQ13" s="42">
        <f ca="1">PLANNING!$AG172</f>
        <v>0</v>
      </c>
      <c r="AR13" s="39">
        <f ca="1">PLANNING!$AJ172</f>
        <v>0</v>
      </c>
      <c r="AS13" s="39">
        <f ca="1">PLANNING!$AK172</f>
        <v>0</v>
      </c>
      <c r="AT13" s="39">
        <f ca="1">PLANNING!$AL172</f>
        <v>0</v>
      </c>
      <c r="AU13" s="45">
        <f ca="1">PLANNING!$AM172</f>
        <v>0</v>
      </c>
      <c r="AV13" s="42">
        <f ca="1">PLANNING!$AG192</f>
        <v>0</v>
      </c>
      <c r="AW13" s="39">
        <f ca="1">PLANNING!$AJ192</f>
        <v>0</v>
      </c>
      <c r="AX13" s="39">
        <f ca="1">PLANNING!$AK192</f>
        <v>0</v>
      </c>
      <c r="AY13" s="39">
        <f ca="1">PLANNING!$AL192</f>
        <v>0</v>
      </c>
      <c r="AZ13" s="45">
        <f ca="1">PLANNING!$AM192</f>
        <v>0</v>
      </c>
      <c r="BA13" s="42">
        <f ca="1">PLANNING!$AG212</f>
        <v>0</v>
      </c>
      <c r="BB13" s="39">
        <f ca="1">PLANNING!$AJ212</f>
        <v>0</v>
      </c>
      <c r="BC13" s="39">
        <f ca="1">PLANNING!$AK212</f>
        <v>0</v>
      </c>
      <c r="BD13" s="39">
        <f ca="1">PLANNING!$AL212</f>
        <v>0</v>
      </c>
      <c r="BE13" s="45">
        <f ca="1">PLANNING!$AM212</f>
        <v>0</v>
      </c>
      <c r="BF13" s="42">
        <f ca="1">PLANNING!$AG232</f>
        <v>0</v>
      </c>
      <c r="BG13" s="39">
        <f ca="1">PLANNING!$AJ232</f>
        <v>0</v>
      </c>
      <c r="BH13" s="39">
        <f ca="1">PLANNING!$AK232</f>
        <v>0</v>
      </c>
      <c r="BI13" s="39">
        <f ca="1">PLANNING!$AL232</f>
        <v>0</v>
      </c>
      <c r="BJ13" s="39">
        <f ca="1">PLANNING!$AM232</f>
        <v>0</v>
      </c>
      <c r="BK13" s="40">
        <f t="shared" ca="1" si="0"/>
        <v>22</v>
      </c>
      <c r="BL13" s="39">
        <f t="shared" ca="1" si="1"/>
        <v>9</v>
      </c>
      <c r="BM13" s="39">
        <f t="shared" ca="1" si="2"/>
        <v>11</v>
      </c>
      <c r="BN13" s="39">
        <f t="shared" ca="1" si="3"/>
        <v>0</v>
      </c>
      <c r="BO13" s="41">
        <f t="shared" ca="1" si="4"/>
        <v>2</v>
      </c>
    </row>
    <row r="14" spans="1:67" x14ac:dyDescent="0.2">
      <c r="B14" s="44" t="str">
        <f>PLANNING!$A$13</f>
        <v>MN</v>
      </c>
      <c r="C14" s="42">
        <f ca="1">PLANNING!$AG13</f>
        <v>11</v>
      </c>
      <c r="D14" s="39">
        <f ca="1">PLANNING!$AJ13</f>
        <v>0</v>
      </c>
      <c r="E14" s="39">
        <f ca="1">PLANNING!$AK13</f>
        <v>0</v>
      </c>
      <c r="F14" s="39">
        <f ca="1">PLANNING!$AL13</f>
        <v>11</v>
      </c>
      <c r="G14" s="45">
        <f ca="1">PLANNING!$AM13</f>
        <v>0</v>
      </c>
      <c r="H14" s="42">
        <f ca="1">PLANNING!$AG33</f>
        <v>12</v>
      </c>
      <c r="I14" s="39">
        <f ca="1">PLANNING!$AJ33</f>
        <v>0</v>
      </c>
      <c r="J14" s="39">
        <f ca="1">PLANNING!$AK33</f>
        <v>9</v>
      </c>
      <c r="K14" s="39">
        <f ca="1">PLANNING!$AL33</f>
        <v>0</v>
      </c>
      <c r="L14" s="45">
        <f ca="1">PLANNING!$AM33</f>
        <v>3</v>
      </c>
      <c r="M14" s="42">
        <f ca="1">PLANNING!$AG53</f>
        <v>0</v>
      </c>
      <c r="N14" s="39">
        <f ca="1">PLANNING!$AJ53</f>
        <v>0</v>
      </c>
      <c r="O14" s="39">
        <f ca="1">PLANNING!$AK53</f>
        <v>0</v>
      </c>
      <c r="P14" s="39">
        <f ca="1">PLANNING!$AL53</f>
        <v>0</v>
      </c>
      <c r="Q14" s="45">
        <f ca="1">PLANNING!$AM53</f>
        <v>0</v>
      </c>
      <c r="R14" s="42">
        <f ca="1">PLANNING!$AG73</f>
        <v>0</v>
      </c>
      <c r="S14" s="39">
        <f ca="1">PLANNING!$AJ73</f>
        <v>0</v>
      </c>
      <c r="T14" s="39">
        <f ca="1">PLANNING!$AK73</f>
        <v>0</v>
      </c>
      <c r="U14" s="39">
        <f ca="1">PLANNING!$AL73</f>
        <v>0</v>
      </c>
      <c r="V14" s="45">
        <f ca="1">PLANNING!$AM73</f>
        <v>0</v>
      </c>
      <c r="W14" s="42">
        <f ca="1">PLANNING!$AG93</f>
        <v>0</v>
      </c>
      <c r="X14" s="39">
        <f ca="1">PLANNING!$AJ93</f>
        <v>0</v>
      </c>
      <c r="Y14" s="39">
        <f ca="1">PLANNING!$AK93</f>
        <v>0</v>
      </c>
      <c r="Z14" s="39">
        <f ca="1">PLANNING!$AL93</f>
        <v>0</v>
      </c>
      <c r="AA14" s="45">
        <f ca="1">PLANNING!$AM93</f>
        <v>0</v>
      </c>
      <c r="AB14" s="42">
        <f ca="1">PLANNING!$AG113</f>
        <v>0</v>
      </c>
      <c r="AC14" s="39">
        <f ca="1">PLANNING!$AJ113</f>
        <v>0</v>
      </c>
      <c r="AD14" s="39">
        <f ca="1">PLANNING!$AK113</f>
        <v>0</v>
      </c>
      <c r="AE14" s="39">
        <f ca="1">PLANNING!$AL113</f>
        <v>0</v>
      </c>
      <c r="AF14" s="45">
        <f ca="1">PLANNING!$AM113</f>
        <v>0</v>
      </c>
      <c r="AG14" s="42">
        <f ca="1">PLANNING!$AG133</f>
        <v>0</v>
      </c>
      <c r="AH14" s="39">
        <f ca="1">PLANNING!$AJ133</f>
        <v>0</v>
      </c>
      <c r="AI14" s="39">
        <f ca="1">PLANNING!$AK133</f>
        <v>0</v>
      </c>
      <c r="AJ14" s="39">
        <f ca="1">PLANNING!$AL133</f>
        <v>0</v>
      </c>
      <c r="AK14" s="45">
        <f ca="1">PLANNING!$AM133</f>
        <v>0</v>
      </c>
      <c r="AL14" s="42">
        <f ca="1">PLANNING!$AG153</f>
        <v>0</v>
      </c>
      <c r="AM14" s="39">
        <f ca="1">PLANNING!$AJ153</f>
        <v>0</v>
      </c>
      <c r="AN14" s="39">
        <f ca="1">PLANNING!$AK153</f>
        <v>0</v>
      </c>
      <c r="AO14" s="39">
        <f ca="1">PLANNING!$AL153</f>
        <v>0</v>
      </c>
      <c r="AP14" s="45">
        <f ca="1">PLANNING!$AM153</f>
        <v>0</v>
      </c>
      <c r="AQ14" s="42">
        <f ca="1">PLANNING!$AG173</f>
        <v>0</v>
      </c>
      <c r="AR14" s="39">
        <f ca="1">PLANNING!$AJ173</f>
        <v>0</v>
      </c>
      <c r="AS14" s="39">
        <f ca="1">PLANNING!$AK173</f>
        <v>0</v>
      </c>
      <c r="AT14" s="39">
        <f ca="1">PLANNING!$AL173</f>
        <v>0</v>
      </c>
      <c r="AU14" s="45">
        <f ca="1">PLANNING!$AM173</f>
        <v>0</v>
      </c>
      <c r="AV14" s="42">
        <f ca="1">PLANNING!$AG193</f>
        <v>0</v>
      </c>
      <c r="AW14" s="39">
        <f ca="1">PLANNING!$AJ193</f>
        <v>0</v>
      </c>
      <c r="AX14" s="39">
        <f ca="1">PLANNING!$AK193</f>
        <v>0</v>
      </c>
      <c r="AY14" s="39">
        <f ca="1">PLANNING!$AL193</f>
        <v>0</v>
      </c>
      <c r="AZ14" s="45">
        <f ca="1">PLANNING!$AM193</f>
        <v>0</v>
      </c>
      <c r="BA14" s="42">
        <f ca="1">PLANNING!$AG213</f>
        <v>0</v>
      </c>
      <c r="BB14" s="39">
        <f ca="1">PLANNING!$AJ213</f>
        <v>0</v>
      </c>
      <c r="BC14" s="39">
        <f ca="1">PLANNING!$AK213</f>
        <v>0</v>
      </c>
      <c r="BD14" s="39">
        <f ca="1">PLANNING!$AL213</f>
        <v>0</v>
      </c>
      <c r="BE14" s="45">
        <f ca="1">PLANNING!$AM213</f>
        <v>0</v>
      </c>
      <c r="BF14" s="42">
        <f ca="1">PLANNING!$AG233</f>
        <v>0</v>
      </c>
      <c r="BG14" s="39">
        <f ca="1">PLANNING!$AJ233</f>
        <v>0</v>
      </c>
      <c r="BH14" s="39">
        <f ca="1">PLANNING!$AK233</f>
        <v>0</v>
      </c>
      <c r="BI14" s="39">
        <f ca="1">PLANNING!$AL233</f>
        <v>0</v>
      </c>
      <c r="BJ14" s="39">
        <f ca="1">PLANNING!$AM233</f>
        <v>0</v>
      </c>
      <c r="BK14" s="40">
        <f t="shared" ca="1" si="0"/>
        <v>23</v>
      </c>
      <c r="BL14" s="39">
        <f t="shared" ca="1" si="1"/>
        <v>0</v>
      </c>
      <c r="BM14" s="39">
        <f t="shared" ca="1" si="2"/>
        <v>9</v>
      </c>
      <c r="BN14" s="39">
        <f t="shared" ca="1" si="3"/>
        <v>11</v>
      </c>
      <c r="BO14" s="41">
        <f t="shared" ca="1" si="4"/>
        <v>3</v>
      </c>
    </row>
    <row r="15" spans="1:67" x14ac:dyDescent="0.2">
      <c r="B15" s="44" t="str">
        <f>PLANNING!$A$14</f>
        <v>EB</v>
      </c>
      <c r="C15" s="42">
        <f ca="1">PLANNING!$AG14</f>
        <v>12</v>
      </c>
      <c r="D15" s="39">
        <f ca="1">PLANNING!$AJ14</f>
        <v>9</v>
      </c>
      <c r="E15" s="39">
        <f ca="1">PLANNING!$AK14</f>
        <v>0</v>
      </c>
      <c r="F15" s="39">
        <f ca="1">PLANNING!$AL14</f>
        <v>0</v>
      </c>
      <c r="G15" s="45">
        <f ca="1">PLANNING!$AM14</f>
        <v>3</v>
      </c>
      <c r="H15" s="42">
        <f ca="1">PLANNING!$AG34</f>
        <v>11</v>
      </c>
      <c r="I15" s="39">
        <f ca="1">PLANNING!$AJ34</f>
        <v>0</v>
      </c>
      <c r="J15" s="39">
        <f ca="1">PLANNING!$AK34</f>
        <v>0</v>
      </c>
      <c r="K15" s="39">
        <f ca="1">PLANNING!$AL34</f>
        <v>9</v>
      </c>
      <c r="L15" s="45">
        <f ca="1">PLANNING!$AM34</f>
        <v>2</v>
      </c>
      <c r="M15" s="42">
        <f ca="1">PLANNING!$AG54</f>
        <v>0</v>
      </c>
      <c r="N15" s="39">
        <f ca="1">PLANNING!$AJ54</f>
        <v>0</v>
      </c>
      <c r="O15" s="39">
        <f ca="1">PLANNING!$AK54</f>
        <v>0</v>
      </c>
      <c r="P15" s="39">
        <f ca="1">PLANNING!$AL54</f>
        <v>0</v>
      </c>
      <c r="Q15" s="45">
        <f ca="1">PLANNING!$AM54</f>
        <v>0</v>
      </c>
      <c r="R15" s="42">
        <f ca="1">PLANNING!$AG74</f>
        <v>0</v>
      </c>
      <c r="S15" s="39">
        <f ca="1">PLANNING!$AJ74</f>
        <v>0</v>
      </c>
      <c r="T15" s="39">
        <f ca="1">PLANNING!$AK74</f>
        <v>0</v>
      </c>
      <c r="U15" s="39">
        <f ca="1">PLANNING!$AL74</f>
        <v>0</v>
      </c>
      <c r="V15" s="45">
        <f ca="1">PLANNING!$AM74</f>
        <v>0</v>
      </c>
      <c r="W15" s="42">
        <f ca="1">PLANNING!$AG94</f>
        <v>0</v>
      </c>
      <c r="X15" s="39">
        <f ca="1">PLANNING!$AJ94</f>
        <v>0</v>
      </c>
      <c r="Y15" s="39">
        <f ca="1">PLANNING!$AK94</f>
        <v>0</v>
      </c>
      <c r="Z15" s="39">
        <f ca="1">PLANNING!$AL94</f>
        <v>0</v>
      </c>
      <c r="AA15" s="45">
        <f ca="1">PLANNING!$AM94</f>
        <v>0</v>
      </c>
      <c r="AB15" s="42">
        <f ca="1">PLANNING!$AG114</f>
        <v>0</v>
      </c>
      <c r="AC15" s="39">
        <f ca="1">PLANNING!$AJ114</f>
        <v>0</v>
      </c>
      <c r="AD15" s="39">
        <f ca="1">PLANNING!$AK114</f>
        <v>0</v>
      </c>
      <c r="AE15" s="39">
        <f ca="1">PLANNING!$AL114</f>
        <v>0</v>
      </c>
      <c r="AF15" s="45">
        <f ca="1">PLANNING!$AM114</f>
        <v>0</v>
      </c>
      <c r="AG15" s="42">
        <f ca="1">PLANNING!$AG134</f>
        <v>0</v>
      </c>
      <c r="AH15" s="39">
        <f ca="1">PLANNING!$AJ134</f>
        <v>0</v>
      </c>
      <c r="AI15" s="39">
        <f ca="1">PLANNING!$AK134</f>
        <v>0</v>
      </c>
      <c r="AJ15" s="39">
        <f ca="1">PLANNING!$AL134</f>
        <v>0</v>
      </c>
      <c r="AK15" s="45">
        <f ca="1">PLANNING!$AM134</f>
        <v>0</v>
      </c>
      <c r="AL15" s="42">
        <f ca="1">PLANNING!$AG154</f>
        <v>0</v>
      </c>
      <c r="AM15" s="39">
        <f ca="1">PLANNING!$AJ154</f>
        <v>0</v>
      </c>
      <c r="AN15" s="39">
        <f ca="1">PLANNING!$AK154</f>
        <v>0</v>
      </c>
      <c r="AO15" s="39">
        <f ca="1">PLANNING!$AL154</f>
        <v>0</v>
      </c>
      <c r="AP15" s="45">
        <f ca="1">PLANNING!$AM154</f>
        <v>0</v>
      </c>
      <c r="AQ15" s="42">
        <f ca="1">PLANNING!$AG174</f>
        <v>0</v>
      </c>
      <c r="AR15" s="39">
        <f ca="1">PLANNING!$AJ174</f>
        <v>0</v>
      </c>
      <c r="AS15" s="39">
        <f ca="1">PLANNING!$AK174</f>
        <v>0</v>
      </c>
      <c r="AT15" s="39">
        <f ca="1">PLANNING!$AL174</f>
        <v>0</v>
      </c>
      <c r="AU15" s="45">
        <f ca="1">PLANNING!$AM174</f>
        <v>0</v>
      </c>
      <c r="AV15" s="42">
        <f ca="1">PLANNING!$AG194</f>
        <v>0</v>
      </c>
      <c r="AW15" s="39">
        <f ca="1">PLANNING!$AJ194</f>
        <v>0</v>
      </c>
      <c r="AX15" s="39">
        <f ca="1">PLANNING!$AK194</f>
        <v>0</v>
      </c>
      <c r="AY15" s="39">
        <f ca="1">PLANNING!$AL194</f>
        <v>0</v>
      </c>
      <c r="AZ15" s="45">
        <f ca="1">PLANNING!$AM194</f>
        <v>0</v>
      </c>
      <c r="BA15" s="42">
        <f ca="1">PLANNING!$AG214</f>
        <v>0</v>
      </c>
      <c r="BB15" s="39">
        <f ca="1">PLANNING!$AJ214</f>
        <v>0</v>
      </c>
      <c r="BC15" s="39">
        <f ca="1">PLANNING!$AK214</f>
        <v>0</v>
      </c>
      <c r="BD15" s="39">
        <f ca="1">PLANNING!$AL214</f>
        <v>0</v>
      </c>
      <c r="BE15" s="45">
        <f ca="1">PLANNING!$AM214</f>
        <v>0</v>
      </c>
      <c r="BF15" s="42">
        <f ca="1">PLANNING!$AG234</f>
        <v>0</v>
      </c>
      <c r="BG15" s="39">
        <f ca="1">PLANNING!$AJ234</f>
        <v>0</v>
      </c>
      <c r="BH15" s="39">
        <f ca="1">PLANNING!$AK234</f>
        <v>0</v>
      </c>
      <c r="BI15" s="39">
        <f ca="1">PLANNING!$AL234</f>
        <v>0</v>
      </c>
      <c r="BJ15" s="39">
        <f ca="1">PLANNING!$AM234</f>
        <v>0</v>
      </c>
      <c r="BK15" s="40">
        <f t="shared" ca="1" si="0"/>
        <v>23</v>
      </c>
      <c r="BL15" s="39">
        <f t="shared" ca="1" si="1"/>
        <v>9</v>
      </c>
      <c r="BM15" s="39">
        <f t="shared" ca="1" si="2"/>
        <v>0</v>
      </c>
      <c r="BN15" s="39">
        <f t="shared" ca="1" si="3"/>
        <v>9</v>
      </c>
      <c r="BO15" s="41">
        <f t="shared" ca="1" si="4"/>
        <v>5</v>
      </c>
    </row>
    <row r="16" spans="1:67" x14ac:dyDescent="0.2">
      <c r="B16" s="44" t="str">
        <f>PLANNING!$A$15</f>
        <v>MB</v>
      </c>
      <c r="C16" s="42">
        <f ca="1">PLANNING!$AG15</f>
        <v>12</v>
      </c>
      <c r="D16" s="39">
        <f ca="1">PLANNING!$AJ15</f>
        <v>0</v>
      </c>
      <c r="E16" s="39">
        <f ca="1">PLANNING!$AK15</f>
        <v>9</v>
      </c>
      <c r="F16" s="39">
        <f ca="1">PLANNING!$AL15</f>
        <v>0</v>
      </c>
      <c r="G16" s="45">
        <f ca="1">PLANNING!$AM15</f>
        <v>3</v>
      </c>
      <c r="H16" s="42">
        <f ca="1">PLANNING!$AG35</f>
        <v>10</v>
      </c>
      <c r="I16" s="39">
        <f ca="1">PLANNING!$AJ35</f>
        <v>9</v>
      </c>
      <c r="J16" s="39">
        <f ca="1">PLANNING!$AK35</f>
        <v>0</v>
      </c>
      <c r="K16" s="39">
        <f ca="1">PLANNING!$AL35</f>
        <v>0</v>
      </c>
      <c r="L16" s="45">
        <f ca="1">PLANNING!$AM35</f>
        <v>1</v>
      </c>
      <c r="M16" s="42">
        <f ca="1">PLANNING!$AG55</f>
        <v>0</v>
      </c>
      <c r="N16" s="39">
        <f ca="1">PLANNING!$AJ55</f>
        <v>0</v>
      </c>
      <c r="O16" s="39">
        <f ca="1">PLANNING!$AK55</f>
        <v>0</v>
      </c>
      <c r="P16" s="39">
        <f ca="1">PLANNING!$AL55</f>
        <v>0</v>
      </c>
      <c r="Q16" s="45">
        <f ca="1">PLANNING!$AM55</f>
        <v>0</v>
      </c>
      <c r="R16" s="42">
        <f ca="1">PLANNING!$AG75</f>
        <v>0</v>
      </c>
      <c r="S16" s="39">
        <f ca="1">PLANNING!$AJ75</f>
        <v>0</v>
      </c>
      <c r="T16" s="39">
        <f ca="1">PLANNING!$AK75</f>
        <v>0</v>
      </c>
      <c r="U16" s="39">
        <f ca="1">PLANNING!$AL75</f>
        <v>0</v>
      </c>
      <c r="V16" s="45">
        <f ca="1">PLANNING!$AM75</f>
        <v>0</v>
      </c>
      <c r="W16" s="42">
        <f ca="1">PLANNING!$AG95</f>
        <v>0</v>
      </c>
      <c r="X16" s="39">
        <f ca="1">PLANNING!$AJ95</f>
        <v>0</v>
      </c>
      <c r="Y16" s="39">
        <f ca="1">PLANNING!$AK95</f>
        <v>0</v>
      </c>
      <c r="Z16" s="39">
        <f ca="1">PLANNING!$AL95</f>
        <v>0</v>
      </c>
      <c r="AA16" s="45">
        <f ca="1">PLANNING!$AM95</f>
        <v>0</v>
      </c>
      <c r="AB16" s="42">
        <f ca="1">PLANNING!$AG115</f>
        <v>0</v>
      </c>
      <c r="AC16" s="39">
        <f ca="1">PLANNING!$AJ115</f>
        <v>0</v>
      </c>
      <c r="AD16" s="39">
        <f ca="1">PLANNING!$AK115</f>
        <v>0</v>
      </c>
      <c r="AE16" s="39">
        <f ca="1">PLANNING!$AL115</f>
        <v>0</v>
      </c>
      <c r="AF16" s="45">
        <f ca="1">PLANNING!$AM115</f>
        <v>0</v>
      </c>
      <c r="AG16" s="42">
        <f ca="1">PLANNING!$AG135</f>
        <v>0</v>
      </c>
      <c r="AH16" s="39">
        <f ca="1">PLANNING!$AJ135</f>
        <v>0</v>
      </c>
      <c r="AI16" s="39">
        <f ca="1">PLANNING!$AK135</f>
        <v>0</v>
      </c>
      <c r="AJ16" s="39">
        <f ca="1">PLANNING!$AL135</f>
        <v>0</v>
      </c>
      <c r="AK16" s="45">
        <f ca="1">PLANNING!$AM135</f>
        <v>0</v>
      </c>
      <c r="AL16" s="42">
        <f ca="1">PLANNING!$AG155</f>
        <v>0</v>
      </c>
      <c r="AM16" s="39">
        <f ca="1">PLANNING!$AJ155</f>
        <v>0</v>
      </c>
      <c r="AN16" s="39">
        <f ca="1">PLANNING!$AK155</f>
        <v>0</v>
      </c>
      <c r="AO16" s="39">
        <f ca="1">PLANNING!$AL155</f>
        <v>0</v>
      </c>
      <c r="AP16" s="45">
        <f ca="1">PLANNING!$AM155</f>
        <v>0</v>
      </c>
      <c r="AQ16" s="42">
        <f ca="1">PLANNING!$AG175</f>
        <v>0</v>
      </c>
      <c r="AR16" s="39">
        <f ca="1">PLANNING!$AJ175</f>
        <v>0</v>
      </c>
      <c r="AS16" s="39">
        <f ca="1">PLANNING!$AK175</f>
        <v>0</v>
      </c>
      <c r="AT16" s="39">
        <f ca="1">PLANNING!$AL175</f>
        <v>0</v>
      </c>
      <c r="AU16" s="45">
        <f ca="1">PLANNING!$AM175</f>
        <v>0</v>
      </c>
      <c r="AV16" s="42">
        <f ca="1">PLANNING!$AG195</f>
        <v>0</v>
      </c>
      <c r="AW16" s="39">
        <f ca="1">PLANNING!$AJ195</f>
        <v>0</v>
      </c>
      <c r="AX16" s="39">
        <f ca="1">PLANNING!$AK195</f>
        <v>0</v>
      </c>
      <c r="AY16" s="39">
        <f ca="1">PLANNING!$AL195</f>
        <v>0</v>
      </c>
      <c r="AZ16" s="45">
        <f ca="1">PLANNING!$AM195</f>
        <v>0</v>
      </c>
      <c r="BA16" s="42">
        <f ca="1">PLANNING!$AG215</f>
        <v>0</v>
      </c>
      <c r="BB16" s="39">
        <f ca="1">PLANNING!$AJ215</f>
        <v>0</v>
      </c>
      <c r="BC16" s="39">
        <f ca="1">PLANNING!$AK215</f>
        <v>0</v>
      </c>
      <c r="BD16" s="39">
        <f ca="1">PLANNING!$AL215</f>
        <v>0</v>
      </c>
      <c r="BE16" s="45">
        <f ca="1">PLANNING!$AM215</f>
        <v>0</v>
      </c>
      <c r="BF16" s="42">
        <f ca="1">PLANNING!$AG235</f>
        <v>0</v>
      </c>
      <c r="BG16" s="39">
        <f ca="1">PLANNING!$AJ235</f>
        <v>0</v>
      </c>
      <c r="BH16" s="39">
        <f ca="1">PLANNING!$AK235</f>
        <v>0</v>
      </c>
      <c r="BI16" s="39">
        <f ca="1">PLANNING!$AL235</f>
        <v>0</v>
      </c>
      <c r="BJ16" s="39">
        <f ca="1">PLANNING!$AM235</f>
        <v>0</v>
      </c>
      <c r="BK16" s="40">
        <f t="shared" ca="1" si="0"/>
        <v>22</v>
      </c>
      <c r="BL16" s="39">
        <f t="shared" ca="1" si="1"/>
        <v>9</v>
      </c>
      <c r="BM16" s="39">
        <f t="shared" ca="1" si="2"/>
        <v>9</v>
      </c>
      <c r="BN16" s="39">
        <f t="shared" ca="1" si="3"/>
        <v>0</v>
      </c>
      <c r="BO16" s="41">
        <f t="shared" ca="1" si="4"/>
        <v>4</v>
      </c>
    </row>
    <row r="17" spans="2:67" x14ac:dyDescent="0.2">
      <c r="B17" s="44" t="str">
        <f>PLANNING!$A$16</f>
        <v>new</v>
      </c>
      <c r="C17" s="42">
        <f ca="1">PLANNING!$AG16</f>
        <v>12</v>
      </c>
      <c r="D17" s="39">
        <f ca="1">PLANNING!$AJ16</f>
        <v>0</v>
      </c>
      <c r="E17" s="39">
        <f ca="1">PLANNING!$AK16</f>
        <v>0</v>
      </c>
      <c r="F17" s="39">
        <f ca="1">PLANNING!$AL16</f>
        <v>9</v>
      </c>
      <c r="G17" s="45">
        <f ca="1">PLANNING!$AM16</f>
        <v>3</v>
      </c>
      <c r="H17" s="42">
        <f ca="1">PLANNING!$AG36</f>
        <v>10</v>
      </c>
      <c r="I17" s="39">
        <f ca="1">PLANNING!$AJ36</f>
        <v>0</v>
      </c>
      <c r="J17" s="39">
        <f ca="1">PLANNING!$AK36</f>
        <v>9</v>
      </c>
      <c r="K17" s="39">
        <f ca="1">PLANNING!$AL36</f>
        <v>0</v>
      </c>
      <c r="L17" s="45">
        <f ca="1">PLANNING!$AM36</f>
        <v>1</v>
      </c>
      <c r="M17" s="42">
        <f ca="1">PLANNING!$AG56</f>
        <v>0</v>
      </c>
      <c r="N17" s="39">
        <f ca="1">PLANNING!$AJ56</f>
        <v>0</v>
      </c>
      <c r="O17" s="39">
        <f ca="1">PLANNING!$AK56</f>
        <v>0</v>
      </c>
      <c r="P17" s="39">
        <f ca="1">PLANNING!$AL56</f>
        <v>0</v>
      </c>
      <c r="Q17" s="45">
        <f ca="1">PLANNING!$AM56</f>
        <v>0</v>
      </c>
      <c r="R17" s="42">
        <f ca="1">PLANNING!$AG76</f>
        <v>0</v>
      </c>
      <c r="S17" s="39">
        <f ca="1">PLANNING!$AJ76</f>
        <v>0</v>
      </c>
      <c r="T17" s="39">
        <f ca="1">PLANNING!$AK76</f>
        <v>0</v>
      </c>
      <c r="U17" s="39">
        <f ca="1">PLANNING!$AL76</f>
        <v>0</v>
      </c>
      <c r="V17" s="45">
        <f ca="1">PLANNING!$AM76</f>
        <v>0</v>
      </c>
      <c r="W17" s="42">
        <f ca="1">PLANNING!$AG96</f>
        <v>0</v>
      </c>
      <c r="X17" s="39">
        <f ca="1">PLANNING!$AJ96</f>
        <v>0</v>
      </c>
      <c r="Y17" s="39">
        <f ca="1">PLANNING!$AK96</f>
        <v>0</v>
      </c>
      <c r="Z17" s="39">
        <f ca="1">PLANNING!$AL96</f>
        <v>0</v>
      </c>
      <c r="AA17" s="45">
        <f ca="1">PLANNING!$AM96</f>
        <v>0</v>
      </c>
      <c r="AB17" s="42">
        <f ca="1">PLANNING!$AG116</f>
        <v>0</v>
      </c>
      <c r="AC17" s="39">
        <f ca="1">PLANNING!$AJ116</f>
        <v>0</v>
      </c>
      <c r="AD17" s="39">
        <f ca="1">PLANNING!$AK116</f>
        <v>0</v>
      </c>
      <c r="AE17" s="39">
        <f ca="1">PLANNING!$AL116</f>
        <v>0</v>
      </c>
      <c r="AF17" s="45">
        <f ca="1">PLANNING!$AM116</f>
        <v>0</v>
      </c>
      <c r="AG17" s="42">
        <f ca="1">PLANNING!$AG136</f>
        <v>0</v>
      </c>
      <c r="AH17" s="39">
        <f ca="1">PLANNING!$AJ136</f>
        <v>0</v>
      </c>
      <c r="AI17" s="39">
        <f ca="1">PLANNING!$AK136</f>
        <v>0</v>
      </c>
      <c r="AJ17" s="39">
        <f ca="1">PLANNING!$AL136</f>
        <v>0</v>
      </c>
      <c r="AK17" s="45">
        <f ca="1">PLANNING!$AM136</f>
        <v>0</v>
      </c>
      <c r="AL17" s="42">
        <f ca="1">PLANNING!$AG156</f>
        <v>0</v>
      </c>
      <c r="AM17" s="39">
        <f ca="1">PLANNING!$AJ156</f>
        <v>0</v>
      </c>
      <c r="AN17" s="39">
        <f ca="1">PLANNING!$AK156</f>
        <v>0</v>
      </c>
      <c r="AO17" s="39">
        <f ca="1">PLANNING!$AL156</f>
        <v>0</v>
      </c>
      <c r="AP17" s="45">
        <f ca="1">PLANNING!$AM156</f>
        <v>0</v>
      </c>
      <c r="AQ17" s="42">
        <f ca="1">PLANNING!$AG176</f>
        <v>0</v>
      </c>
      <c r="AR17" s="39">
        <f ca="1">PLANNING!$AJ176</f>
        <v>0</v>
      </c>
      <c r="AS17" s="39">
        <f ca="1">PLANNING!$AK176</f>
        <v>0</v>
      </c>
      <c r="AT17" s="39">
        <f ca="1">PLANNING!$AL176</f>
        <v>0</v>
      </c>
      <c r="AU17" s="45">
        <f ca="1">PLANNING!$AM176</f>
        <v>0</v>
      </c>
      <c r="AV17" s="42">
        <f ca="1">PLANNING!$AG196</f>
        <v>0</v>
      </c>
      <c r="AW17" s="39">
        <f ca="1">PLANNING!$AJ196</f>
        <v>0</v>
      </c>
      <c r="AX17" s="39">
        <f ca="1">PLANNING!$AK196</f>
        <v>0</v>
      </c>
      <c r="AY17" s="39">
        <f ca="1">PLANNING!$AL196</f>
        <v>0</v>
      </c>
      <c r="AZ17" s="45">
        <f ca="1">PLANNING!$AM196</f>
        <v>0</v>
      </c>
      <c r="BA17" s="42">
        <f ca="1">PLANNING!$AG216</f>
        <v>0</v>
      </c>
      <c r="BB17" s="39">
        <f ca="1">PLANNING!$AJ216</f>
        <v>0</v>
      </c>
      <c r="BC17" s="39">
        <f ca="1">PLANNING!$AK216</f>
        <v>0</v>
      </c>
      <c r="BD17" s="39">
        <f ca="1">PLANNING!$AL216</f>
        <v>0</v>
      </c>
      <c r="BE17" s="45">
        <f ca="1">PLANNING!$AM216</f>
        <v>0</v>
      </c>
      <c r="BF17" s="42">
        <f ca="1">PLANNING!$AG236</f>
        <v>0</v>
      </c>
      <c r="BG17" s="39">
        <f ca="1">PLANNING!$AJ236</f>
        <v>0</v>
      </c>
      <c r="BH17" s="39">
        <f ca="1">PLANNING!$AK236</f>
        <v>0</v>
      </c>
      <c r="BI17" s="39">
        <f ca="1">PLANNING!$AL236</f>
        <v>0</v>
      </c>
      <c r="BJ17" s="39">
        <f ca="1">PLANNING!$AM236</f>
        <v>0</v>
      </c>
      <c r="BK17" s="40">
        <f t="shared" ca="1" si="0"/>
        <v>22</v>
      </c>
      <c r="BL17" s="39">
        <f t="shared" ca="1" si="1"/>
        <v>0</v>
      </c>
      <c r="BM17" s="39">
        <f t="shared" ca="1" si="2"/>
        <v>9</v>
      </c>
      <c r="BN17" s="39">
        <f t="shared" ca="1" si="3"/>
        <v>9</v>
      </c>
      <c r="BO17" s="41">
        <f t="shared" ca="1" si="4"/>
        <v>4</v>
      </c>
    </row>
    <row r="18" spans="2:67" x14ac:dyDescent="0.2">
      <c r="B18" s="44" t="str">
        <f>PLANNING!$A$17</f>
        <v>REMPL1</v>
      </c>
      <c r="C18" s="42">
        <f ca="1">PLANNING!$AG17</f>
        <v>13</v>
      </c>
      <c r="D18" s="39">
        <f ca="1">PLANNING!$AJ17</f>
        <v>0</v>
      </c>
      <c r="E18" s="39">
        <f ca="1">PLANNING!$AK17</f>
        <v>0</v>
      </c>
      <c r="F18" s="39">
        <f ca="1">PLANNING!$AL17</f>
        <v>0</v>
      </c>
      <c r="G18" s="45">
        <f ca="1">PLANNING!$AM17</f>
        <v>13</v>
      </c>
      <c r="H18" s="42">
        <f ca="1">PLANNING!$AG37</f>
        <v>15</v>
      </c>
      <c r="I18" s="39">
        <f ca="1">PLANNING!$AJ37</f>
        <v>0</v>
      </c>
      <c r="J18" s="39">
        <f ca="1">PLANNING!$AK37</f>
        <v>0</v>
      </c>
      <c r="K18" s="39">
        <f ca="1">PLANNING!$AL37</f>
        <v>0</v>
      </c>
      <c r="L18" s="45">
        <f ca="1">PLANNING!$AM37</f>
        <v>15</v>
      </c>
      <c r="M18" s="42">
        <f ca="1">PLANNING!$AG57</f>
        <v>0</v>
      </c>
      <c r="N18" s="39">
        <f ca="1">PLANNING!$AJ57</f>
        <v>0</v>
      </c>
      <c r="O18" s="39">
        <f ca="1">PLANNING!$AK57</f>
        <v>0</v>
      </c>
      <c r="P18" s="39">
        <f ca="1">PLANNING!$AL57</f>
        <v>0</v>
      </c>
      <c r="Q18" s="45">
        <f ca="1">PLANNING!$AM57</f>
        <v>0</v>
      </c>
      <c r="R18" s="42">
        <f ca="1">PLANNING!$AG77</f>
        <v>0</v>
      </c>
      <c r="S18" s="39">
        <f ca="1">PLANNING!$AJ77</f>
        <v>0</v>
      </c>
      <c r="T18" s="39">
        <f ca="1">PLANNING!$AK77</f>
        <v>0</v>
      </c>
      <c r="U18" s="39">
        <f ca="1">PLANNING!$AL77</f>
        <v>0</v>
      </c>
      <c r="V18" s="45">
        <f ca="1">PLANNING!$AM77</f>
        <v>0</v>
      </c>
      <c r="W18" s="42">
        <f ca="1">PLANNING!$AG97</f>
        <v>0</v>
      </c>
      <c r="X18" s="39">
        <f ca="1">PLANNING!$AJ97</f>
        <v>0</v>
      </c>
      <c r="Y18" s="39">
        <f ca="1">PLANNING!$AK97</f>
        <v>0</v>
      </c>
      <c r="Z18" s="39">
        <f ca="1">PLANNING!$AL97</f>
        <v>0</v>
      </c>
      <c r="AA18" s="45">
        <f ca="1">PLANNING!$AM97</f>
        <v>0</v>
      </c>
      <c r="AB18" s="42">
        <f ca="1">PLANNING!$AG117</f>
        <v>0</v>
      </c>
      <c r="AC18" s="39">
        <f ca="1">PLANNING!$AJ117</f>
        <v>0</v>
      </c>
      <c r="AD18" s="39">
        <f ca="1">PLANNING!$AK117</f>
        <v>0</v>
      </c>
      <c r="AE18" s="39">
        <f ca="1">PLANNING!$AL117</f>
        <v>0</v>
      </c>
      <c r="AF18" s="45">
        <f ca="1">PLANNING!$AM117</f>
        <v>0</v>
      </c>
      <c r="AG18" s="42">
        <f ca="1">PLANNING!$AG137</f>
        <v>0</v>
      </c>
      <c r="AH18" s="39">
        <f ca="1">PLANNING!$AJ137</f>
        <v>0</v>
      </c>
      <c r="AI18" s="39">
        <f ca="1">PLANNING!$AK137</f>
        <v>0</v>
      </c>
      <c r="AJ18" s="39">
        <f ca="1">PLANNING!$AL137</f>
        <v>0</v>
      </c>
      <c r="AK18" s="45">
        <f ca="1">PLANNING!$AM137</f>
        <v>0</v>
      </c>
      <c r="AL18" s="42">
        <f ca="1">PLANNING!$AG157</f>
        <v>0</v>
      </c>
      <c r="AM18" s="39">
        <f ca="1">PLANNING!$AJ157</f>
        <v>0</v>
      </c>
      <c r="AN18" s="39">
        <f ca="1">PLANNING!$AK157</f>
        <v>0</v>
      </c>
      <c r="AO18" s="39">
        <f ca="1">PLANNING!$AL157</f>
        <v>0</v>
      </c>
      <c r="AP18" s="45">
        <f ca="1">PLANNING!$AM157</f>
        <v>0</v>
      </c>
      <c r="AQ18" s="42">
        <f ca="1">PLANNING!$AG177</f>
        <v>0</v>
      </c>
      <c r="AR18" s="39">
        <f ca="1">PLANNING!$AJ177</f>
        <v>0</v>
      </c>
      <c r="AS18" s="39">
        <f ca="1">PLANNING!$AK177</f>
        <v>0</v>
      </c>
      <c r="AT18" s="39">
        <f ca="1">PLANNING!$AL177</f>
        <v>0</v>
      </c>
      <c r="AU18" s="45">
        <f ca="1">PLANNING!$AM177</f>
        <v>0</v>
      </c>
      <c r="AV18" s="42">
        <f ca="1">PLANNING!$AG197</f>
        <v>0</v>
      </c>
      <c r="AW18" s="39">
        <f ca="1">PLANNING!$AJ197</f>
        <v>0</v>
      </c>
      <c r="AX18" s="39">
        <f ca="1">PLANNING!$AK197</f>
        <v>0</v>
      </c>
      <c r="AY18" s="39">
        <f ca="1">PLANNING!$AL197</f>
        <v>0</v>
      </c>
      <c r="AZ18" s="45">
        <f ca="1">PLANNING!$AM197</f>
        <v>0</v>
      </c>
      <c r="BA18" s="42">
        <f ca="1">PLANNING!$AG217</f>
        <v>0</v>
      </c>
      <c r="BB18" s="39">
        <f ca="1">PLANNING!$AJ217</f>
        <v>0</v>
      </c>
      <c r="BC18" s="39">
        <f ca="1">PLANNING!$AK217</f>
        <v>0</v>
      </c>
      <c r="BD18" s="39">
        <f ca="1">PLANNING!$AL217</f>
        <v>0</v>
      </c>
      <c r="BE18" s="45">
        <f ca="1">PLANNING!$AM217</f>
        <v>0</v>
      </c>
      <c r="BF18" s="42">
        <f ca="1">PLANNING!$AG237</f>
        <v>0</v>
      </c>
      <c r="BG18" s="39">
        <f ca="1">PLANNING!$AJ237</f>
        <v>0</v>
      </c>
      <c r="BH18" s="39">
        <f ca="1">PLANNING!$AK237</f>
        <v>0</v>
      </c>
      <c r="BI18" s="39">
        <f ca="1">PLANNING!$AL237</f>
        <v>0</v>
      </c>
      <c r="BJ18" s="39">
        <f ca="1">PLANNING!$AM237</f>
        <v>0</v>
      </c>
      <c r="BK18" s="40">
        <f t="shared" ca="1" si="0"/>
        <v>28</v>
      </c>
      <c r="BL18" s="39">
        <f t="shared" ca="1" si="1"/>
        <v>0</v>
      </c>
      <c r="BM18" s="39">
        <f t="shared" ca="1" si="2"/>
        <v>0</v>
      </c>
      <c r="BN18" s="39">
        <f t="shared" ca="1" si="3"/>
        <v>0</v>
      </c>
      <c r="BO18" s="41">
        <f t="shared" ca="1" si="4"/>
        <v>28</v>
      </c>
    </row>
    <row r="19" spans="2:67" x14ac:dyDescent="0.2">
      <c r="B19" s="44" t="str">
        <f>PLANNING!$A$18</f>
        <v>REMPL2</v>
      </c>
      <c r="C19" s="42">
        <f ca="1">PLANNING!$AG18</f>
        <v>0</v>
      </c>
      <c r="D19" s="39">
        <f ca="1">PLANNING!$AJ18</f>
        <v>0</v>
      </c>
      <c r="E19" s="39">
        <f ca="1">PLANNING!$AK18</f>
        <v>0</v>
      </c>
      <c r="F19" s="39">
        <f ca="1">PLANNING!$AL18</f>
        <v>0</v>
      </c>
      <c r="G19" s="45">
        <f ca="1">PLANNING!$AM18</f>
        <v>0</v>
      </c>
      <c r="H19" s="42">
        <f ca="1">PLANNING!$AG38</f>
        <v>0</v>
      </c>
      <c r="I19" s="39">
        <f ca="1">PLANNING!$AJ38</f>
        <v>0</v>
      </c>
      <c r="J19" s="39">
        <f ca="1">PLANNING!$AK38</f>
        <v>0</v>
      </c>
      <c r="K19" s="39">
        <f ca="1">PLANNING!$AL38</f>
        <v>0</v>
      </c>
      <c r="L19" s="45">
        <f ca="1">PLANNING!$AM38</f>
        <v>0</v>
      </c>
      <c r="M19" s="42">
        <f ca="1">PLANNING!$AG58</f>
        <v>0</v>
      </c>
      <c r="N19" s="39">
        <f ca="1">PLANNING!$AJ58</f>
        <v>0</v>
      </c>
      <c r="O19" s="39">
        <f ca="1">PLANNING!$AK58</f>
        <v>0</v>
      </c>
      <c r="P19" s="39">
        <f ca="1">PLANNING!$AL58</f>
        <v>0</v>
      </c>
      <c r="Q19" s="45">
        <f ca="1">PLANNING!$AM58</f>
        <v>0</v>
      </c>
      <c r="R19" s="42">
        <f ca="1">PLANNING!$AG78</f>
        <v>0</v>
      </c>
      <c r="S19" s="39">
        <f ca="1">PLANNING!$AJ78</f>
        <v>0</v>
      </c>
      <c r="T19" s="39">
        <f ca="1">PLANNING!$AK78</f>
        <v>0</v>
      </c>
      <c r="U19" s="39">
        <f ca="1">PLANNING!$AL78</f>
        <v>0</v>
      </c>
      <c r="V19" s="45">
        <f ca="1">PLANNING!$AM78</f>
        <v>0</v>
      </c>
      <c r="W19" s="42">
        <f ca="1">PLANNING!$AG98</f>
        <v>0</v>
      </c>
      <c r="X19" s="39">
        <f ca="1">PLANNING!$AJ98</f>
        <v>0</v>
      </c>
      <c r="Y19" s="39">
        <f ca="1">PLANNING!$AK98</f>
        <v>0</v>
      </c>
      <c r="Z19" s="39">
        <f ca="1">PLANNING!$AL98</f>
        <v>0</v>
      </c>
      <c r="AA19" s="45">
        <f ca="1">PLANNING!$AM98</f>
        <v>0</v>
      </c>
      <c r="AB19" s="42">
        <f ca="1">PLANNING!$AG118</f>
        <v>0</v>
      </c>
      <c r="AC19" s="39">
        <f ca="1">PLANNING!$AJ118</f>
        <v>0</v>
      </c>
      <c r="AD19" s="39">
        <f ca="1">PLANNING!$AK118</f>
        <v>0</v>
      </c>
      <c r="AE19" s="39">
        <f ca="1">PLANNING!$AL118</f>
        <v>0</v>
      </c>
      <c r="AF19" s="45">
        <f ca="1">PLANNING!$AM118</f>
        <v>0</v>
      </c>
      <c r="AG19" s="42">
        <f ca="1">PLANNING!$AG138</f>
        <v>0</v>
      </c>
      <c r="AH19" s="39">
        <f ca="1">PLANNING!$AJ138</f>
        <v>0</v>
      </c>
      <c r="AI19" s="39">
        <f ca="1">PLANNING!$AK138</f>
        <v>0</v>
      </c>
      <c r="AJ19" s="39">
        <f ca="1">PLANNING!$AL138</f>
        <v>0</v>
      </c>
      <c r="AK19" s="45">
        <f ca="1">PLANNING!$AM138</f>
        <v>0</v>
      </c>
      <c r="AL19" s="42">
        <f ca="1">PLANNING!$AG158</f>
        <v>0</v>
      </c>
      <c r="AM19" s="39">
        <f ca="1">PLANNING!$AJ158</f>
        <v>0</v>
      </c>
      <c r="AN19" s="39">
        <f ca="1">PLANNING!$AK158</f>
        <v>0</v>
      </c>
      <c r="AO19" s="39">
        <f ca="1">PLANNING!$AL158</f>
        <v>0</v>
      </c>
      <c r="AP19" s="45">
        <f ca="1">PLANNING!$AM158</f>
        <v>0</v>
      </c>
      <c r="AQ19" s="42">
        <f ca="1">PLANNING!$AG178</f>
        <v>0</v>
      </c>
      <c r="AR19" s="39">
        <f ca="1">PLANNING!$AJ178</f>
        <v>0</v>
      </c>
      <c r="AS19" s="39">
        <f ca="1">PLANNING!$AK178</f>
        <v>0</v>
      </c>
      <c r="AT19" s="39">
        <f ca="1">PLANNING!$AL178</f>
        <v>0</v>
      </c>
      <c r="AU19" s="45">
        <f ca="1">PLANNING!$AM178</f>
        <v>0</v>
      </c>
      <c r="AV19" s="42">
        <f ca="1">PLANNING!$AG198</f>
        <v>0</v>
      </c>
      <c r="AW19" s="39">
        <f ca="1">PLANNING!$AJ198</f>
        <v>0</v>
      </c>
      <c r="AX19" s="39">
        <f ca="1">PLANNING!$AK198</f>
        <v>0</v>
      </c>
      <c r="AY19" s="39">
        <f ca="1">PLANNING!$AL198</f>
        <v>0</v>
      </c>
      <c r="AZ19" s="45">
        <f ca="1">PLANNING!$AM198</f>
        <v>0</v>
      </c>
      <c r="BA19" s="42">
        <f ca="1">PLANNING!$AG218</f>
        <v>0</v>
      </c>
      <c r="BB19" s="39">
        <f ca="1">PLANNING!$AJ218</f>
        <v>0</v>
      </c>
      <c r="BC19" s="39">
        <f ca="1">PLANNING!$AK218</f>
        <v>0</v>
      </c>
      <c r="BD19" s="39">
        <f ca="1">PLANNING!$AL218</f>
        <v>0</v>
      </c>
      <c r="BE19" s="45">
        <f ca="1">PLANNING!$AM218</f>
        <v>0</v>
      </c>
      <c r="BF19" s="42">
        <f ca="1">PLANNING!$AG238</f>
        <v>0</v>
      </c>
      <c r="BG19" s="39">
        <f ca="1">PLANNING!$AJ238</f>
        <v>0</v>
      </c>
      <c r="BH19" s="39">
        <f ca="1">PLANNING!$AK238</f>
        <v>0</v>
      </c>
      <c r="BI19" s="39">
        <f ca="1">PLANNING!$AL238</f>
        <v>0</v>
      </c>
      <c r="BJ19" s="39">
        <f ca="1">PLANNING!$AM238</f>
        <v>0</v>
      </c>
      <c r="BK19" s="40">
        <f t="shared" ca="1" si="0"/>
        <v>0</v>
      </c>
      <c r="BL19" s="39">
        <f t="shared" ca="1" si="1"/>
        <v>0</v>
      </c>
      <c r="BM19" s="39">
        <f t="shared" ca="1" si="2"/>
        <v>0</v>
      </c>
      <c r="BN19" s="39">
        <f t="shared" ca="1" si="3"/>
        <v>0</v>
      </c>
      <c r="BO19" s="41">
        <f t="shared" ca="1" si="4"/>
        <v>0</v>
      </c>
    </row>
    <row r="20" spans="2:67" x14ac:dyDescent="0.2">
      <c r="B20" s="44" t="str">
        <f>PLANNING!$A$19</f>
        <v>MW</v>
      </c>
      <c r="C20" s="42">
        <f ca="1">PLANNING!$AG19</f>
        <v>2</v>
      </c>
      <c r="D20" s="39">
        <f ca="1">PLANNING!$AJ19</f>
        <v>0</v>
      </c>
      <c r="E20" s="39">
        <f ca="1">PLANNING!$AK19</f>
        <v>0</v>
      </c>
      <c r="F20" s="39">
        <f ca="1">PLANNING!$AL19</f>
        <v>0</v>
      </c>
      <c r="G20" s="45">
        <f ca="1">PLANNING!$AM19</f>
        <v>2</v>
      </c>
      <c r="H20" s="42">
        <f ca="1">PLANNING!$AG39</f>
        <v>2</v>
      </c>
      <c r="I20" s="39">
        <f ca="1">PLANNING!$AJ39</f>
        <v>0</v>
      </c>
      <c r="J20" s="39">
        <f ca="1">PLANNING!$AK39</f>
        <v>0</v>
      </c>
      <c r="K20" s="39">
        <f ca="1">PLANNING!$AL39</f>
        <v>0</v>
      </c>
      <c r="L20" s="45">
        <f ca="1">PLANNING!$AM39</f>
        <v>2</v>
      </c>
      <c r="M20" s="42">
        <f ca="1">PLANNING!$AG59</f>
        <v>0</v>
      </c>
      <c r="N20" s="39">
        <f ca="1">PLANNING!$AJ59</f>
        <v>0</v>
      </c>
      <c r="O20" s="39">
        <f ca="1">PLANNING!$AK59</f>
        <v>0</v>
      </c>
      <c r="P20" s="39">
        <f ca="1">PLANNING!$AL59</f>
        <v>0</v>
      </c>
      <c r="Q20" s="45">
        <f ca="1">PLANNING!$AM59</f>
        <v>0</v>
      </c>
      <c r="R20" s="42">
        <f ca="1">PLANNING!$AG79</f>
        <v>0</v>
      </c>
      <c r="S20" s="39">
        <f ca="1">PLANNING!$AJ79</f>
        <v>0</v>
      </c>
      <c r="T20" s="39">
        <f ca="1">PLANNING!$AK79</f>
        <v>0</v>
      </c>
      <c r="U20" s="39">
        <f ca="1">PLANNING!$AL79</f>
        <v>0</v>
      </c>
      <c r="V20" s="45">
        <f ca="1">PLANNING!$AM79</f>
        <v>0</v>
      </c>
      <c r="W20" s="42">
        <f ca="1">PLANNING!$AG99</f>
        <v>0</v>
      </c>
      <c r="X20" s="39">
        <f ca="1">PLANNING!$AJ99</f>
        <v>0</v>
      </c>
      <c r="Y20" s="39">
        <f ca="1">PLANNING!$AK99</f>
        <v>0</v>
      </c>
      <c r="Z20" s="39">
        <f ca="1">PLANNING!$AL99</f>
        <v>0</v>
      </c>
      <c r="AA20" s="45">
        <f ca="1">PLANNING!$AM99</f>
        <v>0</v>
      </c>
      <c r="AB20" s="42">
        <f ca="1">PLANNING!$AG119</f>
        <v>0</v>
      </c>
      <c r="AC20" s="39">
        <f ca="1">PLANNING!$AJ119</f>
        <v>0</v>
      </c>
      <c r="AD20" s="39">
        <f ca="1">PLANNING!$AK119</f>
        <v>0</v>
      </c>
      <c r="AE20" s="39">
        <f ca="1">PLANNING!$AL119</f>
        <v>0</v>
      </c>
      <c r="AF20" s="45">
        <f ca="1">PLANNING!$AM119</f>
        <v>0</v>
      </c>
      <c r="AG20" s="42">
        <f ca="1">PLANNING!$AG139</f>
        <v>0</v>
      </c>
      <c r="AH20" s="39">
        <f ca="1">PLANNING!$AJ139</f>
        <v>0</v>
      </c>
      <c r="AI20" s="39">
        <f ca="1">PLANNING!$AK139</f>
        <v>0</v>
      </c>
      <c r="AJ20" s="39">
        <f ca="1">PLANNING!$AL139</f>
        <v>0</v>
      </c>
      <c r="AK20" s="45">
        <f ca="1">PLANNING!$AM139</f>
        <v>0</v>
      </c>
      <c r="AL20" s="42">
        <f ca="1">PLANNING!$AG159</f>
        <v>0</v>
      </c>
      <c r="AM20" s="39">
        <f ca="1">PLANNING!$AJ159</f>
        <v>0</v>
      </c>
      <c r="AN20" s="39">
        <f ca="1">PLANNING!$AK159</f>
        <v>0</v>
      </c>
      <c r="AO20" s="39">
        <f ca="1">PLANNING!$AL159</f>
        <v>0</v>
      </c>
      <c r="AP20" s="45">
        <f ca="1">PLANNING!$AM159</f>
        <v>0</v>
      </c>
      <c r="AQ20" s="42">
        <f ca="1">PLANNING!$AG179</f>
        <v>0</v>
      </c>
      <c r="AR20" s="39">
        <f ca="1">PLANNING!$AJ179</f>
        <v>0</v>
      </c>
      <c r="AS20" s="39">
        <f ca="1">PLANNING!$AK179</f>
        <v>0</v>
      </c>
      <c r="AT20" s="39">
        <f ca="1">PLANNING!$AL179</f>
        <v>0</v>
      </c>
      <c r="AU20" s="45">
        <f ca="1">PLANNING!$AM179</f>
        <v>0</v>
      </c>
      <c r="AV20" s="42">
        <f ca="1">PLANNING!$AG199</f>
        <v>0</v>
      </c>
      <c r="AW20" s="39">
        <f ca="1">PLANNING!$AJ199</f>
        <v>0</v>
      </c>
      <c r="AX20" s="39">
        <f ca="1">PLANNING!$AK199</f>
        <v>0</v>
      </c>
      <c r="AY20" s="39">
        <f ca="1">PLANNING!$AL199</f>
        <v>0</v>
      </c>
      <c r="AZ20" s="45">
        <f ca="1">PLANNING!$AM199</f>
        <v>0</v>
      </c>
      <c r="BA20" s="42">
        <f ca="1">PLANNING!$AG219</f>
        <v>0</v>
      </c>
      <c r="BB20" s="39">
        <f ca="1">PLANNING!$AJ219</f>
        <v>0</v>
      </c>
      <c r="BC20" s="39">
        <f ca="1">PLANNING!$AK219</f>
        <v>0</v>
      </c>
      <c r="BD20" s="39">
        <f ca="1">PLANNING!$AL219</f>
        <v>0</v>
      </c>
      <c r="BE20" s="45">
        <f ca="1">PLANNING!$AM219</f>
        <v>0</v>
      </c>
      <c r="BF20" s="42">
        <f ca="1">PLANNING!$AG239</f>
        <v>0</v>
      </c>
      <c r="BG20" s="39">
        <f ca="1">PLANNING!$AJ239</f>
        <v>0</v>
      </c>
      <c r="BH20" s="39">
        <f ca="1">PLANNING!$AK239</f>
        <v>0</v>
      </c>
      <c r="BI20" s="39">
        <f ca="1">PLANNING!$AL239</f>
        <v>0</v>
      </c>
      <c r="BJ20" s="39">
        <f ca="1">PLANNING!$AM239</f>
        <v>0</v>
      </c>
      <c r="BK20" s="40">
        <f t="shared" ca="1" si="0"/>
        <v>4</v>
      </c>
      <c r="BL20" s="39">
        <f t="shared" ca="1" si="1"/>
        <v>0</v>
      </c>
      <c r="BM20" s="39">
        <f t="shared" ca="1" si="2"/>
        <v>0</v>
      </c>
      <c r="BN20" s="39">
        <f t="shared" ca="1" si="3"/>
        <v>0</v>
      </c>
      <c r="BO20" s="41">
        <f t="shared" ca="1" si="4"/>
        <v>4</v>
      </c>
    </row>
  </sheetData>
  <mergeCells count="79">
    <mergeCell ref="BK4:BK8"/>
    <mergeCell ref="BL4:BL8"/>
    <mergeCell ref="BM4:BM8"/>
    <mergeCell ref="BN4:BN8"/>
    <mergeCell ref="BO4:BO8"/>
    <mergeCell ref="A1:AP1"/>
    <mergeCell ref="AB3:AF3"/>
    <mergeCell ref="W3:AA3"/>
    <mergeCell ref="R3:V3"/>
    <mergeCell ref="H3:L3"/>
    <mergeCell ref="M3:Q3"/>
    <mergeCell ref="AG3:AK3"/>
    <mergeCell ref="BK3:BO3"/>
    <mergeCell ref="AV4:AV8"/>
    <mergeCell ref="AW4:AW8"/>
    <mergeCell ref="AX4:AX8"/>
    <mergeCell ref="AO4:AO8"/>
    <mergeCell ref="AP4:AP8"/>
    <mergeCell ref="AQ4:AQ8"/>
    <mergeCell ref="AR4:AR8"/>
    <mergeCell ref="BC4:BC8"/>
    <mergeCell ref="AQ3:AU3"/>
    <mergeCell ref="AL3:AP3"/>
    <mergeCell ref="AV3:AZ3"/>
    <mergeCell ref="BI4:BI8"/>
    <mergeCell ref="AY4:AY8"/>
    <mergeCell ref="AZ4:AZ8"/>
    <mergeCell ref="AT4:AT8"/>
    <mergeCell ref="AU4:AU8"/>
    <mergeCell ref="BJ4:BJ8"/>
    <mergeCell ref="BF3:BJ3"/>
    <mergeCell ref="BA3:BE3"/>
    <mergeCell ref="BD4:BD8"/>
    <mergeCell ref="BE4:BE8"/>
    <mergeCell ref="BF4:BF8"/>
    <mergeCell ref="BG4:BG8"/>
    <mergeCell ref="BH4:BH8"/>
    <mergeCell ref="BA4:BA8"/>
    <mergeCell ref="BB4:BB8"/>
    <mergeCell ref="AF4:AF8"/>
    <mergeCell ref="AG4:AG8"/>
    <mergeCell ref="AH4:AH8"/>
    <mergeCell ref="AI4:AI8"/>
    <mergeCell ref="AS4:AS8"/>
    <mergeCell ref="AJ4:AJ8"/>
    <mergeCell ref="AK4:AK8"/>
    <mergeCell ref="AL4:AL8"/>
    <mergeCell ref="AM4:AM8"/>
    <mergeCell ref="AN4:AN8"/>
    <mergeCell ref="R4:R8"/>
    <mergeCell ref="AE4:AE8"/>
    <mergeCell ref="T4:T8"/>
    <mergeCell ref="U4:U8"/>
    <mergeCell ref="V4:V8"/>
    <mergeCell ref="W4:W8"/>
    <mergeCell ref="X4:X8"/>
    <mergeCell ref="Y4:Y8"/>
    <mergeCell ref="Z4:Z8"/>
    <mergeCell ref="AA4:AA8"/>
    <mergeCell ref="AB4:AB8"/>
    <mergeCell ref="AC4:AC8"/>
    <mergeCell ref="AD4:AD8"/>
    <mergeCell ref="S4:S8"/>
    <mergeCell ref="C3:G3"/>
    <mergeCell ref="I4:I8"/>
    <mergeCell ref="J4:J8"/>
    <mergeCell ref="K4:K8"/>
    <mergeCell ref="Q4:Q8"/>
    <mergeCell ref="N4:N8"/>
    <mergeCell ref="O4:O8"/>
    <mergeCell ref="P4:P8"/>
    <mergeCell ref="M4:M8"/>
    <mergeCell ref="C4:C8"/>
    <mergeCell ref="D4:D8"/>
    <mergeCell ref="E4:E8"/>
    <mergeCell ref="F4:F8"/>
    <mergeCell ref="G4:G8"/>
    <mergeCell ref="H4:H8"/>
    <mergeCell ref="L4:L8"/>
  </mergeCells>
  <conditionalFormatting sqref="A1 AQ1:XFD1 A2:XFD1048576">
    <cfRule type="cellIs" dxfId="0" priority="1" operator="equal">
      <formula>0</formula>
    </cfRule>
  </conditionalFormatting>
  <pageMargins left="0.19685039370078741" right="0.19685039370078741" top="0.19685039370078741" bottom="0.19685039370078741" header="0" footer="0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AW22"/>
  <sheetViews>
    <sheetView workbookViewId="0">
      <selection activeCell="A2" sqref="A2:U2"/>
    </sheetView>
  </sheetViews>
  <sheetFormatPr baseColWidth="10" defaultRowHeight="15" x14ac:dyDescent="0.25"/>
  <cols>
    <col min="1" max="1" width="11.42578125" style="17"/>
    <col min="2" max="2" width="1.42578125" style="17" customWidth="1"/>
    <col min="3" max="3" width="19" style="17" customWidth="1"/>
    <col min="4" max="6" width="11.42578125" style="17"/>
    <col min="7" max="66" width="3.7109375" style="17" customWidth="1"/>
    <col min="67" max="71" width="5.7109375" style="17" customWidth="1"/>
    <col min="72" max="16384" width="11.42578125" style="17"/>
  </cols>
  <sheetData>
    <row r="2" spans="1:21" ht="30" customHeight="1" x14ac:dyDescent="0.25">
      <c r="A2" s="77" t="s">
        <v>17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ht="15.75" thickBot="1" x14ac:dyDescent="0.3"/>
    <row r="4" spans="1:21" ht="15.75" thickBot="1" x14ac:dyDescent="0.3">
      <c r="A4" s="16" t="s">
        <v>18</v>
      </c>
      <c r="C4" s="16" t="s">
        <v>31</v>
      </c>
      <c r="D4" s="23">
        <f>PLANNING!A2</f>
        <v>2019</v>
      </c>
    </row>
    <row r="5" spans="1:21" ht="15" customHeight="1" x14ac:dyDescent="0.25">
      <c r="A5" s="18" t="s">
        <v>19</v>
      </c>
      <c r="C5" s="24" t="s">
        <v>32</v>
      </c>
      <c r="D5" s="21">
        <f>DATE($D4,1,1)</f>
        <v>43466</v>
      </c>
    </row>
    <row r="6" spans="1:21" x14ac:dyDescent="0.25">
      <c r="A6" s="18" t="s">
        <v>20</v>
      </c>
      <c r="C6" s="22" t="s">
        <v>43</v>
      </c>
      <c r="D6" s="21">
        <f>ROUND(DATE($D$4,4,MOD(234-11*MOD($D$4,19),30))/7,)*7-6</f>
        <v>43576</v>
      </c>
    </row>
    <row r="7" spans="1:21" x14ac:dyDescent="0.25">
      <c r="A7" s="18" t="s">
        <v>21</v>
      </c>
      <c r="C7" s="22" t="s">
        <v>33</v>
      </c>
      <c r="D7" s="21">
        <f>$D$6+1</f>
        <v>43577</v>
      </c>
    </row>
    <row r="8" spans="1:21" x14ac:dyDescent="0.25">
      <c r="A8" s="18" t="s">
        <v>22</v>
      </c>
      <c r="C8" s="22" t="s">
        <v>34</v>
      </c>
      <c r="D8" s="21">
        <f>DATE($D$4,5,1)</f>
        <v>43586</v>
      </c>
    </row>
    <row r="9" spans="1:21" x14ac:dyDescent="0.25">
      <c r="A9" s="18" t="s">
        <v>23</v>
      </c>
      <c r="C9" s="22" t="s">
        <v>35</v>
      </c>
      <c r="D9" s="21">
        <f>DATE($D$4,5,8)</f>
        <v>43593</v>
      </c>
    </row>
    <row r="10" spans="1:21" x14ac:dyDescent="0.25">
      <c r="A10" s="18" t="s">
        <v>24</v>
      </c>
      <c r="C10" s="22" t="s">
        <v>36</v>
      </c>
      <c r="D10" s="21">
        <f>$D$6+39</f>
        <v>43615</v>
      </c>
    </row>
    <row r="11" spans="1:21" x14ac:dyDescent="0.25">
      <c r="A11" s="18" t="s">
        <v>25</v>
      </c>
      <c r="C11" s="22" t="s">
        <v>44</v>
      </c>
      <c r="D11" s="21">
        <f>$D$6+49</f>
        <v>43625</v>
      </c>
    </row>
    <row r="12" spans="1:21" x14ac:dyDescent="0.25">
      <c r="A12" s="18" t="s">
        <v>26</v>
      </c>
      <c r="C12" s="22" t="s">
        <v>37</v>
      </c>
      <c r="D12" s="21">
        <f>$D$6+50</f>
        <v>43626</v>
      </c>
    </row>
    <row r="13" spans="1:21" x14ac:dyDescent="0.25">
      <c r="A13" s="18" t="s">
        <v>27</v>
      </c>
      <c r="C13" s="22" t="s">
        <v>38</v>
      </c>
      <c r="D13" s="21">
        <f>DATE($D$4,7,14)</f>
        <v>43660</v>
      </c>
    </row>
    <row r="14" spans="1:21" x14ac:dyDescent="0.25">
      <c r="A14" s="18" t="s">
        <v>28</v>
      </c>
      <c r="C14" s="22" t="s">
        <v>39</v>
      </c>
      <c r="D14" s="21">
        <f>DATE($D$4,8,15)</f>
        <v>43692</v>
      </c>
    </row>
    <row r="15" spans="1:21" x14ac:dyDescent="0.25">
      <c r="A15" s="18" t="s">
        <v>29</v>
      </c>
      <c r="C15" s="22" t="s">
        <v>40</v>
      </c>
      <c r="D15" s="21">
        <f>DATE($D$4,11,1)</f>
        <v>43770</v>
      </c>
    </row>
    <row r="16" spans="1:21" x14ac:dyDescent="0.25">
      <c r="A16" s="19" t="s">
        <v>30</v>
      </c>
      <c r="C16" s="22" t="s">
        <v>41</v>
      </c>
      <c r="D16" s="21">
        <f>DATE($D$4,11,11)</f>
        <v>43780</v>
      </c>
    </row>
    <row r="17" spans="3:49" x14ac:dyDescent="0.25">
      <c r="C17" s="22" t="s">
        <v>42</v>
      </c>
      <c r="D17" s="21">
        <f>DATE($D$4,12,25)</f>
        <v>43824</v>
      </c>
    </row>
    <row r="18" spans="3:49" x14ac:dyDescent="0.25">
      <c r="C18" s="20"/>
    </row>
    <row r="22" spans="3:49" x14ac:dyDescent="0.25">
      <c r="AW22" s="20"/>
    </row>
  </sheetData>
  <sheetProtection selectLockedCells="1" selectUnlockedCells="1"/>
  <mergeCells count="1">
    <mergeCell ref="A2:U2"/>
  </mergeCells>
  <pageMargins left="0.19685039370078741" right="0.19685039370078741" top="0.19685039370078741" bottom="0.19685039370078741" header="0" footer="0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RÉPARTITION</vt:lpstr>
      <vt:lpstr>PLANNING</vt:lpstr>
      <vt:lpstr>STATS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Vince</cp:lastModifiedBy>
  <cp:lastPrinted>2018-09-15T12:43:48Z</cp:lastPrinted>
  <dcterms:created xsi:type="dcterms:W3CDTF">2018-09-13T08:32:54Z</dcterms:created>
  <dcterms:modified xsi:type="dcterms:W3CDTF">2018-09-15T12:46:08Z</dcterms:modified>
</cp:coreProperties>
</file>