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00-Document sur dique C\Suivi affaire\"/>
    </mc:Choice>
  </mc:AlternateContent>
  <bookViews>
    <workbookView xWindow="0" yWindow="0" windowWidth="28800" windowHeight="12435"/>
  </bookViews>
  <sheets>
    <sheet name="Feuil1" sheetId="1" r:id="rId1"/>
  </sheets>
  <externalReferences>
    <externalReference r:id="rId2"/>
  </externalReferences>
  <definedNames>
    <definedName name="CoefCalc" localSheetId="0">Feuil1!$L$3:$L$8</definedName>
    <definedName name="Coût_HT_€" localSheetId="0">Feuil1!$Q$4:$Q$8</definedName>
    <definedName name="Qté_U" localSheetId="0">Feuil1!$E$3:$E$8</definedName>
    <definedName name="Total1" localSheetId="0">Feuil1!$G$4:$G$8</definedName>
    <definedName name="Total2" localSheetId="0">Feuil1!$I$4:$I$8</definedName>
    <definedName name="TotalPRA" localSheetId="0">Feuil1!$K$4:$K$8</definedName>
    <definedName name="TotalPV" localSheetId="0">Feuil1!$N$4:$N$8</definedName>
    <definedName name="Unitaire1" localSheetId="0">Feuil1!$F$4:$F$8</definedName>
    <definedName name="Unitaire2" localSheetId="0">Feuil1!$H$4:$H$8</definedName>
    <definedName name="UnitairePRA" localSheetId="0">Feuil1!$J$4:$J$8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M6" i="1" s="1"/>
  <c r="I6" i="1"/>
  <c r="G6" i="1"/>
  <c r="K6" i="1" s="1"/>
  <c r="N6" i="1" s="1"/>
  <c r="J7" i="1"/>
  <c r="M7" i="1" s="1"/>
  <c r="I7" i="1"/>
  <c r="G7" i="1"/>
  <c r="S12" i="1"/>
  <c r="S11" i="1"/>
  <c r="K11" i="1" s="1"/>
  <c r="J8" i="1"/>
  <c r="M8" i="1" s="1"/>
  <c r="I8" i="1"/>
  <c r="G8" i="1"/>
  <c r="J5" i="1"/>
  <c r="M5" i="1" s="1"/>
  <c r="I5" i="1"/>
  <c r="G5" i="1"/>
  <c r="K5" i="1" l="1"/>
  <c r="K7" i="1"/>
  <c r="N7" i="1" s="1"/>
  <c r="K8" i="1"/>
  <c r="N8" i="1" s="1"/>
  <c r="N5" i="1"/>
  <c r="N10" i="1" s="1"/>
  <c r="M10" i="1" s="1"/>
  <c r="K9" i="1"/>
  <c r="K10" i="1" s="1"/>
</calcChain>
</file>

<file path=xl/comments1.xml><?xml version="1.0" encoding="utf-8"?>
<comments xmlns="http://schemas.openxmlformats.org/spreadsheetml/2006/main">
  <authors>
    <author>cao3</author>
  </authors>
  <commentList>
    <comment ref="E3" authorId="0" shapeId="0">
      <text>
        <r>
          <rPr>
            <b/>
            <sz val="9"/>
            <color indexed="81"/>
            <rFont val="Tahoma"/>
            <family val="2"/>
          </rPr>
          <t>cao3:</t>
        </r>
        <r>
          <rPr>
            <sz val="9"/>
            <color indexed="81"/>
            <rFont val="Tahoma"/>
            <family val="2"/>
          </rPr>
          <t xml:space="preserve">
Plage nommée : Qté_U</t>
        </r>
      </text>
    </comment>
    <comment ref="L3" authorId="0" shapeId="0">
      <text>
        <r>
          <rPr>
            <b/>
            <sz val="9"/>
            <color indexed="81"/>
            <rFont val="Tahoma"/>
            <family val="2"/>
          </rPr>
          <t>cao3:</t>
        </r>
        <r>
          <rPr>
            <sz val="9"/>
            <color indexed="81"/>
            <rFont val="Tahoma"/>
            <family val="2"/>
          </rPr>
          <t xml:space="preserve">
Plage nommée : Coefcalc</t>
        </r>
      </text>
    </comment>
    <comment ref="F4" authorId="0" shapeId="0">
      <text>
        <r>
          <rPr>
            <b/>
            <sz val="9"/>
            <color indexed="81"/>
            <rFont val="Tahoma"/>
            <family val="2"/>
          </rPr>
          <t>cao3:</t>
        </r>
        <r>
          <rPr>
            <sz val="9"/>
            <color indexed="81"/>
            <rFont val="Tahoma"/>
            <family val="2"/>
          </rPr>
          <t xml:space="preserve">
Plage nommée : Unitaire1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cao3:</t>
        </r>
        <r>
          <rPr>
            <sz val="9"/>
            <color indexed="81"/>
            <rFont val="Tahoma"/>
            <family val="2"/>
          </rPr>
          <t xml:space="preserve">
Plage nommée : Total1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cao3:</t>
        </r>
        <r>
          <rPr>
            <sz val="9"/>
            <color indexed="81"/>
            <rFont val="Tahoma"/>
            <family val="2"/>
          </rPr>
          <t xml:space="preserve">
Plage nommée : Unitaire2</t>
        </r>
      </text>
    </comment>
    <comment ref="I4" authorId="0" shapeId="0">
      <text>
        <r>
          <rPr>
            <b/>
            <sz val="9"/>
            <color indexed="81"/>
            <rFont val="Tahoma"/>
            <family val="2"/>
          </rPr>
          <t>cao3:</t>
        </r>
        <r>
          <rPr>
            <sz val="9"/>
            <color indexed="81"/>
            <rFont val="Tahoma"/>
            <family val="2"/>
          </rPr>
          <t xml:space="preserve">
Plage nommée : Total2</t>
        </r>
      </text>
    </comment>
    <comment ref="J4" authorId="0" shapeId="0">
      <text>
        <r>
          <rPr>
            <b/>
            <sz val="9"/>
            <color indexed="81"/>
            <rFont val="Tahoma"/>
            <family val="2"/>
          </rPr>
          <t>cao3:</t>
        </r>
        <r>
          <rPr>
            <sz val="9"/>
            <color indexed="81"/>
            <rFont val="Tahoma"/>
            <family val="2"/>
          </rPr>
          <t xml:space="preserve">
Plage nommée : UnitairePRA</t>
        </r>
      </text>
    </comment>
    <comment ref="K4" authorId="0" shapeId="0">
      <text>
        <r>
          <rPr>
            <b/>
            <sz val="9"/>
            <color indexed="81"/>
            <rFont val="Tahoma"/>
            <family val="2"/>
          </rPr>
          <t>cao3:</t>
        </r>
        <r>
          <rPr>
            <sz val="9"/>
            <color indexed="81"/>
            <rFont val="Tahoma"/>
            <family val="2"/>
          </rPr>
          <t xml:space="preserve">
Plage nommée : TotalPRA</t>
        </r>
      </text>
    </comment>
    <comment ref="N4" authorId="0" shapeId="0">
      <text>
        <r>
          <rPr>
            <b/>
            <sz val="9"/>
            <color indexed="81"/>
            <rFont val="Tahoma"/>
            <family val="2"/>
          </rPr>
          <t>cao3:</t>
        </r>
        <r>
          <rPr>
            <sz val="9"/>
            <color indexed="81"/>
            <rFont val="Tahoma"/>
            <family val="2"/>
          </rPr>
          <t xml:space="preserve">
Plage nommée : TotalPV</t>
        </r>
      </text>
    </comment>
    <comment ref="Q4" authorId="0" shapeId="0">
      <text>
        <r>
          <rPr>
            <b/>
            <sz val="9"/>
            <color indexed="81"/>
            <rFont val="Tahoma"/>
            <family val="2"/>
          </rPr>
          <t>cao3:</t>
        </r>
        <r>
          <rPr>
            <sz val="9"/>
            <color indexed="81"/>
            <rFont val="Tahoma"/>
            <family val="2"/>
          </rPr>
          <t xml:space="preserve">
Plage nommée : Coût_HT_€</t>
        </r>
      </text>
    </comment>
  </commentList>
</comments>
</file>

<file path=xl/sharedStrings.xml><?xml version="1.0" encoding="utf-8"?>
<sst xmlns="http://schemas.openxmlformats.org/spreadsheetml/2006/main" count="62" uniqueCount="52">
  <si>
    <t>Désignation Ensemble</t>
  </si>
  <si>
    <t>Siège de clapet</t>
  </si>
  <si>
    <t>Qté Demandée :</t>
  </si>
  <si>
    <t>SERVICE</t>
  </si>
  <si>
    <t>Nb Heures</t>
  </si>
  <si>
    <t>Taux H</t>
  </si>
  <si>
    <t>Rep</t>
  </si>
  <si>
    <t>Désignation</t>
  </si>
  <si>
    <t>Code Clipper</t>
  </si>
  <si>
    <t>Matière</t>
  </si>
  <si>
    <t>Qté U</t>
  </si>
  <si>
    <t>1 - Usinage/commerce</t>
  </si>
  <si>
    <t>2 - Matière</t>
  </si>
  <si>
    <t>Coef</t>
  </si>
  <si>
    <t>Stock</t>
  </si>
  <si>
    <t>Frais supplémentaires</t>
  </si>
  <si>
    <t>Administration</t>
  </si>
  <si>
    <t>Unitaire</t>
  </si>
  <si>
    <t>Total</t>
  </si>
  <si>
    <t>Coût HT €</t>
  </si>
  <si>
    <t>Ordonnancement</t>
  </si>
  <si>
    <t>Emballage</t>
  </si>
  <si>
    <t>Achats</t>
  </si>
  <si>
    <t>Désignation1</t>
  </si>
  <si>
    <t>Code1</t>
  </si>
  <si>
    <t>Matière1</t>
  </si>
  <si>
    <t>Qualité</t>
  </si>
  <si>
    <t>Désignation2</t>
  </si>
  <si>
    <t>Code2</t>
  </si>
  <si>
    <t>Matière2</t>
  </si>
  <si>
    <t>Méthode</t>
  </si>
  <si>
    <t>Désignation3</t>
  </si>
  <si>
    <t>Code3</t>
  </si>
  <si>
    <t>Matière3</t>
  </si>
  <si>
    <t>Atelier</t>
  </si>
  <si>
    <t>Désignation4</t>
  </si>
  <si>
    <t>Code4</t>
  </si>
  <si>
    <t>Matière4</t>
  </si>
  <si>
    <t>Magasin</t>
  </si>
  <si>
    <t>Total PRA</t>
  </si>
  <si>
    <t>Chargé d'affaires</t>
  </si>
  <si>
    <t>PRA Total (Budget)</t>
  </si>
  <si>
    <t>Total PV</t>
  </si>
  <si>
    <t>Total (H)</t>
  </si>
  <si>
    <t>Nb d'Heures</t>
  </si>
  <si>
    <t xml:space="preserve">Tarif </t>
  </si>
  <si>
    <t>Code Art.</t>
  </si>
  <si>
    <t>Text</t>
  </si>
  <si>
    <t>ref</t>
  </si>
  <si>
    <t>text</t>
  </si>
  <si>
    <r>
      <t>PRA</t>
    </r>
    <r>
      <rPr>
        <b/>
        <i/>
        <sz val="8"/>
        <rFont val="Calibri"/>
        <family val="2"/>
      </rPr>
      <t xml:space="preserve"> (1+2)</t>
    </r>
  </si>
  <si>
    <r>
      <t>PV</t>
    </r>
    <r>
      <rPr>
        <b/>
        <i/>
        <sz val="8"/>
        <rFont val="Calibri"/>
        <family val="2"/>
      </rPr>
      <t xml:space="preserve">  (PRA+Coef)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</si>
</sst>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_);_(* \(#,##0\);_(* &quot;-&quot;_);_(@_)"/>
    <numFmt numFmtId="165" formatCode="#,##0.00\ &quot;€&quot;"/>
    <numFmt numFmtId="166" formatCode="#&quot; H&quot;"/>
    <numFmt numFmtId="167" formatCode="#,##0\ &quot;€&quot;"/>
  </numFmts>
  <fonts count="1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8"/>
      <name val="Calibri"/>
      <family val="2"/>
    </font>
    <font>
      <b/>
      <sz val="9"/>
      <name val="Calibri"/>
      <family val="2"/>
    </font>
    <font>
      <sz val="1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</font>
    <font>
      <b/>
      <sz val="11"/>
      <name val="Calibri"/>
      <family val="2"/>
      <scheme val="minor"/>
    </font>
    <font>
      <b/>
      <i/>
      <sz val="8"/>
      <name val="Calibri"/>
      <family val="2"/>
    </font>
    <font>
      <sz val="10"/>
      <name val="Calibri"/>
      <family val="2"/>
      <scheme val="minor"/>
    </font>
    <font>
      <b/>
      <sz val="10"/>
      <name val="Calibri"/>
      <family val="2"/>
    </font>
    <font>
      <b/>
      <sz val="10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2" fillId="0" borderId="16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49" fontId="4" fillId="0" borderId="22" xfId="0" applyNumberFormat="1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7" fillId="0" borderId="0" xfId="0" applyFont="1"/>
    <xf numFmtId="0" fontId="8" fillId="0" borderId="1" xfId="0" applyFont="1" applyFill="1" applyBorder="1" applyAlignment="1">
      <alignment horizontal="right" vertical="center"/>
    </xf>
    <xf numFmtId="0" fontId="8" fillId="0" borderId="2" xfId="0" applyFont="1" applyFill="1" applyBorder="1" applyAlignment="1">
      <alignment horizontal="right" vertical="center"/>
    </xf>
    <xf numFmtId="0" fontId="9" fillId="0" borderId="2" xfId="0" applyFont="1" applyFill="1" applyBorder="1" applyAlignment="1">
      <alignment horizontal="left" vertical="center"/>
    </xf>
    <xf numFmtId="0" fontId="8" fillId="0" borderId="1" xfId="0" applyFont="1" applyFill="1" applyBorder="1" applyAlignment="1">
      <alignment horizontal="right" vertical="center"/>
    </xf>
    <xf numFmtId="0" fontId="10" fillId="0" borderId="2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right" vertical="center" wrapText="1"/>
    </xf>
    <xf numFmtId="164" fontId="9" fillId="0" borderId="2" xfId="0" quotePrefix="1" applyNumberFormat="1" applyFont="1" applyFill="1" applyBorder="1" applyAlignment="1">
      <alignment horizontal="left" vertical="center"/>
    </xf>
    <xf numFmtId="164" fontId="9" fillId="0" borderId="3" xfId="0" quotePrefix="1" applyNumberFormat="1" applyFont="1" applyFill="1" applyBorder="1" applyAlignment="1">
      <alignment horizontal="left" vertical="center"/>
    </xf>
    <xf numFmtId="0" fontId="9" fillId="0" borderId="2" xfId="0" quotePrefix="1" applyNumberFormat="1" applyFont="1" applyFill="1" applyBorder="1" applyAlignment="1">
      <alignment horizontal="left" vertical="center"/>
    </xf>
    <xf numFmtId="0" fontId="9" fillId="0" borderId="2" xfId="0" quotePrefix="1" applyNumberFormat="1" applyFont="1" applyFill="1" applyBorder="1" applyAlignment="1">
      <alignment horizontal="left" vertical="center"/>
    </xf>
    <xf numFmtId="0" fontId="9" fillId="0" borderId="3" xfId="0" quotePrefix="1" applyNumberFormat="1" applyFont="1" applyFill="1" applyBorder="1" applyAlignment="1">
      <alignment horizontal="left" vertical="center"/>
    </xf>
    <xf numFmtId="0" fontId="3" fillId="0" borderId="3" xfId="0" quotePrefix="1" applyNumberFormat="1" applyFont="1" applyFill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 vertical="center"/>
    </xf>
    <xf numFmtId="0" fontId="9" fillId="0" borderId="13" xfId="0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/>
    </xf>
    <xf numFmtId="0" fontId="9" fillId="0" borderId="15" xfId="0" applyFont="1" applyFill="1" applyBorder="1" applyAlignment="1">
      <alignment horizontal="center" vertical="center"/>
    </xf>
    <xf numFmtId="0" fontId="9" fillId="0" borderId="17" xfId="0" applyFont="1" applyFill="1" applyBorder="1" applyAlignment="1">
      <alignment horizontal="center" vertical="center"/>
    </xf>
    <xf numFmtId="0" fontId="9" fillId="0" borderId="18" xfId="0" applyFont="1" applyFill="1" applyBorder="1" applyAlignment="1">
      <alignment horizontal="center" vertical="center"/>
    </xf>
    <xf numFmtId="0" fontId="9" fillId="0" borderId="21" xfId="0" applyFont="1" applyFill="1" applyBorder="1" applyAlignment="1">
      <alignment horizontal="center" vertical="center"/>
    </xf>
    <xf numFmtId="0" fontId="4" fillId="0" borderId="22" xfId="0" applyNumberFormat="1" applyFont="1" applyFill="1" applyBorder="1" applyAlignment="1">
      <alignment horizontal="center" vertical="center" wrapText="1"/>
    </xf>
    <xf numFmtId="49" fontId="4" fillId="0" borderId="22" xfId="0" applyNumberFormat="1" applyFont="1" applyFill="1" applyBorder="1" applyAlignment="1">
      <alignment horizontal="center" vertical="center" wrapText="1"/>
    </xf>
    <xf numFmtId="165" fontId="4" fillId="0" borderId="22" xfId="0" applyNumberFormat="1" applyFont="1" applyFill="1" applyBorder="1" applyAlignment="1">
      <alignment horizontal="center" vertical="center"/>
    </xf>
    <xf numFmtId="165" fontId="4" fillId="0" borderId="11" xfId="0" applyNumberFormat="1" applyFont="1" applyFill="1" applyBorder="1" applyAlignment="1">
      <alignment horizontal="center" vertical="center"/>
    </xf>
    <xf numFmtId="0" fontId="4" fillId="0" borderId="22" xfId="0" applyNumberFormat="1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0" fontId="7" fillId="0" borderId="0" xfId="0" applyFont="1" applyFill="1" applyBorder="1"/>
    <xf numFmtId="0" fontId="7" fillId="0" borderId="0" xfId="0" applyFont="1" applyFill="1"/>
    <xf numFmtId="165" fontId="13" fillId="0" borderId="12" xfId="0" applyNumberFormat="1" applyFont="1" applyFill="1" applyBorder="1" applyAlignment="1">
      <alignment horizontal="center" vertical="center"/>
    </xf>
    <xf numFmtId="165" fontId="13" fillId="0" borderId="13" xfId="0" applyNumberFormat="1" applyFont="1" applyFill="1" applyBorder="1" applyAlignment="1">
      <alignment horizontal="center" vertical="center"/>
    </xf>
    <xf numFmtId="165" fontId="13" fillId="0" borderId="22" xfId="0" applyNumberFormat="1" applyFont="1" applyFill="1" applyBorder="1" applyAlignment="1">
      <alignment horizontal="center" vertical="center"/>
    </xf>
    <xf numFmtId="165" fontId="14" fillId="0" borderId="22" xfId="0" applyNumberFormat="1" applyFont="1" applyFill="1" applyBorder="1" applyAlignment="1">
      <alignment horizontal="center" vertical="center"/>
    </xf>
    <xf numFmtId="0" fontId="8" fillId="0" borderId="0" xfId="0" applyFont="1" applyFill="1" applyBorder="1"/>
    <xf numFmtId="165" fontId="9" fillId="0" borderId="12" xfId="0" applyNumberFormat="1" applyFont="1" applyFill="1" applyBorder="1" applyAlignment="1">
      <alignment horizontal="center" vertical="center"/>
    </xf>
    <xf numFmtId="165" fontId="9" fillId="0" borderId="13" xfId="0" applyNumberFormat="1" applyFont="1" applyFill="1" applyBorder="1" applyAlignment="1">
      <alignment horizontal="center" vertical="center"/>
    </xf>
    <xf numFmtId="165" fontId="9" fillId="0" borderId="22" xfId="0" applyNumberFormat="1" applyFont="1" applyFill="1" applyBorder="1" applyAlignment="1">
      <alignment horizontal="center" vertical="center"/>
    </xf>
    <xf numFmtId="165" fontId="9" fillId="0" borderId="12" xfId="0" applyNumberFormat="1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vertical="center" wrapText="1"/>
    </xf>
    <xf numFmtId="166" fontId="9" fillId="0" borderId="22" xfId="0" applyNumberFormat="1" applyFont="1" applyFill="1" applyBorder="1" applyAlignment="1">
      <alignment horizontal="center" vertical="center"/>
    </xf>
    <xf numFmtId="0" fontId="14" fillId="0" borderId="22" xfId="0" applyFont="1" applyFill="1" applyBorder="1" applyAlignment="1">
      <alignment horizontal="center"/>
    </xf>
    <xf numFmtId="1" fontId="14" fillId="0" borderId="22" xfId="0" applyNumberFormat="1" applyFont="1" applyFill="1" applyBorder="1" applyAlignment="1">
      <alignment horizontal="center"/>
    </xf>
    <xf numFmtId="0" fontId="14" fillId="0" borderId="25" xfId="0" applyFont="1" applyFill="1" applyBorder="1" applyAlignment="1">
      <alignment horizontal="center"/>
    </xf>
    <xf numFmtId="167" fontId="14" fillId="0" borderId="25" xfId="0" applyNumberFormat="1" applyFont="1" applyFill="1" applyBorder="1" applyAlignment="1">
      <alignment horizontal="center"/>
    </xf>
    <xf numFmtId="0" fontId="9" fillId="2" borderId="6" xfId="0" applyFont="1" applyFill="1" applyBorder="1" applyAlignment="1">
      <alignment horizontal="center" vertical="center"/>
    </xf>
    <xf numFmtId="0" fontId="9" fillId="2" borderId="19" xfId="0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center" vertical="center"/>
    </xf>
    <xf numFmtId="0" fontId="4" fillId="2" borderId="22" xfId="0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165" fontId="4" fillId="2" borderId="11" xfId="0" applyNumberFormat="1" applyFont="1" applyFill="1" applyBorder="1" applyAlignment="1">
      <alignment horizontal="center" vertical="center"/>
    </xf>
    <xf numFmtId="165" fontId="4" fillId="2" borderId="22" xfId="0" applyNumberFormat="1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center" vertical="center"/>
    </xf>
    <xf numFmtId="0" fontId="10" fillId="2" borderId="18" xfId="0" applyFont="1" applyFill="1" applyBorder="1" applyAlignment="1">
      <alignment horizontal="center" vertical="center"/>
    </xf>
    <xf numFmtId="0" fontId="12" fillId="2" borderId="11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165" fontId="8" fillId="2" borderId="11" xfId="0" applyNumberFormat="1" applyFont="1" applyFill="1" applyBorder="1" applyAlignment="1">
      <alignment horizontal="center" vertical="center"/>
    </xf>
    <xf numFmtId="165" fontId="8" fillId="2" borderId="2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0</xdr:row>
          <xdr:rowOff>0</xdr:rowOff>
        </xdr:from>
        <xdr:to>
          <xdr:col>2</xdr:col>
          <xdr:colOff>19050</xdr:colOff>
          <xdr:row>1</xdr:row>
          <xdr:rowOff>0</xdr:rowOff>
        </xdr:to>
        <xdr:sp macro="" textlink="">
          <xdr:nvSpPr>
            <xdr:cNvPr id="1025" name="Button 1" descr="Ligne+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Ligne +1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9</xdr:row>
          <xdr:rowOff>9525</xdr:rowOff>
        </xdr:from>
        <xdr:to>
          <xdr:col>3</xdr:col>
          <xdr:colOff>9525</xdr:colOff>
          <xdr:row>9</xdr:row>
          <xdr:rowOff>190500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Copier "Tableau_entier"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ffaires\Offres\Suivi-N&#176;com-N&#176;offre%20-%20EnCoursDeModif%20-%20NePasTouch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1"/>
      <sheetName val="PRA PV"/>
      <sheetName val="Mapping RCC"/>
      <sheetName val="Matrice conformité"/>
      <sheetName val="Chronologie"/>
      <sheetName val="Planning"/>
      <sheetName val="Liste STF"/>
      <sheetName val="Graph_Planning"/>
      <sheetName val="Calculs"/>
    </sheetNames>
    <definedNames>
      <definedName name="copie"/>
      <definedName name="Ligne_T1"/>
    </definedNames>
    <sheetDataSet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13"/>
  <sheetViews>
    <sheetView tabSelected="1" workbookViewId="0">
      <selection activeCell="K24" sqref="K24"/>
    </sheetView>
  </sheetViews>
  <sheetFormatPr baseColWidth="10" defaultRowHeight="15" x14ac:dyDescent="0.25"/>
  <cols>
    <col min="1" max="1" width="10" customWidth="1"/>
    <col min="2" max="2" width="11.5703125" bestFit="1" customWidth="1"/>
    <col min="3" max="3" width="18.140625" bestFit="1" customWidth="1"/>
    <col min="4" max="4" width="12.85546875" bestFit="1" customWidth="1"/>
    <col min="5" max="5" width="6.140625" bestFit="1" customWidth="1"/>
    <col min="6" max="6" width="11.140625" customWidth="1"/>
    <col min="7" max="7" width="11.28515625" customWidth="1"/>
    <col min="8" max="8" width="10.140625" customWidth="1"/>
    <col min="9" max="9" width="8.28515625" customWidth="1"/>
    <col min="10" max="10" width="13" customWidth="1"/>
    <col min="11" max="11" width="8" bestFit="1" customWidth="1"/>
    <col min="12" max="12" width="8.28515625" bestFit="1" customWidth="1"/>
    <col min="13" max="14" width="8" bestFit="1" customWidth="1"/>
    <col min="15" max="15" width="10" bestFit="1" customWidth="1"/>
    <col min="16" max="16" width="17.42578125" customWidth="1"/>
    <col min="17" max="17" width="7.85546875" bestFit="1" customWidth="1"/>
    <col min="18" max="18" width="12.7109375" bestFit="1" customWidth="1"/>
    <col min="19" max="19" width="8.42578125" bestFit="1" customWidth="1"/>
    <col min="20" max="20" width="6" bestFit="1" customWidth="1"/>
  </cols>
  <sheetData>
    <row r="1" spans="1:21" ht="15.75" thickBot="1" x14ac:dyDescent="0.3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</row>
    <row r="2" spans="1:21" ht="15.75" thickBot="1" x14ac:dyDescent="0.3">
      <c r="A2" s="9" t="s">
        <v>0</v>
      </c>
      <c r="B2" s="10"/>
      <c r="C2" s="11" t="s">
        <v>1</v>
      </c>
      <c r="D2" s="12" t="s">
        <v>46</v>
      </c>
      <c r="E2" s="13"/>
      <c r="F2" s="13"/>
      <c r="G2" s="13"/>
      <c r="H2" s="14" t="s">
        <v>47</v>
      </c>
      <c r="I2" s="15" t="s">
        <v>48</v>
      </c>
      <c r="J2" s="16"/>
      <c r="K2" s="14" t="s">
        <v>49</v>
      </c>
      <c r="L2" s="17" t="s">
        <v>48</v>
      </c>
      <c r="M2" s="17"/>
      <c r="N2" s="14" t="s">
        <v>49</v>
      </c>
      <c r="O2" s="18" t="s">
        <v>48</v>
      </c>
      <c r="P2" s="14" t="s">
        <v>2</v>
      </c>
      <c r="Q2" s="19">
        <v>1</v>
      </c>
      <c r="R2" s="20" t="s">
        <v>3</v>
      </c>
      <c r="S2" s="20" t="s">
        <v>4</v>
      </c>
      <c r="T2" s="20" t="s">
        <v>5</v>
      </c>
      <c r="U2" s="8"/>
    </row>
    <row r="3" spans="1:21" ht="16.5" thickTop="1" thickBot="1" x14ac:dyDescent="0.3">
      <c r="A3" s="21" t="s">
        <v>6</v>
      </c>
      <c r="B3" s="22" t="s">
        <v>7</v>
      </c>
      <c r="C3" s="22" t="s">
        <v>8</v>
      </c>
      <c r="D3" s="22" t="s">
        <v>9</v>
      </c>
      <c r="E3" s="58" t="s">
        <v>10</v>
      </c>
      <c r="F3" s="23" t="s">
        <v>11</v>
      </c>
      <c r="G3" s="24"/>
      <c r="H3" s="25" t="s">
        <v>12</v>
      </c>
      <c r="I3" s="24"/>
      <c r="J3" s="25" t="s">
        <v>50</v>
      </c>
      <c r="K3" s="26"/>
      <c r="L3" s="67" t="s">
        <v>13</v>
      </c>
      <c r="M3" s="27" t="s">
        <v>51</v>
      </c>
      <c r="N3" s="28"/>
      <c r="O3" s="29" t="s">
        <v>14</v>
      </c>
      <c r="P3" s="30" t="s">
        <v>15</v>
      </c>
      <c r="Q3" s="29"/>
      <c r="R3" s="1" t="s">
        <v>16</v>
      </c>
      <c r="S3" s="2">
        <v>1</v>
      </c>
      <c r="T3" s="2">
        <v>10</v>
      </c>
      <c r="U3" s="8"/>
    </row>
    <row r="4" spans="1:21" ht="15.75" thickBot="1" x14ac:dyDescent="0.3">
      <c r="A4" s="31"/>
      <c r="B4" s="32"/>
      <c r="C4" s="32"/>
      <c r="D4" s="32"/>
      <c r="E4" s="59"/>
      <c r="F4" s="62" t="s">
        <v>17</v>
      </c>
      <c r="G4" s="65" t="s">
        <v>18</v>
      </c>
      <c r="H4" s="65" t="s">
        <v>17</v>
      </c>
      <c r="I4" s="65" t="s">
        <v>18</v>
      </c>
      <c r="J4" s="65" t="s">
        <v>17</v>
      </c>
      <c r="K4" s="66" t="s">
        <v>18</v>
      </c>
      <c r="L4" s="68"/>
      <c r="M4" s="4" t="s">
        <v>17</v>
      </c>
      <c r="N4" s="65" t="s">
        <v>18</v>
      </c>
      <c r="O4" s="33"/>
      <c r="P4" s="3" t="s">
        <v>7</v>
      </c>
      <c r="Q4" s="70" t="s">
        <v>19</v>
      </c>
      <c r="R4" s="1" t="s">
        <v>20</v>
      </c>
      <c r="S4" s="2">
        <v>1</v>
      </c>
      <c r="T4" s="2">
        <v>10</v>
      </c>
      <c r="U4" s="8"/>
    </row>
    <row r="5" spans="1:21" ht="15.75" thickBot="1" x14ac:dyDescent="0.3">
      <c r="A5" s="34">
        <v>1</v>
      </c>
      <c r="B5" s="35" t="s">
        <v>23</v>
      </c>
      <c r="C5" s="5" t="s">
        <v>24</v>
      </c>
      <c r="D5" s="36" t="s">
        <v>25</v>
      </c>
      <c r="E5" s="60">
        <v>1</v>
      </c>
      <c r="F5" s="63">
        <v>1</v>
      </c>
      <c r="G5" s="63">
        <f>Unitaire1*Qté_U</f>
        <v>1</v>
      </c>
      <c r="H5" s="63">
        <v>1</v>
      </c>
      <c r="I5" s="63">
        <f>Unitaire2*Qté_U</f>
        <v>1</v>
      </c>
      <c r="J5" s="63">
        <f>Unitaire1+Unitaire2</f>
        <v>2</v>
      </c>
      <c r="K5" s="63">
        <f t="shared" ref="K5" si="0">Total1+Total2</f>
        <v>2</v>
      </c>
      <c r="L5" s="69">
        <v>1</v>
      </c>
      <c r="M5" s="37">
        <f>UnitairePRA*CoefCalc</f>
        <v>2</v>
      </c>
      <c r="N5" s="63">
        <f t="shared" ref="N5:N8" si="1">TotalPRA*CoefCalc</f>
        <v>2</v>
      </c>
      <c r="O5" s="38"/>
      <c r="P5" s="39" t="s">
        <v>21</v>
      </c>
      <c r="Q5" s="71">
        <v>10</v>
      </c>
      <c r="R5" s="1" t="s">
        <v>22</v>
      </c>
      <c r="S5" s="2">
        <v>1</v>
      </c>
      <c r="T5" s="2">
        <v>10</v>
      </c>
      <c r="U5" s="8"/>
    </row>
    <row r="6" spans="1:21" ht="15.75" thickBot="1" x14ac:dyDescent="0.3">
      <c r="A6" s="34">
        <v>2</v>
      </c>
      <c r="B6" s="35" t="s">
        <v>27</v>
      </c>
      <c r="C6" s="5" t="s">
        <v>28</v>
      </c>
      <c r="D6" s="36" t="s">
        <v>29</v>
      </c>
      <c r="E6" s="61">
        <v>1</v>
      </c>
      <c r="F6" s="64">
        <v>1</v>
      </c>
      <c r="G6" s="64">
        <f>Unitaire1*Qté_U</f>
        <v>1</v>
      </c>
      <c r="H6" s="64">
        <v>1</v>
      </c>
      <c r="I6" s="63">
        <f>Unitaire2*Qté_U</f>
        <v>1</v>
      </c>
      <c r="J6" s="63">
        <f>Unitaire1+Unitaire2</f>
        <v>2</v>
      </c>
      <c r="K6" s="63">
        <f>Total1+Total2</f>
        <v>2</v>
      </c>
      <c r="L6" s="69">
        <v>1</v>
      </c>
      <c r="M6" s="37">
        <f t="shared" ref="M6:M8" si="2">UnitairePRA*CoefCalc</f>
        <v>2</v>
      </c>
      <c r="N6" s="63">
        <f t="shared" si="1"/>
        <v>2</v>
      </c>
      <c r="O6" s="38"/>
      <c r="P6" s="40"/>
      <c r="Q6" s="72"/>
      <c r="R6" s="1" t="s">
        <v>26</v>
      </c>
      <c r="S6" s="2">
        <v>1</v>
      </c>
      <c r="T6" s="2">
        <v>10</v>
      </c>
      <c r="U6" s="8"/>
    </row>
    <row r="7" spans="1:21" ht="15.75" thickBot="1" x14ac:dyDescent="0.3">
      <c r="A7" s="34">
        <v>3</v>
      </c>
      <c r="B7" s="35" t="s">
        <v>31</v>
      </c>
      <c r="C7" s="5" t="s">
        <v>32</v>
      </c>
      <c r="D7" s="36" t="s">
        <v>33</v>
      </c>
      <c r="E7" s="61">
        <v>1</v>
      </c>
      <c r="F7" s="64">
        <v>1</v>
      </c>
      <c r="G7" s="64">
        <f>Unitaire1*Qté_U</f>
        <v>1</v>
      </c>
      <c r="H7" s="64">
        <v>1</v>
      </c>
      <c r="I7" s="63">
        <f>Unitaire2*Qté_U</f>
        <v>1</v>
      </c>
      <c r="J7" s="63">
        <f>Unitaire1+Unitaire2</f>
        <v>2</v>
      </c>
      <c r="K7" s="63">
        <f>Total1+Total2</f>
        <v>2</v>
      </c>
      <c r="L7" s="69">
        <v>1</v>
      </c>
      <c r="M7" s="37">
        <f t="shared" si="2"/>
        <v>2</v>
      </c>
      <c r="N7" s="63">
        <f t="shared" si="1"/>
        <v>2</v>
      </c>
      <c r="O7" s="38"/>
      <c r="P7" s="40"/>
      <c r="Q7" s="72"/>
      <c r="R7" s="1" t="s">
        <v>30</v>
      </c>
      <c r="S7" s="2">
        <v>1</v>
      </c>
      <c r="T7" s="2">
        <v>10</v>
      </c>
      <c r="U7" s="8"/>
    </row>
    <row r="8" spans="1:21" ht="15.75" thickBot="1" x14ac:dyDescent="0.3">
      <c r="A8" s="34">
        <v>4</v>
      </c>
      <c r="B8" s="35" t="s">
        <v>35</v>
      </c>
      <c r="C8" s="5" t="s">
        <v>36</v>
      </c>
      <c r="D8" s="36" t="s">
        <v>37</v>
      </c>
      <c r="E8" s="61">
        <v>1</v>
      </c>
      <c r="F8" s="64">
        <v>1</v>
      </c>
      <c r="G8" s="64">
        <f>Unitaire1*Qté_U</f>
        <v>1</v>
      </c>
      <c r="H8" s="64">
        <v>1</v>
      </c>
      <c r="I8" s="63">
        <f>Unitaire2*Qté_U</f>
        <v>1</v>
      </c>
      <c r="J8" s="63">
        <f>Unitaire1+Unitaire2</f>
        <v>2</v>
      </c>
      <c r="K8" s="63">
        <f>Total1+Total2</f>
        <v>2</v>
      </c>
      <c r="L8" s="69">
        <v>1</v>
      </c>
      <c r="M8" s="37">
        <f t="shared" si="2"/>
        <v>2</v>
      </c>
      <c r="N8" s="63">
        <f t="shared" si="1"/>
        <v>2</v>
      </c>
      <c r="O8" s="38"/>
      <c r="P8" s="40"/>
      <c r="Q8" s="72"/>
      <c r="R8" s="1" t="s">
        <v>34</v>
      </c>
      <c r="S8" s="2">
        <v>1</v>
      </c>
      <c r="T8" s="2">
        <v>10</v>
      </c>
      <c r="U8" s="8"/>
    </row>
    <row r="9" spans="1:21" ht="15.75" thickBot="1" x14ac:dyDescent="0.3">
      <c r="A9" s="41"/>
      <c r="B9" s="41"/>
      <c r="C9" s="41"/>
      <c r="D9" s="41"/>
      <c r="E9" s="42"/>
      <c r="F9" s="42"/>
      <c r="G9" s="42"/>
      <c r="H9" s="42"/>
      <c r="I9" s="43" t="s">
        <v>39</v>
      </c>
      <c r="J9" s="44"/>
      <c r="K9" s="45">
        <f>SUM(TotalPRA)</f>
        <v>8</v>
      </c>
      <c r="L9" s="46"/>
      <c r="M9" s="46"/>
      <c r="N9" s="46"/>
      <c r="O9" s="42"/>
      <c r="P9" s="42"/>
      <c r="Q9" s="42"/>
      <c r="R9" s="1" t="s">
        <v>38</v>
      </c>
      <c r="S9" s="2">
        <v>1</v>
      </c>
      <c r="T9" s="2">
        <v>10</v>
      </c>
      <c r="U9" s="8"/>
    </row>
    <row r="10" spans="1:21" ht="15.75" thickBot="1" x14ac:dyDescent="0.3">
      <c r="A10" s="42"/>
      <c r="B10" s="42"/>
      <c r="C10" s="42"/>
      <c r="D10" s="47"/>
      <c r="E10" s="41"/>
      <c r="F10" s="41"/>
      <c r="G10" s="41"/>
      <c r="H10" s="41"/>
      <c r="I10" s="48" t="s">
        <v>41</v>
      </c>
      <c r="J10" s="49"/>
      <c r="K10" s="50">
        <f>(K9*Q2)+SUM(Coût_HT_€)</f>
        <v>18</v>
      </c>
      <c r="L10" s="51" t="s">
        <v>42</v>
      </c>
      <c r="M10" s="50">
        <f>N10/Q2</f>
        <v>98</v>
      </c>
      <c r="N10" s="50">
        <f>SUM(TotalPV)*Q2+SUM(Coût_HT_€)+S12</f>
        <v>98</v>
      </c>
      <c r="O10" s="52"/>
      <c r="P10" s="52"/>
      <c r="Q10" s="47"/>
      <c r="R10" s="6" t="s">
        <v>40</v>
      </c>
      <c r="S10" s="7">
        <v>1</v>
      </c>
      <c r="T10" s="2">
        <v>10</v>
      </c>
      <c r="U10" s="8"/>
    </row>
    <row r="11" spans="1:21" ht="15.75" thickBot="1" x14ac:dyDescent="0.3">
      <c r="A11" s="42"/>
      <c r="B11" s="42"/>
      <c r="C11" s="42"/>
      <c r="D11" s="42"/>
      <c r="E11" s="42"/>
      <c r="F11" s="42"/>
      <c r="G11" s="42"/>
      <c r="H11" s="42"/>
      <c r="I11" s="48" t="s">
        <v>44</v>
      </c>
      <c r="J11" s="49"/>
      <c r="K11" s="53">
        <f>S11</f>
        <v>8</v>
      </c>
      <c r="L11" s="42"/>
      <c r="M11" s="42"/>
      <c r="N11" s="42"/>
      <c r="O11" s="42"/>
      <c r="P11" s="42"/>
      <c r="Q11" s="42"/>
      <c r="R11" s="54" t="s">
        <v>43</v>
      </c>
      <c r="S11" s="55">
        <f>SUM(S3:S10)</f>
        <v>8</v>
      </c>
      <c r="T11" s="42"/>
      <c r="U11" s="8"/>
    </row>
    <row r="12" spans="1:21" ht="15.75" thickBot="1" x14ac:dyDescent="0.3">
      <c r="A12" s="42"/>
      <c r="B12" s="42"/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56" t="s">
        <v>45</v>
      </c>
      <c r="S12" s="57">
        <f>S3*T3+S4*T4+S5*T5+S6*T6+S7*T7+S8*T8+S9*T9+S10*T10</f>
        <v>80</v>
      </c>
      <c r="T12" s="42"/>
      <c r="U12" s="8"/>
    </row>
    <row r="13" spans="1:21" x14ac:dyDescent="0.2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</row>
  </sheetData>
  <mergeCells count="19">
    <mergeCell ref="I9:J9"/>
    <mergeCell ref="I10:J10"/>
    <mergeCell ref="I11:J11"/>
    <mergeCell ref="H3:I3"/>
    <mergeCell ref="J3:K3"/>
    <mergeCell ref="L3:L4"/>
    <mergeCell ref="M3:N3"/>
    <mergeCell ref="O3:O4"/>
    <mergeCell ref="P3:Q3"/>
    <mergeCell ref="A2:B2"/>
    <mergeCell ref="E2:G2"/>
    <mergeCell ref="I2:J2"/>
    <mergeCell ref="L2:M2"/>
    <mergeCell ref="A3:A4"/>
    <mergeCell ref="B3:B4"/>
    <mergeCell ref="C3:C4"/>
    <mergeCell ref="D3:D4"/>
    <mergeCell ref="E3:E4"/>
    <mergeCell ref="F3:G3"/>
  </mergeCells>
  <dataValidations count="1">
    <dataValidation type="list" allowBlank="1" showInputMessage="1" showErrorMessage="1" sqref="P5:P8">
      <formula1>"Emballage,Transport*,Galva**,Ressuage***,Revêtement,Document Qualité"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Ligne_T1" altText="Ligne+1">
                <anchor moveWithCells="1" sizeWithCells="1">
                  <from>
                    <xdr:col>0</xdr:col>
                    <xdr:colOff>628650</xdr:colOff>
                    <xdr:row>0</xdr:row>
                    <xdr:rowOff>0</xdr:rowOff>
                  </from>
                  <to>
                    <xdr:col>2</xdr:col>
                    <xdr:colOff>19050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copie">
                <anchor moveWithCells="1" sizeWithCells="1">
                  <from>
                    <xdr:col>1</xdr:col>
                    <xdr:colOff>9525</xdr:colOff>
                    <xdr:row>9</xdr:row>
                    <xdr:rowOff>9525</xdr:rowOff>
                  </from>
                  <to>
                    <xdr:col>3</xdr:col>
                    <xdr:colOff>9525</xdr:colOff>
                    <xdr:row>9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10</vt:i4>
      </vt:variant>
    </vt:vector>
  </HeadingPairs>
  <TitlesOfParts>
    <vt:vector size="11" baseType="lpstr">
      <vt:lpstr>Feuil1</vt:lpstr>
      <vt:lpstr>Feuil1!CoefCalc</vt:lpstr>
      <vt:lpstr>Feuil1!Coût_HT_€</vt:lpstr>
      <vt:lpstr>Feuil1!Qté_U</vt:lpstr>
      <vt:lpstr>Feuil1!Total1</vt:lpstr>
      <vt:lpstr>Feuil1!Total2</vt:lpstr>
      <vt:lpstr>Feuil1!TotalPRA</vt:lpstr>
      <vt:lpstr>Feuil1!TotalPV</vt:lpstr>
      <vt:lpstr>Feuil1!Unitaire1</vt:lpstr>
      <vt:lpstr>Feuil1!Unitaire2</vt:lpstr>
      <vt:lpstr>Feuil1!UnitairePRA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cao3</dc:creator>
  <cp:lastModifiedBy>cao3</cp:lastModifiedBy>
  <dcterms:created xsi:type="dcterms:W3CDTF">2018-12-13T09:06:22Z</dcterms:created>
  <dcterms:modified xsi:type="dcterms:W3CDTF">2018-12-13T09:18:54Z</dcterms:modified>
</cp:coreProperties>
</file>