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bureau/CloudStation/suivi devis/"/>
    </mc:Choice>
  </mc:AlternateContent>
  <xr:revisionPtr revIDLastSave="0" documentId="13_ncr:1_{BEC65CC0-2F55-3F49-81B0-E06424AB2CDC}" xr6:coauthVersionLast="36" xr6:coauthVersionMax="36" xr10:uidLastSave="{00000000-0000-0000-0000-000000000000}"/>
  <bookViews>
    <workbookView xWindow="6000" yWindow="1240" windowWidth="26880" windowHeight="16880" tabRatio="500" xr2:uid="{00000000-000D-0000-FFFF-FFFF00000000}"/>
  </bookViews>
  <sheets>
    <sheet name="Feuil1" sheetId="1" r:id="rId1"/>
    <sheet name="Feuil1 (2)" sheetId="3" r:id="rId2"/>
  </sheets>
  <externalReferences>
    <externalReference r:id="rId3"/>
  </externalReferences>
  <definedNames>
    <definedName name="APPAREILLAGE">'Feuil1 (2)'!$A$1:$A$3</definedName>
    <definedName name="DEVIS">'Feuil1 (2)'!$G$2:$G$3</definedName>
    <definedName name="IMPLANTATION">'Feuil1 (2)'!$C$2:$C$40</definedName>
    <definedName name="RESULT">[1]DEVIS!$G$51</definedName>
    <definedName name="TARIFS" localSheetId="1">'[1] TARIFS'!$A$1:$C$53</definedName>
    <definedName name="TARIFS">#REF!</definedName>
    <definedName name="TVA">'Feuil1 (2)'!$E$1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9" i="1" l="1"/>
  <c r="F19" i="1" l="1"/>
  <c r="G19" i="1"/>
  <c r="D20" i="1"/>
  <c r="F20" i="1"/>
  <c r="G20" i="1" s="1"/>
  <c r="F21" i="1" l="1"/>
  <c r="G21" i="1" s="1"/>
  <c r="E3" i="1"/>
  <c r="D21" i="1"/>
  <c r="D22" i="1"/>
  <c r="F22" i="1"/>
  <c r="G22" i="1" s="1"/>
  <c r="F18" i="1"/>
  <c r="G18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D32" i="1"/>
  <c r="D31" i="1"/>
  <c r="D30" i="1"/>
  <c r="D29" i="1"/>
  <c r="D28" i="1"/>
  <c r="D27" i="1"/>
  <c r="D26" i="1"/>
  <c r="D25" i="1"/>
  <c r="D24" i="1"/>
  <c r="D23" i="1"/>
  <c r="D18" i="1"/>
  <c r="B14" i="1"/>
  <c r="G34" i="1" l="1"/>
</calcChain>
</file>

<file path=xl/sharedStrings.xml><?xml version="1.0" encoding="utf-8"?>
<sst xmlns="http://schemas.openxmlformats.org/spreadsheetml/2006/main" count="16" uniqueCount="14">
  <si>
    <t>DEVIS</t>
  </si>
  <si>
    <t xml:space="preserve"> </t>
  </si>
  <si>
    <t>N° TVA :  FR75411799844</t>
  </si>
  <si>
    <t>Implantation</t>
  </si>
  <si>
    <t>Quantité</t>
  </si>
  <si>
    <t>Références</t>
  </si>
  <si>
    <t>Désignation</t>
  </si>
  <si>
    <t>PU HT</t>
  </si>
  <si>
    <t>TOTAL HT</t>
  </si>
  <si>
    <t>Date et signature</t>
  </si>
  <si>
    <t>Précédées de la mention "bon pour accord"</t>
  </si>
  <si>
    <t>FACTURE</t>
  </si>
  <si>
    <t>Pour la Société</t>
  </si>
  <si>
    <t xml:space="preserve">Stéphane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</si>
</sst>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_);\(#,##0.00\ &quot;€&quot;\)"/>
    <numFmt numFmtId="164" formatCode="000"/>
    <numFmt numFmtId="165" formatCode="dd/mm/yy;@"/>
    <numFmt numFmtId="166" formatCode="[$-40C]d\ mmmm\ yyyy;@"/>
    <numFmt numFmtId="167" formatCode="_-* #,##0.00\ [$€-1]_-;\-* #,##0.00\ [$€-1]_-;_-* &quot;-&quot;??\ [$€-1]_-"/>
    <numFmt numFmtId="168" formatCode="#,##0.00\ &quot;€&quot;"/>
    <numFmt numFmtId="169" formatCode="#,##0.00\ [$€-40C]"/>
  </numFmts>
  <fonts count="17" x14ac:knownFonts="1">
    <font>
      <sz val="12"/>
      <color theme="1"/>
      <name val="Calibri"/>
      <family val="2"/>
      <scheme val="minor"/>
    </font>
    <font>
      <b/>
      <sz val="24"/>
      <name val="Arial"/>
      <family val="2"/>
    </font>
    <font>
      <b/>
      <i/>
      <sz val="14"/>
      <name val="Arial Narrow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b/>
      <u/>
      <sz val="9"/>
      <name val="Arial"/>
      <family val="2"/>
    </font>
    <font>
      <b/>
      <i/>
      <u/>
      <sz val="10"/>
      <name val="Arial Narrow"/>
      <family val="2"/>
    </font>
    <font>
      <b/>
      <u/>
      <sz val="10"/>
      <name val="Arial"/>
      <family val="2"/>
    </font>
    <font>
      <sz val="9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7" fontId="11" fillId="0" borderId="0" applyFont="0" applyFill="0" applyBorder="0" applyAlignment="0" applyProtection="0"/>
    <xf numFmtId="0" fontId="11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 shrinkToFit="1"/>
    </xf>
    <xf numFmtId="0" fontId="1" fillId="0" borderId="0" xfId="0" applyFont="1" applyAlignment="1"/>
    <xf numFmtId="0" fontId="0" fillId="0" borderId="0" xfId="0" applyAlignment="1"/>
    <xf numFmtId="0" fontId="0" fillId="0" borderId="1" xfId="0" applyBorder="1" applyAlignment="1">
      <alignment horizontal="left" shrinkToFit="1"/>
    </xf>
    <xf numFmtId="0" fontId="2" fillId="0" borderId="1" xfId="0" applyFont="1" applyBorder="1"/>
    <xf numFmtId="0" fontId="3" fillId="0" borderId="0" xfId="0" applyFont="1" applyBorder="1"/>
    <xf numFmtId="164" fontId="0" fillId="0" borderId="0" xfId="0" applyNumberFormat="1"/>
    <xf numFmtId="0" fontId="3" fillId="0" borderId="1" xfId="0" applyFont="1" applyBorder="1"/>
    <xf numFmtId="0" fontId="0" fillId="0" borderId="0" xfId="0" applyAlignment="1">
      <alignment horizontal="center"/>
    </xf>
    <xf numFmtId="0" fontId="3" fillId="0" borderId="1" xfId="0" applyFont="1" applyFill="1" applyBorder="1"/>
    <xf numFmtId="0" fontId="0" fillId="0" borderId="0" xfId="0" applyBorder="1"/>
    <xf numFmtId="0" fontId="4" fillId="0" borderId="1" xfId="0" applyFont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/>
    <xf numFmtId="0" fontId="5" fillId="0" borderId="1" xfId="0" applyFont="1" applyBorder="1"/>
    <xf numFmtId="0" fontId="0" fillId="0" borderId="7" xfId="0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165" fontId="9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0" fontId="10" fillId="0" borderId="0" xfId="0" applyFont="1"/>
    <xf numFmtId="0" fontId="0" fillId="0" borderId="10" xfId="0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3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167" fontId="0" fillId="0" borderId="13" xfId="1" applyFont="1" applyBorder="1"/>
    <xf numFmtId="0" fontId="11" fillId="0" borderId="13" xfId="0" applyFont="1" applyBorder="1" applyAlignment="1">
      <alignment horizontal="center"/>
    </xf>
    <xf numFmtId="0" fontId="0" fillId="0" borderId="15" xfId="0" applyBorder="1"/>
    <xf numFmtId="0" fontId="0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0" fontId="12" fillId="0" borderId="17" xfId="0" applyFont="1" applyBorder="1" applyAlignment="1">
      <alignment horizontal="left"/>
    </xf>
    <xf numFmtId="167" fontId="0" fillId="0" borderId="15" xfId="1" applyFont="1" applyBorder="1"/>
    <xf numFmtId="0" fontId="1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2" fillId="0" borderId="0" xfId="0" applyFont="1" applyBorder="1" applyAlignment="1">
      <alignment horizontal="left"/>
    </xf>
    <xf numFmtId="167" fontId="0" fillId="0" borderId="0" xfId="1" applyFont="1"/>
    <xf numFmtId="168" fontId="0" fillId="0" borderId="0" xfId="1" applyNumberFormat="1" applyFont="1"/>
    <xf numFmtId="0" fontId="0" fillId="0" borderId="10" xfId="0" applyBorder="1"/>
    <xf numFmtId="169" fontId="0" fillId="0" borderId="10" xfId="0" applyNumberFormat="1" applyBorder="1"/>
    <xf numFmtId="0" fontId="13" fillId="0" borderId="0" xfId="0" applyFont="1"/>
    <xf numFmtId="0" fontId="12" fillId="0" borderId="0" xfId="0" applyFont="1"/>
    <xf numFmtId="168" fontId="0" fillId="0" borderId="0" xfId="0" applyNumberFormat="1"/>
    <xf numFmtId="0" fontId="14" fillId="0" borderId="0" xfId="0" applyFont="1"/>
    <xf numFmtId="0" fontId="11" fillId="0" borderId="0" xfId="2"/>
    <xf numFmtId="0" fontId="5" fillId="0" borderId="0" xfId="2" applyFont="1"/>
    <xf numFmtId="7" fontId="0" fillId="0" borderId="13" xfId="1" applyNumberFormat="1" applyFont="1" applyBorder="1"/>
    <xf numFmtId="7" fontId="0" fillId="0" borderId="15" xfId="1" applyNumberFormat="1" applyFont="1" applyBorder="1"/>
    <xf numFmtId="0" fontId="0" fillId="0" borderId="0" xfId="0" applyAlignment="1">
      <alignment horizontal="right"/>
    </xf>
    <xf numFmtId="0" fontId="16" fillId="0" borderId="0" xfId="0" applyFont="1" applyAlignment="1">
      <alignment horizontal="right"/>
    </xf>
  </cellXfs>
  <cellStyles count="3">
    <cellStyle name="Euro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RVOY-AVENANT-C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Feuil1"/>
      <sheetName val=" TARIFS"/>
      <sheetName val="PREPA"/>
    </sheetNames>
    <sheetDataSet>
      <sheetData sheetId="0">
        <row r="51">
          <cell r="G51">
            <v>68</v>
          </cell>
        </row>
      </sheetData>
      <sheetData sheetId="1"/>
      <sheetData sheetId="2">
        <row r="1">
          <cell r="A1" t="str">
            <v>CODE</v>
          </cell>
          <cell r="B1" t="str">
            <v>PRODUITS</v>
          </cell>
          <cell r="C1" t="str">
            <v>prix HT</v>
          </cell>
        </row>
        <row r="2">
          <cell r="A2" t="str">
            <v>tab</v>
          </cell>
          <cell r="B2" t="str">
            <v>tableau de repartition</v>
          </cell>
          <cell r="C2">
            <v>201.23</v>
          </cell>
        </row>
        <row r="3">
          <cell r="A3" t="str">
            <v>terre</v>
          </cell>
          <cell r="B3" t="str">
            <v>circuit de terre</v>
          </cell>
          <cell r="C3">
            <v>39.64</v>
          </cell>
        </row>
        <row r="4">
          <cell r="A4" t="str">
            <v>equi</v>
          </cell>
          <cell r="B4" t="str">
            <v>liaison équipotentielle</v>
          </cell>
          <cell r="C4">
            <v>19.82</v>
          </cell>
        </row>
        <row r="5">
          <cell r="A5" t="str">
            <v>ctv</v>
          </cell>
          <cell r="B5" t="str">
            <v>remontée tv dans les combles</v>
          </cell>
          <cell r="C5">
            <v>15.24</v>
          </cell>
        </row>
        <row r="6">
          <cell r="A6" t="str">
            <v>spe</v>
          </cell>
          <cell r="B6" t="str">
            <v>prise production d'énergie</v>
          </cell>
          <cell r="C6">
            <v>38.11</v>
          </cell>
        </row>
        <row r="7">
          <cell r="A7">
            <v>58</v>
          </cell>
          <cell r="B7" t="str">
            <v>tube néon 1x58 w étanche</v>
          </cell>
          <cell r="C7">
            <v>55</v>
          </cell>
        </row>
        <row r="8">
          <cell r="A8" t="str">
            <v>2x58</v>
          </cell>
          <cell r="B8" t="str">
            <v>tube néon 2x58w étanche</v>
          </cell>
          <cell r="C8">
            <v>58</v>
          </cell>
        </row>
        <row r="9">
          <cell r="A9" t="str">
            <v>cons</v>
          </cell>
          <cell r="B9" t="str">
            <v>consuel</v>
          </cell>
          <cell r="C9">
            <v>30</v>
          </cell>
        </row>
        <row r="10">
          <cell r="A10" t="str">
            <v>ll</v>
          </cell>
          <cell r="B10" t="str">
            <v>prise de courant lave linge</v>
          </cell>
          <cell r="C10">
            <v>44</v>
          </cell>
        </row>
        <row r="11">
          <cell r="A11" t="str">
            <v>lv</v>
          </cell>
          <cell r="B11" t="str">
            <v>prise de courant lave vaisselle</v>
          </cell>
          <cell r="C11">
            <v>44</v>
          </cell>
        </row>
        <row r="12">
          <cell r="A12" t="str">
            <v>sa</v>
          </cell>
          <cell r="B12" t="str">
            <v>point lumineux en simple allumage</v>
          </cell>
          <cell r="C12">
            <v>32</v>
          </cell>
        </row>
        <row r="13">
          <cell r="A13" t="str">
            <v>vv</v>
          </cell>
          <cell r="B13" t="str">
            <v>point lumineux en va et vient</v>
          </cell>
          <cell r="C13">
            <v>41</v>
          </cell>
        </row>
        <row r="14">
          <cell r="A14" t="str">
            <v>rj</v>
          </cell>
          <cell r="B14" t="str">
            <v>Prise rj45 avec cable informatique catg 6</v>
          </cell>
          <cell r="C14">
            <v>75.22</v>
          </cell>
        </row>
        <row r="15">
          <cell r="A15" t="str">
            <v>asav</v>
          </cell>
          <cell r="B15" t="str">
            <v>attente intérupteur a voyant -TE</v>
          </cell>
          <cell r="C15">
            <v>44</v>
          </cell>
        </row>
        <row r="16">
          <cell r="A16" t="str">
            <v>PAC</v>
          </cell>
          <cell r="B16" t="str">
            <v>allimentation ext. PAC</v>
          </cell>
          <cell r="C16">
            <v>65</v>
          </cell>
        </row>
        <row r="17">
          <cell r="A17" t="str">
            <v>sav</v>
          </cell>
          <cell r="B17" t="str">
            <v>point lumineux en simple allumage + voyant</v>
          </cell>
          <cell r="C17">
            <v>51.57</v>
          </cell>
        </row>
        <row r="18">
          <cell r="A18" t="str">
            <v>h</v>
          </cell>
          <cell r="B18" t="str">
            <v>allimentation pour hotte</v>
          </cell>
          <cell r="C18">
            <v>28</v>
          </cell>
        </row>
        <row r="19">
          <cell r="A19" t="str">
            <v>vvv</v>
          </cell>
          <cell r="B19" t="str">
            <v>point lumineux en va et vient + voyant</v>
          </cell>
          <cell r="C19">
            <v>62</v>
          </cell>
        </row>
        <row r="20">
          <cell r="A20" t="str">
            <v>tpc</v>
          </cell>
          <cell r="B20" t="str">
            <v>prise commandée de 3 points</v>
          </cell>
          <cell r="C20">
            <v>109</v>
          </cell>
        </row>
        <row r="21">
          <cell r="A21" t="str">
            <v>t</v>
          </cell>
          <cell r="B21" t="str">
            <v>point lumineux commandée de 3 points</v>
          </cell>
          <cell r="C21">
            <v>95</v>
          </cell>
        </row>
        <row r="22">
          <cell r="A22" t="str">
            <v>t4</v>
          </cell>
          <cell r="B22" t="str">
            <v>piont lumineux commandée de 4 points</v>
          </cell>
          <cell r="C22">
            <v>109</v>
          </cell>
        </row>
        <row r="23">
          <cell r="A23" t="str">
            <v>bp</v>
          </cell>
          <cell r="B23" t="str">
            <v>bouton poussoir supplémentaire</v>
          </cell>
          <cell r="C23">
            <v>19</v>
          </cell>
        </row>
        <row r="24">
          <cell r="A24" t="str">
            <v>l</v>
          </cell>
          <cell r="B24" t="str">
            <v>point lumineux supplémentaire</v>
          </cell>
          <cell r="C24">
            <v>22</v>
          </cell>
        </row>
        <row r="25">
          <cell r="A25" t="str">
            <v>v</v>
          </cell>
          <cell r="B25" t="str">
            <v>voyant supplémentaire</v>
          </cell>
          <cell r="C25">
            <v>14</v>
          </cell>
        </row>
        <row r="26">
          <cell r="A26" t="str">
            <v>a</v>
          </cell>
          <cell r="B26" t="str">
            <v>sortie bout de fil</v>
          </cell>
          <cell r="C26">
            <v>24</v>
          </cell>
        </row>
        <row r="27">
          <cell r="A27" t="str">
            <v>VRE</v>
          </cell>
          <cell r="B27" t="str">
            <v>alimentations volets électriques ID</v>
          </cell>
          <cell r="C27">
            <v>28.07</v>
          </cell>
        </row>
        <row r="28">
          <cell r="A28" t="str">
            <v>varl</v>
          </cell>
          <cell r="B28" t="str">
            <v>variateur led</v>
          </cell>
          <cell r="C28">
            <v>72</v>
          </cell>
        </row>
        <row r="29">
          <cell r="A29" t="str">
            <v>TUB</v>
          </cell>
          <cell r="B29" t="str">
            <v>tube néon 58w</v>
          </cell>
          <cell r="C29">
            <v>21.3</v>
          </cell>
        </row>
        <row r="30">
          <cell r="A30" t="str">
            <v>spotl</v>
          </cell>
          <cell r="B30" t="str">
            <v xml:space="preserve"> spot led IP 44 blc +osram 5,5w</v>
          </cell>
          <cell r="C30">
            <v>65</v>
          </cell>
        </row>
        <row r="31">
          <cell r="A31" t="str">
            <v>usb</v>
          </cell>
          <cell r="B31" t="str">
            <v>prise double usb</v>
          </cell>
          <cell r="C31">
            <v>56</v>
          </cell>
        </row>
        <row r="32">
          <cell r="A32" t="str">
            <v>aspi</v>
          </cell>
          <cell r="B32" t="str">
            <v>Prise aspiration</v>
          </cell>
          <cell r="C32">
            <v>155</v>
          </cell>
        </row>
        <row r="33">
          <cell r="A33" t="str">
            <v>pc</v>
          </cell>
          <cell r="B33" t="str">
            <v>prise de courant 10/16 A + T</v>
          </cell>
          <cell r="C33">
            <v>30</v>
          </cell>
        </row>
        <row r="34">
          <cell r="A34" t="str">
            <v>t</v>
          </cell>
          <cell r="B34" t="str">
            <v xml:space="preserve">prise de terre </v>
          </cell>
          <cell r="C34">
            <v>35</v>
          </cell>
        </row>
        <row r="35">
          <cell r="A35" t="str">
            <v>ss</v>
          </cell>
          <cell r="B35" t="str">
            <v>prise sèche serviettes</v>
          </cell>
          <cell r="C35">
            <v>44</v>
          </cell>
        </row>
        <row r="36">
          <cell r="A36" t="str">
            <v>four</v>
          </cell>
          <cell r="B36" t="str">
            <v>prise de courant four électrique</v>
          </cell>
          <cell r="C36">
            <v>44</v>
          </cell>
        </row>
        <row r="37">
          <cell r="A37">
            <v>16</v>
          </cell>
          <cell r="B37" t="str">
            <v>prise de courant spécialisée16 A + T</v>
          </cell>
          <cell r="C37">
            <v>49</v>
          </cell>
        </row>
        <row r="38">
          <cell r="A38">
            <v>32</v>
          </cell>
          <cell r="B38" t="str">
            <v>prise de courant 32 A + T</v>
          </cell>
          <cell r="C38">
            <v>56</v>
          </cell>
        </row>
        <row r="39">
          <cell r="A39" t="str">
            <v>sl</v>
          </cell>
          <cell r="B39" t="str">
            <v>prise de courant sèche linge</v>
          </cell>
          <cell r="C39">
            <v>44</v>
          </cell>
        </row>
        <row r="40">
          <cell r="A40" t="str">
            <v>pcv</v>
          </cell>
          <cell r="B40" t="str">
            <v>prise de courant va et vient</v>
          </cell>
          <cell r="C40">
            <v>55</v>
          </cell>
        </row>
        <row r="41">
          <cell r="A41" t="str">
            <v>2PCCV</v>
          </cell>
          <cell r="B41" t="str">
            <v>2 prises de courant commandées en va et vient</v>
          </cell>
          <cell r="C41">
            <v>95.85</v>
          </cell>
        </row>
        <row r="42">
          <cell r="A42" t="str">
            <v>pccv</v>
          </cell>
          <cell r="B42" t="str">
            <v>prise de courant commandée en vat et vient</v>
          </cell>
          <cell r="C42">
            <v>59</v>
          </cell>
        </row>
        <row r="43">
          <cell r="A43" t="str">
            <v>pcc</v>
          </cell>
          <cell r="B43" t="str">
            <v>prise de courant commandée en simple allumage</v>
          </cell>
          <cell r="C43">
            <v>47</v>
          </cell>
        </row>
        <row r="44">
          <cell r="A44" t="str">
            <v>hifi</v>
          </cell>
          <cell r="B44" t="str">
            <v xml:space="preserve">prise hifi </v>
          </cell>
          <cell r="C44">
            <v>38</v>
          </cell>
        </row>
        <row r="45">
          <cell r="A45" t="str">
            <v>SAT</v>
          </cell>
          <cell r="B45" t="str">
            <v>prise TV"sat"</v>
          </cell>
          <cell r="C45">
            <v>37</v>
          </cell>
        </row>
        <row r="46">
          <cell r="A46" t="str">
            <v>I</v>
          </cell>
          <cell r="B46" t="str">
            <v>Fourreaux aiguillés pour interphone</v>
          </cell>
          <cell r="C46">
            <v>28</v>
          </cell>
        </row>
        <row r="47">
          <cell r="A47" t="str">
            <v>g</v>
          </cell>
          <cell r="B47" t="str">
            <v>goulotte "PMR"</v>
          </cell>
          <cell r="C47">
            <v>105</v>
          </cell>
        </row>
        <row r="48">
          <cell r="A48" t="str">
            <v>CAR</v>
          </cell>
          <cell r="B48" t="str">
            <v>Carillon</v>
          </cell>
          <cell r="C48">
            <v>28</v>
          </cell>
        </row>
        <row r="49">
          <cell r="A49" t="str">
            <v>tv</v>
          </cell>
          <cell r="B49" t="str">
            <v>prise TV</v>
          </cell>
          <cell r="C49">
            <v>32.11</v>
          </cell>
        </row>
        <row r="50">
          <cell r="A50" t="str">
            <v>var</v>
          </cell>
          <cell r="B50" t="str">
            <v>variateur</v>
          </cell>
          <cell r="C50">
            <v>50</v>
          </cell>
        </row>
        <row r="51">
          <cell r="A51" t="str">
            <v>b</v>
          </cell>
          <cell r="B51" t="str">
            <v>alimentation pour banne</v>
          </cell>
          <cell r="C51">
            <v>43</v>
          </cell>
        </row>
        <row r="52">
          <cell r="A52" t="str">
            <v>p</v>
          </cell>
          <cell r="B52" t="str">
            <v xml:space="preserve">pied goulotte </v>
          </cell>
          <cell r="C52">
            <v>33</v>
          </cell>
        </row>
        <row r="53">
          <cell r="A53" t="str">
            <v>cel</v>
          </cell>
          <cell r="B53" t="str">
            <v>plus value pour un appareillage CELIANE serie neutre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G43"/>
  <sheetViews>
    <sheetView showZeros="0" tabSelected="1" zoomScale="150" zoomScaleNormal="150" workbookViewId="0">
      <selection activeCell="F1" sqref="F1"/>
    </sheetView>
  </sheetViews>
  <sheetFormatPr baseColWidth="10" defaultRowHeight="16" x14ac:dyDescent="0.2"/>
  <cols>
    <col min="2" max="2" width="9.1640625" customWidth="1"/>
    <col min="3" max="3" width="10.33203125" customWidth="1"/>
    <col min="4" max="4" width="23.5" customWidth="1"/>
    <col min="5" max="5" width="19" customWidth="1"/>
    <col min="6" max="6" width="9.6640625" customWidth="1"/>
    <col min="7" max="7" width="10.33203125" customWidth="1"/>
  </cols>
  <sheetData>
    <row r="1" spans="1:7" ht="30" x14ac:dyDescent="0.3">
      <c r="A1" s="1"/>
      <c r="B1" s="2"/>
      <c r="C1" s="2"/>
      <c r="F1" s="3" t="s">
        <v>0</v>
      </c>
      <c r="G1" s="4"/>
    </row>
    <row r="2" spans="1:7" x14ac:dyDescent="0.2">
      <c r="A2" s="5"/>
      <c r="B2" s="2"/>
      <c r="C2" s="2"/>
      <c r="F2" s="4"/>
      <c r="G2" s="4"/>
    </row>
    <row r="3" spans="1:7" ht="18" x14ac:dyDescent="0.2">
      <c r="A3" s="6"/>
      <c r="E3" s="63" t="str">
        <f>IF(F1="FACTURE","NUMERO FACTURE","")</f>
        <v/>
      </c>
      <c r="G3" s="62"/>
    </row>
    <row r="4" spans="1:7" x14ac:dyDescent="0.2">
      <c r="A4" s="7"/>
      <c r="F4" s="8"/>
    </row>
    <row r="5" spans="1:7" x14ac:dyDescent="0.2">
      <c r="A5" s="9"/>
      <c r="E5" s="10"/>
    </row>
    <row r="6" spans="1:7" x14ac:dyDescent="0.2">
      <c r="A6" s="11"/>
      <c r="B6" s="12"/>
      <c r="E6" s="12"/>
    </row>
    <row r="7" spans="1:7" x14ac:dyDescent="0.2">
      <c r="A7" s="13"/>
      <c r="B7" s="12"/>
      <c r="E7" s="14"/>
      <c r="F7" s="15"/>
      <c r="G7" s="16"/>
    </row>
    <row r="8" spans="1:7" x14ac:dyDescent="0.2">
      <c r="A8" s="13"/>
      <c r="B8" s="12"/>
      <c r="E8" s="17"/>
      <c r="F8" s="18"/>
      <c r="G8" s="19"/>
    </row>
    <row r="9" spans="1:7" x14ac:dyDescent="0.2">
      <c r="A9" s="20"/>
      <c r="E9" s="21"/>
      <c r="F9" s="22"/>
      <c r="G9" s="23"/>
    </row>
    <row r="11" spans="1:7" x14ac:dyDescent="0.2">
      <c r="B11" s="24"/>
    </row>
    <row r="12" spans="1:7" x14ac:dyDescent="0.2">
      <c r="A12" s="25"/>
      <c r="B12" s="24"/>
    </row>
    <row r="13" spans="1:7" x14ac:dyDescent="0.2">
      <c r="B13" s="26"/>
      <c r="C13" s="27"/>
      <c r="E13" s="28"/>
      <c r="F13" t="s">
        <v>1</v>
      </c>
    </row>
    <row r="14" spans="1:7" x14ac:dyDescent="0.2">
      <c r="A14" s="13"/>
      <c r="B14" s="29">
        <f ca="1">NOW()</f>
        <v>43353.614725347223</v>
      </c>
      <c r="C14" s="30"/>
      <c r="D14" s="28"/>
    </row>
    <row r="15" spans="1:7" x14ac:dyDescent="0.2">
      <c r="B15" s="24"/>
    </row>
    <row r="16" spans="1:7" x14ac:dyDescent="0.2">
      <c r="A16" s="31" t="s">
        <v>2</v>
      </c>
      <c r="B16" s="24"/>
    </row>
    <row r="17" spans="1:7" x14ac:dyDescent="0.2">
      <c r="A17" s="32" t="s">
        <v>3</v>
      </c>
      <c r="B17" s="33" t="s">
        <v>4</v>
      </c>
      <c r="C17" s="32" t="s">
        <v>5</v>
      </c>
      <c r="D17" s="34" t="s">
        <v>6</v>
      </c>
      <c r="E17" s="35"/>
      <c r="F17" s="32" t="s">
        <v>7</v>
      </c>
      <c r="G17" s="32" t="s">
        <v>8</v>
      </c>
    </row>
    <row r="18" spans="1:7" x14ac:dyDescent="0.2">
      <c r="A18" s="36"/>
      <c r="B18" s="37"/>
      <c r="C18" s="37"/>
      <c r="D18" s="38" t="str">
        <f t="shared" ref="D18:D25" si="0">IF(C18="","",VLOOKUP(C18,TARIFS,2,0))</f>
        <v/>
      </c>
      <c r="E18" s="39"/>
      <c r="F18" s="40" t="str">
        <f t="shared" ref="F18:F25" si="1">IF(C18="","",VLOOKUP(C18,TARIFS,3,0))</f>
        <v/>
      </c>
      <c r="G18" s="60">
        <f t="shared" ref="G18:G20" si="2">PRODUCT(F18,B18)</f>
        <v>0</v>
      </c>
    </row>
    <row r="19" spans="1:7" x14ac:dyDescent="0.2">
      <c r="A19" s="36"/>
      <c r="B19" s="41"/>
      <c r="C19" s="37"/>
      <c r="D19" s="38" t="str">
        <f t="shared" si="0"/>
        <v/>
      </c>
      <c r="E19" s="39"/>
      <c r="F19" s="40" t="str">
        <f t="shared" si="1"/>
        <v/>
      </c>
      <c r="G19" s="60">
        <f t="shared" si="2"/>
        <v>0</v>
      </c>
    </row>
    <row r="20" spans="1:7" x14ac:dyDescent="0.2">
      <c r="A20" s="36"/>
      <c r="B20" s="41"/>
      <c r="C20" s="37"/>
      <c r="D20" s="38" t="str">
        <f t="shared" si="0"/>
        <v/>
      </c>
      <c r="E20" s="39"/>
      <c r="F20" s="40" t="str">
        <f t="shared" si="1"/>
        <v/>
      </c>
      <c r="G20" s="60">
        <f t="shared" si="2"/>
        <v>0</v>
      </c>
    </row>
    <row r="21" spans="1:7" x14ac:dyDescent="0.2">
      <c r="A21" s="36"/>
      <c r="B21" s="41"/>
      <c r="C21" s="37"/>
      <c r="D21" s="38" t="str">
        <f t="shared" si="0"/>
        <v/>
      </c>
      <c r="E21" s="39"/>
      <c r="F21" s="40" t="str">
        <f t="shared" si="1"/>
        <v/>
      </c>
      <c r="G21" s="60">
        <f>PRODUCT(F21,B21)</f>
        <v>0</v>
      </c>
    </row>
    <row r="22" spans="1:7" x14ac:dyDescent="0.2">
      <c r="A22" s="36"/>
      <c r="B22" s="41"/>
      <c r="C22" s="37"/>
      <c r="D22" s="38" t="str">
        <f t="shared" si="0"/>
        <v/>
      </c>
      <c r="E22" s="39"/>
      <c r="F22" s="40" t="str">
        <f t="shared" si="1"/>
        <v/>
      </c>
      <c r="G22" s="60">
        <f>PRODUCT(F22,B22)</f>
        <v>0</v>
      </c>
    </row>
    <row r="23" spans="1:7" x14ac:dyDescent="0.2">
      <c r="A23" s="36"/>
      <c r="B23" s="41"/>
      <c r="C23" s="37"/>
      <c r="D23" s="38" t="str">
        <f t="shared" si="0"/>
        <v/>
      </c>
      <c r="E23" s="39"/>
      <c r="F23" s="40" t="str">
        <f t="shared" si="1"/>
        <v/>
      </c>
      <c r="G23" s="60">
        <f t="shared" ref="G23:G32" si="3">PRODUCT(F23,B23)</f>
        <v>0</v>
      </c>
    </row>
    <row r="24" spans="1:7" x14ac:dyDescent="0.2">
      <c r="A24" s="36"/>
      <c r="B24" s="41"/>
      <c r="C24" s="37"/>
      <c r="D24" s="38" t="str">
        <f t="shared" si="0"/>
        <v/>
      </c>
      <c r="E24" s="39"/>
      <c r="F24" s="40" t="str">
        <f t="shared" si="1"/>
        <v/>
      </c>
      <c r="G24" s="60">
        <f t="shared" si="3"/>
        <v>0</v>
      </c>
    </row>
    <row r="25" spans="1:7" x14ac:dyDescent="0.2">
      <c r="A25" s="36"/>
      <c r="B25" s="41"/>
      <c r="C25" s="37"/>
      <c r="D25" s="38" t="str">
        <f t="shared" si="0"/>
        <v/>
      </c>
      <c r="E25" s="39"/>
      <c r="F25" s="40" t="str">
        <f t="shared" si="1"/>
        <v/>
      </c>
      <c r="G25" s="60">
        <f t="shared" si="3"/>
        <v>0</v>
      </c>
    </row>
    <row r="26" spans="1:7" x14ac:dyDescent="0.2">
      <c r="A26" s="36"/>
      <c r="B26" s="37"/>
      <c r="C26" s="37"/>
      <c r="D26" s="38" t="str">
        <f t="shared" ref="D26:D30" si="4">IF(C26="","",VLOOKUP(C26,TARIFS,2,0))</f>
        <v/>
      </c>
      <c r="E26" s="39"/>
      <c r="F26" s="40" t="str">
        <f t="shared" ref="F26:F30" si="5">IF(C26="","",VLOOKUP(C26,TARIFS,3,0))</f>
        <v/>
      </c>
      <c r="G26" s="60">
        <f t="shared" si="3"/>
        <v>0</v>
      </c>
    </row>
    <row r="27" spans="1:7" x14ac:dyDescent="0.2">
      <c r="A27" s="36"/>
      <c r="B27" s="41"/>
      <c r="C27" s="37"/>
      <c r="D27" s="38" t="str">
        <f t="shared" si="4"/>
        <v/>
      </c>
      <c r="E27" s="39"/>
      <c r="F27" s="40" t="str">
        <f t="shared" si="5"/>
        <v/>
      </c>
      <c r="G27" s="60">
        <f t="shared" si="3"/>
        <v>0</v>
      </c>
    </row>
    <row r="28" spans="1:7" x14ac:dyDescent="0.2">
      <c r="A28" s="36"/>
      <c r="B28" s="41"/>
      <c r="C28" s="37"/>
      <c r="D28" s="38" t="str">
        <f t="shared" si="4"/>
        <v/>
      </c>
      <c r="E28" s="39"/>
      <c r="F28" s="40" t="str">
        <f t="shared" si="5"/>
        <v/>
      </c>
      <c r="G28" s="60">
        <f t="shared" si="3"/>
        <v>0</v>
      </c>
    </row>
    <row r="29" spans="1:7" x14ac:dyDescent="0.2">
      <c r="A29" s="36"/>
      <c r="B29" s="41"/>
      <c r="C29" s="37"/>
      <c r="D29" s="38" t="str">
        <f t="shared" si="4"/>
        <v/>
      </c>
      <c r="E29" s="39"/>
      <c r="F29" s="40" t="str">
        <f t="shared" si="5"/>
        <v/>
      </c>
      <c r="G29" s="60">
        <f t="shared" si="3"/>
        <v>0</v>
      </c>
    </row>
    <row r="30" spans="1:7" x14ac:dyDescent="0.2">
      <c r="A30" s="36"/>
      <c r="B30" s="41"/>
      <c r="C30" s="37"/>
      <c r="D30" s="38" t="str">
        <f t="shared" si="4"/>
        <v/>
      </c>
      <c r="E30" s="39"/>
      <c r="F30" s="40" t="str">
        <f t="shared" si="5"/>
        <v/>
      </c>
      <c r="G30" s="60">
        <f t="shared" si="3"/>
        <v>0</v>
      </c>
    </row>
    <row r="31" spans="1:7" x14ac:dyDescent="0.2">
      <c r="A31" s="36"/>
      <c r="B31" s="41"/>
      <c r="C31" s="37"/>
      <c r="D31" s="38" t="str">
        <f t="shared" ref="D31:D32" si="6">IF(C31="","",VLOOKUP(C31,TARIFS,2,0))</f>
        <v/>
      </c>
      <c r="E31" s="39"/>
      <c r="F31" s="40" t="str">
        <f t="shared" ref="F31:F32" si="7">IF(C31="","",VLOOKUP(C31,TARIFS,3,0))</f>
        <v/>
      </c>
      <c r="G31" s="60">
        <f t="shared" si="3"/>
        <v>0</v>
      </c>
    </row>
    <row r="32" spans="1:7" x14ac:dyDescent="0.2">
      <c r="A32" s="42"/>
      <c r="B32" s="43"/>
      <c r="C32" s="43"/>
      <c r="D32" s="44" t="str">
        <f t="shared" si="6"/>
        <v/>
      </c>
      <c r="E32" s="45"/>
      <c r="F32" s="46" t="str">
        <f t="shared" si="7"/>
        <v/>
      </c>
      <c r="G32" s="61">
        <f t="shared" si="3"/>
        <v>0</v>
      </c>
    </row>
    <row r="33" spans="1:7" x14ac:dyDescent="0.2">
      <c r="B33" s="47"/>
      <c r="C33" s="48"/>
      <c r="D33" s="49"/>
      <c r="E33" s="49"/>
      <c r="F33" s="50"/>
      <c r="G33" s="51"/>
    </row>
    <row r="34" spans="1:7" x14ac:dyDescent="0.2">
      <c r="C34" s="10"/>
      <c r="F34" s="52" t="s">
        <v>8</v>
      </c>
      <c r="G34" s="53">
        <f>SUM(G18:G32)</f>
        <v>0</v>
      </c>
    </row>
    <row r="35" spans="1:7" x14ac:dyDescent="0.2">
      <c r="C35" s="10"/>
    </row>
    <row r="36" spans="1:7" x14ac:dyDescent="0.2">
      <c r="A36" s="54"/>
      <c r="C36" s="10"/>
    </row>
    <row r="37" spans="1:7" x14ac:dyDescent="0.2">
      <c r="A37" s="55"/>
      <c r="G37" s="56"/>
    </row>
    <row r="38" spans="1:7" x14ac:dyDescent="0.2">
      <c r="A38" s="54"/>
    </row>
    <row r="39" spans="1:7" x14ac:dyDescent="0.2">
      <c r="A39" s="55"/>
    </row>
    <row r="40" spans="1:7" x14ac:dyDescent="0.2">
      <c r="A40" s="55"/>
    </row>
    <row r="41" spans="1:7" ht="15" customHeight="1" x14ac:dyDescent="0.2"/>
    <row r="42" spans="1:7" ht="17" customHeight="1" x14ac:dyDescent="0.2">
      <c r="A42" s="57" t="s">
        <v>9</v>
      </c>
      <c r="F42" s="57" t="s">
        <v>12</v>
      </c>
    </row>
    <row r="43" spans="1:7" x14ac:dyDescent="0.2">
      <c r="A43" s="57" t="s">
        <v>10</v>
      </c>
      <c r="F43" s="57" t="s">
        <v>13</v>
      </c>
    </row>
  </sheetData>
  <phoneticPr fontId="15" type="noConversion"/>
  <dataValidations count="1">
    <dataValidation type="list" allowBlank="1" showInputMessage="1" showErrorMessage="1" sqref="A18:A33" xr:uid="{00000000-0002-0000-0000-000000000000}">
      <formula1>IMPLANTATION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horizontalDpi="0" verticalDpi="0"/>
  <headerFooter>
    <oddFooter>&amp;L&amp;"Helvetica,Normal"&amp;K000000SIRET : 411 799 844 00039&amp;C&amp;"Calibri,Normal"&amp;K000000SARL au capital de 7622,45€&amp;R&amp;"Helvetica,Normal"&amp;K000000Code APE-NAF : 4321A</oddFooter>
  </headerFooter>
  <colBreaks count="1" manualBreakCount="1">
    <brk id="7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'Feuil1 (2)'!$G$2:$G$3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E1:G3"/>
  <sheetViews>
    <sheetView workbookViewId="0">
      <selection activeCell="C2" sqref="C2:E38"/>
    </sheetView>
  </sheetViews>
  <sheetFormatPr baseColWidth="10" defaultRowHeight="13" x14ac:dyDescent="0.15"/>
  <cols>
    <col min="1" max="1" width="25.5" style="58" bestFit="1" customWidth="1"/>
    <col min="2" max="16384" width="10.83203125" style="58"/>
  </cols>
  <sheetData>
    <row r="1" spans="5:7" x14ac:dyDescent="0.15">
      <c r="E1" s="58">
        <v>2</v>
      </c>
    </row>
    <row r="2" spans="5:7" x14ac:dyDescent="0.15">
      <c r="G2" s="59" t="s">
        <v>0</v>
      </c>
    </row>
    <row r="3" spans="5:7" x14ac:dyDescent="0.15">
      <c r="G3" s="59" t="s">
        <v>11</v>
      </c>
    </row>
  </sheetData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Feuil1 (2)</vt:lpstr>
      <vt:lpstr>APPAREILLAGE</vt:lpstr>
      <vt:lpstr>DEVIS</vt:lpstr>
      <vt:lpstr>IMPLANTATION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bureau</cp:lastModifiedBy>
  <cp:lastPrinted>2018-09-04T13:01:21Z</cp:lastPrinted>
  <dcterms:created xsi:type="dcterms:W3CDTF">2018-09-04T11:19:04Z</dcterms:created>
  <dcterms:modified xsi:type="dcterms:W3CDTF">2018-09-10T12:45:14Z</dcterms:modified>
</cp:coreProperties>
</file>