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3020"/>
  </bookViews>
  <sheets>
    <sheet name="Tab Habilitation" sheetId="1" r:id="rId1"/>
    <sheet name="Fichier E-Formation" sheetId="2" r:id="rId2"/>
  </sheets>
  <definedNames>
    <definedName name="_xlnm._FilterDatabase" localSheetId="1" hidden="1">'Fichier E-Formation'!$A$2:$DP$30</definedName>
  </definedNames>
  <calcPr calcId="125725" calcMode="manual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N3" i="2"/>
  <c r="DO3"/>
  <c r="DP3"/>
  <c r="DM4"/>
  <c r="DN4"/>
  <c r="DO4"/>
  <c r="DP4"/>
  <c r="DM5"/>
  <c r="DN5"/>
  <c r="DO5"/>
  <c r="DP5"/>
  <c r="DM6"/>
  <c r="DN6"/>
  <c r="DO6"/>
  <c r="DP6"/>
  <c r="DM7"/>
  <c r="DN7"/>
  <c r="DO7"/>
  <c r="DP7"/>
  <c r="DM8"/>
  <c r="DN8"/>
  <c r="DO8"/>
  <c r="DP8"/>
  <c r="DM9"/>
  <c r="DN9"/>
  <c r="DO9"/>
  <c r="DP9"/>
  <c r="DM10"/>
  <c r="DN10"/>
  <c r="DO10"/>
  <c r="DP10"/>
  <c r="DM11"/>
  <c r="DN11"/>
  <c r="DO11"/>
  <c r="DP11"/>
  <c r="DM12"/>
  <c r="DN12"/>
  <c r="DO12"/>
  <c r="DP12"/>
  <c r="DM13"/>
  <c r="DN13"/>
  <c r="DO13"/>
  <c r="DP13"/>
  <c r="DM14"/>
  <c r="DN14"/>
  <c r="DO14"/>
  <c r="DP14"/>
  <c r="DM15"/>
  <c r="DN15"/>
  <c r="DO15"/>
  <c r="DP15"/>
  <c r="DM16"/>
  <c r="DN16"/>
  <c r="DO16"/>
  <c r="DP16"/>
  <c r="DM17"/>
  <c r="DN17"/>
  <c r="DO17"/>
  <c r="DP17"/>
  <c r="DM18"/>
  <c r="DN18"/>
  <c r="DO18"/>
  <c r="DP18"/>
  <c r="DM19"/>
  <c r="DN19"/>
  <c r="DO19"/>
  <c r="DP19"/>
  <c r="BX11" i="1" a="1"/>
  <c r="BX11" s="1"/>
  <c r="DO20" i="2" l="1"/>
  <c r="DO21"/>
  <c r="DO22"/>
  <c r="DO23"/>
  <c r="DO26" l="1"/>
  <c r="DN20" l="1"/>
  <c r="DN21"/>
  <c r="DN22"/>
  <c r="DN23"/>
  <c r="DN24"/>
  <c r="DN25"/>
  <c r="DN26"/>
  <c r="DN27"/>
  <c r="DN28"/>
  <c r="DN29"/>
  <c r="DN30"/>
  <c r="DM26" l="1"/>
  <c r="DP26"/>
  <c r="DM30"/>
  <c r="DO30"/>
  <c r="DP30"/>
  <c r="DM29"/>
  <c r="DO29"/>
  <c r="DP29"/>
  <c r="DM27"/>
  <c r="DO27"/>
  <c r="DP27"/>
  <c r="DM28"/>
  <c r="DO28"/>
  <c r="DP28"/>
  <c r="DM21"/>
  <c r="DP21"/>
  <c r="DM23"/>
  <c r="DP23"/>
  <c r="DM22"/>
  <c r="DP22"/>
  <c r="DM20"/>
  <c r="DP20"/>
  <c r="DM25"/>
  <c r="DO25"/>
  <c r="DP25"/>
  <c r="DM24"/>
  <c r="DO24"/>
  <c r="DP24"/>
  <c r="BX5" i="1" l="1" a="1"/>
  <c r="BX5" s="1"/>
  <c r="BX9" a="1"/>
  <c r="BX9" s="1"/>
  <c r="BX13" a="1"/>
  <c r="BX13" s="1"/>
  <c r="BX17" a="1"/>
  <c r="BX17" s="1"/>
  <c r="BX22" a="1"/>
  <c r="BX22" s="1"/>
  <c r="BX8" a="1"/>
  <c r="BX8" s="1"/>
  <c r="BX12" a="1"/>
  <c r="BX12" s="1"/>
  <c r="BX16" a="1"/>
  <c r="BX16" s="1"/>
  <c r="BX20" a="1"/>
  <c r="BX20" s="1"/>
  <c r="BC11" a="1"/>
  <c r="BC11" s="1"/>
  <c r="BX7" a="1"/>
  <c r="BX7" s="1"/>
  <c r="BX15" a="1"/>
  <c r="BX15" s="1"/>
  <c r="BX19" a="1"/>
  <c r="BX19" s="1"/>
  <c r="BX4" a="1"/>
  <c r="BX4" s="1"/>
  <c r="BX6" a="1"/>
  <c r="BX6" s="1"/>
  <c r="BX10" a="1"/>
  <c r="BX10" s="1"/>
  <c r="BX14" a="1"/>
  <c r="BX14" s="1"/>
  <c r="BX18" a="1"/>
  <c r="BX18" s="1"/>
  <c r="BX23" a="1"/>
  <c r="BX23" s="1"/>
  <c r="BC6" a="1"/>
  <c r="BC6" s="1"/>
  <c r="BC10" a="1"/>
  <c r="BC10" s="1"/>
  <c r="BC14" a="1"/>
  <c r="BC14" s="1"/>
  <c r="BC18" a="1"/>
  <c r="BC18" s="1"/>
  <c r="BC23" a="1"/>
  <c r="BC23" s="1"/>
  <c r="BC13" a="1"/>
  <c r="BC13" s="1"/>
  <c r="BC22" a="1"/>
  <c r="BC22" s="1"/>
  <c r="BC5" a="1"/>
  <c r="BC5" s="1"/>
  <c r="BC9" a="1"/>
  <c r="BC9" s="1"/>
  <c r="BC17" a="1"/>
  <c r="BC17" s="1"/>
  <c r="BC8" a="1"/>
  <c r="BC8" s="1"/>
  <c r="BC12" a="1"/>
  <c r="BC12" s="1"/>
  <c r="BC16" a="1"/>
  <c r="BC16" s="1"/>
  <c r="BC20" a="1"/>
  <c r="BC20" s="1"/>
  <c r="BC19" a="1"/>
  <c r="BC19" s="1"/>
  <c r="BC7" a="1"/>
  <c r="BC7" s="1"/>
  <c r="BC15" a="1"/>
  <c r="BC15" s="1"/>
  <c r="BC4" a="1"/>
  <c r="BC4" s="1"/>
  <c r="K23" a="1"/>
  <c r="K23" s="1"/>
  <c r="K18" a="1"/>
  <c r="K18" s="1"/>
  <c r="K14" a="1"/>
  <c r="K14" s="1"/>
  <c r="K10" a="1"/>
  <c r="K10" s="1"/>
  <c r="K6" a="1"/>
  <c r="K6" s="1"/>
  <c r="K19" a="1"/>
  <c r="K19" s="1"/>
  <c r="K15" a="1"/>
  <c r="K15" s="1"/>
  <c r="K11" a="1"/>
  <c r="K11" s="1"/>
  <c r="K7" a="1"/>
  <c r="K7" s="1"/>
  <c r="K4" a="1"/>
  <c r="K4" s="1"/>
  <c r="K20" a="1"/>
  <c r="K20" s="1"/>
  <c r="K16" a="1"/>
  <c r="K16" s="1"/>
  <c r="K12" a="1"/>
  <c r="K12" s="1"/>
  <c r="K8" a="1"/>
  <c r="K8" s="1"/>
  <c r="K22" a="1"/>
  <c r="K22" s="1"/>
  <c r="K17" a="1"/>
  <c r="K17" s="1"/>
  <c r="K13" a="1"/>
  <c r="K13" s="1"/>
  <c r="K9" a="1"/>
  <c r="K9" s="1"/>
  <c r="K5" a="1"/>
  <c r="K5" s="1"/>
  <c r="L19" a="1"/>
  <c r="L19" s="1"/>
  <c r="L15" a="1"/>
  <c r="L15" s="1"/>
  <c r="L11" a="1"/>
  <c r="L11" s="1"/>
  <c r="L7" a="1"/>
  <c r="L7" s="1"/>
  <c r="M23" a="1"/>
  <c r="M23" s="1"/>
  <c r="M18" a="1"/>
  <c r="M18" s="1"/>
  <c r="M14" a="1"/>
  <c r="M14" s="1"/>
  <c r="M10" a="1"/>
  <c r="M10" s="1"/>
  <c r="M6" a="1"/>
  <c r="M6" s="1"/>
  <c r="O22" a="1"/>
  <c r="O22" s="1"/>
  <c r="O17" a="1"/>
  <c r="O17" s="1"/>
  <c r="O13" a="1"/>
  <c r="O13" s="1"/>
  <c r="O9" a="1"/>
  <c r="O9" s="1"/>
  <c r="O5" a="1"/>
  <c r="O5" s="1"/>
  <c r="Q20" a="1"/>
  <c r="Q20" s="1"/>
  <c r="Q16" a="1"/>
  <c r="Q16" s="1"/>
  <c r="Q12" a="1"/>
  <c r="Q12" s="1"/>
  <c r="Q8" a="1"/>
  <c r="Q8" s="1"/>
  <c r="S4" a="1"/>
  <c r="S4" s="1"/>
  <c r="S19" a="1"/>
  <c r="S19" s="1"/>
  <c r="S15" a="1"/>
  <c r="S15" s="1"/>
  <c r="S11" a="1"/>
  <c r="S11" s="1"/>
  <c r="S7" a="1"/>
  <c r="S7" s="1"/>
  <c r="W4" a="1"/>
  <c r="W4" s="1"/>
  <c r="W22" a="1"/>
  <c r="W22" s="1"/>
  <c r="Y19" a="1"/>
  <c r="Y19" s="1"/>
  <c r="W17" a="1"/>
  <c r="W17" s="1"/>
  <c r="Y15" a="1"/>
  <c r="Y15" s="1"/>
  <c r="W13" a="1"/>
  <c r="W13" s="1"/>
  <c r="Y11" a="1"/>
  <c r="Y11" s="1"/>
  <c r="W9" a="1"/>
  <c r="W9" s="1"/>
  <c r="Y7" a="1"/>
  <c r="Y7" s="1"/>
  <c r="W5" a="1"/>
  <c r="W5" s="1"/>
  <c r="AE4" a="1"/>
  <c r="AE4" s="1"/>
  <c r="AC23" a="1"/>
  <c r="AC23" s="1"/>
  <c r="AE22" a="1"/>
  <c r="AE22" s="1"/>
  <c r="AC20" a="1"/>
  <c r="AC20" s="1"/>
  <c r="AE19" a="1"/>
  <c r="AE19" s="1"/>
  <c r="AC18" a="1"/>
  <c r="AC18" s="1"/>
  <c r="AE17" a="1"/>
  <c r="AE17" s="1"/>
  <c r="AC16" a="1"/>
  <c r="AC16" s="1"/>
  <c r="AE15" a="1"/>
  <c r="AE15" s="1"/>
  <c r="AC14" a="1"/>
  <c r="AC14" s="1"/>
  <c r="AE13" a="1"/>
  <c r="AE13" s="1"/>
  <c r="AC12" a="1"/>
  <c r="AC12" s="1"/>
  <c r="AE11" a="1"/>
  <c r="AE11" s="1"/>
  <c r="AC10" a="1"/>
  <c r="AC10" s="1"/>
  <c r="AE9" a="1"/>
  <c r="AE9" s="1"/>
  <c r="AC8" a="1"/>
  <c r="AC8" s="1"/>
  <c r="AE7" a="1"/>
  <c r="AE7" s="1"/>
  <c r="AC6" a="1"/>
  <c r="AC6" s="1"/>
  <c r="AE5" a="1"/>
  <c r="AE5" s="1"/>
  <c r="AK4" a="1"/>
  <c r="AK4" s="1"/>
  <c r="J20" a="1"/>
  <c r="J20" s="1"/>
  <c r="U5" a="1"/>
  <c r="U5" s="1"/>
  <c r="U9" a="1"/>
  <c r="U9" s="1"/>
  <c r="U13" a="1"/>
  <c r="U13" s="1"/>
  <c r="U17" a="1"/>
  <c r="U17" s="1"/>
  <c r="U22" a="1"/>
  <c r="U22" s="1"/>
  <c r="BP5" a="1"/>
  <c r="BP5" s="1"/>
  <c r="BT5" a="1"/>
  <c r="BT5" s="1"/>
  <c r="BW5" a="1"/>
  <c r="BW5" s="1"/>
  <c r="U6" a="1"/>
  <c r="U6" s="1"/>
  <c r="U10" a="1"/>
  <c r="U10" s="1"/>
  <c r="U14" a="1"/>
  <c r="U14" s="1"/>
  <c r="U18" a="1"/>
  <c r="U18" s="1"/>
  <c r="U23" a="1"/>
  <c r="U23" s="1"/>
  <c r="BO5" a="1"/>
  <c r="BO5" s="1"/>
  <c r="BS5" a="1"/>
  <c r="BS5" s="1"/>
  <c r="BN6" a="1"/>
  <c r="BN6" s="1"/>
  <c r="BQ6" a="1"/>
  <c r="BQ6" s="1"/>
  <c r="BV6" a="1"/>
  <c r="BV6" s="1"/>
  <c r="BP7" a="1"/>
  <c r="BP7" s="1"/>
  <c r="BS7" a="1"/>
  <c r="BS7" s="1"/>
  <c r="BW7" a="1"/>
  <c r="BW7" s="1"/>
  <c r="BR8" a="1"/>
  <c r="BR8" s="1"/>
  <c r="BV8" a="1"/>
  <c r="BV8" s="1"/>
  <c r="BO9" a="1"/>
  <c r="BO9" s="1"/>
  <c r="BS9" a="1"/>
  <c r="BS9" s="1"/>
  <c r="BW9" a="1"/>
  <c r="BW9" s="1"/>
  <c r="BQ10" a="1"/>
  <c r="BQ10" s="1"/>
  <c r="BV10" a="1"/>
  <c r="BV10" s="1"/>
  <c r="BO11" a="1"/>
  <c r="BO11" s="1"/>
  <c r="BS11" a="1"/>
  <c r="BS11" s="1"/>
  <c r="BN12" a="1"/>
  <c r="BN12" s="1"/>
  <c r="BR12" a="1"/>
  <c r="BR12" s="1"/>
  <c r="BU12" a="1"/>
  <c r="BU12" s="1"/>
  <c r="BO13" a="1"/>
  <c r="BO13" s="1"/>
  <c r="BT13" a="1"/>
  <c r="BT13" s="1"/>
  <c r="BN14" a="1"/>
  <c r="BN14" s="1"/>
  <c r="BQ14" a="1"/>
  <c r="BQ14" s="1"/>
  <c r="BU14" a="1"/>
  <c r="BU14" s="1"/>
  <c r="BP15" a="1"/>
  <c r="BP15" s="1"/>
  <c r="BT15" a="1"/>
  <c r="BT15" s="1"/>
  <c r="BW15" a="1"/>
  <c r="BW15" s="1"/>
  <c r="BQ16" a="1"/>
  <c r="BQ16" s="1"/>
  <c r="BV16" a="1"/>
  <c r="BV16" s="1"/>
  <c r="BP17" a="1"/>
  <c r="BP17" s="1"/>
  <c r="BS17" a="1"/>
  <c r="BS17" s="1"/>
  <c r="BW17" a="1"/>
  <c r="BW17" s="1"/>
  <c r="BR18" a="1"/>
  <c r="BR18" s="1"/>
  <c r="BV18" a="1"/>
  <c r="BV18" s="1"/>
  <c r="BO19" a="1"/>
  <c r="BO19" s="1"/>
  <c r="BS19" a="1"/>
  <c r="BS19" s="1"/>
  <c r="BN20" a="1"/>
  <c r="BN20" s="1"/>
  <c r="BR20" a="1"/>
  <c r="BR20" s="1"/>
  <c r="BU20" a="1"/>
  <c r="BU20" s="1"/>
  <c r="BO22" a="1"/>
  <c r="BO22" s="1"/>
  <c r="BT22" a="1"/>
  <c r="BT22" s="1"/>
  <c r="BT6" a="1"/>
  <c r="BT6" s="1"/>
  <c r="BW6" a="1"/>
  <c r="BW6" s="1"/>
  <c r="BQ7" a="1"/>
  <c r="BQ7" s="1"/>
  <c r="BV7" a="1"/>
  <c r="BV7" s="1"/>
  <c r="BP8" a="1"/>
  <c r="BP8" s="1"/>
  <c r="BS8" a="1"/>
  <c r="BS8" s="1"/>
  <c r="BW8" a="1"/>
  <c r="BW8" s="1"/>
  <c r="BR9" a="1"/>
  <c r="BR9" s="1"/>
  <c r="BV9" a="1"/>
  <c r="BV9" s="1"/>
  <c r="BP10" a="1"/>
  <c r="BP10" s="1"/>
  <c r="BT10" a="1"/>
  <c r="BT10" s="1"/>
  <c r="BN11" a="1"/>
  <c r="BN11" s="1"/>
  <c r="BR11" a="1"/>
  <c r="BR11" s="1"/>
  <c r="BU11" a="1"/>
  <c r="BU11" s="1"/>
  <c r="BO12" a="1"/>
  <c r="BO12" s="1"/>
  <c r="BT12" a="1"/>
  <c r="BT12" s="1"/>
  <c r="BN13" a="1"/>
  <c r="BN13" s="1"/>
  <c r="BQ13" a="1"/>
  <c r="BQ13" s="1"/>
  <c r="BU13" a="1"/>
  <c r="BU13" s="1"/>
  <c r="BP14" a="1"/>
  <c r="BP14" s="1"/>
  <c r="BT14" a="1"/>
  <c r="BT14" s="1"/>
  <c r="BW14" a="1"/>
  <c r="BW14" s="1"/>
  <c r="BQ15" a="1"/>
  <c r="BQ15" s="1"/>
  <c r="BV15" a="1"/>
  <c r="BV15" s="1"/>
  <c r="BP16" a="1"/>
  <c r="BP16" s="1"/>
  <c r="BS16" a="1"/>
  <c r="BS16" s="1"/>
  <c r="BW16" a="1"/>
  <c r="BW16" s="1"/>
  <c r="BR17" a="1"/>
  <c r="BR17" s="1"/>
  <c r="BV17" a="1"/>
  <c r="BV17" s="1"/>
  <c r="BO18" a="1"/>
  <c r="BO18" s="1"/>
  <c r="BS18" a="1"/>
  <c r="BS18" s="1"/>
  <c r="BN19" a="1"/>
  <c r="BN19" s="1"/>
  <c r="BR19" a="1"/>
  <c r="BR19" s="1"/>
  <c r="BU19" a="1"/>
  <c r="BU19" s="1"/>
  <c r="BO20" a="1"/>
  <c r="BO20" s="1"/>
  <c r="BT20" a="1"/>
  <c r="BT20" s="1"/>
  <c r="BN22" a="1"/>
  <c r="BN22" s="1"/>
  <c r="BQ22" a="1"/>
  <c r="BQ22" s="1"/>
  <c r="BV22" a="1"/>
  <c r="BV22" s="1"/>
  <c r="BO23" a="1"/>
  <c r="BO23" s="1"/>
  <c r="BS23" a="1"/>
  <c r="BS23" s="1"/>
  <c r="BU22" a="1"/>
  <c r="BU22" s="1"/>
  <c r="BP23" a="1"/>
  <c r="BP23" s="1"/>
  <c r="BT23" a="1"/>
  <c r="BT23" s="1"/>
  <c r="BW23" a="1"/>
  <c r="BW23" s="1"/>
  <c r="BV4" a="1"/>
  <c r="BV4" s="1"/>
  <c r="BQ4" a="1"/>
  <c r="BQ4" s="1"/>
  <c r="BN4" a="1"/>
  <c r="BN4" s="1"/>
  <c r="AY5" a="1"/>
  <c r="AY5" s="1"/>
  <c r="BI5" a="1"/>
  <c r="BI5" s="1"/>
  <c r="AV6" a="1"/>
  <c r="AV6" s="1"/>
  <c r="BA6" a="1"/>
  <c r="BA6" s="1"/>
  <c r="BI6" a="1"/>
  <c r="BI6" s="1"/>
  <c r="AX7" a="1"/>
  <c r="AX7" s="1"/>
  <c r="BF7" a="1"/>
  <c r="BF7" s="1"/>
  <c r="BJ7" a="1"/>
  <c r="BJ7" s="1"/>
  <c r="AX8" a="1"/>
  <c r="AX8" s="1"/>
  <c r="BG8" a="1"/>
  <c r="BG8" s="1"/>
  <c r="AU9" a="1"/>
  <c r="AU9" s="1"/>
  <c r="AY9" a="1"/>
  <c r="AY9" s="1"/>
  <c r="BG9" a="1"/>
  <c r="BG9" s="1"/>
  <c r="AV10" a="1"/>
  <c r="AV10" s="1"/>
  <c r="BI10" a="1"/>
  <c r="BI10" s="1"/>
  <c r="AV11" a="1"/>
  <c r="AV11" s="1"/>
  <c r="BF11" a="1"/>
  <c r="BF11" s="1"/>
  <c r="BL11" a="1"/>
  <c r="BL11" s="1"/>
  <c r="AX12" a="1"/>
  <c r="AX12" s="1"/>
  <c r="BG12" a="1"/>
  <c r="BG12" s="1"/>
  <c r="BL12" a="1"/>
  <c r="BL12" s="1"/>
  <c r="BA13" a="1"/>
  <c r="BA13" s="1"/>
  <c r="BI13" a="1"/>
  <c r="BI13" s="1"/>
  <c r="AV14" a="1"/>
  <c r="AV14" s="1"/>
  <c r="BJ14" a="1"/>
  <c r="BJ14" s="1"/>
  <c r="AX15" a="1"/>
  <c r="AX15" s="1"/>
  <c r="BF15" a="1"/>
  <c r="BF15" s="1"/>
  <c r="BL15" a="1"/>
  <c r="BL15" s="1"/>
  <c r="AX16" a="1"/>
  <c r="AX16" s="1"/>
  <c r="BF16" a="1"/>
  <c r="BF16" s="1"/>
  <c r="AU17" a="1"/>
  <c r="AU17" s="1"/>
  <c r="BA17" a="1"/>
  <c r="BA17" s="1"/>
  <c r="BG17" a="1"/>
  <c r="BG17" s="1"/>
  <c r="AU18" a="1"/>
  <c r="AU18" s="1"/>
  <c r="BJ18" a="1"/>
  <c r="BJ18" s="1"/>
  <c r="AV19" a="1"/>
  <c r="AV19" s="1"/>
  <c r="BL19" a="1"/>
  <c r="BL19" s="1"/>
  <c r="AY20" a="1"/>
  <c r="AY20" s="1"/>
  <c r="BF20" a="1"/>
  <c r="BF20" s="1"/>
  <c r="BL20" a="1"/>
  <c r="BL20" s="1"/>
  <c r="BA22" a="1"/>
  <c r="BA22" s="1"/>
  <c r="BI22" a="1"/>
  <c r="BI22" s="1"/>
  <c r="AU23" a="1"/>
  <c r="AU23" s="1"/>
  <c r="BA23" a="1"/>
  <c r="BA23" s="1"/>
  <c r="BJ23" a="1"/>
  <c r="BJ23" s="1"/>
  <c r="BU4" a="1"/>
  <c r="BU4" s="1"/>
  <c r="BR4" a="1"/>
  <c r="BR4" s="1"/>
  <c r="AU5" a="1"/>
  <c r="AU5" s="1"/>
  <c r="BA5" a="1"/>
  <c r="BA5" s="1"/>
  <c r="BG5" a="1"/>
  <c r="BG5" s="1"/>
  <c r="AU6" a="1"/>
  <c r="AU6" s="1"/>
  <c r="BJ6" a="1"/>
  <c r="BJ6" s="1"/>
  <c r="AV7" a="1"/>
  <c r="AV7" s="1"/>
  <c r="BL7" a="1"/>
  <c r="BL7" s="1"/>
  <c r="AY8" a="1"/>
  <c r="AY8" s="1"/>
  <c r="BF8" a="1"/>
  <c r="BF8" s="1"/>
  <c r="BL8" a="1"/>
  <c r="BL8" s="1"/>
  <c r="BA9" a="1"/>
  <c r="BA9" s="1"/>
  <c r="BI9" a="1"/>
  <c r="BI9" s="1"/>
  <c r="AU10" a="1"/>
  <c r="AU10" s="1"/>
  <c r="BA10" a="1"/>
  <c r="BA10" s="1"/>
  <c r="BJ10" a="1"/>
  <c r="BJ10" s="1"/>
  <c r="AX11" a="1"/>
  <c r="AX11" s="1"/>
  <c r="BJ11" a="1"/>
  <c r="BJ11" s="1"/>
  <c r="AY12" a="1"/>
  <c r="AY12" s="1"/>
  <c r="BF12" a="1"/>
  <c r="BF12" s="1"/>
  <c r="AU13" a="1"/>
  <c r="AU13" s="1"/>
  <c r="AY13" a="1"/>
  <c r="AY13" s="1"/>
  <c r="BG13" a="1"/>
  <c r="BG13" s="1"/>
  <c r="AU14" a="1"/>
  <c r="AU14" s="1"/>
  <c r="BA14" a="1"/>
  <c r="BA14" s="1"/>
  <c r="BI14" a="1"/>
  <c r="BI14" s="1"/>
  <c r="AV15" a="1"/>
  <c r="AV15" s="1"/>
  <c r="BJ15" a="1"/>
  <c r="BJ15" s="1"/>
  <c r="AY16" a="1"/>
  <c r="AY16" s="1"/>
  <c r="BG16" a="1"/>
  <c r="BG16" s="1"/>
  <c r="BL16" a="1"/>
  <c r="BL16" s="1"/>
  <c r="AY17" a="1"/>
  <c r="AY17" s="1"/>
  <c r="BI17" a="1"/>
  <c r="BI17" s="1"/>
  <c r="AV18" a="1"/>
  <c r="AV18" s="1"/>
  <c r="BA18" a="1"/>
  <c r="BA18" s="1"/>
  <c r="BI18" a="1"/>
  <c r="BI18" s="1"/>
  <c r="AX19" a="1"/>
  <c r="AX19" s="1"/>
  <c r="BF19" a="1"/>
  <c r="BF19" s="1"/>
  <c r="BJ19" a="1"/>
  <c r="BJ19" s="1"/>
  <c r="AX20" a="1"/>
  <c r="AX20" s="1"/>
  <c r="BG20" a="1"/>
  <c r="BG20" s="1"/>
  <c r="AU22" a="1"/>
  <c r="AU22" s="1"/>
  <c r="AY22" a="1"/>
  <c r="AY22" s="1"/>
  <c r="BG22" a="1"/>
  <c r="BG22" s="1"/>
  <c r="AV23" a="1"/>
  <c r="AV23" s="1"/>
  <c r="BI23" a="1"/>
  <c r="BI23" s="1"/>
  <c r="U7" a="1"/>
  <c r="U7" s="1"/>
  <c r="U11" a="1"/>
  <c r="U11" s="1"/>
  <c r="U15" a="1"/>
  <c r="U15" s="1"/>
  <c r="U19" a="1"/>
  <c r="U19" s="1"/>
  <c r="U4" a="1"/>
  <c r="U4" s="1"/>
  <c r="BR5" a="1"/>
  <c r="BR5" s="1"/>
  <c r="BV5" a="1"/>
  <c r="BV5" s="1"/>
  <c r="BO6" a="1"/>
  <c r="BO6" s="1"/>
  <c r="U8" a="1"/>
  <c r="U8" s="1"/>
  <c r="U12" a="1"/>
  <c r="U12" s="1"/>
  <c r="U16" a="1"/>
  <c r="U16" s="1"/>
  <c r="U20" a="1"/>
  <c r="U20" s="1"/>
  <c r="BN5" a="1"/>
  <c r="BN5" s="1"/>
  <c r="BQ5" a="1"/>
  <c r="BQ5" s="1"/>
  <c r="BU5" a="1"/>
  <c r="BU5" s="1"/>
  <c r="BP6" a="1"/>
  <c r="BP6" s="1"/>
  <c r="BS6" a="1"/>
  <c r="BS6" s="1"/>
  <c r="BN7" a="1"/>
  <c r="BN7" s="1"/>
  <c r="BR7" a="1"/>
  <c r="BR7" s="1"/>
  <c r="BU7" a="1"/>
  <c r="BU7" s="1"/>
  <c r="BO8" a="1"/>
  <c r="BO8" s="1"/>
  <c r="BT8" a="1"/>
  <c r="BT8" s="1"/>
  <c r="BN9" a="1"/>
  <c r="BN9" s="1"/>
  <c r="BQ9" a="1"/>
  <c r="BQ9" s="1"/>
  <c r="BU9" a="1"/>
  <c r="BU9" s="1"/>
  <c r="BO10" a="1"/>
  <c r="BO10" s="1"/>
  <c r="BS10" a="1"/>
  <c r="BS10" s="1"/>
  <c r="BW10" a="1"/>
  <c r="BW10" s="1"/>
  <c r="BQ11" a="1"/>
  <c r="BQ11" s="1"/>
  <c r="BV11" a="1"/>
  <c r="BV11" s="1"/>
  <c r="BP12" a="1"/>
  <c r="BP12" s="1"/>
  <c r="BS12" a="1"/>
  <c r="BS12" s="1"/>
  <c r="BW12" a="1"/>
  <c r="BW12" s="1"/>
  <c r="BR13" a="1"/>
  <c r="BR13" s="1"/>
  <c r="BV13" a="1"/>
  <c r="BV13" s="1"/>
  <c r="BO14" a="1"/>
  <c r="BO14" s="1"/>
  <c r="BS14" a="1"/>
  <c r="BS14" s="1"/>
  <c r="BN15" a="1"/>
  <c r="BN15" s="1"/>
  <c r="BR15" a="1"/>
  <c r="BR15" s="1"/>
  <c r="BU15" a="1"/>
  <c r="BU15" s="1"/>
  <c r="BO16" a="1"/>
  <c r="BO16" s="1"/>
  <c r="BT16" a="1"/>
  <c r="BT16" s="1"/>
  <c r="BN17" a="1"/>
  <c r="BN17" s="1"/>
  <c r="BQ17" a="1"/>
  <c r="BQ17" s="1"/>
  <c r="BU17" a="1"/>
  <c r="BU17" s="1"/>
  <c r="BP18" a="1"/>
  <c r="BP18" s="1"/>
  <c r="BT18" a="1"/>
  <c r="BT18" s="1"/>
  <c r="BW18" a="1"/>
  <c r="BW18" s="1"/>
  <c r="BQ19" a="1"/>
  <c r="BQ19" s="1"/>
  <c r="BV19" a="1"/>
  <c r="BV19" s="1"/>
  <c r="BP20" a="1"/>
  <c r="BP20" s="1"/>
  <c r="BS20" a="1"/>
  <c r="BS20" s="1"/>
  <c r="BW20" a="1"/>
  <c r="BW20" s="1"/>
  <c r="BR22" a="1"/>
  <c r="BR22" s="1"/>
  <c r="BR6" a="1"/>
  <c r="BR6" s="1"/>
  <c r="BU6" a="1"/>
  <c r="BU6" s="1"/>
  <c r="BO7" a="1"/>
  <c r="BO7" s="1"/>
  <c r="BT7" a="1"/>
  <c r="BT7" s="1"/>
  <c r="BN8" a="1"/>
  <c r="BN8" s="1"/>
  <c r="BQ8" a="1"/>
  <c r="BQ8" s="1"/>
  <c r="BU8" a="1"/>
  <c r="BU8" s="1"/>
  <c r="BP9" a="1"/>
  <c r="BP9" s="1"/>
  <c r="BT9" a="1"/>
  <c r="BT9" s="1"/>
  <c r="BN10" a="1"/>
  <c r="BN10" s="1"/>
  <c r="BR10" a="1"/>
  <c r="BR10" s="1"/>
  <c r="BU10" a="1"/>
  <c r="BU10" s="1"/>
  <c r="BP11" a="1"/>
  <c r="BP11" s="1"/>
  <c r="BT11" a="1"/>
  <c r="BT11" s="1"/>
  <c r="BW11" a="1"/>
  <c r="BW11" s="1"/>
  <c r="BQ12" a="1"/>
  <c r="BQ12" s="1"/>
  <c r="BV12" a="1"/>
  <c r="BV12" s="1"/>
  <c r="BP13" a="1"/>
  <c r="BP13" s="1"/>
  <c r="BS13" a="1"/>
  <c r="BS13" s="1"/>
  <c r="BW13" a="1"/>
  <c r="BW13" s="1"/>
  <c r="BR14" a="1"/>
  <c r="BR14" s="1"/>
  <c r="BV14" a="1"/>
  <c r="BV14" s="1"/>
  <c r="BO15" a="1"/>
  <c r="BO15" s="1"/>
  <c r="BS15" a="1"/>
  <c r="BS15" s="1"/>
  <c r="BN16" a="1"/>
  <c r="BN16" s="1"/>
  <c r="BR16" a="1"/>
  <c r="BR16" s="1"/>
  <c r="BU16" a="1"/>
  <c r="BU16" s="1"/>
  <c r="BO17" a="1"/>
  <c r="BO17" s="1"/>
  <c r="BT17" a="1"/>
  <c r="BT17" s="1"/>
  <c r="BN18" a="1"/>
  <c r="BN18" s="1"/>
  <c r="BQ18" a="1"/>
  <c r="BQ18" s="1"/>
  <c r="BU18" a="1"/>
  <c r="BU18" s="1"/>
  <c r="BP19" a="1"/>
  <c r="BP19" s="1"/>
  <c r="BT19" a="1"/>
  <c r="BT19" s="1"/>
  <c r="BW19" a="1"/>
  <c r="BW19" s="1"/>
  <c r="BQ20" a="1"/>
  <c r="BQ20" s="1"/>
  <c r="BV20" a="1"/>
  <c r="BV20" s="1"/>
  <c r="BP22" a="1"/>
  <c r="BP22" s="1"/>
  <c r="BS22" a="1"/>
  <c r="BS22" s="1"/>
  <c r="BN23" a="1"/>
  <c r="BN23" s="1"/>
  <c r="BQ23" a="1"/>
  <c r="BQ23" s="1"/>
  <c r="BU23" a="1"/>
  <c r="BU23" s="1"/>
  <c r="BW22" a="1"/>
  <c r="BW22" s="1"/>
  <c r="BR23" a="1"/>
  <c r="BR23" s="1"/>
  <c r="BV23" a="1"/>
  <c r="BV23" s="1"/>
  <c r="BW4" a="1"/>
  <c r="BW4" s="1"/>
  <c r="BT4" a="1"/>
  <c r="BT4" s="1"/>
  <c r="BO4" a="1"/>
  <c r="BO4" s="1"/>
  <c r="AV5" a="1"/>
  <c r="AV5" s="1"/>
  <c r="BL5" a="1"/>
  <c r="BL5" s="1"/>
  <c r="AY6" a="1"/>
  <c r="AY6" s="1"/>
  <c r="BF6" a="1"/>
  <c r="BF6" s="1"/>
  <c r="BL6" a="1"/>
  <c r="BL6" s="1"/>
  <c r="BA7" a="1"/>
  <c r="BA7" s="1"/>
  <c r="BI7" a="1"/>
  <c r="BI7" s="1"/>
  <c r="AU8" a="1"/>
  <c r="AU8" s="1"/>
  <c r="BA8" a="1"/>
  <c r="BA8" s="1"/>
  <c r="BJ8" a="1"/>
  <c r="BJ8" s="1"/>
  <c r="AX9" a="1"/>
  <c r="AX9" s="1"/>
  <c r="BJ9" a="1"/>
  <c r="BJ9" s="1"/>
  <c r="AY10" a="1"/>
  <c r="AY10" s="1"/>
  <c r="BG10" a="1"/>
  <c r="BG10" s="1"/>
  <c r="BL10" a="1"/>
  <c r="BL10" s="1"/>
  <c r="AY11" a="1"/>
  <c r="AY11" s="1"/>
  <c r="BI11" a="1"/>
  <c r="BI11" s="1"/>
  <c r="AV12" a="1"/>
  <c r="AV12" s="1"/>
  <c r="BA12" a="1"/>
  <c r="BA12" s="1"/>
  <c r="BJ12" a="1"/>
  <c r="BJ12" s="1"/>
  <c r="AV13" a="1"/>
  <c r="AV13" s="1"/>
  <c r="BL13" a="1"/>
  <c r="BL13" s="1"/>
  <c r="AX14" a="1"/>
  <c r="AX14" s="1"/>
  <c r="BG14" a="1"/>
  <c r="BG14" s="1"/>
  <c r="BL14" a="1"/>
  <c r="BL14" s="1"/>
  <c r="BA15" a="1"/>
  <c r="BA15" s="1"/>
  <c r="BG15" a="1"/>
  <c r="BG15" s="1"/>
  <c r="AV16" a="1"/>
  <c r="AV16" s="1"/>
  <c r="BI16" a="1"/>
  <c r="BI16" s="1"/>
  <c r="AV17" a="1"/>
  <c r="AV17" s="1"/>
  <c r="BF17" a="1"/>
  <c r="BF17" s="1"/>
  <c r="BL17" a="1"/>
  <c r="BL17" s="1"/>
  <c r="AX18" a="1"/>
  <c r="AX18" s="1"/>
  <c r="BF18" a="1"/>
  <c r="BF18" s="1"/>
  <c r="AU19" a="1"/>
  <c r="AU19" s="1"/>
  <c r="BA19" a="1"/>
  <c r="BA19" s="1"/>
  <c r="BG19" a="1"/>
  <c r="BG19" s="1"/>
  <c r="AU20" a="1"/>
  <c r="AU20" s="1"/>
  <c r="BJ20" a="1"/>
  <c r="BJ20" s="1"/>
  <c r="AV22" a="1"/>
  <c r="AV22" s="1"/>
  <c r="BL22" a="1"/>
  <c r="BL22" s="1"/>
  <c r="AY23" a="1"/>
  <c r="AY23" s="1"/>
  <c r="BF23" a="1"/>
  <c r="BF23" s="1"/>
  <c r="BL23" a="1"/>
  <c r="BL23" s="1"/>
  <c r="BS4" a="1"/>
  <c r="BS4" s="1"/>
  <c r="BP4" a="1"/>
  <c r="BP4" s="1"/>
  <c r="AX5" a="1"/>
  <c r="AX5" s="1"/>
  <c r="BF5" a="1"/>
  <c r="BF5" s="1"/>
  <c r="BJ5" a="1"/>
  <c r="BJ5" s="1"/>
  <c r="AX6" a="1"/>
  <c r="AX6" s="1"/>
  <c r="BG6" a="1"/>
  <c r="BG6" s="1"/>
  <c r="AU7" a="1"/>
  <c r="AU7" s="1"/>
  <c r="AY7" a="1"/>
  <c r="AY7" s="1"/>
  <c r="BG7" a="1"/>
  <c r="BG7" s="1"/>
  <c r="AV8" a="1"/>
  <c r="AV8" s="1"/>
  <c r="BI8" a="1"/>
  <c r="BI8" s="1"/>
  <c r="AV9" a="1"/>
  <c r="AV9" s="1"/>
  <c r="BF9" a="1"/>
  <c r="BF9" s="1"/>
  <c r="BL9" a="1"/>
  <c r="BL9" s="1"/>
  <c r="AX10" a="1"/>
  <c r="AX10" s="1"/>
  <c r="BF10" a="1"/>
  <c r="BF10" s="1"/>
  <c r="AU11" a="1"/>
  <c r="AU11" s="1"/>
  <c r="BA11" a="1"/>
  <c r="BA11" s="1"/>
  <c r="BG11" a="1"/>
  <c r="BG11" s="1"/>
  <c r="AU12" a="1"/>
  <c r="AU12" s="1"/>
  <c r="BI12" a="1"/>
  <c r="BI12" s="1"/>
  <c r="AX13" a="1"/>
  <c r="AX13" s="1"/>
  <c r="BF13" a="1"/>
  <c r="BF13" s="1"/>
  <c r="BJ13" a="1"/>
  <c r="BJ13" s="1"/>
  <c r="AY14" a="1"/>
  <c r="AY14" s="1"/>
  <c r="BF14" a="1"/>
  <c r="BF14" s="1"/>
  <c r="AU15" a="1"/>
  <c r="AU15" s="1"/>
  <c r="AY15" a="1"/>
  <c r="AY15" s="1"/>
  <c r="BI15" a="1"/>
  <c r="BI15" s="1"/>
  <c r="AU16" a="1"/>
  <c r="AU16" s="1"/>
  <c r="BA16" a="1"/>
  <c r="BA16" s="1"/>
  <c r="BJ16" a="1"/>
  <c r="BJ16" s="1"/>
  <c r="AX17" a="1"/>
  <c r="AX17" s="1"/>
  <c r="BJ17" a="1"/>
  <c r="BJ17" s="1"/>
  <c r="AY18" a="1"/>
  <c r="AY18" s="1"/>
  <c r="BG18" a="1"/>
  <c r="BG18" s="1"/>
  <c r="BL18" a="1"/>
  <c r="BL18" s="1"/>
  <c r="AY19" a="1"/>
  <c r="AY19" s="1"/>
  <c r="BI19" a="1"/>
  <c r="BI19" s="1"/>
  <c r="AV20" a="1"/>
  <c r="AV20" s="1"/>
  <c r="BA20" a="1"/>
  <c r="BA20" s="1"/>
  <c r="BI20" a="1"/>
  <c r="BI20" s="1"/>
  <c r="AX22" a="1"/>
  <c r="AX22" s="1"/>
  <c r="BF22" a="1"/>
  <c r="BF22" s="1"/>
  <c r="BJ22" a="1"/>
  <c r="BJ22" s="1"/>
  <c r="AX23" a="1"/>
  <c r="AX23" s="1"/>
  <c r="BG23" a="1"/>
  <c r="BG23" s="1"/>
  <c r="BL4" a="1"/>
  <c r="BL4" s="1"/>
  <c r="BF4" a="1"/>
  <c r="BF4" s="1"/>
  <c r="AY4" a="1"/>
  <c r="AY4" s="1"/>
  <c r="AM5" a="1"/>
  <c r="AM5" s="1"/>
  <c r="AO6" a="1"/>
  <c r="AO6" s="1"/>
  <c r="AO7" a="1"/>
  <c r="AO7" s="1"/>
  <c r="AM8" a="1"/>
  <c r="AM8" s="1"/>
  <c r="AO9" a="1"/>
  <c r="AO9" s="1"/>
  <c r="AM10" a="1"/>
  <c r="AM10" s="1"/>
  <c r="AO11" a="1"/>
  <c r="AO11" s="1"/>
  <c r="AM12" a="1"/>
  <c r="AM12" s="1"/>
  <c r="AO13" a="1"/>
  <c r="AO13" s="1"/>
  <c r="AM14" a="1"/>
  <c r="AM14" s="1"/>
  <c r="AO15" a="1"/>
  <c r="AO15" s="1"/>
  <c r="AM16" a="1"/>
  <c r="AM16" s="1"/>
  <c r="AO17" a="1"/>
  <c r="AO17" s="1"/>
  <c r="AM18" a="1"/>
  <c r="AM18" s="1"/>
  <c r="AO19" a="1"/>
  <c r="AO19" s="1"/>
  <c r="AM20" a="1"/>
  <c r="AM20" s="1"/>
  <c r="AO22" a="1"/>
  <c r="AO22" s="1"/>
  <c r="AM23" a="1"/>
  <c r="AM23" s="1"/>
  <c r="AS4" a="1"/>
  <c r="AS4" s="1"/>
  <c r="AI5" a="1"/>
  <c r="AI5" s="1"/>
  <c r="AJ6" a="1"/>
  <c r="AJ6" s="1"/>
  <c r="AJ7" a="1"/>
  <c r="AJ7" s="1"/>
  <c r="AI8" a="1"/>
  <c r="AI8" s="1"/>
  <c r="AI9" a="1"/>
  <c r="AI9" s="1"/>
  <c r="AJ10" a="1"/>
  <c r="AJ10" s="1"/>
  <c r="AJ11" a="1"/>
  <c r="AJ11" s="1"/>
  <c r="AI12" a="1"/>
  <c r="AI12" s="1"/>
  <c r="AI13" a="1"/>
  <c r="AI13" s="1"/>
  <c r="AJ14" a="1"/>
  <c r="AJ14" s="1"/>
  <c r="AJ15" a="1"/>
  <c r="AJ15" s="1"/>
  <c r="AI16" a="1"/>
  <c r="AI16" s="1"/>
  <c r="AI17" a="1"/>
  <c r="AI17" s="1"/>
  <c r="AJ18" a="1"/>
  <c r="AJ18" s="1"/>
  <c r="AJ19" a="1"/>
  <c r="AJ19" s="1"/>
  <c r="AI20" a="1"/>
  <c r="AI20" s="1"/>
  <c r="AI22" a="1"/>
  <c r="AI22" s="1"/>
  <c r="AJ23" a="1"/>
  <c r="AJ23" s="1"/>
  <c r="BJ4" a="1"/>
  <c r="BJ4" s="1"/>
  <c r="BA4" a="1"/>
  <c r="BA4" s="1"/>
  <c r="AV4" a="1"/>
  <c r="AV4" s="1"/>
  <c r="AQ5" a="1"/>
  <c r="AQ5" s="1"/>
  <c r="AQ6" a="1"/>
  <c r="AQ6" s="1"/>
  <c r="AS7" a="1"/>
  <c r="AS7" s="1"/>
  <c r="AQ8" a="1"/>
  <c r="AQ8" s="1"/>
  <c r="AS9" a="1"/>
  <c r="AS9" s="1"/>
  <c r="AQ10" a="1"/>
  <c r="AQ10" s="1"/>
  <c r="AS11" a="1"/>
  <c r="AS11" s="1"/>
  <c r="AQ12" a="1"/>
  <c r="AQ12" s="1"/>
  <c r="AS13" a="1"/>
  <c r="AS13" s="1"/>
  <c r="AQ14" a="1"/>
  <c r="AQ14" s="1"/>
  <c r="AS15" a="1"/>
  <c r="AS15" s="1"/>
  <c r="AQ16" a="1"/>
  <c r="AQ16" s="1"/>
  <c r="AS17" a="1"/>
  <c r="AS17" s="1"/>
  <c r="AQ18" a="1"/>
  <c r="AQ18" s="1"/>
  <c r="AS19" a="1"/>
  <c r="AS19" s="1"/>
  <c r="AQ20" a="1"/>
  <c r="AQ20" s="1"/>
  <c r="AS22" a="1"/>
  <c r="AS22" s="1"/>
  <c r="AQ23" a="1"/>
  <c r="AQ23" s="1"/>
  <c r="AM4" a="1"/>
  <c r="AM4" s="1"/>
  <c r="AK5" a="1"/>
  <c r="AK5" s="1"/>
  <c r="AK6" a="1"/>
  <c r="AK6" s="1"/>
  <c r="AL7" a="1"/>
  <c r="AL7" s="1"/>
  <c r="AL8" a="1"/>
  <c r="AL8" s="1"/>
  <c r="AK9" a="1"/>
  <c r="AK9" s="1"/>
  <c r="AK10" a="1"/>
  <c r="AK10" s="1"/>
  <c r="AL11" a="1"/>
  <c r="AL11" s="1"/>
  <c r="AL12" a="1"/>
  <c r="AL12" s="1"/>
  <c r="AK13" a="1"/>
  <c r="AK13" s="1"/>
  <c r="AK14" a="1"/>
  <c r="AK14" s="1"/>
  <c r="AL15" a="1"/>
  <c r="AL15" s="1"/>
  <c r="AL16" a="1"/>
  <c r="AL16" s="1"/>
  <c r="AK17" a="1"/>
  <c r="AK17" s="1"/>
  <c r="AK18" a="1"/>
  <c r="AK18" s="1"/>
  <c r="AL19" a="1"/>
  <c r="AL19" s="1"/>
  <c r="AL20" a="1"/>
  <c r="AL20" s="1"/>
  <c r="AK22" a="1"/>
  <c r="AK22" s="1"/>
  <c r="AK23" a="1"/>
  <c r="AK23" s="1"/>
  <c r="AA5" a="1"/>
  <c r="AA5" s="1"/>
  <c r="AG5" a="1"/>
  <c r="AG5" s="1"/>
  <c r="AA7" a="1"/>
  <c r="AA7" s="1"/>
  <c r="AG7" a="1"/>
  <c r="AG7" s="1"/>
  <c r="AA9" a="1"/>
  <c r="AA9" s="1"/>
  <c r="AG9" a="1"/>
  <c r="AG9" s="1"/>
  <c r="AA11" a="1"/>
  <c r="AA11" s="1"/>
  <c r="AG11" a="1"/>
  <c r="AG11" s="1"/>
  <c r="AA13" a="1"/>
  <c r="AA13" s="1"/>
  <c r="AG13" a="1"/>
  <c r="AG13" s="1"/>
  <c r="AA15" a="1"/>
  <c r="AA15" s="1"/>
  <c r="AG15" a="1"/>
  <c r="AG15" s="1"/>
  <c r="AA17" a="1"/>
  <c r="AA17" s="1"/>
  <c r="AG17" a="1"/>
  <c r="AG17" s="1"/>
  <c r="AA19" a="1"/>
  <c r="AA19" s="1"/>
  <c r="AG19" a="1"/>
  <c r="AG19" s="1"/>
  <c r="AA22" a="1"/>
  <c r="AA22" s="1"/>
  <c r="AG22" a="1"/>
  <c r="AG22" s="1"/>
  <c r="AG4" a="1"/>
  <c r="AG4" s="1"/>
  <c r="Y5" a="1"/>
  <c r="Y5" s="1"/>
  <c r="W7" a="1"/>
  <c r="W7" s="1"/>
  <c r="Y9" a="1"/>
  <c r="Y9" s="1"/>
  <c r="W11" a="1"/>
  <c r="W11" s="1"/>
  <c r="Y13" a="1"/>
  <c r="Y13" s="1"/>
  <c r="W15" a="1"/>
  <c r="W15" s="1"/>
  <c r="Y17" a="1"/>
  <c r="Y17" s="1"/>
  <c r="W19" a="1"/>
  <c r="W19" s="1"/>
  <c r="Y22" a="1"/>
  <c r="Y22" s="1"/>
  <c r="Y4" a="1"/>
  <c r="Y4" s="1"/>
  <c r="S8" a="1"/>
  <c r="S8" s="1"/>
  <c r="S12" a="1"/>
  <c r="S12" s="1"/>
  <c r="S16" a="1"/>
  <c r="S16" s="1"/>
  <c r="S20" a="1"/>
  <c r="S20" s="1"/>
  <c r="Q5" a="1"/>
  <c r="Q5" s="1"/>
  <c r="Q9" a="1"/>
  <c r="Q9" s="1"/>
  <c r="Q13" a="1"/>
  <c r="Q13" s="1"/>
  <c r="Q17" a="1"/>
  <c r="Q17" s="1"/>
  <c r="Q22" a="1"/>
  <c r="Q22" s="1"/>
  <c r="O6" a="1"/>
  <c r="O6" s="1"/>
  <c r="O10" a="1"/>
  <c r="O10" s="1"/>
  <c r="O14" a="1"/>
  <c r="O14" s="1"/>
  <c r="O18" a="1"/>
  <c r="O18" s="1"/>
  <c r="O23" a="1"/>
  <c r="O23" s="1"/>
  <c r="M7" a="1"/>
  <c r="M7" s="1"/>
  <c r="M11" a="1"/>
  <c r="M11" s="1"/>
  <c r="M15" a="1"/>
  <c r="M15" s="1"/>
  <c r="M19" a="1"/>
  <c r="M19" s="1"/>
  <c r="M4" a="1"/>
  <c r="M4" s="1"/>
  <c r="L8" a="1"/>
  <c r="L8" s="1"/>
  <c r="L12" a="1"/>
  <c r="L12" s="1"/>
  <c r="L16" a="1"/>
  <c r="L16" s="1"/>
  <c r="L20" a="1"/>
  <c r="L20" s="1"/>
  <c r="L4" a="1"/>
  <c r="L4" s="1"/>
  <c r="BI4" a="1"/>
  <c r="BI4" s="1"/>
  <c r="AU4" a="1"/>
  <c r="AU4" s="1"/>
  <c r="AS5" a="1"/>
  <c r="AS5" s="1"/>
  <c r="AS6" a="1"/>
  <c r="AS6" s="1"/>
  <c r="AQ7" a="1"/>
  <c r="AQ7" s="1"/>
  <c r="AS8" a="1"/>
  <c r="AS8" s="1"/>
  <c r="AQ9" a="1"/>
  <c r="AQ9" s="1"/>
  <c r="AS10" a="1"/>
  <c r="AS10" s="1"/>
  <c r="AQ11" a="1"/>
  <c r="AQ11" s="1"/>
  <c r="AS12" a="1"/>
  <c r="AS12" s="1"/>
  <c r="AQ13" a="1"/>
  <c r="AQ13" s="1"/>
  <c r="AS14" a="1"/>
  <c r="AS14" s="1"/>
  <c r="AQ15" a="1"/>
  <c r="AQ15" s="1"/>
  <c r="AS16" a="1"/>
  <c r="AS16" s="1"/>
  <c r="AQ17" a="1"/>
  <c r="AQ17" s="1"/>
  <c r="AS18" a="1"/>
  <c r="AS18" s="1"/>
  <c r="AQ19" a="1"/>
  <c r="AQ19" s="1"/>
  <c r="AS20" a="1"/>
  <c r="AS20" s="1"/>
  <c r="AQ22" a="1"/>
  <c r="AQ22" s="1"/>
  <c r="AS23" a="1"/>
  <c r="AS23" s="1"/>
  <c r="AO4" a="1"/>
  <c r="AO4" s="1"/>
  <c r="AL5" a="1"/>
  <c r="AL5" s="1"/>
  <c r="AL6" a="1"/>
  <c r="AL6" s="1"/>
  <c r="AK7" a="1"/>
  <c r="AK7" s="1"/>
  <c r="AK8" a="1"/>
  <c r="AK8" s="1"/>
  <c r="AL9" a="1"/>
  <c r="AL9" s="1"/>
  <c r="AL10" a="1"/>
  <c r="AL10" s="1"/>
  <c r="AK11" a="1"/>
  <c r="AK11" s="1"/>
  <c r="AK12" a="1"/>
  <c r="AK12" s="1"/>
  <c r="AL13" a="1"/>
  <c r="AL13" s="1"/>
  <c r="AL14" a="1"/>
  <c r="AL14" s="1"/>
  <c r="AK15" a="1"/>
  <c r="AK15" s="1"/>
  <c r="AK16" a="1"/>
  <c r="AK16" s="1"/>
  <c r="AL17" a="1"/>
  <c r="AL17" s="1"/>
  <c r="AL18" a="1"/>
  <c r="AL18" s="1"/>
  <c r="AK19" a="1"/>
  <c r="AK19" s="1"/>
  <c r="AK20" a="1"/>
  <c r="AK20" s="1"/>
  <c r="AL22" a="1"/>
  <c r="AL22" s="1"/>
  <c r="AL23" a="1"/>
  <c r="AL23" s="1"/>
  <c r="BG4" a="1"/>
  <c r="BG4" s="1"/>
  <c r="AX4" a="1"/>
  <c r="AX4" s="1"/>
  <c r="AO5" a="1"/>
  <c r="AO5" s="1"/>
  <c r="AM6" a="1"/>
  <c r="AM6" s="1"/>
  <c r="AM7" a="1"/>
  <c r="AM7" s="1"/>
  <c r="AO8" a="1"/>
  <c r="AO8" s="1"/>
  <c r="AM9" a="1"/>
  <c r="AM9" s="1"/>
  <c r="AO10" a="1"/>
  <c r="AO10" s="1"/>
  <c r="AM11" a="1"/>
  <c r="AM11" s="1"/>
  <c r="AO12" a="1"/>
  <c r="AO12" s="1"/>
  <c r="AM13" a="1"/>
  <c r="AM13" s="1"/>
  <c r="AO14" a="1"/>
  <c r="AO14" s="1"/>
  <c r="AM15" a="1"/>
  <c r="AM15" s="1"/>
  <c r="AO16" a="1"/>
  <c r="AO16" s="1"/>
  <c r="AM17" a="1"/>
  <c r="AM17" s="1"/>
  <c r="AO18" a="1"/>
  <c r="AO18" s="1"/>
  <c r="AM19" a="1"/>
  <c r="AM19" s="1"/>
  <c r="AO20" a="1"/>
  <c r="AO20" s="1"/>
  <c r="AM22" a="1"/>
  <c r="AM22" s="1"/>
  <c r="AO23" a="1"/>
  <c r="AO23" s="1"/>
  <c r="AQ4" a="1"/>
  <c r="AQ4" s="1"/>
  <c r="AJ5" a="1"/>
  <c r="AJ5" s="1"/>
  <c r="AI6" a="1"/>
  <c r="AI6" s="1"/>
  <c r="AI7" a="1"/>
  <c r="AI7" s="1"/>
  <c r="AJ8" a="1"/>
  <c r="AJ8" s="1"/>
  <c r="AJ9" a="1"/>
  <c r="AJ9" s="1"/>
  <c r="AI10" a="1"/>
  <c r="AI10" s="1"/>
  <c r="AI11" a="1"/>
  <c r="AI11" s="1"/>
  <c r="AJ12" a="1"/>
  <c r="AJ12" s="1"/>
  <c r="AJ13" a="1"/>
  <c r="AJ13" s="1"/>
  <c r="AI14" a="1"/>
  <c r="AI14" s="1"/>
  <c r="AI15" a="1"/>
  <c r="AI15" s="1"/>
  <c r="AJ16" a="1"/>
  <c r="AJ16" s="1"/>
  <c r="AJ17" a="1"/>
  <c r="AJ17" s="1"/>
  <c r="AI18" a="1"/>
  <c r="AI18" s="1"/>
  <c r="AI19" a="1"/>
  <c r="AI19" s="1"/>
  <c r="AJ20" a="1"/>
  <c r="AJ20" s="1"/>
  <c r="AJ22" a="1"/>
  <c r="AJ22" s="1"/>
  <c r="AI23" a="1"/>
  <c r="AI23" s="1"/>
  <c r="AJ4" a="1"/>
  <c r="AJ4" s="1"/>
  <c r="AC5" a="1"/>
  <c r="AC5" s="1"/>
  <c r="AE6" a="1"/>
  <c r="AE6" s="1"/>
  <c r="AC7" a="1"/>
  <c r="AC7" s="1"/>
  <c r="AE8" a="1"/>
  <c r="AE8" s="1"/>
  <c r="AC9" a="1"/>
  <c r="AC9" s="1"/>
  <c r="AE10" a="1"/>
  <c r="AE10" s="1"/>
  <c r="AC11" a="1"/>
  <c r="AC11" s="1"/>
  <c r="AE12" a="1"/>
  <c r="AE12" s="1"/>
  <c r="AC13" a="1"/>
  <c r="AC13" s="1"/>
  <c r="AE14" a="1"/>
  <c r="AE14" s="1"/>
  <c r="AC15" a="1"/>
  <c r="AC15" s="1"/>
  <c r="AE16" a="1"/>
  <c r="AE16" s="1"/>
  <c r="AC17" a="1"/>
  <c r="AC17" s="1"/>
  <c r="AE18" a="1"/>
  <c r="AE18" s="1"/>
  <c r="AC19" a="1"/>
  <c r="AC19" s="1"/>
  <c r="AE20" a="1"/>
  <c r="AE20" s="1"/>
  <c r="AC22" a="1"/>
  <c r="AC22" s="1"/>
  <c r="AE23" a="1"/>
  <c r="AE23" s="1"/>
  <c r="AA4" a="1"/>
  <c r="AA4" s="1"/>
  <c r="W6" a="1"/>
  <c r="W6" s="1"/>
  <c r="Y8" a="1"/>
  <c r="Y8" s="1"/>
  <c r="W10" a="1"/>
  <c r="W10" s="1"/>
  <c r="Y12" a="1"/>
  <c r="Y12" s="1"/>
  <c r="W14" a="1"/>
  <c r="W14" s="1"/>
  <c r="Y16" a="1"/>
  <c r="Y16" s="1"/>
  <c r="W18" a="1"/>
  <c r="W18" s="1"/>
  <c r="Y20" a="1"/>
  <c r="Y20" s="1"/>
  <c r="W23" a="1"/>
  <c r="W23" s="1"/>
  <c r="S6" a="1"/>
  <c r="S6" s="1"/>
  <c r="S10" a="1"/>
  <c r="S10" s="1"/>
  <c r="S14" a="1"/>
  <c r="S14" s="1"/>
  <c r="S18" a="1"/>
  <c r="S18" s="1"/>
  <c r="S23" a="1"/>
  <c r="S23" s="1"/>
  <c r="Q7" a="1"/>
  <c r="Q7" s="1"/>
  <c r="Q11" a="1"/>
  <c r="Q11" s="1"/>
  <c r="Q15" a="1"/>
  <c r="Q15" s="1"/>
  <c r="Q19" a="1"/>
  <c r="Q19" s="1"/>
  <c r="Q4" a="1"/>
  <c r="Q4" s="1"/>
  <c r="O8" a="1"/>
  <c r="O8" s="1"/>
  <c r="O12" a="1"/>
  <c r="O12" s="1"/>
  <c r="O16" a="1"/>
  <c r="O16" s="1"/>
  <c r="O20" a="1"/>
  <c r="O20" s="1"/>
  <c r="M5" a="1"/>
  <c r="M5" s="1"/>
  <c r="M9" a="1"/>
  <c r="M9" s="1"/>
  <c r="M13" a="1"/>
  <c r="M13" s="1"/>
  <c r="M17" a="1"/>
  <c r="M17" s="1"/>
  <c r="M22" a="1"/>
  <c r="M22" s="1"/>
  <c r="L6" a="1"/>
  <c r="L6" s="1"/>
  <c r="L10" a="1"/>
  <c r="L10" s="1"/>
  <c r="L14" a="1"/>
  <c r="L14" s="1"/>
  <c r="L18" a="1"/>
  <c r="L18" s="1"/>
  <c r="L23" a="1"/>
  <c r="L23" s="1"/>
  <c r="L22" a="1"/>
  <c r="L22" s="1"/>
  <c r="L17" a="1"/>
  <c r="L17" s="1"/>
  <c r="L13" a="1"/>
  <c r="L13" s="1"/>
  <c r="L9" a="1"/>
  <c r="L9" s="1"/>
  <c r="L5" a="1"/>
  <c r="L5" s="1"/>
  <c r="M20" a="1"/>
  <c r="M20" s="1"/>
  <c r="M16" a="1"/>
  <c r="M16" s="1"/>
  <c r="M12" a="1"/>
  <c r="M12" s="1"/>
  <c r="M8" a="1"/>
  <c r="M8" s="1"/>
  <c r="O4" a="1"/>
  <c r="O4" s="1"/>
  <c r="O19" a="1"/>
  <c r="O19" s="1"/>
  <c r="O15" a="1"/>
  <c r="O15" s="1"/>
  <c r="O11" a="1"/>
  <c r="O11" s="1"/>
  <c r="O7" a="1"/>
  <c r="O7" s="1"/>
  <c r="Q23" a="1"/>
  <c r="Q23" s="1"/>
  <c r="Q18" a="1"/>
  <c r="Q18" s="1"/>
  <c r="Q14" a="1"/>
  <c r="Q14" s="1"/>
  <c r="Q10" a="1"/>
  <c r="Q10" s="1"/>
  <c r="Q6" a="1"/>
  <c r="Q6" s="1"/>
  <c r="S22" a="1"/>
  <c r="S22" s="1"/>
  <c r="S17" a="1"/>
  <c r="S17" s="1"/>
  <c r="S13" a="1"/>
  <c r="S13" s="1"/>
  <c r="S9" a="1"/>
  <c r="S9" s="1"/>
  <c r="S5" a="1"/>
  <c r="S5" s="1"/>
  <c r="Y23" a="1"/>
  <c r="Y23" s="1"/>
  <c r="W20" a="1"/>
  <c r="W20" s="1"/>
  <c r="Y18" a="1"/>
  <c r="Y18" s="1"/>
  <c r="W16" a="1"/>
  <c r="W16" s="1"/>
  <c r="Y14" a="1"/>
  <c r="Y14" s="1"/>
  <c r="W12" a="1"/>
  <c r="W12" s="1"/>
  <c r="Y10" a="1"/>
  <c r="Y10" s="1"/>
  <c r="W8" a="1"/>
  <c r="W8" s="1"/>
  <c r="Y6" a="1"/>
  <c r="Y6" s="1"/>
  <c r="AC4" a="1"/>
  <c r="AC4" s="1"/>
  <c r="AG23" a="1"/>
  <c r="AG23" s="1"/>
  <c r="AA23" a="1"/>
  <c r="AA23" s="1"/>
  <c r="AG20" a="1"/>
  <c r="AG20" s="1"/>
  <c r="AA20" a="1"/>
  <c r="AA20" s="1"/>
  <c r="AG18" a="1"/>
  <c r="AG18" s="1"/>
  <c r="AA18" a="1"/>
  <c r="AA18" s="1"/>
  <c r="AG16" a="1"/>
  <c r="AG16" s="1"/>
  <c r="AA16" a="1"/>
  <c r="AA16" s="1"/>
  <c r="AG14" a="1"/>
  <c r="AG14" s="1"/>
  <c r="AA14" a="1"/>
  <c r="AA14" s="1"/>
  <c r="AG12" a="1"/>
  <c r="AG12" s="1"/>
  <c r="AA12" a="1"/>
  <c r="AA12" s="1"/>
  <c r="AG10" a="1"/>
  <c r="AG10" s="1"/>
  <c r="AA10" a="1"/>
  <c r="AA10" s="1"/>
  <c r="AG8" a="1"/>
  <c r="AG8" s="1"/>
  <c r="AA8" a="1"/>
  <c r="AA8" s="1"/>
  <c r="AG6" a="1"/>
  <c r="AG6" s="1"/>
  <c r="AA6" a="1"/>
  <c r="AA6" s="1"/>
  <c r="AI4" a="1"/>
  <c r="AI4" s="1"/>
  <c r="AL4" a="1"/>
  <c r="AL4" s="1"/>
  <c r="H13" a="1"/>
  <c r="H13" s="1"/>
  <c r="I8" a="1"/>
  <c r="I8" s="1"/>
  <c r="H18" a="1"/>
  <c r="H18" s="1"/>
  <c r="I13" a="1"/>
  <c r="I13" s="1"/>
  <c r="H7" a="1"/>
  <c r="H7" s="1"/>
  <c r="I18" a="1"/>
  <c r="I18" s="1"/>
  <c r="H8" a="1"/>
  <c r="H8" s="1"/>
  <c r="I19" a="1"/>
  <c r="I19" s="1"/>
  <c r="J13" a="1"/>
  <c r="J13" s="1"/>
  <c r="J9" a="1"/>
  <c r="J9" s="1"/>
  <c r="J10" a="1"/>
  <c r="J10" s="1"/>
  <c r="J8" a="1"/>
  <c r="J8" s="1"/>
  <c r="H17" a="1"/>
  <c r="H17" s="1"/>
  <c r="I12" a="1"/>
  <c r="I12" s="1"/>
  <c r="H23" a="1"/>
  <c r="H23" s="1"/>
  <c r="H6" a="1"/>
  <c r="H6" s="1"/>
  <c r="I17" a="1"/>
  <c r="I17" s="1"/>
  <c r="H11" a="1"/>
  <c r="H11" s="1"/>
  <c r="I23" a="1"/>
  <c r="I23" s="1"/>
  <c r="I6" a="1"/>
  <c r="I6" s="1"/>
  <c r="H12" a="1"/>
  <c r="H12" s="1"/>
  <c r="I7" a="1"/>
  <c r="I7" s="1"/>
  <c r="J17" a="1"/>
  <c r="J17" s="1"/>
  <c r="J15" a="1"/>
  <c r="J15" s="1"/>
  <c r="J14" a="1"/>
  <c r="J14" s="1"/>
  <c r="J12" a="1"/>
  <c r="J12" s="1"/>
  <c r="H22" a="1"/>
  <c r="H22" s="1"/>
  <c r="H5" a="1"/>
  <c r="H5" s="1"/>
  <c r="I16" a="1"/>
  <c r="I16" s="1"/>
  <c r="H10" a="1"/>
  <c r="H10" s="1"/>
  <c r="I22" a="1"/>
  <c r="I22" s="1"/>
  <c r="I5" a="1"/>
  <c r="I5" s="1"/>
  <c r="H4" a="1"/>
  <c r="H4" s="1"/>
  <c r="H15" a="1"/>
  <c r="H15" s="1"/>
  <c r="I10" a="1"/>
  <c r="I10" s="1"/>
  <c r="H16" a="1"/>
  <c r="H16" s="1"/>
  <c r="I11" a="1"/>
  <c r="I11" s="1"/>
  <c r="J22" a="1"/>
  <c r="J22" s="1"/>
  <c r="J7" a="1"/>
  <c r="J7" s="1"/>
  <c r="J19" a="1"/>
  <c r="J19" s="1"/>
  <c r="J18" a="1"/>
  <c r="J18" s="1"/>
  <c r="J16" a="1"/>
  <c r="J16" s="1"/>
  <c r="H9" a="1"/>
  <c r="H9" s="1"/>
  <c r="I20" a="1"/>
  <c r="I20" s="1"/>
  <c r="J4" a="1"/>
  <c r="J4" s="1"/>
  <c r="H14" a="1"/>
  <c r="H14" s="1"/>
  <c r="I9" a="1"/>
  <c r="I9" s="1"/>
  <c r="H19" a="1"/>
  <c r="H19" s="1"/>
  <c r="I14" a="1"/>
  <c r="I14" s="1"/>
  <c r="H20" a="1"/>
  <c r="H20" s="1"/>
  <c r="I4" a="1"/>
  <c r="I4" s="1"/>
  <c r="I15" a="1"/>
  <c r="I15" s="1"/>
  <c r="J11" a="1"/>
  <c r="J11" s="1"/>
  <c r="J5" a="1"/>
  <c r="J5" s="1"/>
  <c r="J23" a="1"/>
  <c r="J23" s="1"/>
  <c r="J6" a="1"/>
  <c r="J6" s="1"/>
</calcChain>
</file>

<file path=xl/comments1.xml><?xml version="1.0" encoding="utf-8"?>
<comments xmlns="http://schemas.openxmlformats.org/spreadsheetml/2006/main">
  <authors>
    <author>KYC2BF</author>
  </authors>
  <commentList>
    <comment ref="BZ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moto</t>
        </r>
      </text>
    </comment>
    <comment ref="CA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VL</t>
        </r>
      </text>
    </comment>
    <comment ref="CB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CC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transport en commun</t>
        </r>
      </text>
    </comment>
    <comment ref="CD1" authorId="0">
      <text>
        <r>
          <rPr>
            <b/>
            <sz val="9"/>
            <color indexed="81"/>
            <rFont val="Tahoma"/>
            <family val="2"/>
          </rPr>
          <t xml:space="preserve">KYC2BF:
</t>
        </r>
        <r>
          <rPr>
            <sz val="9"/>
            <color indexed="81"/>
            <rFont val="Tahoma"/>
            <family val="2"/>
          </rPr>
          <t>Permis remorque pour VL</t>
        </r>
      </text>
    </comment>
    <comment ref="CE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PL</t>
        </r>
      </text>
    </comment>
    <comment ref="CF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transport en commun</t>
        </r>
      </text>
    </comment>
    <comment ref="CG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de délivrance du permis actuel (Notée sur permis à proximité du tampon de la préfecture, coté gauche du permis)</t>
        </r>
      </text>
    </comment>
    <comment ref="CH1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en rouge si validité dépassée</t>
        </r>
      </text>
    </comment>
    <comment ref="BZ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moto</t>
        </r>
      </text>
    </comment>
    <comment ref="CA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VL</t>
        </r>
      </text>
    </comment>
    <comment ref="CB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PL</t>
        </r>
      </text>
    </comment>
    <comment ref="CC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transport en commun</t>
        </r>
      </text>
    </comment>
    <comment ref="CD2" authorId="0">
      <text>
        <r>
          <rPr>
            <b/>
            <sz val="9"/>
            <color indexed="81"/>
            <rFont val="Tahoma"/>
            <family val="2"/>
          </rPr>
          <t xml:space="preserve">KYC2BF:
</t>
        </r>
        <r>
          <rPr>
            <sz val="9"/>
            <color indexed="81"/>
            <rFont val="Tahoma"/>
            <family val="2"/>
          </rPr>
          <t>Permis remorque pour VL</t>
        </r>
      </text>
    </comment>
    <comment ref="CE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PL</t>
        </r>
      </text>
    </comment>
    <comment ref="CF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Permis remorque pour transport en commun</t>
        </r>
      </text>
    </comment>
    <comment ref="CG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de délivrance du permis actuel (Notée sur permis à proximité du tampon de la préfecture, coté gauche du permis)</t>
        </r>
      </text>
    </comment>
    <comment ref="CH2" authorId="0">
      <text>
        <r>
          <rPr>
            <b/>
            <sz val="9"/>
            <color indexed="81"/>
            <rFont val="Tahoma"/>
            <family val="2"/>
          </rPr>
          <t>KYC2BF:</t>
        </r>
        <r>
          <rPr>
            <sz val="9"/>
            <color indexed="81"/>
            <rFont val="Tahoma"/>
            <family val="2"/>
          </rPr>
          <t xml:space="preserve">
Date en rouge si validité dépassée</t>
        </r>
      </text>
    </comment>
  </commentList>
</comments>
</file>

<file path=xl/sharedStrings.xml><?xml version="1.0" encoding="utf-8"?>
<sst xmlns="http://schemas.openxmlformats.org/spreadsheetml/2006/main" count="394" uniqueCount="257">
  <si>
    <t>NNI</t>
  </si>
  <si>
    <t xml:space="preserve">NOM </t>
  </si>
  <si>
    <t xml:space="preserve">PRENOM </t>
  </si>
  <si>
    <t>Metier</t>
  </si>
  <si>
    <t>Visite médicale</t>
  </si>
  <si>
    <t>Aptitude</t>
  </si>
  <si>
    <t>ADNTIP02B</t>
  </si>
  <si>
    <t>ADNTIP00B</t>
  </si>
  <si>
    <t>ADNTIP02A</t>
  </si>
  <si>
    <t>DATE DE VALIDITE</t>
  </si>
  <si>
    <t>DATE DE
VALIDITE</t>
  </si>
  <si>
    <t xml:space="preserve">N°  </t>
  </si>
  <si>
    <t>TYPE A</t>
  </si>
  <si>
    <t>TYPE B</t>
  </si>
  <si>
    <t>TYPE C</t>
  </si>
  <si>
    <t>TYPE D</t>
  </si>
  <si>
    <t>TYPE E(B)</t>
  </si>
  <si>
    <t>TYPE E(C )</t>
  </si>
  <si>
    <t>TYPE E(D)</t>
  </si>
  <si>
    <t>DATE DE DELIVRANCE</t>
  </si>
  <si>
    <t xml:space="preserve">DATE DE VALIDITE </t>
  </si>
  <si>
    <t>VILLE DE DELIVRANCE</t>
  </si>
  <si>
    <t>Date Test Sphinx</t>
  </si>
  <si>
    <t>Sphinx Bonne Réponse</t>
  </si>
  <si>
    <t>Sphinx Total</t>
  </si>
  <si>
    <t>Sphinx %</t>
  </si>
  <si>
    <t>TIR = 4 ans / TER = 2 ans</t>
  </si>
  <si>
    <t>TIR = 4 ans</t>
  </si>
  <si>
    <t xml:space="preserve">TIR = 4 ans </t>
  </si>
  <si>
    <t>Pas de recyclage</t>
  </si>
  <si>
    <t>résaux aériens</t>
  </si>
  <si>
    <t>terminal individuel</t>
  </si>
  <si>
    <t>aérien tx en hauteur</t>
  </si>
  <si>
    <t>2 ans</t>
  </si>
  <si>
    <t>5 ans</t>
  </si>
  <si>
    <t>3 ans</t>
  </si>
  <si>
    <t>AERDFT941B</t>
  </si>
  <si>
    <t>ACDLY08</t>
  </si>
  <si>
    <t>ACDLY13</t>
  </si>
  <si>
    <t>ACDCKO07</t>
  </si>
  <si>
    <t>ACDLY11</t>
  </si>
  <si>
    <t>AAMEDLINK1</t>
  </si>
  <si>
    <t>ACDTIPINTV</t>
  </si>
  <si>
    <t>AAMEDFADTC</t>
  </si>
  <si>
    <t>ADN8064</t>
  </si>
  <si>
    <t>date de réalisation</t>
  </si>
  <si>
    <t>ANDTSTTRIC</t>
  </si>
  <si>
    <t>AAMEDT908</t>
  </si>
  <si>
    <t>TOULON</t>
  </si>
  <si>
    <t>TIR</t>
  </si>
  <si>
    <t>TIP</t>
  </si>
  <si>
    <t>TE</t>
  </si>
  <si>
    <t>RE</t>
  </si>
  <si>
    <t>Infos générales demande</t>
  </si>
  <si>
    <t>Stagiaire</t>
  </si>
  <si>
    <t>Stage</t>
  </si>
  <si>
    <t>Durée</t>
  </si>
  <si>
    <t>Cout total</t>
  </si>
  <si>
    <t>Cout pédagogique</t>
  </si>
  <si>
    <t>Cout Héb. Rest.</t>
  </si>
  <si>
    <t>Inscription</t>
  </si>
  <si>
    <t>Infos métier demande</t>
  </si>
  <si>
    <t>Vie de la demande</t>
  </si>
  <si>
    <t>Donnée Planète</t>
  </si>
  <si>
    <t>ID</t>
  </si>
  <si>
    <t>Année</t>
  </si>
  <si>
    <t>Plan</t>
  </si>
  <si>
    <t>Statut Plan</t>
  </si>
  <si>
    <t>Groupe statut</t>
  </si>
  <si>
    <t>Statut</t>
  </si>
  <si>
    <t>Ref. Planète</t>
  </si>
  <si>
    <t>Connu Planète</t>
  </si>
  <si>
    <t>Type</t>
  </si>
  <si>
    <t>Non nominatif</t>
  </si>
  <si>
    <t>Nb stagiaire</t>
  </si>
  <si>
    <t>Region</t>
  </si>
  <si>
    <t>Unité (um)</t>
  </si>
  <si>
    <t>Domaine (dum)</t>
  </si>
  <si>
    <t>Agence (sdum)</t>
  </si>
  <si>
    <t>Equipe (fsdum)</t>
  </si>
  <si>
    <t>Equipe (fsdum code)</t>
  </si>
  <si>
    <t>PDS</t>
  </si>
  <si>
    <t>Arbitrage</t>
  </si>
  <si>
    <t>Nom Prénom</t>
  </si>
  <si>
    <t>Sexe</t>
  </si>
  <si>
    <t>Agent actif</t>
  </si>
  <si>
    <t>Part ERDF</t>
  </si>
  <si>
    <t>Part GrDF</t>
  </si>
  <si>
    <t>Entité Demande générique</t>
  </si>
  <si>
    <t>Région actuelle Agent</t>
  </si>
  <si>
    <t>UM actuel Agent</t>
  </si>
  <si>
    <t>DUM actuel Agent</t>
  </si>
  <si>
    <t>SDUM actuel Agent</t>
  </si>
  <si>
    <t>FSDUM actuel Agent</t>
  </si>
  <si>
    <t>Alternant</t>
  </si>
  <si>
    <t>College</t>
  </si>
  <si>
    <t>Lieu de travail</t>
  </si>
  <si>
    <t>Managers</t>
  </si>
  <si>
    <t>Cursus - Code</t>
  </si>
  <si>
    <t>Cursus - Libellé</t>
  </si>
  <si>
    <t>Stage - Code</t>
  </si>
  <si>
    <t>Stage - Libellé</t>
  </si>
  <si>
    <t>Stage - Moe</t>
  </si>
  <si>
    <t>Stage - Domaine</t>
  </si>
  <si>
    <t>Stage - Sous Domaine</t>
  </si>
  <si>
    <t>Prestataire</t>
  </si>
  <si>
    <t>Type durée</t>
  </si>
  <si>
    <t>Durée PDS</t>
  </si>
  <si>
    <t>Durée retenue</t>
  </si>
  <si>
    <t>Durée retenue par stagiaire</t>
  </si>
  <si>
    <t>Durée retenue Erdf</t>
  </si>
  <si>
    <t>Durée retenue Grdf</t>
  </si>
  <si>
    <t>Durée Planète</t>
  </si>
  <si>
    <t>Durée Catalogue</t>
  </si>
  <si>
    <t>Durée demande</t>
  </si>
  <si>
    <t>Durée facturée</t>
  </si>
  <si>
    <t>Budget total PDS</t>
  </si>
  <si>
    <t>Budget total retenu</t>
  </si>
  <si>
    <t>Cout total PDS</t>
  </si>
  <si>
    <t>Cout total retenu</t>
  </si>
  <si>
    <t>Cout total retenu par stagiaire</t>
  </si>
  <si>
    <t>Budget total retenu ERDF</t>
  </si>
  <si>
    <t>Cout total retenu ERDF</t>
  </si>
  <si>
    <t>Budget total retenu GRDF</t>
  </si>
  <si>
    <t>Cout total retenu GrDF</t>
  </si>
  <si>
    <t>Cout total Catalogue</t>
  </si>
  <si>
    <t>Cout total demande</t>
  </si>
  <si>
    <t>Cout total facturée</t>
  </si>
  <si>
    <t>Type coût pédagogique</t>
  </si>
  <si>
    <t>Cout Pédagogique retenu</t>
  </si>
  <si>
    <t>Cout Pédagogique retenu par stagiaire</t>
  </si>
  <si>
    <t>Cout Pédagogique retenu ERDF</t>
  </si>
  <si>
    <t>Cout Pédagogique retenu GrDF</t>
  </si>
  <si>
    <t>Cout Pédagogique Catalogue</t>
  </si>
  <si>
    <t>Cout Pédagogique demande</t>
  </si>
  <si>
    <t>Cout Pédagogique facturée</t>
  </si>
  <si>
    <t>Type coût Héb. Rest.</t>
  </si>
  <si>
    <t>Cout Héb. Rest. retenu</t>
  </si>
  <si>
    <t>Cout Héb. Rest. retenu par stagiaire</t>
  </si>
  <si>
    <t>Cout Héb. Rest. retenu ERDF</t>
  </si>
  <si>
    <t>Cout Héb. Rest. retenu GrDF</t>
  </si>
  <si>
    <t>Cout Héb. Rest. Catalogue</t>
  </si>
  <si>
    <t>Cout Héb. Rest. demande</t>
  </si>
  <si>
    <t>Cout Héb. Rest. facturée</t>
  </si>
  <si>
    <t>Code de session</t>
  </si>
  <si>
    <t>Début session</t>
  </si>
  <si>
    <t>Fin session</t>
  </si>
  <si>
    <t>Lieu session</t>
  </si>
  <si>
    <t>Statut inscription</t>
  </si>
  <si>
    <t>Heures présence</t>
  </si>
  <si>
    <t>Heures absence</t>
  </si>
  <si>
    <t>Motif absence</t>
  </si>
  <si>
    <t>Commentaire absence</t>
  </si>
  <si>
    <t>Code de plan formation</t>
  </si>
  <si>
    <t>Présenté CE</t>
  </si>
  <si>
    <t>Categorie</t>
  </si>
  <si>
    <t>Dispositif</t>
  </si>
  <si>
    <t>Priorite</t>
  </si>
  <si>
    <t>Trimestre</t>
  </si>
  <si>
    <t>Statut Cohérent</t>
  </si>
  <si>
    <t>Numéro des commandes</t>
  </si>
  <si>
    <t>Liste d'attente</t>
  </si>
  <si>
    <t>Reste à faire non envisageable</t>
  </si>
  <si>
    <t>N'est plus impactée par Planète</t>
  </si>
  <si>
    <t>Ajouté par</t>
  </si>
  <si>
    <t>Date Ajout</t>
  </si>
  <si>
    <t>Origine</t>
  </si>
  <si>
    <t>Région iniitale demande</t>
  </si>
  <si>
    <t>Um initial demande</t>
  </si>
  <si>
    <t>Dum initial demande</t>
  </si>
  <si>
    <t>Sdum initial demande</t>
  </si>
  <si>
    <t>Fsdum initial demande</t>
  </si>
  <si>
    <t>Dernier changement</t>
  </si>
  <si>
    <t>Commentaire</t>
  </si>
  <si>
    <t>Abandon chgt région</t>
  </si>
  <si>
    <t>A supprimer</t>
  </si>
  <si>
    <t>Heures</t>
  </si>
  <si>
    <t>Cout Pédagogique</t>
  </si>
  <si>
    <t>Cout annexes</t>
  </si>
  <si>
    <t>AAMEDS0002</t>
  </si>
  <si>
    <t>ADNT002</t>
  </si>
  <si>
    <t>ADNTSTRAET</t>
  </si>
  <si>
    <t>AEMEDP0001</t>
  </si>
  <si>
    <t>AEMEDEP015</t>
  </si>
  <si>
    <t>AERDFPEMPR</t>
  </si>
  <si>
    <t>AERDFPEMPI</t>
  </si>
  <si>
    <t>AERDFGRUA1</t>
  </si>
  <si>
    <t>AAMEDS0001</t>
  </si>
  <si>
    <t>ADNTSTEME</t>
  </si>
  <si>
    <t>ADNT004</t>
  </si>
  <si>
    <t>ADNTSTRTI</t>
  </si>
  <si>
    <t>AERDFGRUR1</t>
  </si>
  <si>
    <t>ADNTSTRTOT</t>
  </si>
  <si>
    <t>ADN2996</t>
  </si>
  <si>
    <t>AAK425TRIP</t>
  </si>
  <si>
    <t>ADN2995</t>
  </si>
  <si>
    <t>ADN2994</t>
  </si>
  <si>
    <t>ADN2993</t>
  </si>
  <si>
    <t>ADNTSTCIS</t>
  </si>
  <si>
    <t>ADNT001</t>
  </si>
  <si>
    <t>ADNTSTAER</t>
  </si>
  <si>
    <t>AEMED2200C</t>
  </si>
  <si>
    <t>ADNTINO</t>
  </si>
  <si>
    <t>ADNTSTCCFC</t>
  </si>
  <si>
    <t>AERDFT934</t>
  </si>
  <si>
    <t>ACDLY06</t>
  </si>
  <si>
    <t>ACDLYENC02</t>
  </si>
  <si>
    <t>ACDLYENC01</t>
  </si>
  <si>
    <t>ADNTSTBRT</t>
  </si>
  <si>
    <t>ADNTSTBATI</t>
  </si>
  <si>
    <t>ACDLY04</t>
  </si>
  <si>
    <t>PDNMPRO</t>
  </si>
  <si>
    <t>Parcours PASS MPRO - Ce parcours est facturé</t>
  </si>
  <si>
    <t>ADNM180</t>
  </si>
  <si>
    <t>ADNMPROA</t>
  </si>
  <si>
    <t>AERDFELAG</t>
  </si>
  <si>
    <t>ADNTSTSOU</t>
  </si>
  <si>
    <t>ADNMPROB</t>
  </si>
  <si>
    <t>AERDFT907</t>
  </si>
  <si>
    <t>ADNT047</t>
  </si>
  <si>
    <t>AERDFCPF</t>
  </si>
  <si>
    <t>AEDRVA</t>
  </si>
  <si>
    <t>ADNRDCBT</t>
  </si>
  <si>
    <t>Entité</t>
  </si>
  <si>
    <t xml:space="preserve"> (initial)</t>
  </si>
  <si>
    <t xml:space="preserve"> (annuel)</t>
  </si>
  <si>
    <t>NNI Agent</t>
  </si>
  <si>
    <t>Code Stage</t>
  </si>
  <si>
    <t>Date Stage</t>
  </si>
  <si>
    <t>Nom Prénom Agent</t>
  </si>
  <si>
    <r>
      <rPr>
        <b/>
        <sz val="10"/>
        <color rgb="FFFF0000"/>
        <rFont val="Calibri"/>
        <family val="2"/>
        <scheme val="minor"/>
      </rPr>
      <t>ANDT001</t>
    </r>
    <r>
      <rPr>
        <sz val="10"/>
        <color indexed="8"/>
        <rFont val="Calibri"/>
        <family val="2"/>
      </rPr>
      <t/>
    </r>
  </si>
  <si>
    <t>ANDT002</t>
  </si>
  <si>
    <t>ANDT003</t>
  </si>
  <si>
    <t>ANDT004</t>
  </si>
  <si>
    <t>AEDRVAR</t>
  </si>
  <si>
    <t xml:space="preserve"> (recyclage 2ans)</t>
  </si>
  <si>
    <t>A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</si>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</sst>
</file>

<file path=xl/styles.xml><?xml version="1.0" encoding="utf-8"?>
<styleSheet xmlns="http://schemas.openxmlformats.org/spreadsheetml/2006/main">
  <numFmts count="1">
    <numFmt numFmtId="164" formatCode="[$-F400]h:mm:ss\ AM/PM"/>
  </numFmts>
  <fonts count="20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indexed="10"/>
      <name val="Calibri"/>
      <family val="2"/>
    </font>
    <font>
      <b/>
      <sz val="10"/>
      <color indexed="10"/>
      <name val="Calibri"/>
      <family val="2"/>
    </font>
    <font>
      <b/>
      <sz val="9"/>
      <color indexed="10"/>
      <name val="Calibri"/>
      <family val="2"/>
    </font>
    <font>
      <b/>
      <sz val="10"/>
      <color rgb="FFFF0000"/>
      <name val="Calibri"/>
      <family val="2"/>
      <scheme val="minor"/>
    </font>
    <font>
      <sz val="10"/>
      <color indexed="8"/>
      <name val="Calibri"/>
      <family val="2"/>
    </font>
    <font>
      <sz val="1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rgb="FFFF0000"/>
      <name val="Calibri"/>
      <family val="2"/>
    </font>
    <font>
      <sz val="11"/>
      <name val="Calibri"/>
      <family val="2"/>
      <scheme val="minor"/>
    </font>
    <font>
      <b/>
      <sz val="9"/>
      <color rgb="FFFF0000"/>
      <name val="Calibri"/>
      <family val="2"/>
    </font>
    <font>
      <b/>
      <sz val="8"/>
      <color rgb="FFFF0000"/>
      <name val="Calibri"/>
      <family val="2"/>
      <scheme val="minor"/>
    </font>
    <font>
      <sz val="10"/>
      <color rgb="FF66FF33"/>
      <name val="Calibri"/>
      <family val="2"/>
      <scheme val="minor"/>
    </font>
  </fonts>
  <fills count="2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66FF3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AAC800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CCC0DA"/>
        <bgColor indexed="64"/>
      </patternFill>
    </fill>
    <fill>
      <patternFill patternType="solid">
        <fgColor rgb="FFDCE6F1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rgb="FF95B3D7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4BD97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E6B8B7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DashDot">
        <color indexed="64"/>
      </right>
      <top style="medium">
        <color indexed="64"/>
      </top>
      <bottom style="medium">
        <color indexed="64"/>
      </bottom>
      <diagonal/>
    </border>
    <border>
      <left style="mediumDashDot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rgb="FF0070C0"/>
      </left>
      <right style="thin">
        <color rgb="FF0070C0"/>
      </right>
      <top style="thin">
        <color rgb="FF0070C0"/>
      </top>
      <bottom style="thin">
        <color rgb="FF0070C0"/>
      </bottom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2" borderId="1" xfId="0" applyFill="1" applyBorder="1" applyAlignment="1">
      <alignment vertical="center" wrapText="1"/>
    </xf>
    <xf numFmtId="0" fontId="0" fillId="2" borderId="0" xfId="0" applyFill="1" applyBorder="1" applyAlignment="1">
      <alignment vertical="center" wrapText="1"/>
    </xf>
    <xf numFmtId="14" fontId="2" fillId="8" borderId="9" xfId="0" applyNumberFormat="1" applyFont="1" applyFill="1" applyBorder="1" applyAlignment="1">
      <alignment horizontal="center" vertical="center" wrapText="1"/>
    </xf>
    <xf numFmtId="0" fontId="2" fillId="9" borderId="10" xfId="0" applyFont="1" applyFill="1" applyBorder="1" applyAlignment="1">
      <alignment horizontal="center" vertical="center" wrapText="1"/>
    </xf>
    <xf numFmtId="14" fontId="2" fillId="9" borderId="10" xfId="0" applyNumberFormat="1" applyFont="1" applyFill="1" applyBorder="1" applyAlignment="1">
      <alignment horizontal="center" vertical="center" wrapText="1"/>
    </xf>
    <xf numFmtId="0" fontId="2" fillId="9" borderId="0" xfId="0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10" fontId="2" fillId="4" borderId="7" xfId="0" applyNumberFormat="1" applyFont="1" applyFill="1" applyBorder="1" applyAlignment="1">
      <alignment horizontal="center" vertical="center" wrapText="1"/>
    </xf>
    <xf numFmtId="14" fontId="2" fillId="4" borderId="9" xfId="0" applyNumberFormat="1" applyFont="1" applyFill="1" applyBorder="1" applyAlignment="1">
      <alignment horizontal="center" vertical="center" wrapText="1"/>
    </xf>
    <xf numFmtId="14" fontId="8" fillId="12" borderId="9" xfId="0" applyNumberFormat="1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left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 wrapText="1"/>
    </xf>
    <xf numFmtId="0" fontId="1" fillId="2" borderId="0" xfId="0" applyFont="1" applyFill="1" applyBorder="1" applyAlignment="1">
      <alignment vertical="center" wrapText="1"/>
    </xf>
    <xf numFmtId="0" fontId="1" fillId="0" borderId="0" xfId="0" applyFont="1" applyBorder="1"/>
    <xf numFmtId="0" fontId="13" fillId="4" borderId="11" xfId="0" applyFont="1" applyFill="1" applyBorder="1" applyAlignment="1">
      <alignment horizontal="center" vertical="center" wrapText="1"/>
    </xf>
    <xf numFmtId="0" fontId="16" fillId="4" borderId="11" xfId="0" applyFont="1" applyFill="1" applyBorder="1" applyAlignment="1">
      <alignment horizontal="left" vertical="center" wrapText="1"/>
    </xf>
    <xf numFmtId="0" fontId="16" fillId="4" borderId="11" xfId="0" applyFont="1" applyFill="1" applyBorder="1" applyAlignment="1">
      <alignment horizontal="center" vertical="center" wrapText="1"/>
    </xf>
    <xf numFmtId="0" fontId="8" fillId="4" borderId="11" xfId="0" applyFont="1" applyFill="1" applyBorder="1" applyAlignment="1">
      <alignment horizontal="center" vertical="center" wrapText="1"/>
    </xf>
    <xf numFmtId="0" fontId="16" fillId="4" borderId="5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14" fontId="2" fillId="8" borderId="10" xfId="0" applyNumberFormat="1" applyFont="1" applyFill="1" applyBorder="1" applyAlignment="1">
      <alignment vertical="center" wrapText="1"/>
    </xf>
    <xf numFmtId="0" fontId="2" fillId="9" borderId="10" xfId="0" applyFont="1" applyFill="1" applyBorder="1" applyAlignment="1">
      <alignment vertical="center" wrapText="1"/>
    </xf>
    <xf numFmtId="14" fontId="2" fillId="9" borderId="10" xfId="0" applyNumberFormat="1" applyFont="1" applyFill="1" applyBorder="1" applyAlignment="1">
      <alignment vertical="center" wrapText="1"/>
    </xf>
    <xf numFmtId="0" fontId="2" fillId="4" borderId="10" xfId="0" applyFont="1" applyFill="1" applyBorder="1" applyAlignment="1">
      <alignment horizontal="center" vertical="center" wrapText="1"/>
    </xf>
    <xf numFmtId="10" fontId="2" fillId="4" borderId="10" xfId="0" applyNumberFormat="1" applyFont="1" applyFill="1" applyBorder="1" applyAlignment="1">
      <alignment horizontal="center" vertical="center" wrapText="1"/>
    </xf>
    <xf numFmtId="0" fontId="0" fillId="0" borderId="22" xfId="0" applyBorder="1"/>
    <xf numFmtId="0" fontId="14" fillId="14" borderId="22" xfId="0" applyFont="1" applyFill="1" applyBorder="1" applyAlignment="1">
      <alignment horizontal="left" vertical="center" wrapText="1"/>
    </xf>
    <xf numFmtId="0" fontId="14" fillId="15" borderId="22" xfId="0" applyFont="1" applyFill="1" applyBorder="1" applyAlignment="1">
      <alignment horizontal="left" vertical="center" wrapText="1"/>
    </xf>
    <xf numFmtId="0" fontId="14" fillId="16" borderId="22" xfId="0" applyFont="1" applyFill="1" applyBorder="1" applyAlignment="1">
      <alignment horizontal="left" vertical="center" wrapText="1"/>
    </xf>
    <xf numFmtId="0" fontId="14" fillId="17" borderId="22" xfId="0" applyFont="1" applyFill="1" applyBorder="1" applyAlignment="1">
      <alignment horizontal="left" vertical="center" wrapText="1"/>
    </xf>
    <xf numFmtId="0" fontId="14" fillId="18" borderId="22" xfId="0" applyFont="1" applyFill="1" applyBorder="1" applyAlignment="1">
      <alignment horizontal="left" vertical="center" wrapText="1"/>
    </xf>
    <xf numFmtId="0" fontId="14" fillId="19" borderId="22" xfId="0" applyFont="1" applyFill="1" applyBorder="1" applyAlignment="1">
      <alignment horizontal="left" vertical="center" wrapText="1"/>
    </xf>
    <xf numFmtId="0" fontId="14" fillId="20" borderId="22" xfId="0" applyFont="1" applyFill="1" applyBorder="1" applyAlignment="1">
      <alignment horizontal="left" vertical="center" wrapText="1"/>
    </xf>
    <xf numFmtId="0" fontId="14" fillId="21" borderId="22" xfId="0" applyFont="1" applyFill="1" applyBorder="1" applyAlignment="1">
      <alignment horizontal="left" vertical="center" wrapText="1"/>
    </xf>
    <xf numFmtId="0" fontId="14" fillId="22" borderId="22" xfId="0" applyFont="1" applyFill="1" applyBorder="1" applyAlignment="1">
      <alignment horizontal="left" vertical="center" wrapText="1"/>
    </xf>
    <xf numFmtId="0" fontId="14" fillId="23" borderId="22" xfId="0" applyFont="1" applyFill="1" applyBorder="1" applyAlignment="1">
      <alignment horizontal="left" vertical="center" wrapText="1"/>
    </xf>
    <xf numFmtId="0" fontId="2" fillId="0" borderId="22" xfId="0" applyFont="1" applyBorder="1" applyAlignment="1">
      <alignment horizontal="left" wrapText="1"/>
    </xf>
    <xf numFmtId="49" fontId="2" fillId="0" borderId="22" xfId="0" applyNumberFormat="1" applyFont="1" applyBorder="1" applyAlignment="1">
      <alignment horizontal="left" wrapText="1"/>
    </xf>
    <xf numFmtId="0" fontId="0" fillId="0" borderId="22" xfId="0" applyBorder="1" applyAlignment="1">
      <alignment horizontal="left" wrapText="1"/>
    </xf>
    <xf numFmtId="14" fontId="2" fillId="0" borderId="22" xfId="0" applyNumberFormat="1" applyFont="1" applyBorder="1" applyAlignment="1">
      <alignment horizontal="left" wrapText="1"/>
    </xf>
    <xf numFmtId="4" fontId="2" fillId="0" borderId="22" xfId="0" applyNumberFormat="1" applyFont="1" applyBorder="1" applyAlignment="1">
      <alignment horizontal="left" wrapText="1"/>
    </xf>
    <xf numFmtId="14" fontId="0" fillId="0" borderId="22" xfId="0" applyNumberFormat="1" applyBorder="1"/>
    <xf numFmtId="14" fontId="0" fillId="0" borderId="0" xfId="0" applyNumberFormat="1"/>
    <xf numFmtId="49" fontId="0" fillId="0" borderId="0" xfId="0" applyNumberFormat="1"/>
    <xf numFmtId="14" fontId="2" fillId="5" borderId="10" xfId="0" applyNumberFormat="1" applyFont="1" applyFill="1" applyBorder="1" applyAlignment="1">
      <alignment horizontal="center" vertical="center" wrapText="1"/>
    </xf>
    <xf numFmtId="14" fontId="2" fillId="11" borderId="2" xfId="0" applyNumberFormat="1" applyFont="1" applyFill="1" applyBorder="1" applyAlignment="1">
      <alignment horizontal="center" vertical="center" wrapText="1"/>
    </xf>
    <xf numFmtId="0" fontId="2" fillId="11" borderId="4" xfId="0" applyFont="1" applyFill="1" applyBorder="1" applyAlignment="1">
      <alignment horizontal="center" vertical="center" wrapText="1"/>
    </xf>
    <xf numFmtId="14" fontId="2" fillId="11" borderId="3" xfId="0" applyNumberFormat="1" applyFont="1" applyFill="1" applyBorder="1" applyAlignment="1">
      <alignment horizontal="center" vertical="center" wrapText="1"/>
    </xf>
    <xf numFmtId="0" fontId="0" fillId="0" borderId="0" xfId="0" applyNumberFormat="1"/>
    <xf numFmtId="14" fontId="13" fillId="13" borderId="5" xfId="0" applyNumberFormat="1" applyFont="1" applyFill="1" applyBorder="1" applyAlignment="1">
      <alignment horizontal="center" vertical="center" wrapText="1"/>
    </xf>
    <xf numFmtId="14" fontId="13" fillId="13" borderId="23" xfId="0" applyNumberFormat="1" applyFont="1" applyFill="1" applyBorder="1" applyAlignment="1">
      <alignment horizontal="center" vertical="center" wrapText="1"/>
    </xf>
    <xf numFmtId="14" fontId="12" fillId="11" borderId="15" xfId="0" applyNumberFormat="1" applyFont="1" applyFill="1" applyBorder="1" applyAlignment="1">
      <alignment horizontal="center" vertical="center" wrapText="1"/>
    </xf>
    <xf numFmtId="14" fontId="12" fillId="11" borderId="16" xfId="0" applyNumberFormat="1" applyFont="1" applyFill="1" applyBorder="1" applyAlignment="1">
      <alignment horizontal="center" vertical="center" wrapText="1"/>
    </xf>
    <xf numFmtId="14" fontId="12" fillId="11" borderId="2" xfId="0" applyNumberFormat="1" applyFont="1" applyFill="1" applyBorder="1" applyAlignment="1">
      <alignment horizontal="center" vertical="center" wrapText="1"/>
    </xf>
    <xf numFmtId="14" fontId="12" fillId="10" borderId="2" xfId="0" applyNumberFormat="1" applyFont="1" applyFill="1" applyBorder="1" applyAlignment="1">
      <alignment horizontal="center" vertical="center" wrapText="1"/>
    </xf>
    <xf numFmtId="14" fontId="6" fillId="4" borderId="8" xfId="0" applyNumberFormat="1" applyFont="1" applyFill="1" applyBorder="1" applyAlignment="1">
      <alignment horizontal="center" vertical="center" wrapText="1"/>
    </xf>
    <xf numFmtId="14" fontId="6" fillId="7" borderId="8" xfId="0" applyNumberFormat="1" applyFont="1" applyFill="1" applyBorder="1" applyAlignment="1">
      <alignment horizontal="center" vertical="center" wrapText="1"/>
    </xf>
    <xf numFmtId="14" fontId="2" fillId="8" borderId="8" xfId="0" applyNumberFormat="1" applyFont="1" applyFill="1" applyBorder="1" applyAlignment="1">
      <alignment horizontal="center" vertical="center" wrapText="1"/>
    </xf>
    <xf numFmtId="14" fontId="8" fillId="12" borderId="6" xfId="0" applyNumberFormat="1" applyFont="1" applyFill="1" applyBorder="1" applyAlignment="1">
      <alignment horizontal="center" vertical="center" wrapText="1"/>
    </xf>
    <xf numFmtId="14" fontId="2" fillId="6" borderId="10" xfId="0" applyNumberFormat="1" applyFont="1" applyFill="1" applyBorder="1" applyAlignment="1">
      <alignment vertical="center" wrapText="1"/>
    </xf>
    <xf numFmtId="14" fontId="13" fillId="11" borderId="19" xfId="0" applyNumberFormat="1" applyFont="1" applyFill="1" applyBorder="1" applyAlignment="1">
      <alignment horizontal="center" vertical="center" wrapText="1"/>
    </xf>
    <xf numFmtId="14" fontId="13" fillId="11" borderId="20" xfId="0" applyNumberFormat="1" applyFont="1" applyFill="1" applyBorder="1" applyAlignment="1">
      <alignment horizontal="center" vertical="center" wrapText="1"/>
    </xf>
    <xf numFmtId="14" fontId="13" fillId="11" borderId="21" xfId="0" applyNumberFormat="1" applyFont="1" applyFill="1" applyBorder="1" applyAlignment="1">
      <alignment horizontal="center" vertical="center" wrapText="1"/>
    </xf>
    <xf numFmtId="14" fontId="13" fillId="10" borderId="21" xfId="0" applyNumberFormat="1" applyFont="1" applyFill="1" applyBorder="1" applyAlignment="1">
      <alignment horizontal="center" vertical="center" wrapText="1"/>
    </xf>
    <xf numFmtId="14" fontId="3" fillId="4" borderId="8" xfId="0" applyNumberFormat="1" applyFont="1" applyFill="1" applyBorder="1" applyAlignment="1">
      <alignment horizontal="center" vertical="center" wrapText="1"/>
    </xf>
    <xf numFmtId="14" fontId="4" fillId="4" borderId="8" xfId="0" applyNumberFormat="1" applyFont="1" applyFill="1" applyBorder="1" applyAlignment="1">
      <alignment horizontal="center" vertical="center" wrapText="1"/>
    </xf>
    <xf numFmtId="14" fontId="5" fillId="4" borderId="8" xfId="0" applyNumberFormat="1" applyFont="1" applyFill="1" applyBorder="1" applyAlignment="1">
      <alignment horizontal="center" vertical="center" wrapText="1"/>
    </xf>
    <xf numFmtId="14" fontId="17" fillId="4" borderId="8" xfId="0" applyNumberFormat="1" applyFont="1" applyFill="1" applyBorder="1" applyAlignment="1">
      <alignment horizontal="center" vertical="center" wrapText="1"/>
    </xf>
    <xf numFmtId="14" fontId="3" fillId="6" borderId="8" xfId="0" applyNumberFormat="1" applyFont="1" applyFill="1" applyBorder="1" applyAlignment="1">
      <alignment horizontal="center" vertical="center" wrapText="1"/>
    </xf>
    <xf numFmtId="14" fontId="6" fillId="8" borderId="8" xfId="0" applyNumberFormat="1" applyFont="1" applyFill="1" applyBorder="1" applyAlignment="1">
      <alignment horizontal="center" vertical="center" wrapText="1"/>
    </xf>
    <xf numFmtId="14" fontId="3" fillId="12" borderId="8" xfId="0" applyNumberFormat="1" applyFont="1" applyFill="1" applyBorder="1" applyAlignment="1">
      <alignment horizontal="center" vertical="center" wrapText="1"/>
    </xf>
    <xf numFmtId="14" fontId="15" fillId="12" borderId="8" xfId="0" applyNumberFormat="1" applyFont="1" applyFill="1" applyBorder="1" applyAlignment="1">
      <alignment horizontal="center" vertical="center" wrapText="1"/>
    </xf>
    <xf numFmtId="14" fontId="6" fillId="12" borderId="6" xfId="0" applyNumberFormat="1" applyFont="1" applyFill="1" applyBorder="1" applyAlignment="1">
      <alignment horizontal="center" vertical="center" wrapText="1"/>
    </xf>
    <xf numFmtId="14" fontId="6" fillId="7" borderId="5" xfId="0" applyNumberFormat="1" applyFont="1" applyFill="1" applyBorder="1" applyAlignment="1">
      <alignment horizontal="center" vertical="center" wrapText="1"/>
    </xf>
    <xf numFmtId="14" fontId="0" fillId="7" borderId="10" xfId="0" applyNumberFormat="1" applyFill="1" applyBorder="1" applyAlignment="1">
      <alignment horizontal="center" vertical="top" wrapText="1"/>
    </xf>
    <xf numFmtId="14" fontId="9" fillId="7" borderId="10" xfId="0" applyNumberFormat="1" applyFont="1" applyFill="1" applyBorder="1" applyAlignment="1">
      <alignment horizontal="center" vertical="top" wrapText="1"/>
    </xf>
    <xf numFmtId="14" fontId="2" fillId="6" borderId="5" xfId="0" applyNumberFormat="1" applyFont="1" applyFill="1" applyBorder="1" applyAlignment="1">
      <alignment horizontal="center" vertical="center" wrapText="1"/>
    </xf>
    <xf numFmtId="14" fontId="6" fillId="12" borderId="8" xfId="0" applyNumberFormat="1" applyFont="1" applyFill="1" applyBorder="1" applyAlignment="1">
      <alignment horizontal="center" vertical="center" wrapText="1"/>
    </xf>
    <xf numFmtId="14" fontId="4" fillId="12" borderId="8" xfId="0" applyNumberFormat="1" applyFont="1" applyFill="1" applyBorder="1" applyAlignment="1">
      <alignment horizontal="center" vertical="center" wrapText="1"/>
    </xf>
    <xf numFmtId="14" fontId="18" fillId="11" borderId="17" xfId="0" applyNumberFormat="1" applyFont="1" applyFill="1" applyBorder="1" applyAlignment="1">
      <alignment vertical="center" wrapText="1"/>
    </xf>
    <xf numFmtId="14" fontId="18" fillId="11" borderId="18" xfId="0" applyNumberFormat="1" applyFont="1" applyFill="1" applyBorder="1" applyAlignment="1">
      <alignment vertical="center" wrapText="1"/>
    </xf>
    <xf numFmtId="14" fontId="18" fillId="11" borderId="14" xfId="0" applyNumberFormat="1" applyFont="1" applyFill="1" applyBorder="1" applyAlignment="1">
      <alignment vertical="center" wrapText="1"/>
    </xf>
    <xf numFmtId="14" fontId="18" fillId="10" borderId="14" xfId="0" applyNumberFormat="1" applyFont="1" applyFill="1" applyBorder="1" applyAlignment="1">
      <alignment vertical="center" wrapText="1"/>
    </xf>
    <xf numFmtId="14" fontId="18" fillId="10" borderId="17" xfId="0" applyNumberFormat="1" applyFont="1" applyFill="1" applyBorder="1" applyAlignment="1">
      <alignment vertical="center" wrapText="1"/>
    </xf>
    <xf numFmtId="14" fontId="18" fillId="10" borderId="30" xfId="0" applyNumberFormat="1" applyFont="1" applyFill="1" applyBorder="1" applyAlignment="1">
      <alignment vertical="center" wrapText="1"/>
    </xf>
    <xf numFmtId="0" fontId="0" fillId="0" borderId="25" xfId="0" applyBorder="1"/>
    <xf numFmtId="14" fontId="0" fillId="0" borderId="33" xfId="0" applyNumberFormat="1" applyBorder="1"/>
    <xf numFmtId="14" fontId="19" fillId="5" borderId="11" xfId="0" applyNumberFormat="1" applyFont="1" applyFill="1" applyBorder="1" applyAlignment="1">
      <alignment horizontal="center" vertical="center" wrapText="1"/>
    </xf>
    <xf numFmtId="164" fontId="0" fillId="0" borderId="22" xfId="0" applyNumberFormat="1" applyBorder="1"/>
    <xf numFmtId="14" fontId="0" fillId="0" borderId="25" xfId="0" applyNumberFormat="1" applyBorder="1"/>
    <xf numFmtId="14" fontId="12" fillId="10" borderId="0" xfId="0" applyNumberFormat="1" applyFont="1" applyFill="1" applyBorder="1" applyAlignment="1">
      <alignment horizontal="center" vertical="center" wrapText="1"/>
    </xf>
    <xf numFmtId="14" fontId="2" fillId="4" borderId="5" xfId="0" applyNumberFormat="1" applyFont="1" applyFill="1" applyBorder="1" applyAlignment="1">
      <alignment horizontal="center" vertical="center" wrapText="1"/>
    </xf>
    <xf numFmtId="14" fontId="2" fillId="4" borderId="7" xfId="0" applyNumberFormat="1" applyFont="1" applyFill="1" applyBorder="1" applyAlignment="1">
      <alignment horizontal="center" vertical="center" wrapText="1"/>
    </xf>
    <xf numFmtId="14" fontId="2" fillId="4" borderId="10" xfId="0" applyNumberFormat="1" applyFont="1" applyFill="1" applyBorder="1" applyAlignment="1">
      <alignment horizontal="center" vertical="center" wrapText="1"/>
    </xf>
    <xf numFmtId="14" fontId="12" fillId="10" borderId="31" xfId="0" applyNumberFormat="1" applyFont="1" applyFill="1" applyBorder="1" applyAlignment="1">
      <alignment horizontal="center" vertical="center" wrapText="1"/>
    </xf>
    <xf numFmtId="14" fontId="12" fillId="10" borderId="32" xfId="0" applyNumberFormat="1" applyFont="1" applyFill="1" applyBorder="1" applyAlignment="1">
      <alignment horizontal="center" vertical="center" wrapText="1"/>
    </xf>
    <xf numFmtId="14" fontId="2" fillId="4" borderId="28" xfId="0" applyNumberFormat="1" applyFont="1" applyFill="1" applyBorder="1" applyAlignment="1">
      <alignment horizontal="center" vertical="center" wrapText="1"/>
    </xf>
    <xf numFmtId="14" fontId="2" fillId="4" borderId="29" xfId="0" applyNumberFormat="1" applyFont="1" applyFill="1" applyBorder="1" applyAlignment="1">
      <alignment horizontal="center" vertical="center" wrapText="1"/>
    </xf>
    <xf numFmtId="14" fontId="2" fillId="12" borderId="10" xfId="0" applyNumberFormat="1" applyFont="1" applyFill="1" applyBorder="1" applyAlignment="1">
      <alignment horizontal="center" vertical="center" wrapText="1"/>
    </xf>
    <xf numFmtId="14" fontId="2" fillId="8" borderId="5" xfId="0" applyNumberFormat="1" applyFont="1" applyFill="1" applyBorder="1" applyAlignment="1">
      <alignment horizontal="center" vertical="center" wrapText="1"/>
    </xf>
    <xf numFmtId="14" fontId="2" fillId="8" borderId="7" xfId="0" applyNumberFormat="1" applyFont="1" applyFill="1" applyBorder="1" applyAlignment="1">
      <alignment horizontal="center" vertical="center" wrapText="1"/>
    </xf>
    <xf numFmtId="14" fontId="2" fillId="11" borderId="10" xfId="0" applyNumberFormat="1" applyFont="1" applyFill="1" applyBorder="1" applyAlignment="1">
      <alignment horizontal="center" vertical="center" wrapText="1"/>
    </xf>
    <xf numFmtId="14" fontId="2" fillId="5" borderId="5" xfId="0" applyNumberFormat="1" applyFont="1" applyFill="1" applyBorder="1" applyAlignment="1">
      <alignment horizontal="center" vertical="center" wrapText="1"/>
    </xf>
    <xf numFmtId="14" fontId="2" fillId="5" borderId="6" xfId="0" applyNumberFormat="1" applyFont="1" applyFill="1" applyBorder="1" applyAlignment="1">
      <alignment horizontal="center" vertical="center" wrapText="1"/>
    </xf>
    <xf numFmtId="14" fontId="2" fillId="5" borderId="7" xfId="0" applyNumberFormat="1" applyFont="1" applyFill="1" applyBorder="1" applyAlignment="1">
      <alignment horizontal="center" vertical="center" wrapText="1"/>
    </xf>
    <xf numFmtId="14" fontId="8" fillId="12" borderId="5" xfId="0" applyNumberFormat="1" applyFont="1" applyFill="1" applyBorder="1" applyAlignment="1">
      <alignment horizontal="center" vertical="center" wrapText="1"/>
    </xf>
    <xf numFmtId="14" fontId="8" fillId="12" borderId="6" xfId="0" applyNumberFormat="1" applyFont="1" applyFill="1" applyBorder="1" applyAlignment="1">
      <alignment horizontal="center" vertical="center" wrapText="1"/>
    </xf>
    <xf numFmtId="14" fontId="8" fillId="12" borderId="7" xfId="0" applyNumberFormat="1" applyFont="1" applyFill="1" applyBorder="1" applyAlignment="1">
      <alignment horizontal="center" vertical="center" wrapText="1"/>
    </xf>
    <xf numFmtId="14" fontId="2" fillId="12" borderId="23" xfId="0" applyNumberFormat="1" applyFont="1" applyFill="1" applyBorder="1" applyAlignment="1">
      <alignment horizontal="center" vertical="center" wrapText="1"/>
    </xf>
    <xf numFmtId="14" fontId="2" fillId="12" borderId="13" xfId="0" applyNumberFormat="1" applyFont="1" applyFill="1" applyBorder="1" applyAlignment="1">
      <alignment horizontal="center" vertical="center" wrapText="1"/>
    </xf>
    <xf numFmtId="14" fontId="2" fillId="12" borderId="12" xfId="0" applyNumberFormat="1" applyFont="1" applyFill="1" applyBorder="1" applyAlignment="1">
      <alignment horizontal="center" vertical="center" wrapText="1"/>
    </xf>
    <xf numFmtId="0" fontId="14" fillId="19" borderId="25" xfId="0" applyFont="1" applyFill="1" applyBorder="1" applyAlignment="1">
      <alignment horizontal="center" vertical="center" wrapText="1"/>
    </xf>
    <xf numFmtId="0" fontId="14" fillId="19" borderId="26" xfId="0" applyFont="1" applyFill="1" applyBorder="1" applyAlignment="1">
      <alignment horizontal="center" vertical="center" wrapText="1"/>
    </xf>
    <xf numFmtId="0" fontId="14" fillId="19" borderId="27" xfId="0" applyFont="1" applyFill="1" applyBorder="1" applyAlignment="1">
      <alignment horizontal="center" vertical="center" wrapText="1"/>
    </xf>
    <xf numFmtId="0" fontId="14" fillId="14" borderId="25" xfId="0" applyFont="1" applyFill="1" applyBorder="1" applyAlignment="1">
      <alignment horizontal="center" vertical="center" wrapText="1"/>
    </xf>
    <xf numFmtId="0" fontId="14" fillId="14" borderId="26" xfId="0" applyFont="1" applyFill="1" applyBorder="1" applyAlignment="1">
      <alignment horizontal="center" vertical="center" wrapText="1"/>
    </xf>
    <xf numFmtId="0" fontId="14" fillId="14" borderId="27" xfId="0" applyFont="1" applyFill="1" applyBorder="1" applyAlignment="1">
      <alignment horizontal="center" vertical="center" wrapText="1"/>
    </xf>
    <xf numFmtId="0" fontId="14" fillId="15" borderId="25" xfId="0" applyFont="1" applyFill="1" applyBorder="1" applyAlignment="1">
      <alignment horizontal="center" vertical="center" wrapText="1"/>
    </xf>
    <xf numFmtId="0" fontId="14" fillId="15" borderId="26" xfId="0" applyFont="1" applyFill="1" applyBorder="1" applyAlignment="1">
      <alignment horizontal="center" vertical="center" wrapText="1"/>
    </xf>
    <xf numFmtId="0" fontId="14" fillId="15" borderId="27" xfId="0" applyFont="1" applyFill="1" applyBorder="1" applyAlignment="1">
      <alignment horizontal="center" vertical="center" wrapText="1"/>
    </xf>
    <xf numFmtId="0" fontId="14" fillId="16" borderId="25" xfId="0" applyFont="1" applyFill="1" applyBorder="1" applyAlignment="1">
      <alignment horizontal="center" vertical="center" wrapText="1"/>
    </xf>
    <xf numFmtId="0" fontId="14" fillId="16" borderId="26" xfId="0" applyFont="1" applyFill="1" applyBorder="1" applyAlignment="1">
      <alignment horizontal="center" vertical="center" wrapText="1"/>
    </xf>
    <xf numFmtId="0" fontId="14" fillId="16" borderId="27" xfId="0" applyFont="1" applyFill="1" applyBorder="1" applyAlignment="1">
      <alignment horizontal="center" vertical="center" wrapText="1"/>
    </xf>
    <xf numFmtId="0" fontId="14" fillId="17" borderId="25" xfId="0" applyFont="1" applyFill="1" applyBorder="1" applyAlignment="1">
      <alignment horizontal="center" vertical="center" wrapText="1"/>
    </xf>
    <xf numFmtId="0" fontId="14" fillId="17" borderId="26" xfId="0" applyFont="1" applyFill="1" applyBorder="1" applyAlignment="1">
      <alignment horizontal="center" vertical="center" wrapText="1"/>
    </xf>
    <xf numFmtId="0" fontId="14" fillId="17" borderId="27" xfId="0" applyFont="1" applyFill="1" applyBorder="1" applyAlignment="1">
      <alignment horizontal="center" vertical="center" wrapText="1"/>
    </xf>
    <xf numFmtId="0" fontId="14" fillId="18" borderId="25" xfId="0" applyFont="1" applyFill="1" applyBorder="1" applyAlignment="1">
      <alignment horizontal="center" vertical="center" wrapText="1"/>
    </xf>
    <xf numFmtId="0" fontId="14" fillId="18" borderId="26" xfId="0" applyFont="1" applyFill="1" applyBorder="1" applyAlignment="1">
      <alignment horizontal="center" vertical="center" wrapText="1"/>
    </xf>
    <xf numFmtId="0" fontId="14" fillId="18" borderId="27" xfId="0" applyFont="1" applyFill="1" applyBorder="1" applyAlignment="1">
      <alignment horizontal="center" vertical="center" wrapText="1"/>
    </xf>
    <xf numFmtId="0" fontId="14" fillId="20" borderId="25" xfId="0" applyFont="1" applyFill="1" applyBorder="1" applyAlignment="1">
      <alignment horizontal="center" vertical="center" wrapText="1"/>
    </xf>
    <xf numFmtId="0" fontId="14" fillId="20" borderId="26" xfId="0" applyFont="1" applyFill="1" applyBorder="1" applyAlignment="1">
      <alignment horizontal="center" vertical="center" wrapText="1"/>
    </xf>
    <xf numFmtId="0" fontId="14" fillId="20" borderId="27" xfId="0" applyFont="1" applyFill="1" applyBorder="1" applyAlignment="1">
      <alignment horizontal="center" vertical="center" wrapText="1"/>
    </xf>
    <xf numFmtId="0" fontId="14" fillId="21" borderId="25" xfId="0" applyFont="1" applyFill="1" applyBorder="1" applyAlignment="1">
      <alignment horizontal="center" vertical="center" wrapText="1"/>
    </xf>
    <xf numFmtId="0" fontId="14" fillId="21" borderId="26" xfId="0" applyFont="1" applyFill="1" applyBorder="1" applyAlignment="1">
      <alignment horizontal="center" vertical="center" wrapText="1"/>
    </xf>
    <xf numFmtId="0" fontId="14" fillId="21" borderId="27" xfId="0" applyFont="1" applyFill="1" applyBorder="1" applyAlignment="1">
      <alignment horizontal="center" vertical="center" wrapText="1"/>
    </xf>
    <xf numFmtId="0" fontId="14" fillId="22" borderId="25" xfId="0" applyFont="1" applyFill="1" applyBorder="1" applyAlignment="1">
      <alignment horizontal="center" vertical="center" wrapText="1"/>
    </xf>
    <xf numFmtId="0" fontId="14" fillId="22" borderId="26" xfId="0" applyFont="1" applyFill="1" applyBorder="1" applyAlignment="1">
      <alignment horizontal="center" vertical="center" wrapText="1"/>
    </xf>
    <xf numFmtId="0" fontId="14" fillId="22" borderId="27" xfId="0" applyFont="1" applyFill="1" applyBorder="1" applyAlignment="1">
      <alignment horizontal="center" vertical="center" wrapText="1"/>
    </xf>
    <xf numFmtId="0" fontId="14" fillId="23" borderId="25" xfId="0" applyFont="1" applyFill="1" applyBorder="1" applyAlignment="1">
      <alignment horizontal="center" vertical="center" wrapText="1"/>
    </xf>
    <xf numFmtId="0" fontId="14" fillId="23" borderId="26" xfId="0" applyFont="1" applyFill="1" applyBorder="1" applyAlignment="1">
      <alignment horizontal="center" vertical="center" wrapText="1"/>
    </xf>
    <xf numFmtId="0" fontId="14" fillId="23" borderId="27" xfId="0" applyFont="1" applyFill="1" applyBorder="1" applyAlignment="1">
      <alignment horizontal="center" vertical="center" wrapText="1"/>
    </xf>
  </cellXfs>
  <cellStyles count="1">
    <cellStyle name="Normal" xfId="0" builtinId="0"/>
  </cellStyles>
  <dxfs count="2"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colors>
    <mruColors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M23"/>
  <sheetViews>
    <sheetView tabSelected="1" workbookViewId="0">
      <selection activeCell="I5" sqref="I5"/>
    </sheetView>
  </sheetViews>
  <sheetFormatPr baseColWidth="10" defaultRowHeight="15"/>
  <cols>
    <col min="2" max="2" width="13" customWidth="1"/>
    <col min="3" max="3" width="15.85546875" customWidth="1"/>
    <col min="4" max="4" width="15.28515625" customWidth="1"/>
    <col min="6" max="6" width="11.42578125" style="45"/>
    <col min="8" max="35" width="11.42578125" style="45"/>
    <col min="36" max="36" width="16.5703125" style="45" customWidth="1"/>
    <col min="37" max="76" width="11.42578125" style="45"/>
  </cols>
  <sheetData>
    <row r="1" spans="1:91" ht="102.75" customHeight="1" thickBot="1">
      <c r="A1" s="15"/>
      <c r="B1" s="16"/>
      <c r="C1" s="16"/>
      <c r="D1" s="16"/>
      <c r="E1" s="16"/>
      <c r="F1" s="48"/>
      <c r="G1" s="49"/>
      <c r="H1" s="105"/>
      <c r="I1" s="106"/>
      <c r="J1" s="107"/>
      <c r="K1" s="52"/>
      <c r="L1" s="52"/>
      <c r="M1" s="94"/>
      <c r="N1" s="95"/>
      <c r="O1" s="94"/>
      <c r="P1" s="95"/>
      <c r="Q1" s="94"/>
      <c r="R1" s="95"/>
      <c r="S1" s="94"/>
      <c r="T1" s="95"/>
      <c r="U1" s="94"/>
      <c r="V1" s="95"/>
      <c r="W1" s="94"/>
      <c r="X1" s="95"/>
      <c r="Y1" s="94"/>
      <c r="Z1" s="95"/>
      <c r="AA1" s="94"/>
      <c r="AB1" s="95"/>
      <c r="AC1" s="94"/>
      <c r="AD1" s="95"/>
      <c r="AE1" s="94"/>
      <c r="AF1" s="95"/>
      <c r="AG1" s="94"/>
      <c r="AH1" s="95"/>
      <c r="AI1" s="79"/>
      <c r="AJ1" s="76"/>
      <c r="AK1" s="76"/>
      <c r="AL1" s="76"/>
      <c r="AM1" s="102"/>
      <c r="AN1" s="103"/>
      <c r="AO1" s="102"/>
      <c r="AP1" s="103"/>
      <c r="AQ1" s="102"/>
      <c r="AR1" s="103"/>
      <c r="AS1" s="102"/>
      <c r="AT1" s="103"/>
      <c r="AU1" s="108"/>
      <c r="AV1" s="109"/>
      <c r="AW1" s="110"/>
      <c r="AX1" s="108"/>
      <c r="AY1" s="109"/>
      <c r="AZ1" s="110"/>
      <c r="BA1" s="108"/>
      <c r="BB1" s="110"/>
      <c r="BC1" s="108"/>
      <c r="BD1" s="109"/>
      <c r="BE1" s="110"/>
      <c r="BF1" s="108"/>
      <c r="BG1" s="109"/>
      <c r="BH1" s="110"/>
      <c r="BI1" s="108"/>
      <c r="BJ1" s="109"/>
      <c r="BK1" s="110"/>
      <c r="BL1" s="108"/>
      <c r="BM1" s="110"/>
      <c r="BN1" s="54"/>
      <c r="BO1" s="55"/>
      <c r="BP1" s="55"/>
      <c r="BQ1" s="56"/>
      <c r="BR1" s="56"/>
      <c r="BS1" s="57"/>
      <c r="BT1" s="57"/>
      <c r="BU1" s="97"/>
      <c r="BV1" s="98"/>
      <c r="BW1" s="57"/>
      <c r="BX1" s="93"/>
      <c r="BY1" s="4"/>
      <c r="BZ1" s="4"/>
      <c r="CA1" s="4"/>
      <c r="CB1" s="4"/>
      <c r="CC1" s="4"/>
      <c r="CD1" s="4"/>
      <c r="CE1" s="4"/>
      <c r="CF1" s="4"/>
      <c r="CG1" s="5"/>
      <c r="CH1" s="5"/>
      <c r="CI1" s="6"/>
      <c r="CJ1" s="7"/>
      <c r="CK1" s="8"/>
      <c r="CL1" s="8"/>
      <c r="CM1" s="9"/>
    </row>
    <row r="2" spans="1:91" ht="39" thickBot="1">
      <c r="A2" s="1" t="s">
        <v>223</v>
      </c>
      <c r="B2" s="2" t="s">
        <v>0</v>
      </c>
      <c r="C2" s="12" t="s">
        <v>1</v>
      </c>
      <c r="D2" s="13" t="s">
        <v>2</v>
      </c>
      <c r="E2" s="14" t="s">
        <v>3</v>
      </c>
      <c r="F2" s="50" t="s">
        <v>4</v>
      </c>
      <c r="G2" s="49" t="s">
        <v>5</v>
      </c>
      <c r="H2" s="90" t="s">
        <v>187</v>
      </c>
      <c r="I2" s="90" t="s">
        <v>179</v>
      </c>
      <c r="J2" s="90" t="s">
        <v>218</v>
      </c>
      <c r="K2" s="52" t="s">
        <v>202</v>
      </c>
      <c r="L2" s="52" t="s">
        <v>47</v>
      </c>
      <c r="M2" s="68" t="s">
        <v>209</v>
      </c>
      <c r="N2" s="10" t="s">
        <v>9</v>
      </c>
      <c r="O2" s="58" t="s">
        <v>188</v>
      </c>
      <c r="P2" s="10" t="s">
        <v>9</v>
      </c>
      <c r="Q2" s="68" t="s">
        <v>190</v>
      </c>
      <c r="R2" s="10" t="s">
        <v>9</v>
      </c>
      <c r="S2" s="58" t="s">
        <v>46</v>
      </c>
      <c r="T2" s="10" t="s">
        <v>9</v>
      </c>
      <c r="U2" s="70" t="s">
        <v>216</v>
      </c>
      <c r="V2" s="10" t="s">
        <v>9</v>
      </c>
      <c r="W2" s="69" t="s">
        <v>208</v>
      </c>
      <c r="X2" s="10" t="s">
        <v>9</v>
      </c>
      <c r="Y2" s="69" t="s">
        <v>200</v>
      </c>
      <c r="Z2" s="10" t="s">
        <v>9</v>
      </c>
      <c r="AA2" s="58" t="s">
        <v>198</v>
      </c>
      <c r="AB2" s="10" t="s">
        <v>9</v>
      </c>
      <c r="AC2" s="69" t="s">
        <v>181</v>
      </c>
      <c r="AD2" s="10" t="s">
        <v>9</v>
      </c>
      <c r="AE2" s="67" t="s">
        <v>192</v>
      </c>
      <c r="AF2" s="10" t="s">
        <v>9</v>
      </c>
      <c r="AG2" s="67" t="s">
        <v>203</v>
      </c>
      <c r="AH2" s="10" t="s">
        <v>9</v>
      </c>
      <c r="AI2" s="71" t="s">
        <v>222</v>
      </c>
      <c r="AJ2" s="59" t="s">
        <v>6</v>
      </c>
      <c r="AK2" s="59" t="s">
        <v>7</v>
      </c>
      <c r="AL2" s="59" t="s">
        <v>8</v>
      </c>
      <c r="AM2" s="60" t="s">
        <v>230</v>
      </c>
      <c r="AN2" s="3" t="s">
        <v>9</v>
      </c>
      <c r="AO2" s="72" t="s">
        <v>231</v>
      </c>
      <c r="AP2" s="3" t="s">
        <v>9</v>
      </c>
      <c r="AQ2" s="72" t="s">
        <v>232</v>
      </c>
      <c r="AR2" s="3" t="s">
        <v>9</v>
      </c>
      <c r="AS2" s="72" t="s">
        <v>233</v>
      </c>
      <c r="AT2" s="3" t="s">
        <v>9</v>
      </c>
      <c r="AU2" s="74" t="s">
        <v>185</v>
      </c>
      <c r="AV2" s="75" t="s">
        <v>184</v>
      </c>
      <c r="AW2" s="11" t="s">
        <v>9</v>
      </c>
      <c r="AX2" s="74" t="s">
        <v>186</v>
      </c>
      <c r="AY2" s="75" t="s">
        <v>191</v>
      </c>
      <c r="AZ2" s="11" t="s">
        <v>9</v>
      </c>
      <c r="BA2" s="73" t="s">
        <v>182</v>
      </c>
      <c r="BB2" s="11" t="s">
        <v>9</v>
      </c>
      <c r="BC2" s="80" t="s">
        <v>183</v>
      </c>
      <c r="BD2" s="75"/>
      <c r="BE2" s="11" t="s">
        <v>10</v>
      </c>
      <c r="BF2" s="81" t="s">
        <v>197</v>
      </c>
      <c r="BG2" s="61" t="s">
        <v>195</v>
      </c>
      <c r="BH2" s="11" t="s">
        <v>9</v>
      </c>
      <c r="BI2" s="81" t="s">
        <v>196</v>
      </c>
      <c r="BJ2" s="61" t="s">
        <v>193</v>
      </c>
      <c r="BK2" s="11" t="s">
        <v>9</v>
      </c>
      <c r="BL2" s="80" t="s">
        <v>36</v>
      </c>
      <c r="BM2" s="11" t="s">
        <v>9</v>
      </c>
      <c r="BN2" s="82" t="s">
        <v>37</v>
      </c>
      <c r="BO2" s="83" t="s">
        <v>38</v>
      </c>
      <c r="BP2" s="83" t="s">
        <v>39</v>
      </c>
      <c r="BQ2" s="84" t="s">
        <v>40</v>
      </c>
      <c r="BR2" s="84" t="s">
        <v>41</v>
      </c>
      <c r="BS2" s="85" t="s">
        <v>42</v>
      </c>
      <c r="BT2" s="85" t="s">
        <v>43</v>
      </c>
      <c r="BU2" s="85" t="s">
        <v>221</v>
      </c>
      <c r="BV2" s="87" t="s">
        <v>234</v>
      </c>
      <c r="BW2" s="86" t="s">
        <v>44</v>
      </c>
      <c r="BX2" s="86" t="s">
        <v>204</v>
      </c>
      <c r="BY2" s="4" t="s">
        <v>11</v>
      </c>
      <c r="BZ2" s="4" t="s">
        <v>12</v>
      </c>
      <c r="CA2" s="4" t="s">
        <v>13</v>
      </c>
      <c r="CB2" s="4" t="s">
        <v>14</v>
      </c>
      <c r="CC2" s="4" t="s">
        <v>15</v>
      </c>
      <c r="CD2" s="4" t="s">
        <v>16</v>
      </c>
      <c r="CE2" s="4" t="s">
        <v>17</v>
      </c>
      <c r="CF2" s="4" t="s">
        <v>18</v>
      </c>
      <c r="CG2" s="5" t="s">
        <v>19</v>
      </c>
      <c r="CH2" s="5" t="s">
        <v>20</v>
      </c>
      <c r="CI2" s="6" t="s">
        <v>21</v>
      </c>
      <c r="CJ2" s="7" t="s">
        <v>22</v>
      </c>
      <c r="CK2" s="8" t="s">
        <v>23</v>
      </c>
      <c r="CL2" s="8" t="s">
        <v>24</v>
      </c>
      <c r="CM2" s="9" t="s">
        <v>25</v>
      </c>
    </row>
    <row r="3" spans="1:91" ht="26.25" customHeight="1" thickBot="1">
      <c r="A3" s="1" t="s">
        <v>223</v>
      </c>
      <c r="B3" s="2" t="s">
        <v>0</v>
      </c>
      <c r="C3" s="12" t="s">
        <v>1</v>
      </c>
      <c r="D3" s="13" t="s">
        <v>2</v>
      </c>
      <c r="E3" s="14" t="s">
        <v>3</v>
      </c>
      <c r="F3" s="104" t="s">
        <v>33</v>
      </c>
      <c r="G3" s="104"/>
      <c r="H3" s="47" t="s">
        <v>224</v>
      </c>
      <c r="I3" s="47" t="s">
        <v>225</v>
      </c>
      <c r="J3" s="47" t="s">
        <v>235</v>
      </c>
      <c r="K3" s="53" t="s">
        <v>45</v>
      </c>
      <c r="L3" s="53" t="s">
        <v>45</v>
      </c>
      <c r="M3" s="96" t="s">
        <v>26</v>
      </c>
      <c r="N3" s="96"/>
      <c r="O3" s="99" t="s">
        <v>26</v>
      </c>
      <c r="P3" s="100"/>
      <c r="Q3" s="96" t="s">
        <v>27</v>
      </c>
      <c r="R3" s="96"/>
      <c r="S3" s="96" t="s">
        <v>28</v>
      </c>
      <c r="T3" s="96"/>
      <c r="U3" s="96" t="s">
        <v>28</v>
      </c>
      <c r="V3" s="96"/>
      <c r="W3" s="96" t="s">
        <v>28</v>
      </c>
      <c r="X3" s="96"/>
      <c r="Y3" s="96" t="s">
        <v>26</v>
      </c>
      <c r="Z3" s="96"/>
      <c r="AA3" s="96" t="s">
        <v>28</v>
      </c>
      <c r="AB3" s="96"/>
      <c r="AC3" s="99" t="s">
        <v>26</v>
      </c>
      <c r="AD3" s="100"/>
      <c r="AE3" s="96" t="s">
        <v>28</v>
      </c>
      <c r="AF3" s="96"/>
      <c r="AG3" s="96"/>
      <c r="AH3" s="96"/>
      <c r="AI3" s="62" t="s">
        <v>29</v>
      </c>
      <c r="AJ3" s="77" t="s">
        <v>30</v>
      </c>
      <c r="AK3" s="77" t="s">
        <v>31</v>
      </c>
      <c r="AL3" s="78" t="s">
        <v>32</v>
      </c>
      <c r="AM3" s="23" t="s">
        <v>33</v>
      </c>
      <c r="AN3" s="23"/>
      <c r="AO3" s="23" t="s">
        <v>33</v>
      </c>
      <c r="AP3" s="23"/>
      <c r="AQ3" s="23" t="s">
        <v>33</v>
      </c>
      <c r="AR3" s="23"/>
      <c r="AS3" s="23" t="s">
        <v>33</v>
      </c>
      <c r="AT3" s="23"/>
      <c r="AU3" s="101" t="s">
        <v>34</v>
      </c>
      <c r="AV3" s="101"/>
      <c r="AW3" s="101"/>
      <c r="AX3" s="111" t="s">
        <v>34</v>
      </c>
      <c r="AY3" s="112"/>
      <c r="AZ3" s="113"/>
      <c r="BA3" s="101" t="s">
        <v>34</v>
      </c>
      <c r="BB3" s="101"/>
      <c r="BC3" s="101" t="s">
        <v>34</v>
      </c>
      <c r="BD3" s="101"/>
      <c r="BE3" s="101"/>
      <c r="BF3" s="101" t="s">
        <v>35</v>
      </c>
      <c r="BG3" s="101"/>
      <c r="BH3" s="101"/>
      <c r="BI3" s="101" t="s">
        <v>35</v>
      </c>
      <c r="BJ3" s="101"/>
      <c r="BK3" s="101"/>
      <c r="BL3" s="101" t="s">
        <v>35</v>
      </c>
      <c r="BM3" s="101"/>
      <c r="BN3" s="63" t="s">
        <v>45</v>
      </c>
      <c r="BO3" s="64" t="s">
        <v>45</v>
      </c>
      <c r="BP3" s="64" t="s">
        <v>45</v>
      </c>
      <c r="BQ3" s="65" t="s">
        <v>45</v>
      </c>
      <c r="BR3" s="65" t="s">
        <v>45</v>
      </c>
      <c r="BS3" s="66" t="s">
        <v>45</v>
      </c>
      <c r="BT3" s="66" t="s">
        <v>45</v>
      </c>
      <c r="BU3" s="66" t="s">
        <v>45</v>
      </c>
      <c r="BV3" s="66" t="s">
        <v>45</v>
      </c>
      <c r="BW3" s="66" t="s">
        <v>45</v>
      </c>
      <c r="BX3" s="66" t="s">
        <v>45</v>
      </c>
      <c r="BY3" s="24"/>
      <c r="BZ3" s="24"/>
      <c r="CA3" s="24"/>
      <c r="CB3" s="24" t="s">
        <v>34</v>
      </c>
      <c r="CC3" s="24"/>
      <c r="CD3" s="24"/>
      <c r="CE3" s="24"/>
      <c r="CF3" s="24"/>
      <c r="CG3" s="25"/>
      <c r="CH3" s="25"/>
      <c r="CI3" s="24"/>
      <c r="CJ3" s="26"/>
      <c r="CK3" s="26"/>
      <c r="CL3" s="26"/>
      <c r="CM3" s="27"/>
    </row>
    <row r="4" spans="1:91" ht="15.75" thickBot="1">
      <c r="A4" s="17" t="s">
        <v>48</v>
      </c>
      <c r="B4" s="17" t="s">
        <v>237</v>
      </c>
      <c r="C4" s="18"/>
      <c r="D4" s="19"/>
      <c r="E4" s="21" t="s">
        <v>49</v>
      </c>
      <c r="F4" s="44"/>
      <c r="G4" s="92"/>
      <c r="H4" s="89" t="str">
        <f t="array" ref="H4">IFERROR(INDEX('Fichier E-Formation'!DP:DP,MATCH('Tab Habilitation'!B4&amp;"AAMEDS0001",'Fichier E-Formation'!DM:DM&amp;'Fichier E-Formation'!DO:DO,0)),"")</f>
        <v/>
      </c>
      <c r="I4" s="89" t="str">
        <f t="array" ref="I4">IFERROR(INDEX('Fichier E-Formation'!DP:DP,MATCH('Tab Habilitation'!B4&amp;"AAMEDS0002",'Fichier E-Formation'!DM:DM&amp;'Fichier E-Formation'!DO:DO,0)),"")</f>
        <v/>
      </c>
      <c r="J4" s="44" t="str">
        <f t="array" ref="J4">IFERROR(INDEX('Fichier E-Formation'!DP:DP,MATCH('Tab Habilitation'!B4&amp;"AERDFT907",'Fichier E-Formation'!DM:DM&amp;'Fichier E-Formation'!DO:DO,0)),"")</f>
        <v/>
      </c>
      <c r="K4" s="44" t="str">
        <f t="array" ref="K4">IFERROR(INDEX('Fichier E-Formation'!DP:DP,MATCH('Tab Habilitation'!B4&amp;"ADNTINO",'Fichier E-Formation'!DM:DM&amp;'Fichier E-Formation'!DO:DO,0)),"")</f>
        <v/>
      </c>
      <c r="L4" s="44" t="str">
        <f t="array" ref="L4">IFERROR(INDEX('Fichier E-Formation'!DP:DP,MATCH('Tab Habilitation'!B4&amp;"AAMEDT908",'Fichier E-Formation'!DM:DM&amp;'Fichier E-Formation'!DO:DO,0)),"")</f>
        <v/>
      </c>
      <c r="M4" s="44" t="str">
        <f t="array" ref="M4">IFERROR(INDEX('Fichier E-Formation'!DP:DP,MATCH('Tab Habilitation'!B4&amp;"ADNTSTBATI",'Fichier E-Formation'!DM:DM&amp;'Fichier E-Formation'!DO:DO,0)),"")</f>
        <v/>
      </c>
      <c r="N4" s="91"/>
      <c r="O4" s="44" t="str">
        <f t="array" ref="O4">IFERROR(INDEX('Fichier E-Formation'!DP:DP,MATCH('Tab Habilitation'!B4&amp;"ADNTSTEME",'Fichier E-Formation'!DM:DM&amp;'Fichier E-Formation'!DO:DO,0)),"")</f>
        <v/>
      </c>
      <c r="P4" s="44"/>
      <c r="Q4" s="44" t="str">
        <f t="array" ref="Q4">IFERROR(INDEX('Fichier E-Formation'!DP:DP,MATCH('Tab Habilitation'!B4&amp;"ADNTSTRTI",'Fichier E-Formation'!DM:DM&amp;'Fichier E-Formation'!DO:DO,0)),"")</f>
        <v/>
      </c>
      <c r="R4" s="44"/>
      <c r="S4" s="44" t="str">
        <f t="array" ref="S4">IFERROR(INDEX('Fichier E-Formation'!DP:DP,MATCH('Tab Habilitation'!B4&amp;"ADNTSTTRIC",'Fichier E-Formation'!DM:DM&amp;'Fichier E-Formation'!DO:DO,0)),"")</f>
        <v/>
      </c>
      <c r="T4" s="44"/>
      <c r="U4" s="44" t="str">
        <f t="array" ref="U4">IFERROR(INDEX('Fichier E-Formation'!DP:DP,MATCH('Tab Habilitation'!B4&amp;"ADNTSTSOU",'Fichier E-Formation'!DM:DM&amp;'Fichier E-Formation'!DO:DO,0)),"")</f>
        <v/>
      </c>
      <c r="V4" s="44"/>
      <c r="W4" s="44" t="str">
        <f t="array" ref="W4">IFERROR(INDEX('Fichier E-Formation'!DP:DP,MATCH('Tab Habilitation'!B4&amp;"ADNTSTBRT",'Fichier E-Formation'!DM:DM&amp;'Fichier E-Formation'!DO:DO,0)),"")</f>
        <v/>
      </c>
      <c r="X4" s="44"/>
      <c r="Y4" s="44" t="str">
        <f t="array" ref="Y4">IFERROR(INDEX('Fichier E-Formation'!DP:DP,MATCH('Tab Habilitation'!B4&amp;"ADNTSTAER",'Fichier E-Formation'!DM:DM&amp;'Fichier E-Formation'!DO:DO,0)),"")</f>
        <v/>
      </c>
      <c r="Z4" s="44"/>
      <c r="AA4" s="44" t="str">
        <f t="array" ref="AA4">IFERROR(INDEX('Fichier E-Formation'!DP:DP,MATCH('Tab Habilitation'!B4&amp;"ADNTSTCIS",'Fichier E-Formation'!DM:DM&amp;'Fichier E-Formation'!DO:DO,0)),"")</f>
        <v/>
      </c>
      <c r="AB4" s="44"/>
      <c r="AC4" s="44" t="str">
        <f t="array" ref="AC4">IFERROR(INDEX('Fichier E-Formation'!DP:DP,MATCH('Tab Habilitation'!B4&amp;"ADNTSTRAET",'Fichier E-Formation'!DM:DM&amp;'Fichier E-Formation'!DO:DO,0)),"")</f>
        <v/>
      </c>
      <c r="AD4" s="44"/>
      <c r="AE4" s="44" t="str">
        <f t="array" ref="AE4">IFERROR(INDEX('Fichier E-Formation'!DP:DP,MATCH('Tab Habilitation'!B4&amp;"ADNTSTRTOT",'Fichier E-Formation'!DM:DM&amp;'Fichier E-Formation'!DO:DO,0)),"")</f>
        <v/>
      </c>
      <c r="AF4" s="44"/>
      <c r="AG4" s="44" t="str">
        <f t="array" ref="AG4">IFERROR(INDEX('Fichier E-Formation'!DP:DP,MATCH('Tab Habilitation'!B4&amp;"ADNTSTCCFC",'Fichier E-Formation'!DM:DM&amp;'Fichier E-Formation'!DO:DO,0)),"")</f>
        <v/>
      </c>
      <c r="AH4" s="44"/>
      <c r="AI4" s="44" t="str">
        <f t="array" ref="AI4">IFERROR(INDEX('Fichier E-Formation'!DP:DP,MATCH('Tab Habilitation'!B4&amp;"ADNRDCBT",'Fichier E-Formation'!DM:DM&amp;'Fichier E-Formation'!DO:DO,0)),"")</f>
        <v/>
      </c>
      <c r="AJ4" s="44" t="str">
        <f t="array" ref="AJ4">IFERROR(INDEX('Fichier E-Formation'!DP:DP,MATCH('Tab Habilitation'!B4&amp;"ADNTIP02B",'Fichier E-Formation'!DM:DM&amp;'Fichier E-Formation'!DO:DO,0)),"")</f>
        <v/>
      </c>
      <c r="AK4" s="44" t="str">
        <f t="array" ref="AK4">IFERROR(INDEX('Fichier E-Formation'!DP:DP,MATCH('Tab Habilitation'!B4&amp;"ADNTIP00B",'Fichier E-Formation'!DM:DM&amp;'Fichier E-Formation'!DO:DO,0)),"")</f>
        <v/>
      </c>
      <c r="AL4" s="44" t="str">
        <f t="array" ref="AL4">IFERROR(INDEX('Fichier E-Formation'!DP:DP,MATCH('Tab Habilitation'!B4&amp;"ADNTIP02AI",'Fichier E-Formation'!DM:DM&amp;'Fichier E-Formation'!DO:DO,0)),"")</f>
        <v/>
      </c>
      <c r="AM4" s="44" t="str">
        <f t="array" ref="AM4">IFERROR(INDEX('Fichier E-Formation'!DP:DP,MATCH('Tab Habilitation'!B4&amp;"ADNT001",'Fichier E-Formation'!DM:DM&amp;'Fichier E-Formation'!DO:DO,0)),"")</f>
        <v/>
      </c>
      <c r="AN4" s="44"/>
      <c r="AO4" s="44" t="str">
        <f t="array" ref="AO4">IFERROR(INDEX('Fichier E-Formation'!DP:DP,MATCH('Tab Habilitation'!B4&amp;"ADNT002",'Fichier E-Formation'!DM:DM&amp;'Fichier E-Formation'!DO:DO,0)),"")</f>
        <v/>
      </c>
      <c r="AP4" s="44"/>
      <c r="AQ4" s="44" t="str">
        <f t="array" ref="AQ4">IFERROR(INDEX('Fichier E-Formation'!DP:DP,MATCH('Tab Habilitation'!B4&amp;"ADNT003",'Fichier E-Formation'!DM:DM&amp;'Fichier E-Formation'!DO:DO,0)),"")</f>
        <v/>
      </c>
      <c r="AR4" s="44"/>
      <c r="AS4" s="44">
        <f t="array" ref="AS4">IFERROR(INDEX('Fichier E-Formation'!DP:DP,MATCH('Tab Habilitation'!B4&amp;"ADNT004",'Fichier E-Formation'!DM:DM&amp;'Fichier E-Formation'!DO:DO,0)),"")</f>
        <v>42894</v>
      </c>
      <c r="AT4" s="44"/>
      <c r="AU4" s="44" t="str">
        <f t="array" ref="AU4">IFERROR(INDEX('Fichier E-Formation'!DP:DP,MATCH('Tab Habilitation'!B4&amp;"AERDFFPEMPI",'Fichier E-Formation'!DM:DM&amp;'Fichier E-Formation'!DO:DO,0)),"")</f>
        <v/>
      </c>
      <c r="AV4" s="44">
        <f t="array" ref="AV4">IFERROR(INDEX('Fichier E-Formation'!DP:DP,MATCH('Tab Habilitation'!B4&amp;"AERDFPEMPR",'Fichier E-Formation'!DM:DM&amp;'Fichier E-Formation'!DO:DO,0)),"")</f>
        <v>42992</v>
      </c>
      <c r="AW4" s="44"/>
      <c r="AX4" s="44" t="str">
        <f t="array" ref="AX4">IFERROR(INDEX('Fichier E-Formation'!DP:DP,MATCH('Tab Habilitation'!B4&amp;"AERDFGRUA1",'Fichier E-Formation'!DM:DM&amp;'Fichier E-Formation'!DO:DO,0)),"")</f>
        <v/>
      </c>
      <c r="AY4" s="44">
        <f t="array" ref="AY4">IFERROR(INDEX('Fichier E-Formation'!DP:DP,MATCH('Tab Habilitation'!B4&amp;"AERDFGRUR1",'Fichier E-Formation'!DM:DM&amp;'Fichier E-Formation'!DO:DO,0)),"")</f>
        <v>43125</v>
      </c>
      <c r="AZ4" s="44"/>
      <c r="BA4" s="44" t="str">
        <f t="array" ref="BA4">IFERROR(INDEX('Fichier E-Formation'!DP:DP,MATCH('Tab Habilitation'!B4&amp;"AEMEDP0001",'Fichier E-Formation'!DM:DM&amp;'Fichier E-Formation'!DO:DO,0)),"")</f>
        <v/>
      </c>
      <c r="BB4" s="44"/>
      <c r="BC4" s="44" t="str">
        <f t="array" ref="BC4">IFERROR(INDEX('Fichier E-Formation'!DP:DP,MATCH('Tab Habilitation'!B4&amp;"AEMEDEP015",'Fichier E-Formation'!DM:DM&amp;'Fichier E-Formation'!DO:DO,0)),"")</f>
        <v/>
      </c>
      <c r="BD4" s="44"/>
      <c r="BE4" s="44"/>
      <c r="BF4" s="44" t="str">
        <f t="array" ref="BF4">IFERROR(INDEX('Fichier E-Formation'!DP:DP,MATCH('Tab Habilitation'!B4&amp;"ADN2993",'Fichier E-Formation'!DM:DM&amp;'Fichier E-Formation'!DO:DO,0)),"")</f>
        <v/>
      </c>
      <c r="BG4" s="44" t="str">
        <f t="array" ref="BG4">IFERROR(INDEX('Fichier E-Formation'!DP:DP,MATCH('Tab Habilitation'!B4&amp;"ADN2995",'Fichier E-Formation'!DM:DM&amp;'Fichier E-Formation'!DO:DO,0)),"")</f>
        <v/>
      </c>
      <c r="BH4" s="44"/>
      <c r="BI4" s="44" t="str">
        <f t="array" ref="BI4">IFERROR(INDEX('Fichier E-Formation'!DP:DP,MATCH('Tab Habilitation'!B4&amp;"ADN2994",'Fichier E-Formation'!DM:DM&amp;'Fichier E-Formation'!DO:DO,0)),"")</f>
        <v/>
      </c>
      <c r="BJ4" s="44" t="str">
        <f t="array" ref="BJ4">IFERROR(INDEX('Fichier E-Formation'!DP:DP,MATCH('Tab Habilitation'!B4&amp;"ADN2996",'Fichier E-Formation'!DM:DM&amp;'Fichier E-Formation'!DO:DO,0)),"")</f>
        <v/>
      </c>
      <c r="BK4" s="44"/>
      <c r="BL4" s="44" t="str">
        <f t="array" ref="BL4">IFERROR(INDEX('Fichier E-Formation'!DP:DP,MATCH('Tab Habilitation'!B4&amp;"AERDFFT941B",'Fichier E-Formation'!DM:DM&amp;'Fichier E-Formation'!DO:DO,0)),"")</f>
        <v/>
      </c>
      <c r="BM4" s="44"/>
      <c r="BN4" s="44" t="str">
        <f t="array" ref="BN4">IFERROR(INDEX('Fichier E-Formation'!DP:DP,MATCH('Tab Habilitation'!B4&amp;"ACDLY08",'Fichier E-Formation'!DM:DM&amp;'Fichier E-Formation'!DO:DO,0)),"")</f>
        <v/>
      </c>
      <c r="BO4" s="44" t="str">
        <f t="array" ref="BO4">IFERROR(INDEX('Fichier E-Formation'!DP:DP,MATCH('Tab Habilitation'!B4&amp;"ACDLY13",'Fichier E-Formation'!DM:DM&amp;'Fichier E-Formation'!DO:DO,0)),"")</f>
        <v/>
      </c>
      <c r="BP4" s="44" t="str">
        <f t="array" ref="BP4">IFERROR(INDEX('Fichier E-Formation'!DP:DP,MATCH('Tab Habilitation'!B4&amp;"ACDCK007",'Fichier E-Formation'!DM:DM&amp;'Fichier E-Formation'!DO:DO,0)),"")</f>
        <v/>
      </c>
      <c r="BQ4" s="44" t="str">
        <f t="array" ref="BQ4">IFERROR(INDEX('Fichier E-Formation'!DP:DP,MATCH('Tab Habilitation'!B4&amp;"ACDLY1",'Fichier E-Formation'!DM:DM&amp;'Fichier E-Formation'!DO:DO,0)),"")</f>
        <v/>
      </c>
      <c r="BR4" s="44" t="str">
        <f t="array" ref="BR4">IFERROR(INDEX('Fichier E-Formation'!DP:DP,MATCH('Tab Habilitation'!B4&amp;"AAMEDLINK1",'Fichier E-Formation'!DM:DM&amp;'Fichier E-Formation'!DO:DO,0)),"")</f>
        <v/>
      </c>
      <c r="BS4" s="44" t="str">
        <f t="array" ref="BS4">IFERROR(INDEX('Fichier E-Formation'!DP:DP,MATCH('Tab Habilitation'!B4&amp;"ACDTIPINTV",'Fichier E-Formation'!DM:DM&amp;'Fichier E-Formation'!DO:DO,0)),"")</f>
        <v/>
      </c>
      <c r="BT4" s="44" t="str">
        <f t="array" ref="BT4">IFERROR(INDEX('Fichier E-Formation'!DP:DP,MATCH('Tab Habilitation'!B4&amp;"AAMEDFADTC",'Fichier E-Formation'!DM:DM&amp;'Fichier E-Formation'!DO:DO,0)),"")</f>
        <v/>
      </c>
      <c r="BU4" s="44" t="str">
        <f t="array" ref="BU4">IFERROR(INDEX('Fichier E-Formation'!DP:DP,MATCH('Tab Habilitation'!B4&amp;"AEDRVA",'Fichier E-Formation'!DM:DM&amp;'Fichier E-Formation'!DO:DO,0)),"")</f>
        <v/>
      </c>
      <c r="BV4" s="44" t="str">
        <f t="array" ref="BV4">IFERROR(INDEX('Fichier E-Formation'!DP:DP,MATCH('Tab Habilitation'!B4&amp;"AEDRVAR",'Fichier E-Formation'!DM:DM&amp;'Fichier E-Formation'!DO:DO,0)),"")</f>
        <v/>
      </c>
      <c r="BW4" s="44" t="str">
        <f t="array" ref="BW4">IFERROR(INDEX('Fichier E-Formation'!DP:DP,MATCH('Tab Habilitation'!B4&amp;"ADN8064",'Fichier E-Formation'!DM:DM&amp;'Fichier E-Formation'!DO:DO,0)),"")</f>
        <v/>
      </c>
      <c r="BX4" s="44" t="str">
        <f t="array" ref="BX4">IFERROR(INDEX('Fichier E-Formation'!DP:DP,MATCH('Tab Habilitation'!B4&amp;"AERDFT934",'Fichier E-Formation'!DM:DM&amp;'Fichier E-Formation'!DO:DO,0)),"")</f>
        <v/>
      </c>
      <c r="BY4" s="28"/>
      <c r="BZ4" s="28"/>
      <c r="CA4" s="28"/>
      <c r="CB4" s="28"/>
      <c r="CC4" s="28"/>
      <c r="CD4" s="28"/>
      <c r="CE4" s="28"/>
      <c r="CF4" s="28"/>
      <c r="CG4" s="28"/>
      <c r="CH4" s="28"/>
      <c r="CI4" s="28"/>
      <c r="CJ4" s="28"/>
      <c r="CK4" s="28"/>
      <c r="CL4" s="28"/>
      <c r="CM4" s="28"/>
    </row>
    <row r="5" spans="1:91" ht="15.75" thickBot="1">
      <c r="A5" s="17" t="s">
        <v>48</v>
      </c>
      <c r="B5" s="17" t="s">
        <v>238</v>
      </c>
      <c r="C5" s="18"/>
      <c r="D5" s="19"/>
      <c r="E5" s="21" t="s">
        <v>49</v>
      </c>
      <c r="F5" s="44"/>
      <c r="G5" s="88"/>
      <c r="H5" s="89" t="str">
        <f t="array" ref="H5">IFERROR(INDEX('Fichier E-Formation'!DP:DP,MATCH('Tab Habilitation'!B5&amp;"AAMEDS0001",'Fichier E-Formation'!DM:DM&amp;'Fichier E-Formation'!DO:DO,0)),"")</f>
        <v/>
      </c>
      <c r="I5" s="89" t="str">
        <f t="array" ref="I5">IFERROR(INDEX('Fichier E-Formation'!DP:DP,MATCH('Tab Habilitation'!B5&amp;"AAMEDS0002",'Fichier E-Formation'!DM:DM&amp;'Fichier E-Formation'!DO:DO,0)),"")</f>
        <v/>
      </c>
      <c r="J5" s="44" t="str">
        <f t="array" ref="J5">IFERROR(INDEX('Fichier E-Formation'!DP:DP,MATCH('Tab Habilitation'!B5&amp;"AERDFT907",'Fichier E-Formation'!DM:DM&amp;'Fichier E-Formation'!DO:DO,0)),"")</f>
        <v/>
      </c>
      <c r="K5" s="44" t="str">
        <f t="array" ref="K5">IFERROR(INDEX('Fichier E-Formation'!DP:DP,MATCH('Tab Habilitation'!B5&amp;"ADNTINO",'Fichier E-Formation'!DM:DM&amp;'Fichier E-Formation'!DO:DO,0)),"")</f>
        <v/>
      </c>
      <c r="L5" s="44" t="str">
        <f t="array" ref="L5">IFERROR(INDEX('Fichier E-Formation'!DP:DP,MATCH('Tab Habilitation'!B5&amp;"AAMEDT908",'Fichier E-Formation'!DM:DM&amp;'Fichier E-Formation'!DO:DO,0)),"")</f>
        <v/>
      </c>
      <c r="M5" s="44" t="str">
        <f t="array" ref="M5">IFERROR(INDEX('Fichier E-Formation'!DP:DP,MATCH('Tab Habilitation'!B5&amp;"ADNTSTBATI",'Fichier E-Formation'!DM:DM&amp;'Fichier E-Formation'!DO:DO,0)),"")</f>
        <v/>
      </c>
      <c r="N5" s="44"/>
      <c r="O5" s="44" t="str">
        <f t="array" ref="O5">IFERROR(INDEX('Fichier E-Formation'!DP:DP,MATCH('Tab Habilitation'!B5&amp;"ADNTSTEME",'Fichier E-Formation'!DM:DM&amp;'Fichier E-Formation'!DO:DO,0)),"")</f>
        <v/>
      </c>
      <c r="P5" s="44"/>
      <c r="Q5" s="44" t="str">
        <f t="array" ref="Q5">IFERROR(INDEX('Fichier E-Formation'!DP:DP,MATCH('Tab Habilitation'!B5&amp;"ADNTSTRTI",'Fichier E-Formation'!DM:DM&amp;'Fichier E-Formation'!DO:DO,0)),"")</f>
        <v/>
      </c>
      <c r="R5" s="44"/>
      <c r="S5" s="44" t="str">
        <f t="array" ref="S5">IFERROR(INDEX('Fichier E-Formation'!DP:DP,MATCH('Tab Habilitation'!B5&amp;"ADNTSTTRIC",'Fichier E-Formation'!DM:DM&amp;'Fichier E-Formation'!DO:DO,0)),"")</f>
        <v/>
      </c>
      <c r="T5" s="44"/>
      <c r="U5" s="44" t="str">
        <f t="array" ref="U5">IFERROR(INDEX('Fichier E-Formation'!DP:DP,MATCH('Tab Habilitation'!B5&amp;"ADNTSTSOU",'Fichier E-Formation'!DM:DM&amp;'Fichier E-Formation'!DO:DO,0)),"")</f>
        <v/>
      </c>
      <c r="V5" s="44"/>
      <c r="W5" s="44" t="str">
        <f t="array" ref="W5">IFERROR(INDEX('Fichier E-Formation'!DP:DP,MATCH('Tab Habilitation'!B5&amp;"ADNTSTBRT",'Fichier E-Formation'!DM:DM&amp;'Fichier E-Formation'!DO:DO,0)),"")</f>
        <v/>
      </c>
      <c r="X5" s="44"/>
      <c r="Y5" s="44" t="str">
        <f t="array" ref="Y5">IFERROR(INDEX('Fichier E-Formation'!DP:DP,MATCH('Tab Habilitation'!B5&amp;"ADNTSTAER",'Fichier E-Formation'!DM:DM&amp;'Fichier E-Formation'!DO:DO,0)),"")</f>
        <v/>
      </c>
      <c r="Z5" s="44"/>
      <c r="AA5" s="44" t="str">
        <f t="array" ref="AA5">IFERROR(INDEX('Fichier E-Formation'!DP:DP,MATCH('Tab Habilitation'!B5&amp;"ADNTSTCIS",'Fichier E-Formation'!DM:DM&amp;'Fichier E-Formation'!DO:DO,0)),"")</f>
        <v/>
      </c>
      <c r="AB5" s="44"/>
      <c r="AC5" s="44" t="str">
        <f t="array" ref="AC5">IFERROR(INDEX('Fichier E-Formation'!DP:DP,MATCH('Tab Habilitation'!B5&amp;"ADNTSTRAET",'Fichier E-Formation'!DM:DM&amp;'Fichier E-Formation'!DO:DO,0)),"")</f>
        <v/>
      </c>
      <c r="AD5" s="44"/>
      <c r="AE5" s="44" t="str">
        <f t="array" ref="AE5">IFERROR(INDEX('Fichier E-Formation'!DP:DP,MATCH('Tab Habilitation'!B5&amp;"ADNTSTRTOT",'Fichier E-Formation'!DM:DM&amp;'Fichier E-Formation'!DO:DO,0)),"")</f>
        <v/>
      </c>
      <c r="AF5" s="44"/>
      <c r="AG5" s="44" t="str">
        <f t="array" ref="AG5">IFERROR(INDEX('Fichier E-Formation'!DP:DP,MATCH('Tab Habilitation'!B5&amp;"ADNTSTCCFC",'Fichier E-Formation'!DM:DM&amp;'Fichier E-Formation'!DO:DO,0)),"")</f>
        <v/>
      </c>
      <c r="AH5" s="44"/>
      <c r="AI5" s="44" t="str">
        <f t="array" ref="AI5">IFERROR(INDEX('Fichier E-Formation'!DP:DP,MATCH('Tab Habilitation'!B5&amp;"ADNRDCBT",'Fichier E-Formation'!DM:DM&amp;'Fichier E-Formation'!DO:DO,0)),"")</f>
        <v/>
      </c>
      <c r="AJ5" s="44" t="str">
        <f t="array" ref="AJ5">IFERROR(INDEX('Fichier E-Formation'!DP:DP,MATCH('Tab Habilitation'!B5&amp;"ADNTIP02B",'Fichier E-Formation'!DM:DM&amp;'Fichier E-Formation'!DO:DO,0)),"")</f>
        <v/>
      </c>
      <c r="AK5" s="44" t="str">
        <f t="array" ref="AK5">IFERROR(INDEX('Fichier E-Formation'!DP:DP,MATCH('Tab Habilitation'!B5&amp;"ADNTIP00B",'Fichier E-Formation'!DM:DM&amp;'Fichier E-Formation'!DO:DO,0)),"")</f>
        <v/>
      </c>
      <c r="AL5" s="44" t="str">
        <f t="array" ref="AL5">IFERROR(INDEX('Fichier E-Formation'!DP:DP,MATCH('Tab Habilitation'!B5&amp;"ADNTIP02AI",'Fichier E-Formation'!DM:DM&amp;'Fichier E-Formation'!DO:DO,0)),"")</f>
        <v/>
      </c>
      <c r="AM5" s="44" t="str">
        <f t="array" ref="AM5">IFERROR(INDEX('Fichier E-Formation'!DP:DP,MATCH('Tab Habilitation'!B5&amp;"ADNT001",'Fichier E-Formation'!DM:DM&amp;'Fichier E-Formation'!DO:DO,0)),"")</f>
        <v/>
      </c>
      <c r="AN5" s="44"/>
      <c r="AO5" s="44" t="str">
        <f t="array" ref="AO5">IFERROR(INDEX('Fichier E-Formation'!DP:DP,MATCH('Tab Habilitation'!B5&amp;"ADNT002",'Fichier E-Formation'!DM:DM&amp;'Fichier E-Formation'!DO:DO,0)),"")</f>
        <v/>
      </c>
      <c r="AP5" s="44"/>
      <c r="AQ5" s="44" t="str">
        <f t="array" ref="AQ5">IFERROR(INDEX('Fichier E-Formation'!DP:DP,MATCH('Tab Habilitation'!B5&amp;"ADNT003",'Fichier E-Formation'!DM:DM&amp;'Fichier E-Formation'!DO:DO,0)),"")</f>
        <v/>
      </c>
      <c r="AR5" s="44"/>
      <c r="AS5" s="44" t="str">
        <f t="array" ref="AS5">IFERROR(INDEX('Fichier E-Formation'!DP:DP,MATCH('Tab Habilitation'!B5&amp;"ADNT004",'Fichier E-Formation'!DM:DM&amp;'Fichier E-Formation'!DO:DO,0)),"")</f>
        <v/>
      </c>
      <c r="AT5" s="44"/>
      <c r="AU5" s="44" t="str">
        <f t="array" ref="AU5">IFERROR(INDEX('Fichier E-Formation'!DP:DP,MATCH('Tab Habilitation'!B5&amp;"AERDFFPEMPI",'Fichier E-Formation'!DM:DM&amp;'Fichier E-Formation'!DO:DO,0)),"")</f>
        <v/>
      </c>
      <c r="AV5" s="44" t="str">
        <f t="array" ref="AV5">IFERROR(INDEX('Fichier E-Formation'!DP:DP,MATCH('Tab Habilitation'!B5&amp;"AERDFPEMPR",'Fichier E-Formation'!DM:DM&amp;'Fichier E-Formation'!DO:DO,0)),"")</f>
        <v/>
      </c>
      <c r="AW5" s="44"/>
      <c r="AX5" s="44" t="str">
        <f t="array" ref="AX5">IFERROR(INDEX('Fichier E-Formation'!DP:DP,MATCH('Tab Habilitation'!B5&amp;"AERDFGRUA1",'Fichier E-Formation'!DM:DM&amp;'Fichier E-Formation'!DO:DO,0)),"")</f>
        <v/>
      </c>
      <c r="AY5" s="44" t="str">
        <f t="array" ref="AY5">IFERROR(INDEX('Fichier E-Formation'!DP:DP,MATCH('Tab Habilitation'!B5&amp;"AERDFGRUR1",'Fichier E-Formation'!DM:DM&amp;'Fichier E-Formation'!DO:DO,0)),"")</f>
        <v/>
      </c>
      <c r="AZ5" s="44"/>
      <c r="BA5" s="44" t="str">
        <f t="array" ref="BA5">IFERROR(INDEX('Fichier E-Formation'!DP:DP,MATCH('Tab Habilitation'!B5&amp;"AEMEDP0001",'Fichier E-Formation'!DM:DM&amp;'Fichier E-Formation'!DO:DO,0)),"")</f>
        <v/>
      </c>
      <c r="BB5" s="44"/>
      <c r="BC5" s="44" t="str">
        <f t="array" ref="BC5">IFERROR(INDEX('Fichier E-Formation'!DP:DP,MATCH('Tab Habilitation'!B5&amp;"AEMEDEP015",'Fichier E-Formation'!DM:DM&amp;'Fichier E-Formation'!DO:DO,0)),"")</f>
        <v/>
      </c>
      <c r="BD5" s="44"/>
      <c r="BE5" s="44"/>
      <c r="BF5" s="44" t="str">
        <f t="array" ref="BF5">IFERROR(INDEX('Fichier E-Formation'!DP:DP,MATCH('Tab Habilitation'!B5&amp;"ADN2993",'Fichier E-Formation'!DM:DM&amp;'Fichier E-Formation'!DO:DO,0)),"")</f>
        <v/>
      </c>
      <c r="BG5" s="44" t="str">
        <f t="array" ref="BG5">IFERROR(INDEX('Fichier E-Formation'!DP:DP,MATCH('Tab Habilitation'!B5&amp;"ADN2995",'Fichier E-Formation'!DM:DM&amp;'Fichier E-Formation'!DO:DO,0)),"")</f>
        <v/>
      </c>
      <c r="BH5" s="44"/>
      <c r="BI5" s="44" t="str">
        <f t="array" ref="BI5">IFERROR(INDEX('Fichier E-Formation'!DP:DP,MATCH('Tab Habilitation'!B5&amp;"ADN2994",'Fichier E-Formation'!DM:DM&amp;'Fichier E-Formation'!DO:DO,0)),"")</f>
        <v/>
      </c>
      <c r="BJ5" s="44" t="str">
        <f t="array" ref="BJ5">IFERROR(INDEX('Fichier E-Formation'!DP:DP,MATCH('Tab Habilitation'!B5&amp;"ADN2996",'Fichier E-Formation'!DM:DM&amp;'Fichier E-Formation'!DO:DO,0)),"")</f>
        <v/>
      </c>
      <c r="BK5" s="44"/>
      <c r="BL5" s="44" t="str">
        <f t="array" ref="BL5">IFERROR(INDEX('Fichier E-Formation'!DP:DP,MATCH('Tab Habilitation'!B5&amp;"AERDFFT941B",'Fichier E-Formation'!DM:DM&amp;'Fichier E-Formation'!DO:DO,0)),"")</f>
        <v/>
      </c>
      <c r="BM5" s="44"/>
      <c r="BN5" s="44" t="str">
        <f t="array" ref="BN5">IFERROR(INDEX('Fichier E-Formation'!DP:DP,MATCH('Tab Habilitation'!B5&amp;"ACDLY08",'Fichier E-Formation'!DM:DM&amp;'Fichier E-Formation'!DO:DO,0)),"")</f>
        <v/>
      </c>
      <c r="BO5" s="44" t="str">
        <f t="array" ref="BO5">IFERROR(INDEX('Fichier E-Formation'!DP:DP,MATCH('Tab Habilitation'!B5&amp;"ACDLY13",'Fichier E-Formation'!DM:DM&amp;'Fichier E-Formation'!DO:DO,0)),"")</f>
        <v/>
      </c>
      <c r="BP5" s="44" t="str">
        <f t="array" ref="BP5">IFERROR(INDEX('Fichier E-Formation'!DP:DP,MATCH('Tab Habilitation'!B5&amp;"ACDCK007",'Fichier E-Formation'!DM:DM&amp;'Fichier E-Formation'!DO:DO,0)),"")</f>
        <v/>
      </c>
      <c r="BQ5" s="44" t="str">
        <f t="array" ref="BQ5">IFERROR(INDEX('Fichier E-Formation'!DP:DP,MATCH('Tab Habilitation'!B5&amp;"ACDLY1",'Fichier E-Formation'!DM:DM&amp;'Fichier E-Formation'!DO:DO,0)),"")</f>
        <v/>
      </c>
      <c r="BR5" s="44" t="str">
        <f t="array" ref="BR5">IFERROR(INDEX('Fichier E-Formation'!DP:DP,MATCH('Tab Habilitation'!B5&amp;"AAMEDLINK1",'Fichier E-Formation'!DM:DM&amp;'Fichier E-Formation'!DO:DO,0)),"")</f>
        <v/>
      </c>
      <c r="BS5" s="44" t="str">
        <f t="array" ref="BS5">IFERROR(INDEX('Fichier E-Formation'!DP:DP,MATCH('Tab Habilitation'!B5&amp;"ACDTIPINTV",'Fichier E-Formation'!DM:DM&amp;'Fichier E-Formation'!DO:DO,0)),"")</f>
        <v/>
      </c>
      <c r="BT5" s="44" t="str">
        <f t="array" ref="BT5">IFERROR(INDEX('Fichier E-Formation'!DP:DP,MATCH('Tab Habilitation'!B5&amp;"AAMEDFADTC",'Fichier E-Formation'!DM:DM&amp;'Fichier E-Formation'!DO:DO,0)),"")</f>
        <v/>
      </c>
      <c r="BU5" s="44" t="str">
        <f t="array" ref="BU5">IFERROR(INDEX('Fichier E-Formation'!DP:DP,MATCH('Tab Habilitation'!B5&amp;"AEDRVA",'Fichier E-Formation'!DM:DM&amp;'Fichier E-Formation'!DO:DO,0)),"")</f>
        <v/>
      </c>
      <c r="BV5" s="44" t="str">
        <f t="array" ref="BV5">IFERROR(INDEX('Fichier E-Formation'!DP:DP,MATCH('Tab Habilitation'!B5&amp;"AEDRVAR",'Fichier E-Formation'!DM:DM&amp;'Fichier E-Formation'!DO:DO,0)),"")</f>
        <v/>
      </c>
      <c r="BW5" s="44" t="str">
        <f t="array" ref="BW5">IFERROR(INDEX('Fichier E-Formation'!DP:DP,MATCH('Tab Habilitation'!B5&amp;"ADN8064",'Fichier E-Formation'!DM:DM&amp;'Fichier E-Formation'!DO:DO,0)),"")</f>
        <v/>
      </c>
      <c r="BX5" s="44" t="str">
        <f t="array" ref="BX5">IFERROR(INDEX('Fichier E-Formation'!DP:DP,MATCH('Tab Habilitation'!B5&amp;"AERDFT934",'Fichier E-Formation'!DM:DM&amp;'Fichier E-Formation'!DO:DO,0)),"")</f>
        <v/>
      </c>
      <c r="BY5" s="28"/>
      <c r="BZ5" s="28"/>
      <c r="CA5" s="28"/>
      <c r="CB5" s="28"/>
      <c r="CC5" s="28"/>
      <c r="CD5" s="28"/>
      <c r="CE5" s="28"/>
      <c r="CF5" s="28"/>
      <c r="CG5" s="28"/>
      <c r="CH5" s="28"/>
      <c r="CI5" s="28"/>
      <c r="CJ5" s="28"/>
      <c r="CK5" s="28"/>
      <c r="CL5" s="28"/>
      <c r="CM5" s="28"/>
    </row>
    <row r="6" spans="1:91" ht="15.75" thickBot="1">
      <c r="A6" s="17" t="s">
        <v>48</v>
      </c>
      <c r="B6" s="17" t="s">
        <v>239</v>
      </c>
      <c r="C6" s="18"/>
      <c r="D6" s="19"/>
      <c r="E6" s="21" t="s">
        <v>50</v>
      </c>
      <c r="F6" s="44"/>
      <c r="G6" s="88"/>
      <c r="H6" s="89" t="str">
        <f t="array" ref="H6">IFERROR(INDEX('Fichier E-Formation'!DP:DP,MATCH('Tab Habilitation'!B6&amp;"AAMEDS0001",'Fichier E-Formation'!DM:DM&amp;'Fichier E-Formation'!DO:DO,0)),"")</f>
        <v/>
      </c>
      <c r="I6" s="89">
        <f t="array" ref="I6">IFERROR(INDEX('Fichier E-Formation'!DP:DP,MATCH('Tab Habilitation'!B6&amp;"AAMEDS0002",'Fichier E-Formation'!DM:DM&amp;'Fichier E-Formation'!DO:DO,0)),"")</f>
        <v>42626</v>
      </c>
      <c r="J6" s="44" t="str">
        <f t="array" ref="J6">IFERROR(INDEX('Fichier E-Formation'!DP:DP,MATCH('Tab Habilitation'!B6&amp;"AERDFT907",'Fichier E-Formation'!DM:DM&amp;'Fichier E-Formation'!DO:DO,0)),"")</f>
        <v/>
      </c>
      <c r="K6" s="44" t="str">
        <f t="array" ref="K6">IFERROR(INDEX('Fichier E-Formation'!DP:DP,MATCH('Tab Habilitation'!B6&amp;"ADNTINO",'Fichier E-Formation'!DM:DM&amp;'Fichier E-Formation'!DO:DO,0)),"")</f>
        <v/>
      </c>
      <c r="L6" s="44" t="str">
        <f t="array" ref="L6">IFERROR(INDEX('Fichier E-Formation'!DP:DP,MATCH('Tab Habilitation'!B6&amp;"AAMEDT908",'Fichier E-Formation'!DM:DM&amp;'Fichier E-Formation'!DO:DO,0)),"")</f>
        <v/>
      </c>
      <c r="M6" s="44" t="str">
        <f t="array" ref="M6">IFERROR(INDEX('Fichier E-Formation'!DP:DP,MATCH('Tab Habilitation'!B6&amp;"ADNTSTBATI",'Fichier E-Formation'!DM:DM&amp;'Fichier E-Formation'!DO:DO,0)),"")</f>
        <v/>
      </c>
      <c r="N6" s="44"/>
      <c r="O6" s="44" t="str">
        <f t="array" ref="O6">IFERROR(INDEX('Fichier E-Formation'!DP:DP,MATCH('Tab Habilitation'!B6&amp;"ADNTSTEME",'Fichier E-Formation'!DM:DM&amp;'Fichier E-Formation'!DO:DO,0)),"")</f>
        <v/>
      </c>
      <c r="P6" s="44"/>
      <c r="Q6" s="44" t="str">
        <f t="array" ref="Q6">IFERROR(INDEX('Fichier E-Formation'!DP:DP,MATCH('Tab Habilitation'!B6&amp;"ADNTSTRTI",'Fichier E-Formation'!DM:DM&amp;'Fichier E-Formation'!DO:DO,0)),"")</f>
        <v/>
      </c>
      <c r="R6" s="44"/>
      <c r="S6" s="44" t="str">
        <f t="array" ref="S6">IFERROR(INDEX('Fichier E-Formation'!DP:DP,MATCH('Tab Habilitation'!B6&amp;"ADNTSTTRIC",'Fichier E-Formation'!DM:DM&amp;'Fichier E-Formation'!DO:DO,0)),"")</f>
        <v/>
      </c>
      <c r="T6" s="44"/>
      <c r="U6" s="44" t="str">
        <f t="array" ref="U6">IFERROR(INDEX('Fichier E-Formation'!DP:DP,MATCH('Tab Habilitation'!B6&amp;"ADNTSTSOU",'Fichier E-Formation'!DM:DM&amp;'Fichier E-Formation'!DO:DO,0)),"")</f>
        <v/>
      </c>
      <c r="V6" s="44"/>
      <c r="W6" s="44" t="str">
        <f t="array" ref="W6">IFERROR(INDEX('Fichier E-Formation'!DP:DP,MATCH('Tab Habilitation'!B6&amp;"ADNTSTBRT",'Fichier E-Formation'!DM:DM&amp;'Fichier E-Formation'!DO:DO,0)),"")</f>
        <v/>
      </c>
      <c r="X6" s="44"/>
      <c r="Y6" s="44" t="str">
        <f t="array" ref="Y6">IFERROR(INDEX('Fichier E-Formation'!DP:DP,MATCH('Tab Habilitation'!B6&amp;"ADNTSTAER",'Fichier E-Formation'!DM:DM&amp;'Fichier E-Formation'!DO:DO,0)),"")</f>
        <v/>
      </c>
      <c r="Z6" s="44"/>
      <c r="AA6" s="44" t="str">
        <f t="array" ref="AA6">IFERROR(INDEX('Fichier E-Formation'!DP:DP,MATCH('Tab Habilitation'!B6&amp;"ADNTSTCIS",'Fichier E-Formation'!DM:DM&amp;'Fichier E-Formation'!DO:DO,0)),"")</f>
        <v/>
      </c>
      <c r="AB6" s="44"/>
      <c r="AC6" s="44" t="str">
        <f t="array" ref="AC6">IFERROR(INDEX('Fichier E-Formation'!DP:DP,MATCH('Tab Habilitation'!B6&amp;"ADNTSTRAET",'Fichier E-Formation'!DM:DM&amp;'Fichier E-Formation'!DO:DO,0)),"")</f>
        <v/>
      </c>
      <c r="AD6" s="44"/>
      <c r="AE6" s="44" t="str">
        <f t="array" ref="AE6">IFERROR(INDEX('Fichier E-Formation'!DP:DP,MATCH('Tab Habilitation'!B6&amp;"ADNTSTRTOT",'Fichier E-Formation'!DM:DM&amp;'Fichier E-Formation'!DO:DO,0)),"")</f>
        <v/>
      </c>
      <c r="AF6" s="44"/>
      <c r="AG6" s="44" t="str">
        <f t="array" ref="AG6">IFERROR(INDEX('Fichier E-Formation'!DP:DP,MATCH('Tab Habilitation'!B6&amp;"ADNTSTCCFC",'Fichier E-Formation'!DM:DM&amp;'Fichier E-Formation'!DO:DO,0)),"")</f>
        <v/>
      </c>
      <c r="AH6" s="44"/>
      <c r="AI6" s="44" t="str">
        <f t="array" ref="AI6">IFERROR(INDEX('Fichier E-Formation'!DP:DP,MATCH('Tab Habilitation'!B6&amp;"ADNRDCBT",'Fichier E-Formation'!DM:DM&amp;'Fichier E-Formation'!DO:DO,0)),"")</f>
        <v/>
      </c>
      <c r="AJ6" s="44" t="str">
        <f t="array" ref="AJ6">IFERROR(INDEX('Fichier E-Formation'!DP:DP,MATCH('Tab Habilitation'!B6&amp;"ADNTIP02B",'Fichier E-Formation'!DM:DM&amp;'Fichier E-Formation'!DO:DO,0)),"")</f>
        <v/>
      </c>
      <c r="AK6" s="44" t="str">
        <f t="array" ref="AK6">IFERROR(INDEX('Fichier E-Formation'!DP:DP,MATCH('Tab Habilitation'!B6&amp;"ADNTIP00B",'Fichier E-Formation'!DM:DM&amp;'Fichier E-Formation'!DO:DO,0)),"")</f>
        <v/>
      </c>
      <c r="AL6" s="44" t="str">
        <f t="array" ref="AL6">IFERROR(INDEX('Fichier E-Formation'!DP:DP,MATCH('Tab Habilitation'!B6&amp;"ADNTIP02AI",'Fichier E-Formation'!DM:DM&amp;'Fichier E-Formation'!DO:DO,0)),"")</f>
        <v/>
      </c>
      <c r="AM6" s="44" t="str">
        <f t="array" ref="AM6">IFERROR(INDEX('Fichier E-Formation'!DP:DP,MATCH('Tab Habilitation'!B6&amp;"ADNT001",'Fichier E-Formation'!DM:DM&amp;'Fichier E-Formation'!DO:DO,0)),"")</f>
        <v/>
      </c>
      <c r="AN6" s="44"/>
      <c r="AO6" s="44" t="str">
        <f t="array" ref="AO6">IFERROR(INDEX('Fichier E-Formation'!DP:DP,MATCH('Tab Habilitation'!B6&amp;"ADNT002",'Fichier E-Formation'!DM:DM&amp;'Fichier E-Formation'!DO:DO,0)),"")</f>
        <v/>
      </c>
      <c r="AP6" s="44"/>
      <c r="AQ6" s="44" t="str">
        <f t="array" ref="AQ6">IFERROR(INDEX('Fichier E-Formation'!DP:DP,MATCH('Tab Habilitation'!B6&amp;"ADNT003",'Fichier E-Formation'!DM:DM&amp;'Fichier E-Formation'!DO:DO,0)),"")</f>
        <v/>
      </c>
      <c r="AR6" s="44"/>
      <c r="AS6" s="44" t="str">
        <f t="array" ref="AS6">IFERROR(INDEX('Fichier E-Formation'!DP:DP,MATCH('Tab Habilitation'!B6&amp;"ADNT004",'Fichier E-Formation'!DM:DM&amp;'Fichier E-Formation'!DO:DO,0)),"")</f>
        <v/>
      </c>
      <c r="AT6" s="44"/>
      <c r="AU6" s="44" t="str">
        <f t="array" ref="AU6">IFERROR(INDEX('Fichier E-Formation'!DP:DP,MATCH('Tab Habilitation'!B6&amp;"AERDFFPEMPI",'Fichier E-Formation'!DM:DM&amp;'Fichier E-Formation'!DO:DO,0)),"")</f>
        <v/>
      </c>
      <c r="AV6" s="44" t="str">
        <f t="array" ref="AV6">IFERROR(INDEX('Fichier E-Formation'!DP:DP,MATCH('Tab Habilitation'!B6&amp;"AERDFPEMPR",'Fichier E-Formation'!DM:DM&amp;'Fichier E-Formation'!DO:DO,0)),"")</f>
        <v/>
      </c>
      <c r="AW6" s="44"/>
      <c r="AX6" s="44" t="str">
        <f t="array" ref="AX6">IFERROR(INDEX('Fichier E-Formation'!DP:DP,MATCH('Tab Habilitation'!B6&amp;"AERDFGRUA1",'Fichier E-Formation'!DM:DM&amp;'Fichier E-Formation'!DO:DO,0)),"")</f>
        <v/>
      </c>
      <c r="AY6" s="44" t="str">
        <f t="array" ref="AY6">IFERROR(INDEX('Fichier E-Formation'!DP:DP,MATCH('Tab Habilitation'!B6&amp;"AERDFGRUR1",'Fichier E-Formation'!DM:DM&amp;'Fichier E-Formation'!DO:DO,0)),"")</f>
        <v/>
      </c>
      <c r="AZ6" s="44"/>
      <c r="BA6" s="44" t="str">
        <f t="array" ref="BA6">IFERROR(INDEX('Fichier E-Formation'!DP:DP,MATCH('Tab Habilitation'!B6&amp;"AEMEDP0001",'Fichier E-Formation'!DM:DM&amp;'Fichier E-Formation'!DO:DO,0)),"")</f>
        <v/>
      </c>
      <c r="BB6" s="44"/>
      <c r="BC6" s="44" t="str">
        <f t="array" ref="BC6">IFERROR(INDEX('Fichier E-Formation'!DP:DP,MATCH('Tab Habilitation'!B6&amp;"AEMEDEP015",'Fichier E-Formation'!DM:DM&amp;'Fichier E-Formation'!DO:DO,0)),"")</f>
        <v/>
      </c>
      <c r="BD6" s="44"/>
      <c r="BE6" s="44"/>
      <c r="BF6" s="44" t="str">
        <f t="array" ref="BF6">IFERROR(INDEX('Fichier E-Formation'!DP:DP,MATCH('Tab Habilitation'!B6&amp;"ADN2993",'Fichier E-Formation'!DM:DM&amp;'Fichier E-Formation'!DO:DO,0)),"")</f>
        <v/>
      </c>
      <c r="BG6" s="44" t="str">
        <f t="array" ref="BG6">IFERROR(INDEX('Fichier E-Formation'!DP:DP,MATCH('Tab Habilitation'!B6&amp;"ADN2995",'Fichier E-Formation'!DM:DM&amp;'Fichier E-Formation'!DO:DO,0)),"")</f>
        <v/>
      </c>
      <c r="BH6" s="44"/>
      <c r="BI6" s="44" t="str">
        <f t="array" ref="BI6">IFERROR(INDEX('Fichier E-Formation'!DP:DP,MATCH('Tab Habilitation'!B6&amp;"ADN2994",'Fichier E-Formation'!DM:DM&amp;'Fichier E-Formation'!DO:DO,0)),"")</f>
        <v/>
      </c>
      <c r="BJ6" s="44" t="str">
        <f t="array" ref="BJ6">IFERROR(INDEX('Fichier E-Formation'!DP:DP,MATCH('Tab Habilitation'!B6&amp;"ADN2996",'Fichier E-Formation'!DM:DM&amp;'Fichier E-Formation'!DO:DO,0)),"")</f>
        <v/>
      </c>
      <c r="BK6" s="44"/>
      <c r="BL6" s="44" t="str">
        <f t="array" ref="BL6">IFERROR(INDEX('Fichier E-Formation'!DP:DP,MATCH('Tab Habilitation'!B6&amp;"AERDFFT941B",'Fichier E-Formation'!DM:DM&amp;'Fichier E-Formation'!DO:DO,0)),"")</f>
        <v/>
      </c>
      <c r="BM6" s="44"/>
      <c r="BN6" s="44" t="str">
        <f t="array" ref="BN6">IFERROR(INDEX('Fichier E-Formation'!DP:DP,MATCH('Tab Habilitation'!B6&amp;"ACDLY08",'Fichier E-Formation'!DM:DM&amp;'Fichier E-Formation'!DO:DO,0)),"")</f>
        <v/>
      </c>
      <c r="BO6" s="44" t="str">
        <f t="array" ref="BO6">IFERROR(INDEX('Fichier E-Formation'!DP:DP,MATCH('Tab Habilitation'!B6&amp;"ACDLY13",'Fichier E-Formation'!DM:DM&amp;'Fichier E-Formation'!DO:DO,0)),"")</f>
        <v/>
      </c>
      <c r="BP6" s="44" t="str">
        <f t="array" ref="BP6">IFERROR(INDEX('Fichier E-Formation'!DP:DP,MATCH('Tab Habilitation'!B6&amp;"ACDCK007",'Fichier E-Formation'!DM:DM&amp;'Fichier E-Formation'!DO:DO,0)),"")</f>
        <v/>
      </c>
      <c r="BQ6" s="44" t="str">
        <f t="array" ref="BQ6">IFERROR(INDEX('Fichier E-Formation'!DP:DP,MATCH('Tab Habilitation'!B6&amp;"ACDLY1",'Fichier E-Formation'!DM:DM&amp;'Fichier E-Formation'!DO:DO,0)),"")</f>
        <v/>
      </c>
      <c r="BR6" s="44" t="str">
        <f t="array" ref="BR6">IFERROR(INDEX('Fichier E-Formation'!DP:DP,MATCH('Tab Habilitation'!B6&amp;"AAMEDLINK1",'Fichier E-Formation'!DM:DM&amp;'Fichier E-Formation'!DO:DO,0)),"")</f>
        <v/>
      </c>
      <c r="BS6" s="44" t="str">
        <f t="array" ref="BS6">IFERROR(INDEX('Fichier E-Formation'!DP:DP,MATCH('Tab Habilitation'!B6&amp;"ACDTIPINTV",'Fichier E-Formation'!DM:DM&amp;'Fichier E-Formation'!DO:DO,0)),"")</f>
        <v/>
      </c>
      <c r="BT6" s="44" t="str">
        <f t="array" ref="BT6">IFERROR(INDEX('Fichier E-Formation'!DP:DP,MATCH('Tab Habilitation'!B6&amp;"AAMEDFADTC",'Fichier E-Formation'!DM:DM&amp;'Fichier E-Formation'!DO:DO,0)),"")</f>
        <v/>
      </c>
      <c r="BU6" s="44" t="str">
        <f t="array" ref="BU6">IFERROR(INDEX('Fichier E-Formation'!DP:DP,MATCH('Tab Habilitation'!B6&amp;"AEDRVA",'Fichier E-Formation'!DM:DM&amp;'Fichier E-Formation'!DO:DO,0)),"")</f>
        <v/>
      </c>
      <c r="BV6" s="44" t="str">
        <f t="array" ref="BV6">IFERROR(INDEX('Fichier E-Formation'!DP:DP,MATCH('Tab Habilitation'!B6&amp;"AEDRVAR",'Fichier E-Formation'!DM:DM&amp;'Fichier E-Formation'!DO:DO,0)),"")</f>
        <v/>
      </c>
      <c r="BW6" s="44" t="str">
        <f t="array" ref="BW6">IFERROR(INDEX('Fichier E-Formation'!DP:DP,MATCH('Tab Habilitation'!B6&amp;"ADN8064",'Fichier E-Formation'!DM:DM&amp;'Fichier E-Formation'!DO:DO,0)),"")</f>
        <v/>
      </c>
      <c r="BX6" s="44" t="str">
        <f t="array" ref="BX6">IFERROR(INDEX('Fichier E-Formation'!DP:DP,MATCH('Tab Habilitation'!B6&amp;"AERDFT934",'Fichier E-Formation'!DM:DM&amp;'Fichier E-Formation'!DO:DO,0)),"")</f>
        <v/>
      </c>
      <c r="BY6" s="28"/>
      <c r="BZ6" s="28"/>
      <c r="CA6" s="28"/>
      <c r="CB6" s="28"/>
      <c r="CC6" s="28"/>
      <c r="CD6" s="28"/>
      <c r="CE6" s="28"/>
      <c r="CF6" s="28"/>
      <c r="CG6" s="28"/>
      <c r="CH6" s="28"/>
      <c r="CI6" s="28"/>
      <c r="CJ6" s="28"/>
      <c r="CK6" s="28"/>
      <c r="CL6" s="28"/>
      <c r="CM6" s="28"/>
    </row>
    <row r="7" spans="1:91" ht="15.75" thickBot="1">
      <c r="A7" s="17" t="s">
        <v>48</v>
      </c>
      <c r="B7" s="17" t="s">
        <v>240</v>
      </c>
      <c r="C7" s="18"/>
      <c r="D7" s="19"/>
      <c r="E7" s="21" t="s">
        <v>51</v>
      </c>
      <c r="F7" s="44"/>
      <c r="G7" s="88"/>
      <c r="H7" s="89" t="str">
        <f t="array" ref="H7">IFERROR(INDEX('Fichier E-Formation'!DP:DP,MATCH('Tab Habilitation'!B7&amp;"AAMEDS0001",'Fichier E-Formation'!DM:DM&amp;'Fichier E-Formation'!DO:DO,0)),"")</f>
        <v/>
      </c>
      <c r="I7" s="89" t="str">
        <f t="array" ref="I7">IFERROR(INDEX('Fichier E-Formation'!DP:DP,MATCH('Tab Habilitation'!B7&amp;"AAMEDS0002",'Fichier E-Formation'!DM:DM&amp;'Fichier E-Formation'!DO:DO,0)),"")</f>
        <v/>
      </c>
      <c r="J7" s="44" t="str">
        <f t="array" ref="J7">IFERROR(INDEX('Fichier E-Formation'!DP:DP,MATCH('Tab Habilitation'!B7&amp;"AERDFT907",'Fichier E-Formation'!DM:DM&amp;'Fichier E-Formation'!DO:DO,0)),"")</f>
        <v/>
      </c>
      <c r="K7" s="44" t="str">
        <f t="array" ref="K7">IFERROR(INDEX('Fichier E-Formation'!DP:DP,MATCH('Tab Habilitation'!B7&amp;"ADNTINO",'Fichier E-Formation'!DM:DM&amp;'Fichier E-Formation'!DO:DO,0)),"")</f>
        <v/>
      </c>
      <c r="L7" s="44" t="str">
        <f t="array" ref="L7">IFERROR(INDEX('Fichier E-Formation'!DP:DP,MATCH('Tab Habilitation'!B7&amp;"AAMEDT908",'Fichier E-Formation'!DM:DM&amp;'Fichier E-Formation'!DO:DO,0)),"")</f>
        <v/>
      </c>
      <c r="M7" s="44" t="str">
        <f t="array" ref="M7">IFERROR(INDEX('Fichier E-Formation'!DP:DP,MATCH('Tab Habilitation'!B7&amp;"ADNTSTBATI",'Fichier E-Formation'!DM:DM&amp;'Fichier E-Formation'!DO:DO,0)),"")</f>
        <v/>
      </c>
      <c r="N7" s="44"/>
      <c r="O7" s="44" t="str">
        <f t="array" ref="O7">IFERROR(INDEX('Fichier E-Formation'!DP:DP,MATCH('Tab Habilitation'!B7&amp;"ADNTSTEME",'Fichier E-Formation'!DM:DM&amp;'Fichier E-Formation'!DO:DO,0)),"")</f>
        <v/>
      </c>
      <c r="P7" s="44"/>
      <c r="Q7" s="44" t="str">
        <f t="array" ref="Q7">IFERROR(INDEX('Fichier E-Formation'!DP:DP,MATCH('Tab Habilitation'!B7&amp;"ADNTSTRTI",'Fichier E-Formation'!DM:DM&amp;'Fichier E-Formation'!DO:DO,0)),"")</f>
        <v/>
      </c>
      <c r="R7" s="44"/>
      <c r="S7" s="44" t="str">
        <f t="array" ref="S7">IFERROR(INDEX('Fichier E-Formation'!DP:DP,MATCH('Tab Habilitation'!B7&amp;"ADNTSTTRIC",'Fichier E-Formation'!DM:DM&amp;'Fichier E-Formation'!DO:DO,0)),"")</f>
        <v/>
      </c>
      <c r="T7" s="44"/>
      <c r="U7" s="44" t="str">
        <f t="array" ref="U7">IFERROR(INDEX('Fichier E-Formation'!DP:DP,MATCH('Tab Habilitation'!B7&amp;"ADNTSTSOU",'Fichier E-Formation'!DM:DM&amp;'Fichier E-Formation'!DO:DO,0)),"")</f>
        <v/>
      </c>
      <c r="V7" s="44"/>
      <c r="W7" s="44" t="str">
        <f t="array" ref="W7">IFERROR(INDEX('Fichier E-Formation'!DP:DP,MATCH('Tab Habilitation'!B7&amp;"ADNTSTBRT",'Fichier E-Formation'!DM:DM&amp;'Fichier E-Formation'!DO:DO,0)),"")</f>
        <v/>
      </c>
      <c r="X7" s="44"/>
      <c r="Y7" s="44" t="str">
        <f t="array" ref="Y7">IFERROR(INDEX('Fichier E-Formation'!DP:DP,MATCH('Tab Habilitation'!B7&amp;"ADNTSTAER",'Fichier E-Formation'!DM:DM&amp;'Fichier E-Formation'!DO:DO,0)),"")</f>
        <v/>
      </c>
      <c r="Z7" s="44"/>
      <c r="AA7" s="44" t="str">
        <f t="array" ref="AA7">IFERROR(INDEX('Fichier E-Formation'!DP:DP,MATCH('Tab Habilitation'!B7&amp;"ADNTSTCIS",'Fichier E-Formation'!DM:DM&amp;'Fichier E-Formation'!DO:DO,0)),"")</f>
        <v/>
      </c>
      <c r="AB7" s="44"/>
      <c r="AC7" s="44" t="str">
        <f t="array" ref="AC7">IFERROR(INDEX('Fichier E-Formation'!DP:DP,MATCH('Tab Habilitation'!B7&amp;"ADNTSTRAET",'Fichier E-Formation'!DM:DM&amp;'Fichier E-Formation'!DO:DO,0)),"")</f>
        <v/>
      </c>
      <c r="AD7" s="44"/>
      <c r="AE7" s="44" t="str">
        <f t="array" ref="AE7">IFERROR(INDEX('Fichier E-Formation'!DP:DP,MATCH('Tab Habilitation'!B7&amp;"ADNTSTRTOT",'Fichier E-Formation'!DM:DM&amp;'Fichier E-Formation'!DO:DO,0)),"")</f>
        <v/>
      </c>
      <c r="AF7" s="44"/>
      <c r="AG7" s="44" t="str">
        <f t="array" ref="AG7">IFERROR(INDEX('Fichier E-Formation'!DP:DP,MATCH('Tab Habilitation'!B7&amp;"ADNTSTCCFC",'Fichier E-Formation'!DM:DM&amp;'Fichier E-Formation'!DO:DO,0)),"")</f>
        <v/>
      </c>
      <c r="AH7" s="44"/>
      <c r="AI7" s="44" t="str">
        <f t="array" ref="AI7">IFERROR(INDEX('Fichier E-Formation'!DP:DP,MATCH('Tab Habilitation'!B7&amp;"ADNRDCBT",'Fichier E-Formation'!DM:DM&amp;'Fichier E-Formation'!DO:DO,0)),"")</f>
        <v/>
      </c>
      <c r="AJ7" s="44" t="str">
        <f t="array" ref="AJ7">IFERROR(INDEX('Fichier E-Formation'!DP:DP,MATCH('Tab Habilitation'!B7&amp;"ADNTIP02B",'Fichier E-Formation'!DM:DM&amp;'Fichier E-Formation'!DO:DO,0)),"")</f>
        <v/>
      </c>
      <c r="AK7" s="44" t="str">
        <f t="array" ref="AK7">IFERROR(INDEX('Fichier E-Formation'!DP:DP,MATCH('Tab Habilitation'!B7&amp;"ADNTIP00B",'Fichier E-Formation'!DM:DM&amp;'Fichier E-Formation'!DO:DO,0)),"")</f>
        <v/>
      </c>
      <c r="AL7" s="44" t="str">
        <f t="array" ref="AL7">IFERROR(INDEX('Fichier E-Formation'!DP:DP,MATCH('Tab Habilitation'!B7&amp;"ADNTIP02AI",'Fichier E-Formation'!DM:DM&amp;'Fichier E-Formation'!DO:DO,0)),"")</f>
        <v/>
      </c>
      <c r="AM7" s="44" t="str">
        <f t="array" ref="AM7">IFERROR(INDEX('Fichier E-Formation'!DP:DP,MATCH('Tab Habilitation'!B7&amp;"ADNT001",'Fichier E-Formation'!DM:DM&amp;'Fichier E-Formation'!DO:DO,0)),"")</f>
        <v/>
      </c>
      <c r="AN7" s="44"/>
      <c r="AO7" s="44">
        <f t="array" ref="AO7">IFERROR(INDEX('Fichier E-Formation'!DP:DP,MATCH('Tab Habilitation'!B7&amp;"ADNT002",'Fichier E-Formation'!DM:DM&amp;'Fichier E-Formation'!DO:DO,0)),"")</f>
        <v>42550</v>
      </c>
      <c r="AP7" s="44"/>
      <c r="AQ7" s="44" t="str">
        <f t="array" ref="AQ7">IFERROR(INDEX('Fichier E-Formation'!DP:DP,MATCH('Tab Habilitation'!B7&amp;"ADNT003",'Fichier E-Formation'!DM:DM&amp;'Fichier E-Formation'!DO:DO,0)),"")</f>
        <v/>
      </c>
      <c r="AR7" s="44"/>
      <c r="AS7" s="44" t="str">
        <f t="array" ref="AS7">IFERROR(INDEX('Fichier E-Formation'!DP:DP,MATCH('Tab Habilitation'!B7&amp;"ADNT004",'Fichier E-Formation'!DM:DM&amp;'Fichier E-Formation'!DO:DO,0)),"")</f>
        <v/>
      </c>
      <c r="AT7" s="44"/>
      <c r="AU7" s="44" t="str">
        <f t="array" ref="AU7">IFERROR(INDEX('Fichier E-Formation'!DP:DP,MATCH('Tab Habilitation'!B7&amp;"AERDFFPEMPI",'Fichier E-Formation'!DM:DM&amp;'Fichier E-Formation'!DO:DO,0)),"")</f>
        <v/>
      </c>
      <c r="AV7" s="44" t="str">
        <f t="array" ref="AV7">IFERROR(INDEX('Fichier E-Formation'!DP:DP,MATCH('Tab Habilitation'!B7&amp;"AERDFPEMPR",'Fichier E-Formation'!DM:DM&amp;'Fichier E-Formation'!DO:DO,0)),"")</f>
        <v/>
      </c>
      <c r="AW7" s="44"/>
      <c r="AX7" s="44" t="str">
        <f t="array" ref="AX7">IFERROR(INDEX('Fichier E-Formation'!DP:DP,MATCH('Tab Habilitation'!B7&amp;"AERDFGRUA1",'Fichier E-Formation'!DM:DM&amp;'Fichier E-Formation'!DO:DO,0)),"")</f>
        <v/>
      </c>
      <c r="AY7" s="44" t="str">
        <f t="array" ref="AY7">IFERROR(INDEX('Fichier E-Formation'!DP:DP,MATCH('Tab Habilitation'!B7&amp;"AERDFGRUR1",'Fichier E-Formation'!DM:DM&amp;'Fichier E-Formation'!DO:DO,0)),"")</f>
        <v/>
      </c>
      <c r="AZ7" s="44"/>
      <c r="BA7" s="44" t="str">
        <f t="array" ref="BA7">IFERROR(INDEX('Fichier E-Formation'!DP:DP,MATCH('Tab Habilitation'!B7&amp;"AEMEDP0001",'Fichier E-Formation'!DM:DM&amp;'Fichier E-Formation'!DO:DO,0)),"")</f>
        <v/>
      </c>
      <c r="BB7" s="44"/>
      <c r="BC7" s="44" t="str">
        <f t="array" ref="BC7">IFERROR(INDEX('Fichier E-Formation'!DP:DP,MATCH('Tab Habilitation'!B7&amp;"AEMEDEP015",'Fichier E-Formation'!DM:DM&amp;'Fichier E-Formation'!DO:DO,0)),"")</f>
        <v/>
      </c>
      <c r="BD7" s="44"/>
      <c r="BE7" s="44"/>
      <c r="BF7" s="44" t="str">
        <f t="array" ref="BF7">IFERROR(INDEX('Fichier E-Formation'!DP:DP,MATCH('Tab Habilitation'!B7&amp;"ADN2993",'Fichier E-Formation'!DM:DM&amp;'Fichier E-Formation'!DO:DO,0)),"")</f>
        <v/>
      </c>
      <c r="BG7" s="44" t="str">
        <f t="array" ref="BG7">IFERROR(INDEX('Fichier E-Formation'!DP:DP,MATCH('Tab Habilitation'!B7&amp;"ADN2995",'Fichier E-Formation'!DM:DM&amp;'Fichier E-Formation'!DO:DO,0)),"")</f>
        <v/>
      </c>
      <c r="BH7" s="44"/>
      <c r="BI7" s="44" t="str">
        <f t="array" ref="BI7">IFERROR(INDEX('Fichier E-Formation'!DP:DP,MATCH('Tab Habilitation'!B7&amp;"ADN2994",'Fichier E-Formation'!DM:DM&amp;'Fichier E-Formation'!DO:DO,0)),"")</f>
        <v/>
      </c>
      <c r="BJ7" s="44" t="str">
        <f t="array" ref="BJ7">IFERROR(INDEX('Fichier E-Formation'!DP:DP,MATCH('Tab Habilitation'!B7&amp;"ADN2996",'Fichier E-Formation'!DM:DM&amp;'Fichier E-Formation'!DO:DO,0)),"")</f>
        <v/>
      </c>
      <c r="BK7" s="44"/>
      <c r="BL7" s="44" t="str">
        <f t="array" ref="BL7">IFERROR(INDEX('Fichier E-Formation'!DP:DP,MATCH('Tab Habilitation'!B7&amp;"AERDFFT941B",'Fichier E-Formation'!DM:DM&amp;'Fichier E-Formation'!DO:DO,0)),"")</f>
        <v/>
      </c>
      <c r="BM7" s="44"/>
      <c r="BN7" s="44" t="str">
        <f t="array" ref="BN7">IFERROR(INDEX('Fichier E-Formation'!DP:DP,MATCH('Tab Habilitation'!B7&amp;"ACDLY08",'Fichier E-Formation'!DM:DM&amp;'Fichier E-Formation'!DO:DO,0)),"")</f>
        <v/>
      </c>
      <c r="BO7" s="44" t="str">
        <f t="array" ref="BO7">IFERROR(INDEX('Fichier E-Formation'!DP:DP,MATCH('Tab Habilitation'!B7&amp;"ACDLY13",'Fichier E-Formation'!DM:DM&amp;'Fichier E-Formation'!DO:DO,0)),"")</f>
        <v/>
      </c>
      <c r="BP7" s="44" t="str">
        <f t="array" ref="BP7">IFERROR(INDEX('Fichier E-Formation'!DP:DP,MATCH('Tab Habilitation'!B7&amp;"ACDCK007",'Fichier E-Formation'!DM:DM&amp;'Fichier E-Formation'!DO:DO,0)),"")</f>
        <v/>
      </c>
      <c r="BQ7" s="44" t="str">
        <f t="array" ref="BQ7">IFERROR(INDEX('Fichier E-Formation'!DP:DP,MATCH('Tab Habilitation'!B7&amp;"ACDLY1",'Fichier E-Formation'!DM:DM&amp;'Fichier E-Formation'!DO:DO,0)),"")</f>
        <v/>
      </c>
      <c r="BR7" s="44" t="str">
        <f t="array" ref="BR7">IFERROR(INDEX('Fichier E-Formation'!DP:DP,MATCH('Tab Habilitation'!B7&amp;"AAMEDLINK1",'Fichier E-Formation'!DM:DM&amp;'Fichier E-Formation'!DO:DO,0)),"")</f>
        <v/>
      </c>
      <c r="BS7" s="44" t="str">
        <f t="array" ref="BS7">IFERROR(INDEX('Fichier E-Formation'!DP:DP,MATCH('Tab Habilitation'!B7&amp;"ACDTIPINTV",'Fichier E-Formation'!DM:DM&amp;'Fichier E-Formation'!DO:DO,0)),"")</f>
        <v/>
      </c>
      <c r="BT7" s="44" t="str">
        <f t="array" ref="BT7">IFERROR(INDEX('Fichier E-Formation'!DP:DP,MATCH('Tab Habilitation'!B7&amp;"AAMEDFADTC",'Fichier E-Formation'!DM:DM&amp;'Fichier E-Formation'!DO:DO,0)),"")</f>
        <v/>
      </c>
      <c r="BU7" s="44" t="str">
        <f t="array" ref="BU7">IFERROR(INDEX('Fichier E-Formation'!DP:DP,MATCH('Tab Habilitation'!B7&amp;"AEDRVA",'Fichier E-Formation'!DM:DM&amp;'Fichier E-Formation'!DO:DO,0)),"")</f>
        <v/>
      </c>
      <c r="BV7" s="44" t="str">
        <f t="array" ref="BV7">IFERROR(INDEX('Fichier E-Formation'!DP:DP,MATCH('Tab Habilitation'!B7&amp;"AEDRVAR",'Fichier E-Formation'!DM:DM&amp;'Fichier E-Formation'!DO:DO,0)),"")</f>
        <v/>
      </c>
      <c r="BW7" s="44" t="str">
        <f t="array" ref="BW7">IFERROR(INDEX('Fichier E-Formation'!DP:DP,MATCH('Tab Habilitation'!B7&amp;"ADN8064",'Fichier E-Formation'!DM:DM&amp;'Fichier E-Formation'!DO:DO,0)),"")</f>
        <v/>
      </c>
      <c r="BX7" s="44" t="str">
        <f t="array" ref="BX7">IFERROR(INDEX('Fichier E-Formation'!DP:DP,MATCH('Tab Habilitation'!B7&amp;"AERDFT934",'Fichier E-Formation'!DM:DM&amp;'Fichier E-Formation'!DO:DO,0)),"")</f>
        <v/>
      </c>
      <c r="BY7" s="28"/>
      <c r="BZ7" s="28"/>
      <c r="CA7" s="28"/>
      <c r="CB7" s="28"/>
      <c r="CC7" s="28"/>
      <c r="CD7" s="28"/>
      <c r="CE7" s="28"/>
      <c r="CF7" s="28"/>
      <c r="CG7" s="28"/>
      <c r="CH7" s="28"/>
      <c r="CI7" s="28"/>
      <c r="CJ7" s="28"/>
      <c r="CK7" s="28"/>
      <c r="CL7" s="28"/>
      <c r="CM7" s="28"/>
    </row>
    <row r="8" spans="1:91" ht="15" customHeight="1" thickBot="1">
      <c r="A8" s="17" t="s">
        <v>48</v>
      </c>
      <c r="B8" s="17" t="s">
        <v>241</v>
      </c>
      <c r="C8" s="18"/>
      <c r="D8" s="19"/>
      <c r="E8" s="21" t="s">
        <v>49</v>
      </c>
      <c r="F8" s="44"/>
      <c r="G8" s="88"/>
      <c r="H8" s="89" t="str">
        <f t="array" ref="H8">IFERROR(INDEX('Fichier E-Formation'!DP:DP,MATCH('Tab Habilitation'!B8&amp;"AAMEDS0001",'Fichier E-Formation'!DM:DM&amp;'Fichier E-Formation'!DO:DO,0)),"")</f>
        <v/>
      </c>
      <c r="I8" s="89" t="str">
        <f t="array" ref="I8">IFERROR(INDEX('Fichier E-Formation'!DP:DP,MATCH('Tab Habilitation'!B8&amp;"AAMEDS0002",'Fichier E-Formation'!DM:DM&amp;'Fichier E-Formation'!DO:DO,0)),"")</f>
        <v/>
      </c>
      <c r="J8" s="44" t="str">
        <f t="array" ref="J8">IFERROR(INDEX('Fichier E-Formation'!DP:DP,MATCH('Tab Habilitation'!B8&amp;"AERDFT907",'Fichier E-Formation'!DM:DM&amp;'Fichier E-Formation'!DO:DO,0)),"")</f>
        <v/>
      </c>
      <c r="K8" s="44" t="str">
        <f t="array" ref="K8">IFERROR(INDEX('Fichier E-Formation'!DP:DP,MATCH('Tab Habilitation'!B8&amp;"ADNTINO",'Fichier E-Formation'!DM:DM&amp;'Fichier E-Formation'!DO:DO,0)),"")</f>
        <v/>
      </c>
      <c r="L8" s="44">
        <f t="array" ref="L8">IFERROR(INDEX('Fichier E-Formation'!DP:DP,MATCH('Tab Habilitation'!B8&amp;"AAMEDT908",'Fichier E-Formation'!DM:DM&amp;'Fichier E-Formation'!DO:DO,0)),"")</f>
        <v>42508</v>
      </c>
      <c r="M8" s="44" t="str">
        <f t="array" ref="M8">IFERROR(INDEX('Fichier E-Formation'!DP:DP,MATCH('Tab Habilitation'!B8&amp;"ADNTSTBATI",'Fichier E-Formation'!DM:DM&amp;'Fichier E-Formation'!DO:DO,0)),"")</f>
        <v/>
      </c>
      <c r="N8" s="44"/>
      <c r="O8" s="44" t="str">
        <f t="array" ref="O8">IFERROR(INDEX('Fichier E-Formation'!DP:DP,MATCH('Tab Habilitation'!B8&amp;"ADNTSTEME",'Fichier E-Formation'!DM:DM&amp;'Fichier E-Formation'!DO:DO,0)),"")</f>
        <v/>
      </c>
      <c r="P8" s="44"/>
      <c r="Q8" s="44" t="str">
        <f t="array" ref="Q8">IFERROR(INDEX('Fichier E-Formation'!DP:DP,MATCH('Tab Habilitation'!B8&amp;"ADNTSTRTI",'Fichier E-Formation'!DM:DM&amp;'Fichier E-Formation'!DO:DO,0)),"")</f>
        <v/>
      </c>
      <c r="R8" s="44"/>
      <c r="S8" s="44" t="str">
        <f t="array" ref="S8">IFERROR(INDEX('Fichier E-Formation'!DP:DP,MATCH('Tab Habilitation'!B8&amp;"ADNTSTTRIC",'Fichier E-Formation'!DM:DM&amp;'Fichier E-Formation'!DO:DO,0)),"")</f>
        <v/>
      </c>
      <c r="T8" s="44"/>
      <c r="U8" s="44" t="str">
        <f t="array" ref="U8">IFERROR(INDEX('Fichier E-Formation'!DP:DP,MATCH('Tab Habilitation'!B8&amp;"ADNTSTSOU",'Fichier E-Formation'!DM:DM&amp;'Fichier E-Formation'!DO:DO,0)),"")</f>
        <v/>
      </c>
      <c r="V8" s="44"/>
      <c r="W8" s="44" t="str">
        <f t="array" ref="W8">IFERROR(INDEX('Fichier E-Formation'!DP:DP,MATCH('Tab Habilitation'!B8&amp;"ADNTSTBRT",'Fichier E-Formation'!DM:DM&amp;'Fichier E-Formation'!DO:DO,0)),"")</f>
        <v/>
      </c>
      <c r="X8" s="44"/>
      <c r="Y8" s="44" t="str">
        <f t="array" ref="Y8">IFERROR(INDEX('Fichier E-Formation'!DP:DP,MATCH('Tab Habilitation'!B8&amp;"ADNTSTAER",'Fichier E-Formation'!DM:DM&amp;'Fichier E-Formation'!DO:DO,0)),"")</f>
        <v/>
      </c>
      <c r="Z8" s="44"/>
      <c r="AA8" s="44" t="str">
        <f t="array" ref="AA8">IFERROR(INDEX('Fichier E-Formation'!DP:DP,MATCH('Tab Habilitation'!B8&amp;"ADNTSTCIS",'Fichier E-Formation'!DM:DM&amp;'Fichier E-Formation'!DO:DO,0)),"")</f>
        <v/>
      </c>
      <c r="AB8" s="44"/>
      <c r="AC8" s="44" t="str">
        <f t="array" ref="AC8">IFERROR(INDEX('Fichier E-Formation'!DP:DP,MATCH('Tab Habilitation'!B8&amp;"ADNTSTRAET",'Fichier E-Formation'!DM:DM&amp;'Fichier E-Formation'!DO:DO,0)),"")</f>
        <v/>
      </c>
      <c r="AD8" s="44"/>
      <c r="AE8" s="44" t="str">
        <f t="array" ref="AE8">IFERROR(INDEX('Fichier E-Formation'!DP:DP,MATCH('Tab Habilitation'!B8&amp;"ADNTSTRTOT",'Fichier E-Formation'!DM:DM&amp;'Fichier E-Formation'!DO:DO,0)),"")</f>
        <v/>
      </c>
      <c r="AF8" s="44"/>
      <c r="AG8" s="44" t="str">
        <f t="array" ref="AG8">IFERROR(INDEX('Fichier E-Formation'!DP:DP,MATCH('Tab Habilitation'!B8&amp;"ADNTSTCCFC",'Fichier E-Formation'!DM:DM&amp;'Fichier E-Formation'!DO:DO,0)),"")</f>
        <v/>
      </c>
      <c r="AH8" s="44"/>
      <c r="AI8" s="44" t="str">
        <f t="array" ref="AI8">IFERROR(INDEX('Fichier E-Formation'!DP:DP,MATCH('Tab Habilitation'!B8&amp;"ADNRDCBT",'Fichier E-Formation'!DM:DM&amp;'Fichier E-Formation'!DO:DO,0)),"")</f>
        <v/>
      </c>
      <c r="AJ8" s="44" t="str">
        <f t="array" ref="AJ8">IFERROR(INDEX('Fichier E-Formation'!DP:DP,MATCH('Tab Habilitation'!B8&amp;"ADNTIP02B",'Fichier E-Formation'!DM:DM&amp;'Fichier E-Formation'!DO:DO,0)),"")</f>
        <v/>
      </c>
      <c r="AK8" s="44" t="str">
        <f t="array" ref="AK8">IFERROR(INDEX('Fichier E-Formation'!DP:DP,MATCH('Tab Habilitation'!B8&amp;"ADNTIP00B",'Fichier E-Formation'!DM:DM&amp;'Fichier E-Formation'!DO:DO,0)),"")</f>
        <v/>
      </c>
      <c r="AL8" s="44" t="str">
        <f t="array" ref="AL8">IFERROR(INDEX('Fichier E-Formation'!DP:DP,MATCH('Tab Habilitation'!B8&amp;"ADNTIP02AI",'Fichier E-Formation'!DM:DM&amp;'Fichier E-Formation'!DO:DO,0)),"")</f>
        <v/>
      </c>
      <c r="AM8" s="44" t="str">
        <f t="array" ref="AM8">IFERROR(INDEX('Fichier E-Formation'!DP:DP,MATCH('Tab Habilitation'!B8&amp;"ADNT001",'Fichier E-Formation'!DM:DM&amp;'Fichier E-Formation'!DO:DO,0)),"")</f>
        <v/>
      </c>
      <c r="AN8" s="44"/>
      <c r="AO8" s="44" t="str">
        <f t="array" ref="AO8">IFERROR(INDEX('Fichier E-Formation'!DP:DP,MATCH('Tab Habilitation'!B8&amp;"ADNT002",'Fichier E-Formation'!DM:DM&amp;'Fichier E-Formation'!DO:DO,0)),"")</f>
        <v/>
      </c>
      <c r="AP8" s="44"/>
      <c r="AQ8" s="44" t="str">
        <f t="array" ref="AQ8">IFERROR(INDEX('Fichier E-Formation'!DP:DP,MATCH('Tab Habilitation'!B8&amp;"ADNT003",'Fichier E-Formation'!DM:DM&amp;'Fichier E-Formation'!DO:DO,0)),"")</f>
        <v/>
      </c>
      <c r="AR8" s="44"/>
      <c r="AS8" s="44" t="str">
        <f t="array" ref="AS8">IFERROR(INDEX('Fichier E-Formation'!DP:DP,MATCH('Tab Habilitation'!B8&amp;"ADNT004",'Fichier E-Formation'!DM:DM&amp;'Fichier E-Formation'!DO:DO,0)),"")</f>
        <v/>
      </c>
      <c r="AT8" s="44"/>
      <c r="AU8" s="44" t="str">
        <f t="array" ref="AU8">IFERROR(INDEX('Fichier E-Formation'!DP:DP,MATCH('Tab Habilitation'!B8&amp;"AERDFFPEMPI",'Fichier E-Formation'!DM:DM&amp;'Fichier E-Formation'!DO:DO,0)),"")</f>
        <v/>
      </c>
      <c r="AV8" s="44" t="str">
        <f t="array" ref="AV8">IFERROR(INDEX('Fichier E-Formation'!DP:DP,MATCH('Tab Habilitation'!B8&amp;"AERDFPEMPR",'Fichier E-Formation'!DM:DM&amp;'Fichier E-Formation'!DO:DO,0)),"")</f>
        <v/>
      </c>
      <c r="AW8" s="44"/>
      <c r="AX8" s="44" t="str">
        <f t="array" ref="AX8">IFERROR(INDEX('Fichier E-Formation'!DP:DP,MATCH('Tab Habilitation'!B8&amp;"AERDFGRUA1",'Fichier E-Formation'!DM:DM&amp;'Fichier E-Formation'!DO:DO,0)),"")</f>
        <v/>
      </c>
      <c r="AY8" s="44" t="str">
        <f t="array" ref="AY8">IFERROR(INDEX('Fichier E-Formation'!DP:DP,MATCH('Tab Habilitation'!B8&amp;"AERDFGRUR1",'Fichier E-Formation'!DM:DM&amp;'Fichier E-Formation'!DO:DO,0)),"")</f>
        <v/>
      </c>
      <c r="AZ8" s="44"/>
      <c r="BA8" s="44" t="str">
        <f t="array" ref="BA8">IFERROR(INDEX('Fichier E-Formation'!DP:DP,MATCH('Tab Habilitation'!B8&amp;"AEMEDP0001",'Fichier E-Formation'!DM:DM&amp;'Fichier E-Formation'!DO:DO,0)),"")</f>
        <v/>
      </c>
      <c r="BB8" s="44"/>
      <c r="BC8" s="44" t="str">
        <f t="array" ref="BC8">IFERROR(INDEX('Fichier E-Formation'!DP:DP,MATCH('Tab Habilitation'!B8&amp;"AEMEDEP015",'Fichier E-Formation'!DM:DM&amp;'Fichier E-Formation'!DO:DO,0)),"")</f>
        <v/>
      </c>
      <c r="BD8" s="44"/>
      <c r="BE8" s="44"/>
      <c r="BF8" s="44" t="str">
        <f t="array" ref="BF8">IFERROR(INDEX('Fichier E-Formation'!DP:DP,MATCH('Tab Habilitation'!B8&amp;"ADN2993",'Fichier E-Formation'!DM:DM&amp;'Fichier E-Formation'!DO:DO,0)),"")</f>
        <v/>
      </c>
      <c r="BG8" s="44" t="str">
        <f t="array" ref="BG8">IFERROR(INDEX('Fichier E-Formation'!DP:DP,MATCH('Tab Habilitation'!B8&amp;"ADN2995",'Fichier E-Formation'!DM:DM&amp;'Fichier E-Formation'!DO:DO,0)),"")</f>
        <v/>
      </c>
      <c r="BH8" s="44"/>
      <c r="BI8" s="44" t="str">
        <f t="array" ref="BI8">IFERROR(INDEX('Fichier E-Formation'!DP:DP,MATCH('Tab Habilitation'!B8&amp;"ADN2994",'Fichier E-Formation'!DM:DM&amp;'Fichier E-Formation'!DO:DO,0)),"")</f>
        <v/>
      </c>
      <c r="BJ8" s="44" t="str">
        <f t="array" ref="BJ8">IFERROR(INDEX('Fichier E-Formation'!DP:DP,MATCH('Tab Habilitation'!B8&amp;"ADN2996",'Fichier E-Formation'!DM:DM&amp;'Fichier E-Formation'!DO:DO,0)),"")</f>
        <v/>
      </c>
      <c r="BK8" s="44"/>
      <c r="BL8" s="44" t="str">
        <f t="array" ref="BL8">IFERROR(INDEX('Fichier E-Formation'!DP:DP,MATCH('Tab Habilitation'!B8&amp;"AERDFFT941B",'Fichier E-Formation'!DM:DM&amp;'Fichier E-Formation'!DO:DO,0)),"")</f>
        <v/>
      </c>
      <c r="BM8" s="44"/>
      <c r="BN8" s="44" t="str">
        <f t="array" ref="BN8">IFERROR(INDEX('Fichier E-Formation'!DP:DP,MATCH('Tab Habilitation'!B8&amp;"ACDLY08",'Fichier E-Formation'!DM:DM&amp;'Fichier E-Formation'!DO:DO,0)),"")</f>
        <v/>
      </c>
      <c r="BO8" s="44" t="str">
        <f t="array" ref="BO8">IFERROR(INDEX('Fichier E-Formation'!DP:DP,MATCH('Tab Habilitation'!B8&amp;"ACDLY13",'Fichier E-Formation'!DM:DM&amp;'Fichier E-Formation'!DO:DO,0)),"")</f>
        <v/>
      </c>
      <c r="BP8" s="44" t="str">
        <f t="array" ref="BP8">IFERROR(INDEX('Fichier E-Formation'!DP:DP,MATCH('Tab Habilitation'!B8&amp;"ACDCK007",'Fichier E-Formation'!DM:DM&amp;'Fichier E-Formation'!DO:DO,0)),"")</f>
        <v/>
      </c>
      <c r="BQ8" s="44" t="str">
        <f t="array" ref="BQ8">IFERROR(INDEX('Fichier E-Formation'!DP:DP,MATCH('Tab Habilitation'!B8&amp;"ACDLY1",'Fichier E-Formation'!DM:DM&amp;'Fichier E-Formation'!DO:DO,0)),"")</f>
        <v/>
      </c>
      <c r="BR8" s="44" t="str">
        <f t="array" ref="BR8">IFERROR(INDEX('Fichier E-Formation'!DP:DP,MATCH('Tab Habilitation'!B8&amp;"AAMEDLINK1",'Fichier E-Formation'!DM:DM&amp;'Fichier E-Formation'!DO:DO,0)),"")</f>
        <v/>
      </c>
      <c r="BS8" s="44" t="str">
        <f t="array" ref="BS8">IFERROR(INDEX('Fichier E-Formation'!DP:DP,MATCH('Tab Habilitation'!B8&amp;"ACDTIPINTV",'Fichier E-Formation'!DM:DM&amp;'Fichier E-Formation'!DO:DO,0)),"")</f>
        <v/>
      </c>
      <c r="BT8" s="44" t="str">
        <f t="array" ref="BT8">IFERROR(INDEX('Fichier E-Formation'!DP:DP,MATCH('Tab Habilitation'!B8&amp;"AAMEDFADTC",'Fichier E-Formation'!DM:DM&amp;'Fichier E-Formation'!DO:DO,0)),"")</f>
        <v/>
      </c>
      <c r="BU8" s="44" t="str">
        <f t="array" ref="BU8">IFERROR(INDEX('Fichier E-Formation'!DP:DP,MATCH('Tab Habilitation'!B8&amp;"AEDRVA",'Fichier E-Formation'!DM:DM&amp;'Fichier E-Formation'!DO:DO,0)),"")</f>
        <v/>
      </c>
      <c r="BV8" s="44" t="str">
        <f t="array" ref="BV8">IFERROR(INDEX('Fichier E-Formation'!DP:DP,MATCH('Tab Habilitation'!B8&amp;"AEDRVAR",'Fichier E-Formation'!DM:DM&amp;'Fichier E-Formation'!DO:DO,0)),"")</f>
        <v/>
      </c>
      <c r="BW8" s="44" t="str">
        <f t="array" ref="BW8">IFERROR(INDEX('Fichier E-Formation'!DP:DP,MATCH('Tab Habilitation'!B8&amp;"ADN8064",'Fichier E-Formation'!DM:DM&amp;'Fichier E-Formation'!DO:DO,0)),"")</f>
        <v/>
      </c>
      <c r="BX8" s="44" t="str">
        <f t="array" ref="BX8">IFERROR(INDEX('Fichier E-Formation'!DP:DP,MATCH('Tab Habilitation'!B8&amp;"AERDFT934",'Fichier E-Formation'!DM:DM&amp;'Fichier E-Formation'!DO:DO,0)),"")</f>
        <v/>
      </c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28"/>
    </row>
    <row r="9" spans="1:91" ht="15.75" thickBot="1">
      <c r="A9" s="17" t="s">
        <v>48</v>
      </c>
      <c r="B9" s="17" t="s">
        <v>242</v>
      </c>
      <c r="C9" s="18"/>
      <c r="D9" s="19"/>
      <c r="E9" s="21" t="s">
        <v>50</v>
      </c>
      <c r="F9" s="44"/>
      <c r="G9" s="88"/>
      <c r="H9" s="89" t="str">
        <f t="array" ref="H9">IFERROR(INDEX('Fichier E-Formation'!DP:DP,MATCH('Tab Habilitation'!B9&amp;"AAMEDS0001",'Fichier E-Formation'!DM:DM&amp;'Fichier E-Formation'!DO:DO,0)),"")</f>
        <v/>
      </c>
      <c r="I9" s="89" t="str">
        <f t="array" ref="I9">IFERROR(INDEX('Fichier E-Formation'!DP:DP,MATCH('Tab Habilitation'!B9&amp;"AAMEDS0002",'Fichier E-Formation'!DM:DM&amp;'Fichier E-Formation'!DO:DO,0)),"")</f>
        <v/>
      </c>
      <c r="J9" s="44" t="str">
        <f t="array" ref="J9">IFERROR(INDEX('Fichier E-Formation'!DP:DP,MATCH('Tab Habilitation'!B9&amp;"AERDFT907",'Fichier E-Formation'!DM:DM&amp;'Fichier E-Formation'!DO:DO,0)),"")</f>
        <v/>
      </c>
      <c r="K9" s="44" t="str">
        <f t="array" ref="K9">IFERROR(INDEX('Fichier E-Formation'!DP:DP,MATCH('Tab Habilitation'!B9&amp;"ADNTINO",'Fichier E-Formation'!DM:DM&amp;'Fichier E-Formation'!DO:DO,0)),"")</f>
        <v/>
      </c>
      <c r="L9" s="44" t="str">
        <f t="array" ref="L9">IFERROR(INDEX('Fichier E-Formation'!DP:DP,MATCH('Tab Habilitation'!B9&amp;"AAMEDT908",'Fichier E-Formation'!DM:DM&amp;'Fichier E-Formation'!DO:DO,0)),"")</f>
        <v/>
      </c>
      <c r="M9" s="44" t="str">
        <f t="array" ref="M9">IFERROR(INDEX('Fichier E-Formation'!DP:DP,MATCH('Tab Habilitation'!B9&amp;"ADNTSTBATI",'Fichier E-Formation'!DM:DM&amp;'Fichier E-Formation'!DO:DO,0)),"")</f>
        <v/>
      </c>
      <c r="N9" s="44"/>
      <c r="O9" s="44" t="str">
        <f t="array" ref="O9">IFERROR(INDEX('Fichier E-Formation'!DP:DP,MATCH('Tab Habilitation'!B9&amp;"ADNTSTEME",'Fichier E-Formation'!DM:DM&amp;'Fichier E-Formation'!DO:DO,0)),"")</f>
        <v/>
      </c>
      <c r="P9" s="44"/>
      <c r="Q9" s="44" t="str">
        <f t="array" ref="Q9">IFERROR(INDEX('Fichier E-Formation'!DP:DP,MATCH('Tab Habilitation'!B9&amp;"ADNTSTRTI",'Fichier E-Formation'!DM:DM&amp;'Fichier E-Formation'!DO:DO,0)),"")</f>
        <v/>
      </c>
      <c r="R9" s="44"/>
      <c r="S9" s="44" t="str">
        <f t="array" ref="S9">IFERROR(INDEX('Fichier E-Formation'!DP:DP,MATCH('Tab Habilitation'!B9&amp;"ADNTSTTRIC",'Fichier E-Formation'!DM:DM&amp;'Fichier E-Formation'!DO:DO,0)),"")</f>
        <v/>
      </c>
      <c r="T9" s="44"/>
      <c r="U9" s="44" t="str">
        <f t="array" ref="U9">IFERROR(INDEX('Fichier E-Formation'!DP:DP,MATCH('Tab Habilitation'!B9&amp;"ADNTSTSOU",'Fichier E-Formation'!DM:DM&amp;'Fichier E-Formation'!DO:DO,0)),"")</f>
        <v/>
      </c>
      <c r="V9" s="44"/>
      <c r="W9" s="44" t="str">
        <f t="array" ref="W9">IFERROR(INDEX('Fichier E-Formation'!DP:DP,MATCH('Tab Habilitation'!B9&amp;"ADNTSTBRT",'Fichier E-Formation'!DM:DM&amp;'Fichier E-Formation'!DO:DO,0)),"")</f>
        <v/>
      </c>
      <c r="X9" s="44"/>
      <c r="Y9" s="44" t="str">
        <f t="array" ref="Y9">IFERROR(INDEX('Fichier E-Formation'!DP:DP,MATCH('Tab Habilitation'!B9&amp;"ADNTSTAER",'Fichier E-Formation'!DM:DM&amp;'Fichier E-Formation'!DO:DO,0)),"")</f>
        <v/>
      </c>
      <c r="Z9" s="44"/>
      <c r="AA9" s="44" t="str">
        <f t="array" ref="AA9">IFERROR(INDEX('Fichier E-Formation'!DP:DP,MATCH('Tab Habilitation'!B9&amp;"ADNTSTCIS",'Fichier E-Formation'!DM:DM&amp;'Fichier E-Formation'!DO:DO,0)),"")</f>
        <v/>
      </c>
      <c r="AB9" s="44"/>
      <c r="AC9" s="44" t="str">
        <f t="array" ref="AC9">IFERROR(INDEX('Fichier E-Formation'!DP:DP,MATCH('Tab Habilitation'!B9&amp;"ADNTSTRAET",'Fichier E-Formation'!DM:DM&amp;'Fichier E-Formation'!DO:DO,0)),"")</f>
        <v/>
      </c>
      <c r="AD9" s="44"/>
      <c r="AE9" s="44" t="str">
        <f t="array" ref="AE9">IFERROR(INDEX('Fichier E-Formation'!DP:DP,MATCH('Tab Habilitation'!B9&amp;"ADNTSTRTOT",'Fichier E-Formation'!DM:DM&amp;'Fichier E-Formation'!DO:DO,0)),"")</f>
        <v/>
      </c>
      <c r="AF9" s="44"/>
      <c r="AG9" s="44" t="str">
        <f t="array" ref="AG9">IFERROR(INDEX('Fichier E-Formation'!DP:DP,MATCH('Tab Habilitation'!B9&amp;"ADNTSTCCFC",'Fichier E-Formation'!DM:DM&amp;'Fichier E-Formation'!DO:DO,0)),"")</f>
        <v/>
      </c>
      <c r="AH9" s="44"/>
      <c r="AI9" s="44" t="str">
        <f t="array" ref="AI9">IFERROR(INDEX('Fichier E-Formation'!DP:DP,MATCH('Tab Habilitation'!B9&amp;"ADNRDCBT",'Fichier E-Formation'!DM:DM&amp;'Fichier E-Formation'!DO:DO,0)),"")</f>
        <v/>
      </c>
      <c r="AJ9" s="44" t="str">
        <f t="array" ref="AJ9">IFERROR(INDEX('Fichier E-Formation'!DP:DP,MATCH('Tab Habilitation'!B9&amp;"ADNTIP02B",'Fichier E-Formation'!DM:DM&amp;'Fichier E-Formation'!DO:DO,0)),"")</f>
        <v/>
      </c>
      <c r="AK9" s="44" t="str">
        <f t="array" ref="AK9">IFERROR(INDEX('Fichier E-Formation'!DP:DP,MATCH('Tab Habilitation'!B9&amp;"ADNTIP00B",'Fichier E-Formation'!DM:DM&amp;'Fichier E-Formation'!DO:DO,0)),"")</f>
        <v/>
      </c>
      <c r="AL9" s="44" t="str">
        <f t="array" ref="AL9">IFERROR(INDEX('Fichier E-Formation'!DP:DP,MATCH('Tab Habilitation'!B9&amp;"ADNTIP02AI",'Fichier E-Formation'!DM:DM&amp;'Fichier E-Formation'!DO:DO,0)),"")</f>
        <v/>
      </c>
      <c r="AM9" s="44" t="str">
        <f t="array" ref="AM9">IFERROR(INDEX('Fichier E-Formation'!DP:DP,MATCH('Tab Habilitation'!B9&amp;"ADNT001",'Fichier E-Formation'!DM:DM&amp;'Fichier E-Formation'!DO:DO,0)),"")</f>
        <v/>
      </c>
      <c r="AN9" s="44"/>
      <c r="AO9" s="44" t="str">
        <f t="array" ref="AO9">IFERROR(INDEX('Fichier E-Formation'!DP:DP,MATCH('Tab Habilitation'!B9&amp;"ADNT002",'Fichier E-Formation'!DM:DM&amp;'Fichier E-Formation'!DO:DO,0)),"")</f>
        <v/>
      </c>
      <c r="AP9" s="44"/>
      <c r="AQ9" s="44" t="str">
        <f t="array" ref="AQ9">IFERROR(INDEX('Fichier E-Formation'!DP:DP,MATCH('Tab Habilitation'!B9&amp;"ADNT003",'Fichier E-Formation'!DM:DM&amp;'Fichier E-Formation'!DO:DO,0)),"")</f>
        <v/>
      </c>
      <c r="AR9" s="44"/>
      <c r="AS9" s="44" t="str">
        <f t="array" ref="AS9">IFERROR(INDEX('Fichier E-Formation'!DP:DP,MATCH('Tab Habilitation'!B9&amp;"ADNT004",'Fichier E-Formation'!DM:DM&amp;'Fichier E-Formation'!DO:DO,0)),"")</f>
        <v/>
      </c>
      <c r="AT9" s="44"/>
      <c r="AU9" s="44" t="str">
        <f t="array" ref="AU9">IFERROR(INDEX('Fichier E-Formation'!DP:DP,MATCH('Tab Habilitation'!B9&amp;"AERDFFPEMPI",'Fichier E-Formation'!DM:DM&amp;'Fichier E-Formation'!DO:DO,0)),"")</f>
        <v/>
      </c>
      <c r="AV9" s="44" t="str">
        <f t="array" ref="AV9">IFERROR(INDEX('Fichier E-Formation'!DP:DP,MATCH('Tab Habilitation'!B9&amp;"AERDFPEMPR",'Fichier E-Formation'!DM:DM&amp;'Fichier E-Formation'!DO:DO,0)),"")</f>
        <v/>
      </c>
      <c r="AW9" s="44"/>
      <c r="AX9" s="44" t="str">
        <f t="array" ref="AX9">IFERROR(INDEX('Fichier E-Formation'!DP:DP,MATCH('Tab Habilitation'!B9&amp;"AERDFGRUA1",'Fichier E-Formation'!DM:DM&amp;'Fichier E-Formation'!DO:DO,0)),"")</f>
        <v/>
      </c>
      <c r="AY9" s="44" t="str">
        <f t="array" ref="AY9">IFERROR(INDEX('Fichier E-Formation'!DP:DP,MATCH('Tab Habilitation'!B9&amp;"AERDFGRUR1",'Fichier E-Formation'!DM:DM&amp;'Fichier E-Formation'!DO:DO,0)),"")</f>
        <v/>
      </c>
      <c r="AZ9" s="44"/>
      <c r="BA9" s="44" t="str">
        <f t="array" ref="BA9">IFERROR(INDEX('Fichier E-Formation'!DP:DP,MATCH('Tab Habilitation'!B9&amp;"AEMEDP0001",'Fichier E-Formation'!DM:DM&amp;'Fichier E-Formation'!DO:DO,0)),"")</f>
        <v/>
      </c>
      <c r="BB9" s="44"/>
      <c r="BC9" s="44" t="str">
        <f t="array" ref="BC9">IFERROR(INDEX('Fichier E-Formation'!DP:DP,MATCH('Tab Habilitation'!B9&amp;"AEMEDEP015",'Fichier E-Formation'!DM:DM&amp;'Fichier E-Formation'!DO:DO,0)),"")</f>
        <v/>
      </c>
      <c r="BD9" s="44"/>
      <c r="BE9" s="44"/>
      <c r="BF9" s="44" t="str">
        <f t="array" ref="BF9">IFERROR(INDEX('Fichier E-Formation'!DP:DP,MATCH('Tab Habilitation'!B9&amp;"ADN2993",'Fichier E-Formation'!DM:DM&amp;'Fichier E-Formation'!DO:DO,0)),"")</f>
        <v/>
      </c>
      <c r="BG9" s="44" t="str">
        <f t="array" ref="BG9">IFERROR(INDEX('Fichier E-Formation'!DP:DP,MATCH('Tab Habilitation'!B9&amp;"ADN2995",'Fichier E-Formation'!DM:DM&amp;'Fichier E-Formation'!DO:DO,0)),"")</f>
        <v/>
      </c>
      <c r="BH9" s="44"/>
      <c r="BI9" s="44">
        <f t="array" ref="BI9">IFERROR(INDEX('Fichier E-Formation'!DP:DP,MATCH('Tab Habilitation'!B9&amp;"ADN2994",'Fichier E-Formation'!DM:DM&amp;'Fichier E-Formation'!DO:DO,0)),"")</f>
        <v>42153</v>
      </c>
      <c r="BJ9" s="44" t="str">
        <f t="array" ref="BJ9">IFERROR(INDEX('Fichier E-Formation'!DP:DP,MATCH('Tab Habilitation'!B9&amp;"ADN2996",'Fichier E-Formation'!DM:DM&amp;'Fichier E-Formation'!DO:DO,0)),"")</f>
        <v/>
      </c>
      <c r="BK9" s="44"/>
      <c r="BL9" s="44" t="str">
        <f t="array" ref="BL9">IFERROR(INDEX('Fichier E-Formation'!DP:DP,MATCH('Tab Habilitation'!B9&amp;"AERDFFT941B",'Fichier E-Formation'!DM:DM&amp;'Fichier E-Formation'!DO:DO,0)),"")</f>
        <v/>
      </c>
      <c r="BM9" s="44"/>
      <c r="BN9" s="44" t="str">
        <f t="array" ref="BN9">IFERROR(INDEX('Fichier E-Formation'!DP:DP,MATCH('Tab Habilitation'!B9&amp;"ACDLY08",'Fichier E-Formation'!DM:DM&amp;'Fichier E-Formation'!DO:DO,0)),"")</f>
        <v/>
      </c>
      <c r="BO9" s="44" t="str">
        <f t="array" ref="BO9">IFERROR(INDEX('Fichier E-Formation'!DP:DP,MATCH('Tab Habilitation'!B9&amp;"ACDLY13",'Fichier E-Formation'!DM:DM&amp;'Fichier E-Formation'!DO:DO,0)),"")</f>
        <v/>
      </c>
      <c r="BP9" s="44" t="str">
        <f t="array" ref="BP9">IFERROR(INDEX('Fichier E-Formation'!DP:DP,MATCH('Tab Habilitation'!B9&amp;"ACDCK007",'Fichier E-Formation'!DM:DM&amp;'Fichier E-Formation'!DO:DO,0)),"")</f>
        <v/>
      </c>
      <c r="BQ9" s="44" t="str">
        <f t="array" ref="BQ9">IFERROR(INDEX('Fichier E-Formation'!DP:DP,MATCH('Tab Habilitation'!B9&amp;"ACDLY1",'Fichier E-Formation'!DM:DM&amp;'Fichier E-Formation'!DO:DO,0)),"")</f>
        <v/>
      </c>
      <c r="BR9" s="44" t="str">
        <f t="array" ref="BR9">IFERROR(INDEX('Fichier E-Formation'!DP:DP,MATCH('Tab Habilitation'!B9&amp;"AAMEDLINK1",'Fichier E-Formation'!DM:DM&amp;'Fichier E-Formation'!DO:DO,0)),"")</f>
        <v/>
      </c>
      <c r="BS9" s="44" t="str">
        <f t="array" ref="BS9">IFERROR(INDEX('Fichier E-Formation'!DP:DP,MATCH('Tab Habilitation'!B9&amp;"ACDTIPINTV",'Fichier E-Formation'!DM:DM&amp;'Fichier E-Formation'!DO:DO,0)),"")</f>
        <v/>
      </c>
      <c r="BT9" s="44" t="str">
        <f t="array" ref="BT9">IFERROR(INDEX('Fichier E-Formation'!DP:DP,MATCH('Tab Habilitation'!B9&amp;"AAMEDFADTC",'Fichier E-Formation'!DM:DM&amp;'Fichier E-Formation'!DO:DO,0)),"")</f>
        <v/>
      </c>
      <c r="BU9" s="44" t="str">
        <f t="array" ref="BU9">IFERROR(INDEX('Fichier E-Formation'!DP:DP,MATCH('Tab Habilitation'!B9&amp;"AEDRVA",'Fichier E-Formation'!DM:DM&amp;'Fichier E-Formation'!DO:DO,0)),"")</f>
        <v/>
      </c>
      <c r="BV9" s="44" t="str">
        <f t="array" ref="BV9">IFERROR(INDEX('Fichier E-Formation'!DP:DP,MATCH('Tab Habilitation'!B9&amp;"AEDRVAR",'Fichier E-Formation'!DM:DM&amp;'Fichier E-Formation'!DO:DO,0)),"")</f>
        <v/>
      </c>
      <c r="BW9" s="44" t="str">
        <f t="array" ref="BW9">IFERROR(INDEX('Fichier E-Formation'!DP:DP,MATCH('Tab Habilitation'!B9&amp;"ADN8064",'Fichier E-Formation'!DM:DM&amp;'Fichier E-Formation'!DO:DO,0)),"")</f>
        <v/>
      </c>
      <c r="BX9" s="44" t="str">
        <f t="array" ref="BX9">IFERROR(INDEX('Fichier E-Formation'!DP:DP,MATCH('Tab Habilitation'!B9&amp;"AERDFT934",'Fichier E-Formation'!DM:DM&amp;'Fichier E-Formation'!DO:DO,0)),"")</f>
        <v/>
      </c>
      <c r="BY9" s="28"/>
      <c r="BZ9" s="28"/>
      <c r="CA9" s="28"/>
      <c r="CB9" s="28"/>
      <c r="CC9" s="28"/>
      <c r="CD9" s="28"/>
      <c r="CE9" s="28"/>
      <c r="CF9" s="28"/>
      <c r="CG9" s="28"/>
      <c r="CH9" s="28"/>
      <c r="CI9" s="28"/>
      <c r="CJ9" s="28"/>
      <c r="CK9" s="28"/>
      <c r="CL9" s="28"/>
      <c r="CM9" s="28"/>
    </row>
    <row r="10" spans="1:91" ht="15.75" thickBot="1">
      <c r="A10" s="17" t="s">
        <v>48</v>
      </c>
      <c r="B10" s="17" t="s">
        <v>243</v>
      </c>
      <c r="C10" s="18"/>
      <c r="D10" s="19"/>
      <c r="E10" s="21" t="s">
        <v>50</v>
      </c>
      <c r="F10" s="44"/>
      <c r="G10" s="88"/>
      <c r="H10" s="89" t="str">
        <f t="array" ref="H10">IFERROR(INDEX('Fichier E-Formation'!DP:DP,MATCH('Tab Habilitation'!B10&amp;"AAMEDS0001",'Fichier E-Formation'!DM:DM&amp;'Fichier E-Formation'!DO:DO,0)),"")</f>
        <v/>
      </c>
      <c r="I10" s="89" t="str">
        <f t="array" ref="I10">IFERROR(INDEX('Fichier E-Formation'!DP:DP,MATCH('Tab Habilitation'!B10&amp;"AAMEDS0002",'Fichier E-Formation'!DM:DM&amp;'Fichier E-Formation'!DO:DO,0)),"")</f>
        <v/>
      </c>
      <c r="J10" s="44" t="str">
        <f t="array" ref="J10">IFERROR(INDEX('Fichier E-Formation'!DP:DP,MATCH('Tab Habilitation'!B10&amp;"AERDFT907",'Fichier E-Formation'!DM:DM&amp;'Fichier E-Formation'!DO:DO,0)),"")</f>
        <v/>
      </c>
      <c r="K10" s="44" t="str">
        <f t="array" ref="K10">IFERROR(INDEX('Fichier E-Formation'!DP:DP,MATCH('Tab Habilitation'!B10&amp;"ADNTINO",'Fichier E-Formation'!DM:DM&amp;'Fichier E-Formation'!DO:DO,0)),"")</f>
        <v/>
      </c>
      <c r="L10" s="44" t="str">
        <f t="array" ref="L10">IFERROR(INDEX('Fichier E-Formation'!DP:DP,MATCH('Tab Habilitation'!B10&amp;"AAMEDT908",'Fichier E-Formation'!DM:DM&amp;'Fichier E-Formation'!DO:DO,0)),"")</f>
        <v/>
      </c>
      <c r="M10" s="44" t="str">
        <f t="array" ref="M10">IFERROR(INDEX('Fichier E-Formation'!DP:DP,MATCH('Tab Habilitation'!B10&amp;"ADNTSTBATI",'Fichier E-Formation'!DM:DM&amp;'Fichier E-Formation'!DO:DO,0)),"")</f>
        <v/>
      </c>
      <c r="N10" s="44"/>
      <c r="O10" s="44" t="str">
        <f t="array" ref="O10">IFERROR(INDEX('Fichier E-Formation'!DP:DP,MATCH('Tab Habilitation'!B10&amp;"ADNTSTEME",'Fichier E-Formation'!DM:DM&amp;'Fichier E-Formation'!DO:DO,0)),"")</f>
        <v/>
      </c>
      <c r="P10" s="44"/>
      <c r="Q10" s="44" t="str">
        <f t="array" ref="Q10">IFERROR(INDEX('Fichier E-Formation'!DP:DP,MATCH('Tab Habilitation'!B10&amp;"ADNTSTRTI",'Fichier E-Formation'!DM:DM&amp;'Fichier E-Formation'!DO:DO,0)),"")</f>
        <v/>
      </c>
      <c r="R10" s="44"/>
      <c r="S10" s="44" t="str">
        <f t="array" ref="S10">IFERROR(INDEX('Fichier E-Formation'!DP:DP,MATCH('Tab Habilitation'!B10&amp;"ADNTSTTRIC",'Fichier E-Formation'!DM:DM&amp;'Fichier E-Formation'!DO:DO,0)),"")</f>
        <v/>
      </c>
      <c r="T10" s="44"/>
      <c r="U10" s="44" t="str">
        <f t="array" ref="U10">IFERROR(INDEX('Fichier E-Formation'!DP:DP,MATCH('Tab Habilitation'!B10&amp;"ADNTSTSOU",'Fichier E-Formation'!DM:DM&amp;'Fichier E-Formation'!DO:DO,0)),"")</f>
        <v/>
      </c>
      <c r="V10" s="44"/>
      <c r="W10" s="44" t="str">
        <f t="array" ref="W10">IFERROR(INDEX('Fichier E-Formation'!DP:DP,MATCH('Tab Habilitation'!B10&amp;"ADNTSTBRT",'Fichier E-Formation'!DM:DM&amp;'Fichier E-Formation'!DO:DO,0)),"")</f>
        <v/>
      </c>
      <c r="X10" s="44"/>
      <c r="Y10" s="44" t="str">
        <f t="array" ref="Y10">IFERROR(INDEX('Fichier E-Formation'!DP:DP,MATCH('Tab Habilitation'!B10&amp;"ADNTSTAER",'Fichier E-Formation'!DM:DM&amp;'Fichier E-Formation'!DO:DO,0)),"")</f>
        <v/>
      </c>
      <c r="Z10" s="44"/>
      <c r="AA10" s="44" t="str">
        <f t="array" ref="AA10">IFERROR(INDEX('Fichier E-Formation'!DP:DP,MATCH('Tab Habilitation'!B10&amp;"ADNTSTCIS",'Fichier E-Formation'!DM:DM&amp;'Fichier E-Formation'!DO:DO,0)),"")</f>
        <v/>
      </c>
      <c r="AB10" s="44"/>
      <c r="AC10" s="44" t="str">
        <f t="array" ref="AC10">IFERROR(INDEX('Fichier E-Formation'!DP:DP,MATCH('Tab Habilitation'!B10&amp;"ADNTSTRAET",'Fichier E-Formation'!DM:DM&amp;'Fichier E-Formation'!DO:DO,0)),"")</f>
        <v/>
      </c>
      <c r="AD10" s="44"/>
      <c r="AE10" s="44">
        <f t="array" ref="AE10">IFERROR(INDEX('Fichier E-Formation'!DP:DP,MATCH('Tab Habilitation'!B10&amp;"ADNTSTRTOT",'Fichier E-Formation'!DM:DM&amp;'Fichier E-Formation'!DO:DO,0)),"")</f>
        <v>42146</v>
      </c>
      <c r="AF10" s="44"/>
      <c r="AG10" s="44" t="str">
        <f t="array" ref="AG10">IFERROR(INDEX('Fichier E-Formation'!DP:DP,MATCH('Tab Habilitation'!B10&amp;"ADNTSTCCFC",'Fichier E-Formation'!DM:DM&amp;'Fichier E-Formation'!DO:DO,0)),"")</f>
        <v/>
      </c>
      <c r="AH10" s="44"/>
      <c r="AI10" s="44" t="str">
        <f t="array" ref="AI10">IFERROR(INDEX('Fichier E-Formation'!DP:DP,MATCH('Tab Habilitation'!B10&amp;"ADNRDCBT",'Fichier E-Formation'!DM:DM&amp;'Fichier E-Formation'!DO:DO,0)),"")</f>
        <v/>
      </c>
      <c r="AJ10" s="44" t="str">
        <f t="array" ref="AJ10">IFERROR(INDEX('Fichier E-Formation'!DP:DP,MATCH('Tab Habilitation'!B10&amp;"ADNTIP02B",'Fichier E-Formation'!DM:DM&amp;'Fichier E-Formation'!DO:DO,0)),"")</f>
        <v/>
      </c>
      <c r="AK10" s="44" t="str">
        <f t="array" ref="AK10">IFERROR(INDEX('Fichier E-Formation'!DP:DP,MATCH('Tab Habilitation'!B10&amp;"ADNTIP00B",'Fichier E-Formation'!DM:DM&amp;'Fichier E-Formation'!DO:DO,0)),"")</f>
        <v/>
      </c>
      <c r="AL10" s="44" t="str">
        <f t="array" ref="AL10">IFERROR(INDEX('Fichier E-Formation'!DP:DP,MATCH('Tab Habilitation'!B10&amp;"ADNTIP02AI",'Fichier E-Formation'!DM:DM&amp;'Fichier E-Formation'!DO:DO,0)),"")</f>
        <v/>
      </c>
      <c r="AM10" s="44" t="str">
        <f t="array" ref="AM10">IFERROR(INDEX('Fichier E-Formation'!DP:DP,MATCH('Tab Habilitation'!B10&amp;"ADNT001",'Fichier E-Formation'!DM:DM&amp;'Fichier E-Formation'!DO:DO,0)),"")</f>
        <v/>
      </c>
      <c r="AN10" s="44"/>
      <c r="AO10" s="44" t="str">
        <f t="array" ref="AO10">IFERROR(INDEX('Fichier E-Formation'!DP:DP,MATCH('Tab Habilitation'!B10&amp;"ADNT002",'Fichier E-Formation'!DM:DM&amp;'Fichier E-Formation'!DO:DO,0)),"")</f>
        <v/>
      </c>
      <c r="AP10" s="44"/>
      <c r="AQ10" s="44" t="str">
        <f t="array" ref="AQ10">IFERROR(INDEX('Fichier E-Formation'!DP:DP,MATCH('Tab Habilitation'!B10&amp;"ADNT003",'Fichier E-Formation'!DM:DM&amp;'Fichier E-Formation'!DO:DO,0)),"")</f>
        <v/>
      </c>
      <c r="AR10" s="44"/>
      <c r="AS10" s="44" t="str">
        <f t="array" ref="AS10">IFERROR(INDEX('Fichier E-Formation'!DP:DP,MATCH('Tab Habilitation'!B10&amp;"ADNT004",'Fichier E-Formation'!DM:DM&amp;'Fichier E-Formation'!DO:DO,0)),"")</f>
        <v/>
      </c>
      <c r="AT10" s="44"/>
      <c r="AU10" s="44" t="str">
        <f t="array" ref="AU10">IFERROR(INDEX('Fichier E-Formation'!DP:DP,MATCH('Tab Habilitation'!B10&amp;"AERDFFPEMPI",'Fichier E-Formation'!DM:DM&amp;'Fichier E-Formation'!DO:DO,0)),"")</f>
        <v/>
      </c>
      <c r="AV10" s="44" t="str">
        <f t="array" ref="AV10">IFERROR(INDEX('Fichier E-Formation'!DP:DP,MATCH('Tab Habilitation'!B10&amp;"AERDFPEMPR",'Fichier E-Formation'!DM:DM&amp;'Fichier E-Formation'!DO:DO,0)),"")</f>
        <v/>
      </c>
      <c r="AW10" s="44"/>
      <c r="AX10" s="44" t="str">
        <f t="array" ref="AX10">IFERROR(INDEX('Fichier E-Formation'!DP:DP,MATCH('Tab Habilitation'!B10&amp;"AERDFGRUA1",'Fichier E-Formation'!DM:DM&amp;'Fichier E-Formation'!DO:DO,0)),"")</f>
        <v/>
      </c>
      <c r="AY10" s="44" t="str">
        <f t="array" ref="AY10">IFERROR(INDEX('Fichier E-Formation'!DP:DP,MATCH('Tab Habilitation'!B10&amp;"AERDFGRUR1",'Fichier E-Formation'!DM:DM&amp;'Fichier E-Formation'!DO:DO,0)),"")</f>
        <v/>
      </c>
      <c r="AZ10" s="44"/>
      <c r="BA10" s="44" t="str">
        <f t="array" ref="BA10">IFERROR(INDEX('Fichier E-Formation'!DP:DP,MATCH('Tab Habilitation'!B10&amp;"AEMEDP0001",'Fichier E-Formation'!DM:DM&amp;'Fichier E-Formation'!DO:DO,0)),"")</f>
        <v/>
      </c>
      <c r="BB10" s="44"/>
      <c r="BC10" s="44" t="str">
        <f t="array" ref="BC10">IFERROR(INDEX('Fichier E-Formation'!DP:DP,MATCH('Tab Habilitation'!B10&amp;"AEMEDEP015",'Fichier E-Formation'!DM:DM&amp;'Fichier E-Formation'!DO:DO,0)),"")</f>
        <v/>
      </c>
      <c r="BD10" s="44"/>
      <c r="BE10" s="44"/>
      <c r="BF10" s="44" t="str">
        <f t="array" ref="BF10">IFERROR(INDEX('Fichier E-Formation'!DP:DP,MATCH('Tab Habilitation'!B10&amp;"ADN2993",'Fichier E-Formation'!DM:DM&amp;'Fichier E-Formation'!DO:DO,0)),"")</f>
        <v/>
      </c>
      <c r="BG10" s="44" t="str">
        <f t="array" ref="BG10">IFERROR(INDEX('Fichier E-Formation'!DP:DP,MATCH('Tab Habilitation'!B10&amp;"ADN2995",'Fichier E-Formation'!DM:DM&amp;'Fichier E-Formation'!DO:DO,0)),"")</f>
        <v/>
      </c>
      <c r="BH10" s="44"/>
      <c r="BI10" s="44" t="str">
        <f t="array" ref="BI10">IFERROR(INDEX('Fichier E-Formation'!DP:DP,MATCH('Tab Habilitation'!B10&amp;"ADN2994",'Fichier E-Formation'!DM:DM&amp;'Fichier E-Formation'!DO:DO,0)),"")</f>
        <v/>
      </c>
      <c r="BJ10" s="44" t="str">
        <f t="array" ref="BJ10">IFERROR(INDEX('Fichier E-Formation'!DP:DP,MATCH('Tab Habilitation'!B10&amp;"ADN2996",'Fichier E-Formation'!DM:DM&amp;'Fichier E-Formation'!DO:DO,0)),"")</f>
        <v/>
      </c>
      <c r="BK10" s="44"/>
      <c r="BL10" s="44" t="str">
        <f t="array" ref="BL10">IFERROR(INDEX('Fichier E-Formation'!DP:DP,MATCH('Tab Habilitation'!B10&amp;"AERDFFT941B",'Fichier E-Formation'!DM:DM&amp;'Fichier E-Formation'!DO:DO,0)),"")</f>
        <v/>
      </c>
      <c r="BM10" s="44"/>
      <c r="BN10" s="44" t="str">
        <f t="array" ref="BN10">IFERROR(INDEX('Fichier E-Formation'!DP:DP,MATCH('Tab Habilitation'!B10&amp;"ACDLY08",'Fichier E-Formation'!DM:DM&amp;'Fichier E-Formation'!DO:DO,0)),"")</f>
        <v/>
      </c>
      <c r="BO10" s="44" t="str">
        <f t="array" ref="BO10">IFERROR(INDEX('Fichier E-Formation'!DP:DP,MATCH('Tab Habilitation'!B10&amp;"ACDLY13",'Fichier E-Formation'!DM:DM&amp;'Fichier E-Formation'!DO:DO,0)),"")</f>
        <v/>
      </c>
      <c r="BP10" s="44" t="str">
        <f t="array" ref="BP10">IFERROR(INDEX('Fichier E-Formation'!DP:DP,MATCH('Tab Habilitation'!B10&amp;"ACDCK007",'Fichier E-Formation'!DM:DM&amp;'Fichier E-Formation'!DO:DO,0)),"")</f>
        <v/>
      </c>
      <c r="BQ10" s="44" t="str">
        <f t="array" ref="BQ10">IFERROR(INDEX('Fichier E-Formation'!DP:DP,MATCH('Tab Habilitation'!B10&amp;"ACDLY1",'Fichier E-Formation'!DM:DM&amp;'Fichier E-Formation'!DO:DO,0)),"")</f>
        <v/>
      </c>
      <c r="BR10" s="44" t="str">
        <f t="array" ref="BR10">IFERROR(INDEX('Fichier E-Formation'!DP:DP,MATCH('Tab Habilitation'!B10&amp;"AAMEDLINK1",'Fichier E-Formation'!DM:DM&amp;'Fichier E-Formation'!DO:DO,0)),"")</f>
        <v/>
      </c>
      <c r="BS10" s="44" t="str">
        <f t="array" ref="BS10">IFERROR(INDEX('Fichier E-Formation'!DP:DP,MATCH('Tab Habilitation'!B10&amp;"ACDTIPINTV",'Fichier E-Formation'!DM:DM&amp;'Fichier E-Formation'!DO:DO,0)),"")</f>
        <v/>
      </c>
      <c r="BT10" s="44" t="str">
        <f t="array" ref="BT10">IFERROR(INDEX('Fichier E-Formation'!DP:DP,MATCH('Tab Habilitation'!B10&amp;"AAMEDFADTC",'Fichier E-Formation'!DM:DM&amp;'Fichier E-Formation'!DO:DO,0)),"")</f>
        <v/>
      </c>
      <c r="BU10" s="44" t="str">
        <f t="array" ref="BU10">IFERROR(INDEX('Fichier E-Formation'!DP:DP,MATCH('Tab Habilitation'!B10&amp;"AEDRVA",'Fichier E-Formation'!DM:DM&amp;'Fichier E-Formation'!DO:DO,0)),"")</f>
        <v/>
      </c>
      <c r="BV10" s="44" t="str">
        <f t="array" ref="BV10">IFERROR(INDEX('Fichier E-Formation'!DP:DP,MATCH('Tab Habilitation'!B10&amp;"AEDRVAR",'Fichier E-Formation'!DM:DM&amp;'Fichier E-Formation'!DO:DO,0)),"")</f>
        <v/>
      </c>
      <c r="BW10" s="44" t="str">
        <f t="array" ref="BW10">IFERROR(INDEX('Fichier E-Formation'!DP:DP,MATCH('Tab Habilitation'!B10&amp;"ADN8064",'Fichier E-Formation'!DM:DM&amp;'Fichier E-Formation'!DO:DO,0)),"")</f>
        <v/>
      </c>
      <c r="BX10" s="44" t="str">
        <f t="array" ref="BX10">IFERROR(INDEX('Fichier E-Formation'!DP:DP,MATCH('Tab Habilitation'!B10&amp;"AERDFT934",'Fichier E-Formation'!DM:DM&amp;'Fichier E-Formation'!DO:DO,0)),"")</f>
        <v/>
      </c>
      <c r="BY10" s="28"/>
      <c r="BZ10" s="28"/>
      <c r="CA10" s="28"/>
      <c r="CB10" s="28"/>
      <c r="CC10" s="28"/>
      <c r="CD10" s="28"/>
      <c r="CE10" s="28"/>
      <c r="CF10" s="28"/>
      <c r="CG10" s="28"/>
      <c r="CH10" s="28"/>
      <c r="CI10" s="28"/>
      <c r="CJ10" s="28"/>
      <c r="CK10" s="28"/>
      <c r="CL10" s="28"/>
      <c r="CM10" s="28"/>
    </row>
    <row r="11" spans="1:91" ht="15.75" thickBot="1">
      <c r="A11" s="17" t="s">
        <v>48</v>
      </c>
      <c r="B11" s="17" t="s">
        <v>244</v>
      </c>
      <c r="C11" s="18"/>
      <c r="D11" s="19"/>
      <c r="E11" s="21" t="s">
        <v>49</v>
      </c>
      <c r="F11" s="44"/>
      <c r="G11" s="28"/>
      <c r="H11" s="89" t="str">
        <f t="array" ref="H11">IFERROR(INDEX('Fichier E-Formation'!DP:DP,MATCH('Tab Habilitation'!B11&amp;"AAMEDS0001",'Fichier E-Formation'!DM:DM&amp;'Fichier E-Formation'!DO:DO,0)),"")</f>
        <v/>
      </c>
      <c r="I11" s="89" t="str">
        <f t="array" ref="I11">IFERROR(INDEX('Fichier E-Formation'!DP:DP,MATCH('Tab Habilitation'!B11&amp;"AAMEDS0002",'Fichier E-Formation'!DM:DM&amp;'Fichier E-Formation'!DO:DO,0)),"")</f>
        <v/>
      </c>
      <c r="J11" s="44" t="str">
        <f t="array" ref="J11">IFERROR(INDEX('Fichier E-Formation'!DP:DP,MATCH('Tab Habilitation'!B11&amp;"AERDFT907",'Fichier E-Formation'!DM:DM&amp;'Fichier E-Formation'!DO:DO,0)),"")</f>
        <v/>
      </c>
      <c r="K11" s="44" t="str">
        <f t="array" ref="K11">IFERROR(INDEX('Fichier E-Formation'!DP:DP,MATCH('Tab Habilitation'!B11&amp;"ADNTINO",'Fichier E-Formation'!DM:DM&amp;'Fichier E-Formation'!DO:DO,0)),"")</f>
        <v/>
      </c>
      <c r="L11" s="44" t="str">
        <f t="array" ref="L11">IFERROR(INDEX('Fichier E-Formation'!DP:DP,MATCH('Tab Habilitation'!B11&amp;"AAMEDT908",'Fichier E-Formation'!DM:DM&amp;'Fichier E-Formation'!DO:DO,0)),"")</f>
        <v/>
      </c>
      <c r="M11" s="44" t="str">
        <f t="array" ref="M11">IFERROR(INDEX('Fichier E-Formation'!DP:DP,MATCH('Tab Habilitation'!B11&amp;"ADNTSTBATI",'Fichier E-Formation'!DM:DM&amp;'Fichier E-Formation'!DO:DO,0)),"")</f>
        <v/>
      </c>
      <c r="N11" s="44"/>
      <c r="O11" s="44" t="str">
        <f t="array" ref="O11">IFERROR(INDEX('Fichier E-Formation'!DP:DP,MATCH('Tab Habilitation'!B11&amp;"ADNTSTEME",'Fichier E-Formation'!DM:DM&amp;'Fichier E-Formation'!DO:DO,0)),"")</f>
        <v/>
      </c>
      <c r="P11" s="44"/>
      <c r="Q11" s="44" t="str">
        <f t="array" ref="Q11">IFERROR(INDEX('Fichier E-Formation'!DP:DP,MATCH('Tab Habilitation'!B11&amp;"ADNTSTRTI",'Fichier E-Formation'!DM:DM&amp;'Fichier E-Formation'!DO:DO,0)),"")</f>
        <v/>
      </c>
      <c r="R11" s="44"/>
      <c r="S11" s="44" t="str">
        <f t="array" ref="S11">IFERROR(INDEX('Fichier E-Formation'!DP:DP,MATCH('Tab Habilitation'!B11&amp;"ADNTSTTRIC",'Fichier E-Formation'!DM:DM&amp;'Fichier E-Formation'!DO:DO,0)),"")</f>
        <v/>
      </c>
      <c r="T11" s="44"/>
      <c r="U11" s="44" t="str">
        <f t="array" ref="U11">IFERROR(INDEX('Fichier E-Formation'!DP:DP,MATCH('Tab Habilitation'!B11&amp;"ADNTSTSOU",'Fichier E-Formation'!DM:DM&amp;'Fichier E-Formation'!DO:DO,0)),"")</f>
        <v/>
      </c>
      <c r="V11" s="44"/>
      <c r="W11" s="44" t="str">
        <f t="array" ref="W11">IFERROR(INDEX('Fichier E-Formation'!DP:DP,MATCH('Tab Habilitation'!B11&amp;"ADNTSTBRT",'Fichier E-Formation'!DM:DM&amp;'Fichier E-Formation'!DO:DO,0)),"")</f>
        <v/>
      </c>
      <c r="X11" s="44"/>
      <c r="Y11" s="44" t="str">
        <f t="array" ref="Y11">IFERROR(INDEX('Fichier E-Formation'!DP:DP,MATCH('Tab Habilitation'!B11&amp;"ADNTSTAER",'Fichier E-Formation'!DM:DM&amp;'Fichier E-Formation'!DO:DO,0)),"")</f>
        <v/>
      </c>
      <c r="Z11" s="44"/>
      <c r="AA11" s="44" t="str">
        <f t="array" ref="AA11">IFERROR(INDEX('Fichier E-Formation'!DP:DP,MATCH('Tab Habilitation'!B11&amp;"ADNTSTCIS",'Fichier E-Formation'!DM:DM&amp;'Fichier E-Formation'!DO:DO,0)),"")</f>
        <v/>
      </c>
      <c r="AB11" s="44"/>
      <c r="AC11" s="44" t="str">
        <f t="array" ref="AC11">IFERROR(INDEX('Fichier E-Formation'!DP:DP,MATCH('Tab Habilitation'!B11&amp;"ADNTSTRAET",'Fichier E-Formation'!DM:DM&amp;'Fichier E-Formation'!DO:DO,0)),"")</f>
        <v/>
      </c>
      <c r="AD11" s="44"/>
      <c r="AE11" s="44" t="str">
        <f t="array" ref="AE11">IFERROR(INDEX('Fichier E-Formation'!DP:DP,MATCH('Tab Habilitation'!B11&amp;"ADNTSTRTOT",'Fichier E-Formation'!DM:DM&amp;'Fichier E-Formation'!DO:DO,0)),"")</f>
        <v/>
      </c>
      <c r="AF11" s="44"/>
      <c r="AG11" s="44" t="str">
        <f t="array" ref="AG11">IFERROR(INDEX('Fichier E-Formation'!DP:DP,MATCH('Tab Habilitation'!B11&amp;"ADNTSTCCFC",'Fichier E-Formation'!DM:DM&amp;'Fichier E-Formation'!DO:DO,0)),"")</f>
        <v/>
      </c>
      <c r="AH11" s="44"/>
      <c r="AI11" s="44" t="str">
        <f t="array" ref="AI11">IFERROR(INDEX('Fichier E-Formation'!DP:DP,MATCH('Tab Habilitation'!B11&amp;"ADNRDCBT",'Fichier E-Formation'!DM:DM&amp;'Fichier E-Formation'!DO:DO,0)),"")</f>
        <v/>
      </c>
      <c r="AJ11" s="44" t="str">
        <f t="array" ref="AJ11">IFERROR(INDEX('Fichier E-Formation'!DP:DP,MATCH('Tab Habilitation'!B11&amp;"ADNTIP02B",'Fichier E-Formation'!DM:DM&amp;'Fichier E-Formation'!DO:DO,0)),"")</f>
        <v/>
      </c>
      <c r="AK11" s="44" t="str">
        <f t="array" ref="AK11">IFERROR(INDEX('Fichier E-Formation'!DP:DP,MATCH('Tab Habilitation'!B11&amp;"ADNTIP00B",'Fichier E-Formation'!DM:DM&amp;'Fichier E-Formation'!DO:DO,0)),"")</f>
        <v/>
      </c>
      <c r="AL11" s="44" t="str">
        <f t="array" ref="AL11">IFERROR(INDEX('Fichier E-Formation'!DP:DP,MATCH('Tab Habilitation'!B11&amp;"ADNTIP02AI",'Fichier E-Formation'!DM:DM&amp;'Fichier E-Formation'!DO:DO,0)),"")</f>
        <v/>
      </c>
      <c r="AM11" s="44" t="str">
        <f t="array" ref="AM11">IFERROR(INDEX('Fichier E-Formation'!DP:DP,MATCH('Tab Habilitation'!B11&amp;"ADNT001",'Fichier E-Formation'!DM:DM&amp;'Fichier E-Formation'!DO:DO,0)),"")</f>
        <v/>
      </c>
      <c r="AN11" s="44"/>
      <c r="AO11" s="44" t="str">
        <f t="array" ref="AO11">IFERROR(INDEX('Fichier E-Formation'!DP:DP,MATCH('Tab Habilitation'!B11&amp;"ADNT002",'Fichier E-Formation'!DM:DM&amp;'Fichier E-Formation'!DO:DO,0)),"")</f>
        <v/>
      </c>
      <c r="AP11" s="44"/>
      <c r="AQ11" s="44" t="str">
        <f t="array" ref="AQ11">IFERROR(INDEX('Fichier E-Formation'!DP:DP,MATCH('Tab Habilitation'!B11&amp;"ADNT003",'Fichier E-Formation'!DM:DM&amp;'Fichier E-Formation'!DO:DO,0)),"")</f>
        <v/>
      </c>
      <c r="AR11" s="44"/>
      <c r="AS11" s="44" t="str">
        <f t="array" ref="AS11">IFERROR(INDEX('Fichier E-Formation'!DP:DP,MATCH('Tab Habilitation'!B11&amp;"ADNT004",'Fichier E-Formation'!DM:DM&amp;'Fichier E-Formation'!DO:DO,0)),"")</f>
        <v/>
      </c>
      <c r="AT11" s="44"/>
      <c r="AU11" s="44" t="str">
        <f t="array" ref="AU11">IFERROR(INDEX('Fichier E-Formation'!DP:DP,MATCH('Tab Habilitation'!B11&amp;"AERDFFPEMPI",'Fichier E-Formation'!DM:DM&amp;'Fichier E-Formation'!DO:DO,0)),"")</f>
        <v/>
      </c>
      <c r="AV11" s="44" t="str">
        <f t="array" ref="AV11">IFERROR(INDEX('Fichier E-Formation'!DP:DP,MATCH('Tab Habilitation'!B11&amp;"AERDFPEMPR",'Fichier E-Formation'!DM:DM&amp;'Fichier E-Formation'!DO:DO,0)),"")</f>
        <v/>
      </c>
      <c r="AW11" s="44"/>
      <c r="AX11" s="44" t="str">
        <f t="array" ref="AX11">IFERROR(INDEX('Fichier E-Formation'!DP:DP,MATCH('Tab Habilitation'!B11&amp;"AERDFGRUA1",'Fichier E-Formation'!DM:DM&amp;'Fichier E-Formation'!DO:DO,0)),"")</f>
        <v/>
      </c>
      <c r="AY11" s="44" t="str">
        <f t="array" ref="AY11">IFERROR(INDEX('Fichier E-Formation'!DP:DP,MATCH('Tab Habilitation'!B11&amp;"AERDFGRUR1",'Fichier E-Formation'!DM:DM&amp;'Fichier E-Formation'!DO:DO,0)),"")</f>
        <v/>
      </c>
      <c r="AZ11" s="44"/>
      <c r="BA11" s="44" t="str">
        <f t="array" ref="BA11">IFERROR(INDEX('Fichier E-Formation'!DP:DP,MATCH('Tab Habilitation'!B11&amp;"AEMEDP0001",'Fichier E-Formation'!DM:DM&amp;'Fichier E-Formation'!DO:DO,0)),"")</f>
        <v/>
      </c>
      <c r="BB11" s="44"/>
      <c r="BC11" s="44" t="str">
        <f t="array" ref="BC11">IFERROR(INDEX('Fichier E-Formation'!DP:DP,MATCH('Tab Habilitation'!B11&amp;"AEMEDEP015",'Fichier E-Formation'!DM:DM&amp;'Fichier E-Formation'!DO:DO,0)),"")</f>
        <v/>
      </c>
      <c r="BD11" s="44"/>
      <c r="BE11" s="44"/>
      <c r="BF11" s="44" t="str">
        <f t="array" ref="BF11">IFERROR(INDEX('Fichier E-Formation'!DP:DP,MATCH('Tab Habilitation'!B11&amp;"ADN2993",'Fichier E-Formation'!DM:DM&amp;'Fichier E-Formation'!DO:DO,0)),"")</f>
        <v/>
      </c>
      <c r="BG11" s="44" t="str">
        <f t="array" ref="BG11">IFERROR(INDEX('Fichier E-Formation'!DP:DP,MATCH('Tab Habilitation'!B11&amp;"ADN2995",'Fichier E-Formation'!DM:DM&amp;'Fichier E-Formation'!DO:DO,0)),"")</f>
        <v/>
      </c>
      <c r="BH11" s="44"/>
      <c r="BI11" s="44" t="str">
        <f t="array" ref="BI11">IFERROR(INDEX('Fichier E-Formation'!DP:DP,MATCH('Tab Habilitation'!B11&amp;"ADN2994",'Fichier E-Formation'!DM:DM&amp;'Fichier E-Formation'!DO:DO,0)),"")</f>
        <v/>
      </c>
      <c r="BJ11" s="44" t="str">
        <f t="array" ref="BJ11">IFERROR(INDEX('Fichier E-Formation'!DP:DP,MATCH('Tab Habilitation'!B11&amp;"ADN2996",'Fichier E-Formation'!DM:DM&amp;'Fichier E-Formation'!DO:DO,0)),"")</f>
        <v/>
      </c>
      <c r="BK11" s="44"/>
      <c r="BL11" s="44" t="str">
        <f t="array" ref="BL11">IFERROR(INDEX('Fichier E-Formation'!DP:DP,MATCH('Tab Habilitation'!B11&amp;"AERDFFT941B",'Fichier E-Formation'!DM:DM&amp;'Fichier E-Formation'!DO:DO,0)),"")</f>
        <v/>
      </c>
      <c r="BM11" s="44"/>
      <c r="BN11" s="44" t="str">
        <f t="array" ref="BN11">IFERROR(INDEX('Fichier E-Formation'!DP:DP,MATCH('Tab Habilitation'!B11&amp;"ACDLY08",'Fichier E-Formation'!DM:DM&amp;'Fichier E-Formation'!DO:DO,0)),"")</f>
        <v/>
      </c>
      <c r="BO11" s="44" t="str">
        <f t="array" ref="BO11">IFERROR(INDEX('Fichier E-Formation'!DP:DP,MATCH('Tab Habilitation'!B11&amp;"ACDLY13",'Fichier E-Formation'!DM:DM&amp;'Fichier E-Formation'!DO:DO,0)),"")</f>
        <v/>
      </c>
      <c r="BP11" s="44" t="str">
        <f t="array" ref="BP11">IFERROR(INDEX('Fichier E-Formation'!DP:DP,MATCH('Tab Habilitation'!B11&amp;"ACDCK007",'Fichier E-Formation'!DM:DM&amp;'Fichier E-Formation'!DO:DO,0)),"")</f>
        <v/>
      </c>
      <c r="BQ11" s="44" t="str">
        <f t="array" ref="BQ11">IFERROR(INDEX('Fichier E-Formation'!DP:DP,MATCH('Tab Habilitation'!B11&amp;"ACDLY1",'Fichier E-Formation'!DM:DM&amp;'Fichier E-Formation'!DO:DO,0)),"")</f>
        <v/>
      </c>
      <c r="BR11" s="44" t="str">
        <f t="array" ref="BR11">IFERROR(INDEX('Fichier E-Formation'!DP:DP,MATCH('Tab Habilitation'!B11&amp;"AAMEDLINK1",'Fichier E-Formation'!DM:DM&amp;'Fichier E-Formation'!DO:DO,0)),"")</f>
        <v/>
      </c>
      <c r="BS11" s="44" t="str">
        <f t="array" ref="BS11">IFERROR(INDEX('Fichier E-Formation'!DP:DP,MATCH('Tab Habilitation'!B11&amp;"ACDTIPINTV",'Fichier E-Formation'!DM:DM&amp;'Fichier E-Formation'!DO:DO,0)),"")</f>
        <v/>
      </c>
      <c r="BT11" s="44" t="str">
        <f t="array" ref="BT11">IFERROR(INDEX('Fichier E-Formation'!DP:DP,MATCH('Tab Habilitation'!B11&amp;"AAMEDFADTC",'Fichier E-Formation'!DM:DM&amp;'Fichier E-Formation'!DO:DO,0)),"")</f>
        <v/>
      </c>
      <c r="BU11" s="44" t="str">
        <f t="array" ref="BU11">IFERROR(INDEX('Fichier E-Formation'!DP:DP,MATCH('Tab Habilitation'!B11&amp;"AEDRVA",'Fichier E-Formation'!DM:DM&amp;'Fichier E-Formation'!DO:DO,0)),"")</f>
        <v/>
      </c>
      <c r="BV11" s="44" t="str">
        <f t="array" ref="BV11">IFERROR(INDEX('Fichier E-Formation'!DP:DP,MATCH('Tab Habilitation'!B11&amp;"AEDRVAR",'Fichier E-Formation'!DM:DM&amp;'Fichier E-Formation'!DO:DO,0)),"")</f>
        <v/>
      </c>
      <c r="BW11" s="44" t="str">
        <f t="array" ref="BW11">IFERROR(INDEX('Fichier E-Formation'!DP:DP,MATCH('Tab Habilitation'!B11&amp;"ADN8064",'Fichier E-Formation'!DM:DM&amp;'Fichier E-Formation'!DO:DO,0)),"")</f>
        <v/>
      </c>
      <c r="BX11" s="44">
        <f t="array" ref="BX11">IFERROR(INDEX('Fichier E-Formation'!DP:DP,MATCH('Tab Habilitation'!B11&amp;"AERDFT934",'Fichier E-Formation'!DM:DM&amp;'Fichier E-Formation'!DO:DO,0)),"")</f>
        <v>42115</v>
      </c>
      <c r="BY11" s="28"/>
      <c r="BZ11" s="28"/>
      <c r="CA11" s="28"/>
      <c r="CB11" s="28"/>
      <c r="CC11" s="28"/>
      <c r="CD11" s="28"/>
      <c r="CE11" s="28"/>
      <c r="CF11" s="28"/>
      <c r="CG11" s="28"/>
      <c r="CH11" s="28"/>
      <c r="CI11" s="28"/>
      <c r="CJ11" s="28"/>
      <c r="CK11" s="28"/>
      <c r="CL11" s="28"/>
      <c r="CM11" s="28"/>
    </row>
    <row r="12" spans="1:91" ht="15.75" thickBot="1">
      <c r="A12" s="17" t="s">
        <v>48</v>
      </c>
      <c r="B12" s="17" t="s">
        <v>245</v>
      </c>
      <c r="C12" s="18"/>
      <c r="D12" s="19"/>
      <c r="E12" s="21" t="s">
        <v>52</v>
      </c>
      <c r="F12" s="44"/>
      <c r="G12" s="28"/>
      <c r="H12" s="89" t="str">
        <f t="array" ref="H12">IFERROR(INDEX('Fichier E-Formation'!DP:DP,MATCH('Tab Habilitation'!B12&amp;"AAMEDS0001",'Fichier E-Formation'!DM:DM&amp;'Fichier E-Formation'!DO:DO,0)),"")</f>
        <v/>
      </c>
      <c r="I12" s="89" t="str">
        <f t="array" ref="I12">IFERROR(INDEX('Fichier E-Formation'!DP:DP,MATCH('Tab Habilitation'!B12&amp;"AAMEDS0002",'Fichier E-Formation'!DM:DM&amp;'Fichier E-Formation'!DO:DO,0)),"")</f>
        <v/>
      </c>
      <c r="J12" s="44" t="str">
        <f t="array" ref="J12">IFERROR(INDEX('Fichier E-Formation'!DP:DP,MATCH('Tab Habilitation'!B12&amp;"AERDFT907",'Fichier E-Formation'!DM:DM&amp;'Fichier E-Formation'!DO:DO,0)),"")</f>
        <v/>
      </c>
      <c r="K12" s="44" t="str">
        <f t="array" ref="K12">IFERROR(INDEX('Fichier E-Formation'!DP:DP,MATCH('Tab Habilitation'!B12&amp;"ADNTINO",'Fichier E-Formation'!DM:DM&amp;'Fichier E-Formation'!DO:DO,0)),"")</f>
        <v/>
      </c>
      <c r="L12" s="44" t="str">
        <f t="array" ref="L12">IFERROR(INDEX('Fichier E-Formation'!DP:DP,MATCH('Tab Habilitation'!B12&amp;"AAMEDT908",'Fichier E-Formation'!DM:DM&amp;'Fichier E-Formation'!DO:DO,0)),"")</f>
        <v/>
      </c>
      <c r="M12" s="44" t="str">
        <f t="array" ref="M12">IFERROR(INDEX('Fichier E-Formation'!DP:DP,MATCH('Tab Habilitation'!B12&amp;"ADNTSTBATI",'Fichier E-Formation'!DM:DM&amp;'Fichier E-Formation'!DO:DO,0)),"")</f>
        <v/>
      </c>
      <c r="N12" s="44"/>
      <c r="O12" s="44" t="str">
        <f t="array" ref="O12">IFERROR(INDEX('Fichier E-Formation'!DP:DP,MATCH('Tab Habilitation'!B12&amp;"ADNTSTEME",'Fichier E-Formation'!DM:DM&amp;'Fichier E-Formation'!DO:DO,0)),"")</f>
        <v/>
      </c>
      <c r="P12" s="44"/>
      <c r="Q12" s="44" t="str">
        <f t="array" ref="Q12">IFERROR(INDEX('Fichier E-Formation'!DP:DP,MATCH('Tab Habilitation'!B12&amp;"ADNTSTRTI",'Fichier E-Formation'!DM:DM&amp;'Fichier E-Formation'!DO:DO,0)),"")</f>
        <v/>
      </c>
      <c r="R12" s="44"/>
      <c r="S12" s="44" t="str">
        <f t="array" ref="S12">IFERROR(INDEX('Fichier E-Formation'!DP:DP,MATCH('Tab Habilitation'!B12&amp;"ADNTSTTRIC",'Fichier E-Formation'!DM:DM&amp;'Fichier E-Formation'!DO:DO,0)),"")</f>
        <v/>
      </c>
      <c r="T12" s="44"/>
      <c r="U12" s="44" t="str">
        <f t="array" ref="U12">IFERROR(INDEX('Fichier E-Formation'!DP:DP,MATCH('Tab Habilitation'!B12&amp;"ADNTSTSOU",'Fichier E-Formation'!DM:DM&amp;'Fichier E-Formation'!DO:DO,0)),"")</f>
        <v/>
      </c>
      <c r="V12" s="44"/>
      <c r="W12" s="44" t="str">
        <f t="array" ref="W12">IFERROR(INDEX('Fichier E-Formation'!DP:DP,MATCH('Tab Habilitation'!B12&amp;"ADNTSTBRT",'Fichier E-Formation'!DM:DM&amp;'Fichier E-Formation'!DO:DO,0)),"")</f>
        <v/>
      </c>
      <c r="X12" s="44"/>
      <c r="Y12" s="44" t="str">
        <f t="array" ref="Y12">IFERROR(INDEX('Fichier E-Formation'!DP:DP,MATCH('Tab Habilitation'!B12&amp;"ADNTSTAER",'Fichier E-Formation'!DM:DM&amp;'Fichier E-Formation'!DO:DO,0)),"")</f>
        <v/>
      </c>
      <c r="Z12" s="44"/>
      <c r="AA12" s="44" t="str">
        <f t="array" ref="AA12">IFERROR(INDEX('Fichier E-Formation'!DP:DP,MATCH('Tab Habilitation'!B12&amp;"ADNTSTCIS",'Fichier E-Formation'!DM:DM&amp;'Fichier E-Formation'!DO:DO,0)),"")</f>
        <v/>
      </c>
      <c r="AB12" s="44"/>
      <c r="AC12" s="44" t="str">
        <f t="array" ref="AC12">IFERROR(INDEX('Fichier E-Formation'!DP:DP,MATCH('Tab Habilitation'!B12&amp;"ADNTSTRAET",'Fichier E-Formation'!DM:DM&amp;'Fichier E-Formation'!DO:DO,0)),"")</f>
        <v/>
      </c>
      <c r="AD12" s="44"/>
      <c r="AE12" s="44" t="str">
        <f t="array" ref="AE12">IFERROR(INDEX('Fichier E-Formation'!DP:DP,MATCH('Tab Habilitation'!B12&amp;"ADNTSTRTOT",'Fichier E-Formation'!DM:DM&amp;'Fichier E-Formation'!DO:DO,0)),"")</f>
        <v/>
      </c>
      <c r="AF12" s="44"/>
      <c r="AG12" s="44" t="str">
        <f t="array" ref="AG12">IFERROR(INDEX('Fichier E-Formation'!DP:DP,MATCH('Tab Habilitation'!B12&amp;"ADNTSTCCFC",'Fichier E-Formation'!DM:DM&amp;'Fichier E-Formation'!DO:DO,0)),"")</f>
        <v/>
      </c>
      <c r="AH12" s="44"/>
      <c r="AI12" s="44" t="str">
        <f t="array" ref="AI12">IFERROR(INDEX('Fichier E-Formation'!DP:DP,MATCH('Tab Habilitation'!B12&amp;"ADNRDCBT",'Fichier E-Formation'!DM:DM&amp;'Fichier E-Formation'!DO:DO,0)),"")</f>
        <v/>
      </c>
      <c r="AJ12" s="44" t="str">
        <f t="array" ref="AJ12">IFERROR(INDEX('Fichier E-Formation'!DP:DP,MATCH('Tab Habilitation'!B12&amp;"ADNTIP02B",'Fichier E-Formation'!DM:DM&amp;'Fichier E-Formation'!DO:DO,0)),"")</f>
        <v/>
      </c>
      <c r="AK12" s="44" t="str">
        <f t="array" ref="AK12">IFERROR(INDEX('Fichier E-Formation'!DP:DP,MATCH('Tab Habilitation'!B12&amp;"ADNTIP00B",'Fichier E-Formation'!DM:DM&amp;'Fichier E-Formation'!DO:DO,0)),"")</f>
        <v/>
      </c>
      <c r="AL12" s="44" t="str">
        <f t="array" ref="AL12">IFERROR(INDEX('Fichier E-Formation'!DP:DP,MATCH('Tab Habilitation'!B12&amp;"ADNTIP02AI",'Fichier E-Formation'!DM:DM&amp;'Fichier E-Formation'!DO:DO,0)),"")</f>
        <v/>
      </c>
      <c r="AM12" s="44" t="str">
        <f t="array" ref="AM12">IFERROR(INDEX('Fichier E-Formation'!DP:DP,MATCH('Tab Habilitation'!B12&amp;"ADNT001",'Fichier E-Formation'!DM:DM&amp;'Fichier E-Formation'!DO:DO,0)),"")</f>
        <v/>
      </c>
      <c r="AN12" s="44"/>
      <c r="AO12" s="44" t="str">
        <f t="array" ref="AO12">IFERROR(INDEX('Fichier E-Formation'!DP:DP,MATCH('Tab Habilitation'!B12&amp;"ADNT002",'Fichier E-Formation'!DM:DM&amp;'Fichier E-Formation'!DO:DO,0)),"")</f>
        <v/>
      </c>
      <c r="AP12" s="44"/>
      <c r="AQ12" s="44" t="str">
        <f t="array" ref="AQ12">IFERROR(INDEX('Fichier E-Formation'!DP:DP,MATCH('Tab Habilitation'!B12&amp;"ADNT003",'Fichier E-Formation'!DM:DM&amp;'Fichier E-Formation'!DO:DO,0)),"")</f>
        <v/>
      </c>
      <c r="AR12" s="44"/>
      <c r="AS12" s="44">
        <f t="array" ref="AS12">IFERROR(INDEX('Fichier E-Formation'!DP:DP,MATCH('Tab Habilitation'!B12&amp;"ADNT004",'Fichier E-Formation'!DM:DM&amp;'Fichier E-Formation'!DO:DO,0)),"")</f>
        <v>42097</v>
      </c>
      <c r="AT12" s="44"/>
      <c r="AU12" s="44" t="str">
        <f t="array" ref="AU12">IFERROR(INDEX('Fichier E-Formation'!DP:DP,MATCH('Tab Habilitation'!B12&amp;"AERDFFPEMPI",'Fichier E-Formation'!DM:DM&amp;'Fichier E-Formation'!DO:DO,0)),"")</f>
        <v/>
      </c>
      <c r="AV12" s="44" t="str">
        <f t="array" ref="AV12">IFERROR(INDEX('Fichier E-Formation'!DP:DP,MATCH('Tab Habilitation'!B12&amp;"AERDFPEMPR",'Fichier E-Formation'!DM:DM&amp;'Fichier E-Formation'!DO:DO,0)),"")</f>
        <v/>
      </c>
      <c r="AW12" s="44"/>
      <c r="AX12" s="44" t="str">
        <f t="array" ref="AX12">IFERROR(INDEX('Fichier E-Formation'!DP:DP,MATCH('Tab Habilitation'!B12&amp;"AERDFGRUA1",'Fichier E-Formation'!DM:DM&amp;'Fichier E-Formation'!DO:DO,0)),"")</f>
        <v/>
      </c>
      <c r="AY12" s="44" t="str">
        <f t="array" ref="AY12">IFERROR(INDEX('Fichier E-Formation'!DP:DP,MATCH('Tab Habilitation'!B12&amp;"AERDFGRUR1",'Fichier E-Formation'!DM:DM&amp;'Fichier E-Formation'!DO:DO,0)),"")</f>
        <v/>
      </c>
      <c r="AZ12" s="44"/>
      <c r="BA12" s="44" t="str">
        <f t="array" ref="BA12">IFERROR(INDEX('Fichier E-Formation'!DP:DP,MATCH('Tab Habilitation'!B12&amp;"AEMEDP0001",'Fichier E-Formation'!DM:DM&amp;'Fichier E-Formation'!DO:DO,0)),"")</f>
        <v/>
      </c>
      <c r="BB12" s="44"/>
      <c r="BC12" s="44" t="str">
        <f t="array" ref="BC12">IFERROR(INDEX('Fichier E-Formation'!DP:DP,MATCH('Tab Habilitation'!B12&amp;"AEMEDEP015",'Fichier E-Formation'!DM:DM&amp;'Fichier E-Formation'!DO:DO,0)),"")</f>
        <v/>
      </c>
      <c r="BD12" s="44"/>
      <c r="BE12" s="44"/>
      <c r="BF12" s="44" t="str">
        <f t="array" ref="BF12">IFERROR(INDEX('Fichier E-Formation'!DP:DP,MATCH('Tab Habilitation'!B12&amp;"ADN2993",'Fichier E-Formation'!DM:DM&amp;'Fichier E-Formation'!DO:DO,0)),"")</f>
        <v/>
      </c>
      <c r="BG12" s="44" t="str">
        <f t="array" ref="BG12">IFERROR(INDEX('Fichier E-Formation'!DP:DP,MATCH('Tab Habilitation'!B12&amp;"ADN2995",'Fichier E-Formation'!DM:DM&amp;'Fichier E-Formation'!DO:DO,0)),"")</f>
        <v/>
      </c>
      <c r="BH12" s="44"/>
      <c r="BI12" s="44" t="str">
        <f t="array" ref="BI12">IFERROR(INDEX('Fichier E-Formation'!DP:DP,MATCH('Tab Habilitation'!B12&amp;"ADN2994",'Fichier E-Formation'!DM:DM&amp;'Fichier E-Formation'!DO:DO,0)),"")</f>
        <v/>
      </c>
      <c r="BJ12" s="44" t="str">
        <f t="array" ref="BJ12">IFERROR(INDEX('Fichier E-Formation'!DP:DP,MATCH('Tab Habilitation'!B12&amp;"ADN2996",'Fichier E-Formation'!DM:DM&amp;'Fichier E-Formation'!DO:DO,0)),"")</f>
        <v/>
      </c>
      <c r="BK12" s="44"/>
      <c r="BL12" s="44" t="str">
        <f t="array" ref="BL12">IFERROR(INDEX('Fichier E-Formation'!DP:DP,MATCH('Tab Habilitation'!B12&amp;"AERDFFT941B",'Fichier E-Formation'!DM:DM&amp;'Fichier E-Formation'!DO:DO,0)),"")</f>
        <v/>
      </c>
      <c r="BM12" s="44"/>
      <c r="BN12" s="44" t="str">
        <f t="array" ref="BN12">IFERROR(INDEX('Fichier E-Formation'!DP:DP,MATCH('Tab Habilitation'!B12&amp;"ACDLY08",'Fichier E-Formation'!DM:DM&amp;'Fichier E-Formation'!DO:DO,0)),"")</f>
        <v/>
      </c>
      <c r="BO12" s="44" t="str">
        <f t="array" ref="BO12">IFERROR(INDEX('Fichier E-Formation'!DP:DP,MATCH('Tab Habilitation'!B12&amp;"ACDLY13",'Fichier E-Formation'!DM:DM&amp;'Fichier E-Formation'!DO:DO,0)),"")</f>
        <v/>
      </c>
      <c r="BP12" s="44" t="str">
        <f t="array" ref="BP12">IFERROR(INDEX('Fichier E-Formation'!DP:DP,MATCH('Tab Habilitation'!B12&amp;"ACDCK007",'Fichier E-Formation'!DM:DM&amp;'Fichier E-Formation'!DO:DO,0)),"")</f>
        <v/>
      </c>
      <c r="BQ12" s="44" t="str">
        <f t="array" ref="BQ12">IFERROR(INDEX('Fichier E-Formation'!DP:DP,MATCH('Tab Habilitation'!B12&amp;"ACDLY1",'Fichier E-Formation'!DM:DM&amp;'Fichier E-Formation'!DO:DO,0)),"")</f>
        <v/>
      </c>
      <c r="BR12" s="44" t="str">
        <f t="array" ref="BR12">IFERROR(INDEX('Fichier E-Formation'!DP:DP,MATCH('Tab Habilitation'!B12&amp;"AAMEDLINK1",'Fichier E-Formation'!DM:DM&amp;'Fichier E-Formation'!DO:DO,0)),"")</f>
        <v/>
      </c>
      <c r="BS12" s="44" t="str">
        <f t="array" ref="BS12">IFERROR(INDEX('Fichier E-Formation'!DP:DP,MATCH('Tab Habilitation'!B12&amp;"ACDTIPINTV",'Fichier E-Formation'!DM:DM&amp;'Fichier E-Formation'!DO:DO,0)),"")</f>
        <v/>
      </c>
      <c r="BT12" s="44" t="str">
        <f t="array" ref="BT12">IFERROR(INDEX('Fichier E-Formation'!DP:DP,MATCH('Tab Habilitation'!B12&amp;"AAMEDFADTC",'Fichier E-Formation'!DM:DM&amp;'Fichier E-Formation'!DO:DO,0)),"")</f>
        <v/>
      </c>
      <c r="BU12" s="44" t="str">
        <f t="array" ref="BU12">IFERROR(INDEX('Fichier E-Formation'!DP:DP,MATCH('Tab Habilitation'!B12&amp;"AEDRVA",'Fichier E-Formation'!DM:DM&amp;'Fichier E-Formation'!DO:DO,0)),"")</f>
        <v/>
      </c>
      <c r="BV12" s="44" t="str">
        <f t="array" ref="BV12">IFERROR(INDEX('Fichier E-Formation'!DP:DP,MATCH('Tab Habilitation'!B12&amp;"AEDRVAR",'Fichier E-Formation'!DM:DM&amp;'Fichier E-Formation'!DO:DO,0)),"")</f>
        <v/>
      </c>
      <c r="BW12" s="44" t="str">
        <f t="array" ref="BW12">IFERROR(INDEX('Fichier E-Formation'!DP:DP,MATCH('Tab Habilitation'!B12&amp;"ADN8064",'Fichier E-Formation'!DM:DM&amp;'Fichier E-Formation'!DO:DO,0)),"")</f>
        <v/>
      </c>
      <c r="BX12" s="44" t="str">
        <f t="array" ref="BX12">IFERROR(INDEX('Fichier E-Formation'!DP:DP,MATCH('Tab Habilitation'!B12&amp;"AERDFT934",'Fichier E-Formation'!DM:DM&amp;'Fichier E-Formation'!DO:DO,0)),"")</f>
        <v/>
      </c>
      <c r="BY12" s="28"/>
      <c r="BZ12" s="28"/>
      <c r="CA12" s="28"/>
      <c r="CB12" s="28"/>
      <c r="CC12" s="28"/>
      <c r="CD12" s="28"/>
      <c r="CE12" s="28"/>
      <c r="CF12" s="28"/>
      <c r="CG12" s="28"/>
      <c r="CH12" s="28"/>
      <c r="CI12" s="28"/>
      <c r="CJ12" s="28"/>
      <c r="CK12" s="28"/>
      <c r="CL12" s="28"/>
      <c r="CM12" s="28"/>
    </row>
    <row r="13" spans="1:91" ht="15.75" thickBot="1">
      <c r="A13" s="17" t="s">
        <v>48</v>
      </c>
      <c r="B13" s="17" t="s">
        <v>246</v>
      </c>
      <c r="C13" s="18"/>
      <c r="D13" s="19"/>
      <c r="E13" s="21" t="s">
        <v>51</v>
      </c>
      <c r="F13" s="44"/>
      <c r="G13" s="28"/>
      <c r="H13" s="89" t="str">
        <f t="array" ref="H13">IFERROR(INDEX('Fichier E-Formation'!DP:DP,MATCH('Tab Habilitation'!B13&amp;"AAMEDS0001",'Fichier E-Formation'!DM:DM&amp;'Fichier E-Formation'!DO:DO,0)),"")</f>
        <v/>
      </c>
      <c r="I13" s="89" t="str">
        <f t="array" ref="I13">IFERROR(INDEX('Fichier E-Formation'!DP:DP,MATCH('Tab Habilitation'!B13&amp;"AAMEDS0002",'Fichier E-Formation'!DM:DM&amp;'Fichier E-Formation'!DO:DO,0)),"")</f>
        <v/>
      </c>
      <c r="J13" s="44" t="str">
        <f t="array" ref="J13">IFERROR(INDEX('Fichier E-Formation'!DP:DP,MATCH('Tab Habilitation'!B13&amp;"AERDFT907",'Fichier E-Formation'!DM:DM&amp;'Fichier E-Formation'!DO:DO,0)),"")</f>
        <v/>
      </c>
      <c r="K13" s="44" t="str">
        <f t="array" ref="K13">IFERROR(INDEX('Fichier E-Formation'!DP:DP,MATCH('Tab Habilitation'!B13&amp;"ADNTINO",'Fichier E-Formation'!DM:DM&amp;'Fichier E-Formation'!DO:DO,0)),"")</f>
        <v/>
      </c>
      <c r="L13" s="44" t="str">
        <f t="array" ref="L13">IFERROR(INDEX('Fichier E-Formation'!DP:DP,MATCH('Tab Habilitation'!B13&amp;"AAMEDT908",'Fichier E-Formation'!DM:DM&amp;'Fichier E-Formation'!DO:DO,0)),"")</f>
        <v/>
      </c>
      <c r="M13" s="44" t="str">
        <f t="array" ref="M13">IFERROR(INDEX('Fichier E-Formation'!DP:DP,MATCH('Tab Habilitation'!B13&amp;"ADNTSTBATI",'Fichier E-Formation'!DM:DM&amp;'Fichier E-Formation'!DO:DO,0)),"")</f>
        <v/>
      </c>
      <c r="N13" s="44"/>
      <c r="O13" s="44" t="str">
        <f t="array" ref="O13">IFERROR(INDEX('Fichier E-Formation'!DP:DP,MATCH('Tab Habilitation'!B13&amp;"ADNTSTEME",'Fichier E-Formation'!DM:DM&amp;'Fichier E-Formation'!DO:DO,0)),"")</f>
        <v/>
      </c>
      <c r="P13" s="44"/>
      <c r="Q13" s="44" t="str">
        <f t="array" ref="Q13">IFERROR(INDEX('Fichier E-Formation'!DP:DP,MATCH('Tab Habilitation'!B13&amp;"ADNTSTRTI",'Fichier E-Formation'!DM:DM&amp;'Fichier E-Formation'!DO:DO,0)),"")</f>
        <v/>
      </c>
      <c r="R13" s="44"/>
      <c r="S13" s="44" t="str">
        <f t="array" ref="S13">IFERROR(INDEX('Fichier E-Formation'!DP:DP,MATCH('Tab Habilitation'!B13&amp;"ADNTSTTRIC",'Fichier E-Formation'!DM:DM&amp;'Fichier E-Formation'!DO:DO,0)),"")</f>
        <v/>
      </c>
      <c r="T13" s="44"/>
      <c r="U13" s="44" t="str">
        <f t="array" ref="U13">IFERROR(INDEX('Fichier E-Formation'!DP:DP,MATCH('Tab Habilitation'!B13&amp;"ADNTSTSOU",'Fichier E-Formation'!DM:DM&amp;'Fichier E-Formation'!DO:DO,0)),"")</f>
        <v/>
      </c>
      <c r="V13" s="44"/>
      <c r="W13" s="44" t="str">
        <f t="array" ref="W13">IFERROR(INDEX('Fichier E-Formation'!DP:DP,MATCH('Tab Habilitation'!B13&amp;"ADNTSTBRT",'Fichier E-Formation'!DM:DM&amp;'Fichier E-Formation'!DO:DO,0)),"")</f>
        <v/>
      </c>
      <c r="X13" s="44"/>
      <c r="Y13" s="44" t="str">
        <f t="array" ref="Y13">IFERROR(INDEX('Fichier E-Formation'!DP:DP,MATCH('Tab Habilitation'!B13&amp;"ADNTSTAER",'Fichier E-Formation'!DM:DM&amp;'Fichier E-Formation'!DO:DO,0)),"")</f>
        <v/>
      </c>
      <c r="Z13" s="44"/>
      <c r="AA13" s="44" t="str">
        <f t="array" ref="AA13">IFERROR(INDEX('Fichier E-Formation'!DP:DP,MATCH('Tab Habilitation'!B13&amp;"ADNTSTCIS",'Fichier E-Formation'!DM:DM&amp;'Fichier E-Formation'!DO:DO,0)),"")</f>
        <v/>
      </c>
      <c r="AB13" s="44"/>
      <c r="AC13" s="44" t="str">
        <f t="array" ref="AC13">IFERROR(INDEX('Fichier E-Formation'!DP:DP,MATCH('Tab Habilitation'!B13&amp;"ADNTSTRAET",'Fichier E-Formation'!DM:DM&amp;'Fichier E-Formation'!DO:DO,0)),"")</f>
        <v/>
      </c>
      <c r="AD13" s="44"/>
      <c r="AE13" s="44" t="str">
        <f t="array" ref="AE13">IFERROR(INDEX('Fichier E-Formation'!DP:DP,MATCH('Tab Habilitation'!B13&amp;"ADNTSTRTOT",'Fichier E-Formation'!DM:DM&amp;'Fichier E-Formation'!DO:DO,0)),"")</f>
        <v/>
      </c>
      <c r="AF13" s="44"/>
      <c r="AG13" s="44" t="str">
        <f t="array" ref="AG13">IFERROR(INDEX('Fichier E-Formation'!DP:DP,MATCH('Tab Habilitation'!B13&amp;"ADNTSTCCFC",'Fichier E-Formation'!DM:DM&amp;'Fichier E-Formation'!DO:DO,0)),"")</f>
        <v/>
      </c>
      <c r="AH13" s="44"/>
      <c r="AI13" s="44" t="str">
        <f t="array" ref="AI13">IFERROR(INDEX('Fichier E-Formation'!DP:DP,MATCH('Tab Habilitation'!B13&amp;"ADNRDCBT",'Fichier E-Formation'!DM:DM&amp;'Fichier E-Formation'!DO:DO,0)),"")</f>
        <v/>
      </c>
      <c r="AJ13" s="44" t="str">
        <f t="array" ref="AJ13">IFERROR(INDEX('Fichier E-Formation'!DP:DP,MATCH('Tab Habilitation'!B13&amp;"ADNTIP02B",'Fichier E-Formation'!DM:DM&amp;'Fichier E-Formation'!DO:DO,0)),"")</f>
        <v/>
      </c>
      <c r="AK13" s="44" t="str">
        <f t="array" ref="AK13">IFERROR(INDEX('Fichier E-Formation'!DP:DP,MATCH('Tab Habilitation'!B13&amp;"ADNTIP00B",'Fichier E-Formation'!DM:DM&amp;'Fichier E-Formation'!DO:DO,0)),"")</f>
        <v/>
      </c>
      <c r="AL13" s="44" t="str">
        <f t="array" ref="AL13">IFERROR(INDEX('Fichier E-Formation'!DP:DP,MATCH('Tab Habilitation'!B13&amp;"ADNTIP02AI",'Fichier E-Formation'!DM:DM&amp;'Fichier E-Formation'!DO:DO,0)),"")</f>
        <v/>
      </c>
      <c r="AM13" s="44" t="str">
        <f t="array" ref="AM13">IFERROR(INDEX('Fichier E-Formation'!DP:DP,MATCH('Tab Habilitation'!B13&amp;"ADNT001",'Fichier E-Formation'!DM:DM&amp;'Fichier E-Formation'!DO:DO,0)),"")</f>
        <v/>
      </c>
      <c r="AN13" s="44"/>
      <c r="AO13" s="44" t="str">
        <f t="array" ref="AO13">IFERROR(INDEX('Fichier E-Formation'!DP:DP,MATCH('Tab Habilitation'!B13&amp;"ADNT002",'Fichier E-Formation'!DM:DM&amp;'Fichier E-Formation'!DO:DO,0)),"")</f>
        <v/>
      </c>
      <c r="AP13" s="44"/>
      <c r="AQ13" s="44" t="str">
        <f t="array" ref="AQ13">IFERROR(INDEX('Fichier E-Formation'!DP:DP,MATCH('Tab Habilitation'!B13&amp;"ADNT003",'Fichier E-Formation'!DM:DM&amp;'Fichier E-Formation'!DO:DO,0)),"")</f>
        <v/>
      </c>
      <c r="AR13" s="44"/>
      <c r="AS13" s="44" t="str">
        <f t="array" ref="AS13">IFERROR(INDEX('Fichier E-Formation'!DP:DP,MATCH('Tab Habilitation'!B13&amp;"ADNT004",'Fichier E-Formation'!DM:DM&amp;'Fichier E-Formation'!DO:DO,0)),"")</f>
        <v/>
      </c>
      <c r="AT13" s="44"/>
      <c r="AU13" s="44" t="str">
        <f t="array" ref="AU13">IFERROR(INDEX('Fichier E-Formation'!DP:DP,MATCH('Tab Habilitation'!B13&amp;"AERDFFPEMPI",'Fichier E-Formation'!DM:DM&amp;'Fichier E-Formation'!DO:DO,0)),"")</f>
        <v/>
      </c>
      <c r="AV13" s="44" t="str">
        <f t="array" ref="AV13">IFERROR(INDEX('Fichier E-Formation'!DP:DP,MATCH('Tab Habilitation'!B13&amp;"AERDFPEMPR",'Fichier E-Formation'!DM:DM&amp;'Fichier E-Formation'!DO:DO,0)),"")</f>
        <v/>
      </c>
      <c r="AW13" s="44"/>
      <c r="AX13" s="44" t="str">
        <f t="array" ref="AX13">IFERROR(INDEX('Fichier E-Formation'!DP:DP,MATCH('Tab Habilitation'!B13&amp;"AERDFGRUA1",'Fichier E-Formation'!DM:DM&amp;'Fichier E-Formation'!DO:DO,0)),"")</f>
        <v/>
      </c>
      <c r="AY13" s="44" t="str">
        <f t="array" ref="AY13">IFERROR(INDEX('Fichier E-Formation'!DP:DP,MATCH('Tab Habilitation'!B13&amp;"AERDFGRUR1",'Fichier E-Formation'!DM:DM&amp;'Fichier E-Formation'!DO:DO,0)),"")</f>
        <v/>
      </c>
      <c r="AZ13" s="44"/>
      <c r="BA13" s="44" t="str">
        <f t="array" ref="BA13">IFERROR(INDEX('Fichier E-Formation'!DP:DP,MATCH('Tab Habilitation'!B13&amp;"AEMEDP0001",'Fichier E-Formation'!DM:DM&amp;'Fichier E-Formation'!DO:DO,0)),"")</f>
        <v/>
      </c>
      <c r="BB13" s="44"/>
      <c r="BC13" s="44" t="str">
        <f t="array" ref="BC13">IFERROR(INDEX('Fichier E-Formation'!DP:DP,MATCH('Tab Habilitation'!B13&amp;"AEMEDEP015",'Fichier E-Formation'!DM:DM&amp;'Fichier E-Formation'!DO:DO,0)),"")</f>
        <v/>
      </c>
      <c r="BD13" s="44"/>
      <c r="BE13" s="44"/>
      <c r="BF13" s="44" t="str">
        <f t="array" ref="BF13">IFERROR(INDEX('Fichier E-Formation'!DP:DP,MATCH('Tab Habilitation'!B13&amp;"ADN2993",'Fichier E-Formation'!DM:DM&amp;'Fichier E-Formation'!DO:DO,0)),"")</f>
        <v/>
      </c>
      <c r="BG13" s="44" t="str">
        <f t="array" ref="BG13">IFERROR(INDEX('Fichier E-Formation'!DP:DP,MATCH('Tab Habilitation'!B13&amp;"ADN2995",'Fichier E-Formation'!DM:DM&amp;'Fichier E-Formation'!DO:DO,0)),"")</f>
        <v/>
      </c>
      <c r="BH13" s="44"/>
      <c r="BI13" s="44" t="str">
        <f t="array" ref="BI13">IFERROR(INDEX('Fichier E-Formation'!DP:DP,MATCH('Tab Habilitation'!B13&amp;"ADN2994",'Fichier E-Formation'!DM:DM&amp;'Fichier E-Formation'!DO:DO,0)),"")</f>
        <v/>
      </c>
      <c r="BJ13" s="44" t="str">
        <f t="array" ref="BJ13">IFERROR(INDEX('Fichier E-Formation'!DP:DP,MATCH('Tab Habilitation'!B13&amp;"ADN2996",'Fichier E-Formation'!DM:DM&amp;'Fichier E-Formation'!DO:DO,0)),"")</f>
        <v/>
      </c>
      <c r="BK13" s="44"/>
      <c r="BL13" s="44" t="str">
        <f t="array" ref="BL13">IFERROR(INDEX('Fichier E-Formation'!DP:DP,MATCH('Tab Habilitation'!B13&amp;"AERDFFT941B",'Fichier E-Formation'!DM:DM&amp;'Fichier E-Formation'!DO:DO,0)),"")</f>
        <v/>
      </c>
      <c r="BM13" s="44"/>
      <c r="BN13" s="44" t="str">
        <f t="array" ref="BN13">IFERROR(INDEX('Fichier E-Formation'!DP:DP,MATCH('Tab Habilitation'!B13&amp;"ACDLY08",'Fichier E-Formation'!DM:DM&amp;'Fichier E-Formation'!DO:DO,0)),"")</f>
        <v/>
      </c>
      <c r="BO13" s="44" t="str">
        <f t="array" ref="BO13">IFERROR(INDEX('Fichier E-Formation'!DP:DP,MATCH('Tab Habilitation'!B13&amp;"ACDLY13",'Fichier E-Formation'!DM:DM&amp;'Fichier E-Formation'!DO:DO,0)),"")</f>
        <v/>
      </c>
      <c r="BP13" s="44" t="str">
        <f t="array" ref="BP13">IFERROR(INDEX('Fichier E-Formation'!DP:DP,MATCH('Tab Habilitation'!B13&amp;"ACDCK007",'Fichier E-Formation'!DM:DM&amp;'Fichier E-Formation'!DO:DO,0)),"")</f>
        <v/>
      </c>
      <c r="BQ13" s="44" t="str">
        <f t="array" ref="BQ13">IFERROR(INDEX('Fichier E-Formation'!DP:DP,MATCH('Tab Habilitation'!B13&amp;"ACDLY1",'Fichier E-Formation'!DM:DM&amp;'Fichier E-Formation'!DO:DO,0)),"")</f>
        <v/>
      </c>
      <c r="BR13" s="44" t="str">
        <f t="array" ref="BR13">IFERROR(INDEX('Fichier E-Formation'!DP:DP,MATCH('Tab Habilitation'!B13&amp;"AAMEDLINK1",'Fichier E-Formation'!DM:DM&amp;'Fichier E-Formation'!DO:DO,0)),"")</f>
        <v/>
      </c>
      <c r="BS13" s="44" t="str">
        <f t="array" ref="BS13">IFERROR(INDEX('Fichier E-Formation'!DP:DP,MATCH('Tab Habilitation'!B13&amp;"ACDTIPINTV",'Fichier E-Formation'!DM:DM&amp;'Fichier E-Formation'!DO:DO,0)),"")</f>
        <v/>
      </c>
      <c r="BT13" s="44" t="str">
        <f t="array" ref="BT13">IFERROR(INDEX('Fichier E-Formation'!DP:DP,MATCH('Tab Habilitation'!B13&amp;"AAMEDFADTC",'Fichier E-Formation'!DM:DM&amp;'Fichier E-Formation'!DO:DO,0)),"")</f>
        <v/>
      </c>
      <c r="BU13" s="44" t="str">
        <f t="array" ref="BU13">IFERROR(INDEX('Fichier E-Formation'!DP:DP,MATCH('Tab Habilitation'!B13&amp;"AEDRVA",'Fichier E-Formation'!DM:DM&amp;'Fichier E-Formation'!DO:DO,0)),"")</f>
        <v/>
      </c>
      <c r="BV13" s="44" t="str">
        <f t="array" ref="BV13">IFERROR(INDEX('Fichier E-Formation'!DP:DP,MATCH('Tab Habilitation'!B13&amp;"AEDRVAR",'Fichier E-Formation'!DM:DM&amp;'Fichier E-Formation'!DO:DO,0)),"")</f>
        <v/>
      </c>
      <c r="BW13" s="44" t="str">
        <f t="array" ref="BW13">IFERROR(INDEX('Fichier E-Formation'!DP:DP,MATCH('Tab Habilitation'!B13&amp;"ADN8064",'Fichier E-Formation'!DM:DM&amp;'Fichier E-Formation'!DO:DO,0)),"")</f>
        <v/>
      </c>
      <c r="BX13" s="44" t="str">
        <f t="array" ref="BX13">IFERROR(INDEX('Fichier E-Formation'!DP:DP,MATCH('Tab Habilitation'!B13&amp;"AERDFT934",'Fichier E-Formation'!DM:DM&amp;'Fichier E-Formation'!DO:DO,0)),"")</f>
        <v/>
      </c>
      <c r="BY13" s="28"/>
      <c r="BZ13" s="28"/>
      <c r="CA13" s="28"/>
      <c r="CB13" s="28"/>
      <c r="CC13" s="28"/>
      <c r="CD13" s="28"/>
      <c r="CE13" s="28"/>
      <c r="CF13" s="28"/>
      <c r="CG13" s="28"/>
      <c r="CH13" s="28"/>
      <c r="CI13" s="28"/>
      <c r="CJ13" s="28"/>
      <c r="CK13" s="28"/>
      <c r="CL13" s="28"/>
      <c r="CM13" s="28"/>
    </row>
    <row r="14" spans="1:91" ht="15.75" thickBot="1">
      <c r="A14" s="17" t="s">
        <v>48</v>
      </c>
      <c r="B14" s="17" t="s">
        <v>247</v>
      </c>
      <c r="C14" s="18"/>
      <c r="D14" s="20"/>
      <c r="E14" s="22" t="s">
        <v>50</v>
      </c>
      <c r="F14" s="44"/>
      <c r="G14" s="28"/>
      <c r="H14" s="89" t="str">
        <f t="array" ref="H14">IFERROR(INDEX('Fichier E-Formation'!DP:DP,MATCH('Tab Habilitation'!B14&amp;"AAMEDS0001",'Fichier E-Formation'!DM:DM&amp;'Fichier E-Formation'!DO:DO,0)),"")</f>
        <v/>
      </c>
      <c r="I14" s="89" t="str">
        <f t="array" ref="I14">IFERROR(INDEX('Fichier E-Formation'!DP:DP,MATCH('Tab Habilitation'!B14&amp;"AAMEDS0002",'Fichier E-Formation'!DM:DM&amp;'Fichier E-Formation'!DO:DO,0)),"")</f>
        <v/>
      </c>
      <c r="J14" s="44" t="str">
        <f t="array" ref="J14">IFERROR(INDEX('Fichier E-Formation'!DP:DP,MATCH('Tab Habilitation'!B14&amp;"AERDFT907",'Fichier E-Formation'!DM:DM&amp;'Fichier E-Formation'!DO:DO,0)),"")</f>
        <v/>
      </c>
      <c r="K14" s="44" t="str">
        <f t="array" ref="K14">IFERROR(INDEX('Fichier E-Formation'!DP:DP,MATCH('Tab Habilitation'!B14&amp;"ADNTINO",'Fichier E-Formation'!DM:DM&amp;'Fichier E-Formation'!DO:DO,0)),"")</f>
        <v/>
      </c>
      <c r="L14" s="44" t="str">
        <f t="array" ref="L14">IFERROR(INDEX('Fichier E-Formation'!DP:DP,MATCH('Tab Habilitation'!B14&amp;"AAMEDT908",'Fichier E-Formation'!DM:DM&amp;'Fichier E-Formation'!DO:DO,0)),"")</f>
        <v/>
      </c>
      <c r="M14" s="44" t="str">
        <f t="array" ref="M14">IFERROR(INDEX('Fichier E-Formation'!DP:DP,MATCH('Tab Habilitation'!B14&amp;"ADNTSTBATI",'Fichier E-Formation'!DM:DM&amp;'Fichier E-Formation'!DO:DO,0)),"")</f>
        <v/>
      </c>
      <c r="N14" s="44"/>
      <c r="O14" s="44" t="str">
        <f t="array" ref="O14">IFERROR(INDEX('Fichier E-Formation'!DP:DP,MATCH('Tab Habilitation'!B14&amp;"ADNTSTEME",'Fichier E-Formation'!DM:DM&amp;'Fichier E-Formation'!DO:DO,0)),"")</f>
        <v/>
      </c>
      <c r="P14" s="44"/>
      <c r="Q14" s="44" t="str">
        <f t="array" ref="Q14">IFERROR(INDEX('Fichier E-Formation'!DP:DP,MATCH('Tab Habilitation'!B14&amp;"ADNTSTRTI",'Fichier E-Formation'!DM:DM&amp;'Fichier E-Formation'!DO:DO,0)),"")</f>
        <v/>
      </c>
      <c r="R14" s="44"/>
      <c r="S14" s="44" t="str">
        <f t="array" ref="S14">IFERROR(INDEX('Fichier E-Formation'!DP:DP,MATCH('Tab Habilitation'!B14&amp;"ADNTSTTRIC",'Fichier E-Formation'!DM:DM&amp;'Fichier E-Formation'!DO:DO,0)),"")</f>
        <v/>
      </c>
      <c r="T14" s="44"/>
      <c r="U14" s="44" t="str">
        <f t="array" ref="U14">IFERROR(INDEX('Fichier E-Formation'!DP:DP,MATCH('Tab Habilitation'!B14&amp;"ADNTSTSOU",'Fichier E-Formation'!DM:DM&amp;'Fichier E-Formation'!DO:DO,0)),"")</f>
        <v/>
      </c>
      <c r="V14" s="44"/>
      <c r="W14" s="44" t="str">
        <f t="array" ref="W14">IFERROR(INDEX('Fichier E-Formation'!DP:DP,MATCH('Tab Habilitation'!B14&amp;"ADNTSTBRT",'Fichier E-Formation'!DM:DM&amp;'Fichier E-Formation'!DO:DO,0)),"")</f>
        <v/>
      </c>
      <c r="X14" s="44"/>
      <c r="Y14" s="44" t="str">
        <f t="array" ref="Y14">IFERROR(INDEX('Fichier E-Formation'!DP:DP,MATCH('Tab Habilitation'!B14&amp;"ADNTSTAER",'Fichier E-Formation'!DM:DM&amp;'Fichier E-Formation'!DO:DO,0)),"")</f>
        <v/>
      </c>
      <c r="Z14" s="44"/>
      <c r="AA14" s="44" t="str">
        <f t="array" ref="AA14">IFERROR(INDEX('Fichier E-Formation'!DP:DP,MATCH('Tab Habilitation'!B14&amp;"ADNTSTCIS",'Fichier E-Formation'!DM:DM&amp;'Fichier E-Formation'!DO:DO,0)),"")</f>
        <v/>
      </c>
      <c r="AB14" s="44"/>
      <c r="AC14" s="44" t="str">
        <f t="array" ref="AC14">IFERROR(INDEX('Fichier E-Formation'!DP:DP,MATCH('Tab Habilitation'!B14&amp;"ADNTSTRAET",'Fichier E-Formation'!DM:DM&amp;'Fichier E-Formation'!DO:DO,0)),"")</f>
        <v/>
      </c>
      <c r="AD14" s="44"/>
      <c r="AE14" s="44" t="str">
        <f t="array" ref="AE14">IFERROR(INDEX('Fichier E-Formation'!DP:DP,MATCH('Tab Habilitation'!B14&amp;"ADNTSTRTOT",'Fichier E-Formation'!DM:DM&amp;'Fichier E-Formation'!DO:DO,0)),"")</f>
        <v/>
      </c>
      <c r="AF14" s="44"/>
      <c r="AG14" s="44" t="str">
        <f t="array" ref="AG14">IFERROR(INDEX('Fichier E-Formation'!DP:DP,MATCH('Tab Habilitation'!B14&amp;"ADNTSTCCFC",'Fichier E-Formation'!DM:DM&amp;'Fichier E-Formation'!DO:DO,0)),"")</f>
        <v/>
      </c>
      <c r="AH14" s="44"/>
      <c r="AI14" s="44" t="str">
        <f t="array" ref="AI14">IFERROR(INDEX('Fichier E-Formation'!DP:DP,MATCH('Tab Habilitation'!B14&amp;"ADNRDCBT",'Fichier E-Formation'!DM:DM&amp;'Fichier E-Formation'!DO:DO,0)),"")</f>
        <v/>
      </c>
      <c r="AJ14" s="44" t="str">
        <f t="array" ref="AJ14">IFERROR(INDEX('Fichier E-Formation'!DP:DP,MATCH('Tab Habilitation'!B14&amp;"ADNTIP02B",'Fichier E-Formation'!DM:DM&amp;'Fichier E-Formation'!DO:DO,0)),"")</f>
        <v/>
      </c>
      <c r="AK14" s="44" t="str">
        <f t="array" ref="AK14">IFERROR(INDEX('Fichier E-Formation'!DP:DP,MATCH('Tab Habilitation'!B14&amp;"ADNTIP00B",'Fichier E-Formation'!DM:DM&amp;'Fichier E-Formation'!DO:DO,0)),"")</f>
        <v/>
      </c>
      <c r="AL14" s="44" t="str">
        <f t="array" ref="AL14">IFERROR(INDEX('Fichier E-Formation'!DP:DP,MATCH('Tab Habilitation'!B14&amp;"ADNTIP02AI",'Fichier E-Formation'!DM:DM&amp;'Fichier E-Formation'!DO:DO,0)),"")</f>
        <v/>
      </c>
      <c r="AM14" s="44" t="str">
        <f t="array" ref="AM14">IFERROR(INDEX('Fichier E-Formation'!DP:DP,MATCH('Tab Habilitation'!B14&amp;"ADNT001",'Fichier E-Formation'!DM:DM&amp;'Fichier E-Formation'!DO:DO,0)),"")</f>
        <v/>
      </c>
      <c r="AN14" s="44"/>
      <c r="AO14" s="44" t="str">
        <f t="array" ref="AO14">IFERROR(INDEX('Fichier E-Formation'!DP:DP,MATCH('Tab Habilitation'!B14&amp;"ADNT002",'Fichier E-Formation'!DM:DM&amp;'Fichier E-Formation'!DO:DO,0)),"")</f>
        <v/>
      </c>
      <c r="AP14" s="44"/>
      <c r="AQ14" s="44" t="str">
        <f t="array" ref="AQ14">IFERROR(INDEX('Fichier E-Formation'!DP:DP,MATCH('Tab Habilitation'!B14&amp;"ADNT003",'Fichier E-Formation'!DM:DM&amp;'Fichier E-Formation'!DO:DO,0)),"")</f>
        <v/>
      </c>
      <c r="AR14" s="44"/>
      <c r="AS14" s="44" t="str">
        <f t="array" ref="AS14">IFERROR(INDEX('Fichier E-Formation'!DP:DP,MATCH('Tab Habilitation'!B14&amp;"ADNT004",'Fichier E-Formation'!DM:DM&amp;'Fichier E-Formation'!DO:DO,0)),"")</f>
        <v/>
      </c>
      <c r="AT14" s="44"/>
      <c r="AU14" s="44" t="str">
        <f t="array" ref="AU14">IFERROR(INDEX('Fichier E-Formation'!DP:DP,MATCH('Tab Habilitation'!B14&amp;"AERDFFPEMPI",'Fichier E-Formation'!DM:DM&amp;'Fichier E-Formation'!DO:DO,0)),"")</f>
        <v/>
      </c>
      <c r="AV14" s="44" t="str">
        <f t="array" ref="AV14">IFERROR(INDEX('Fichier E-Formation'!DP:DP,MATCH('Tab Habilitation'!B14&amp;"AERDFPEMPR",'Fichier E-Formation'!DM:DM&amp;'Fichier E-Formation'!DO:DO,0)),"")</f>
        <v/>
      </c>
      <c r="AW14" s="44"/>
      <c r="AX14" s="44" t="str">
        <f t="array" ref="AX14">IFERROR(INDEX('Fichier E-Formation'!DP:DP,MATCH('Tab Habilitation'!B14&amp;"AERDFGRUA1",'Fichier E-Formation'!DM:DM&amp;'Fichier E-Formation'!DO:DO,0)),"")</f>
        <v/>
      </c>
      <c r="AY14" s="44" t="str">
        <f t="array" ref="AY14">IFERROR(INDEX('Fichier E-Formation'!DP:DP,MATCH('Tab Habilitation'!B14&amp;"AERDFGRUR1",'Fichier E-Formation'!DM:DM&amp;'Fichier E-Formation'!DO:DO,0)),"")</f>
        <v/>
      </c>
      <c r="AZ14" s="44"/>
      <c r="BA14" s="44" t="str">
        <f t="array" ref="BA14">IFERROR(INDEX('Fichier E-Formation'!DP:DP,MATCH('Tab Habilitation'!B14&amp;"AEMEDP0001",'Fichier E-Formation'!DM:DM&amp;'Fichier E-Formation'!DO:DO,0)),"")</f>
        <v/>
      </c>
      <c r="BB14" s="44"/>
      <c r="BC14" s="44" t="str">
        <f t="array" ref="BC14">IFERROR(INDEX('Fichier E-Formation'!DP:DP,MATCH('Tab Habilitation'!B14&amp;"AEMEDEP015",'Fichier E-Formation'!DM:DM&amp;'Fichier E-Formation'!DO:DO,0)),"")</f>
        <v/>
      </c>
      <c r="BD14" s="44"/>
      <c r="BE14" s="44"/>
      <c r="BF14" s="44" t="str">
        <f t="array" ref="BF14">IFERROR(INDEX('Fichier E-Formation'!DP:DP,MATCH('Tab Habilitation'!B14&amp;"ADN2993",'Fichier E-Formation'!DM:DM&amp;'Fichier E-Formation'!DO:DO,0)),"")</f>
        <v/>
      </c>
      <c r="BG14" s="44" t="str">
        <f t="array" ref="BG14">IFERROR(INDEX('Fichier E-Formation'!DP:DP,MATCH('Tab Habilitation'!B14&amp;"ADN2995",'Fichier E-Formation'!DM:DM&amp;'Fichier E-Formation'!DO:DO,0)),"")</f>
        <v/>
      </c>
      <c r="BH14" s="44"/>
      <c r="BI14" s="44" t="str">
        <f t="array" ref="BI14">IFERROR(INDEX('Fichier E-Formation'!DP:DP,MATCH('Tab Habilitation'!B14&amp;"ADN2994",'Fichier E-Formation'!DM:DM&amp;'Fichier E-Formation'!DO:DO,0)),"")</f>
        <v/>
      </c>
      <c r="BJ14" s="44" t="str">
        <f t="array" ref="BJ14">IFERROR(INDEX('Fichier E-Formation'!DP:DP,MATCH('Tab Habilitation'!B14&amp;"ADN2996",'Fichier E-Formation'!DM:DM&amp;'Fichier E-Formation'!DO:DO,0)),"")</f>
        <v/>
      </c>
      <c r="BK14" s="44"/>
      <c r="BL14" s="44" t="str">
        <f t="array" ref="BL14">IFERROR(INDEX('Fichier E-Formation'!DP:DP,MATCH('Tab Habilitation'!B14&amp;"AERDFFT941B",'Fichier E-Formation'!DM:DM&amp;'Fichier E-Formation'!DO:DO,0)),"")</f>
        <v/>
      </c>
      <c r="BM14" s="44"/>
      <c r="BN14" s="44" t="str">
        <f t="array" ref="BN14">IFERROR(INDEX('Fichier E-Formation'!DP:DP,MATCH('Tab Habilitation'!B14&amp;"ACDLY08",'Fichier E-Formation'!DM:DM&amp;'Fichier E-Formation'!DO:DO,0)),"")</f>
        <v/>
      </c>
      <c r="BO14" s="44" t="str">
        <f t="array" ref="BO14">IFERROR(INDEX('Fichier E-Formation'!DP:DP,MATCH('Tab Habilitation'!B14&amp;"ACDLY13",'Fichier E-Formation'!DM:DM&amp;'Fichier E-Formation'!DO:DO,0)),"")</f>
        <v/>
      </c>
      <c r="BP14" s="44" t="str">
        <f t="array" ref="BP14">IFERROR(INDEX('Fichier E-Formation'!DP:DP,MATCH('Tab Habilitation'!B14&amp;"ACDCK007",'Fichier E-Formation'!DM:DM&amp;'Fichier E-Formation'!DO:DO,0)),"")</f>
        <v/>
      </c>
      <c r="BQ14" s="44" t="str">
        <f t="array" ref="BQ14">IFERROR(INDEX('Fichier E-Formation'!DP:DP,MATCH('Tab Habilitation'!B14&amp;"ACDLY1",'Fichier E-Formation'!DM:DM&amp;'Fichier E-Formation'!DO:DO,0)),"")</f>
        <v/>
      </c>
      <c r="BR14" s="44" t="str">
        <f t="array" ref="BR14">IFERROR(INDEX('Fichier E-Formation'!DP:DP,MATCH('Tab Habilitation'!B14&amp;"AAMEDLINK1",'Fichier E-Formation'!DM:DM&amp;'Fichier E-Formation'!DO:DO,0)),"")</f>
        <v/>
      </c>
      <c r="BS14" s="44" t="str">
        <f t="array" ref="BS14">IFERROR(INDEX('Fichier E-Formation'!DP:DP,MATCH('Tab Habilitation'!B14&amp;"ACDTIPINTV",'Fichier E-Formation'!DM:DM&amp;'Fichier E-Formation'!DO:DO,0)),"")</f>
        <v/>
      </c>
      <c r="BT14" s="44" t="str">
        <f t="array" ref="BT14">IFERROR(INDEX('Fichier E-Formation'!DP:DP,MATCH('Tab Habilitation'!B14&amp;"AAMEDFADTC",'Fichier E-Formation'!DM:DM&amp;'Fichier E-Formation'!DO:DO,0)),"")</f>
        <v/>
      </c>
      <c r="BU14" s="44" t="str">
        <f t="array" ref="BU14">IFERROR(INDEX('Fichier E-Formation'!DP:DP,MATCH('Tab Habilitation'!B14&amp;"AEDRVA",'Fichier E-Formation'!DM:DM&amp;'Fichier E-Formation'!DO:DO,0)),"")</f>
        <v/>
      </c>
      <c r="BV14" s="44" t="str">
        <f t="array" ref="BV14">IFERROR(INDEX('Fichier E-Formation'!DP:DP,MATCH('Tab Habilitation'!B14&amp;"AEDRVAR",'Fichier E-Formation'!DM:DM&amp;'Fichier E-Formation'!DO:DO,0)),"")</f>
        <v/>
      </c>
      <c r="BW14" s="44" t="str">
        <f t="array" ref="BW14">IFERROR(INDEX('Fichier E-Formation'!DP:DP,MATCH('Tab Habilitation'!B14&amp;"ADN8064",'Fichier E-Formation'!DM:DM&amp;'Fichier E-Formation'!DO:DO,0)),"")</f>
        <v/>
      </c>
      <c r="BX14" s="44" t="str">
        <f t="array" ref="BX14">IFERROR(INDEX('Fichier E-Formation'!DP:DP,MATCH('Tab Habilitation'!B14&amp;"AERDFT934",'Fichier E-Formation'!DM:DM&amp;'Fichier E-Formation'!DO:DO,0)),"")</f>
        <v/>
      </c>
      <c r="BY14" s="28"/>
      <c r="BZ14" s="28"/>
      <c r="CA14" s="28"/>
      <c r="CB14" s="28"/>
      <c r="CC14" s="28"/>
      <c r="CD14" s="28"/>
      <c r="CE14" s="28"/>
      <c r="CF14" s="28"/>
      <c r="CG14" s="28"/>
      <c r="CH14" s="28"/>
      <c r="CI14" s="28"/>
      <c r="CJ14" s="28"/>
      <c r="CK14" s="28"/>
      <c r="CL14" s="28"/>
      <c r="CM14" s="28"/>
    </row>
    <row r="15" spans="1:91" ht="15.75" thickBot="1">
      <c r="A15" s="17" t="s">
        <v>48</v>
      </c>
      <c r="B15" s="17" t="s">
        <v>248</v>
      </c>
      <c r="C15" s="18"/>
      <c r="D15" s="19"/>
      <c r="E15" s="21" t="s">
        <v>49</v>
      </c>
      <c r="F15" s="44"/>
      <c r="G15" s="28"/>
      <c r="H15" s="89" t="str">
        <f t="array" ref="H15">IFERROR(INDEX('Fichier E-Formation'!DP:DP,MATCH('Tab Habilitation'!B15&amp;"AAMEDS0001",'Fichier E-Formation'!DM:DM&amp;'Fichier E-Formation'!DO:DO,0)),"")</f>
        <v/>
      </c>
      <c r="I15" s="89" t="str">
        <f t="array" ref="I15">IFERROR(INDEX('Fichier E-Formation'!DP:DP,MATCH('Tab Habilitation'!B15&amp;"AAMEDS0002",'Fichier E-Formation'!DM:DM&amp;'Fichier E-Formation'!DO:DO,0)),"")</f>
        <v/>
      </c>
      <c r="J15" s="44" t="str">
        <f t="array" ref="J15">IFERROR(INDEX('Fichier E-Formation'!DP:DP,MATCH('Tab Habilitation'!B15&amp;"AERDFT907",'Fichier E-Formation'!DM:DM&amp;'Fichier E-Formation'!DO:DO,0)),"")</f>
        <v/>
      </c>
      <c r="K15" s="44" t="str">
        <f t="array" ref="K15">IFERROR(INDEX('Fichier E-Formation'!DP:DP,MATCH('Tab Habilitation'!B15&amp;"ADNTINO",'Fichier E-Formation'!DM:DM&amp;'Fichier E-Formation'!DO:DO,0)),"")</f>
        <v/>
      </c>
      <c r="L15" s="44" t="str">
        <f t="array" ref="L15">IFERROR(INDEX('Fichier E-Formation'!DP:DP,MATCH('Tab Habilitation'!B15&amp;"AAMEDT908",'Fichier E-Formation'!DM:DM&amp;'Fichier E-Formation'!DO:DO,0)),"")</f>
        <v/>
      </c>
      <c r="M15" s="44" t="str">
        <f t="array" ref="M15">IFERROR(INDEX('Fichier E-Formation'!DP:DP,MATCH('Tab Habilitation'!B15&amp;"ADNTSTBATI",'Fichier E-Formation'!DM:DM&amp;'Fichier E-Formation'!DO:DO,0)),"")</f>
        <v/>
      </c>
      <c r="N15" s="44"/>
      <c r="O15" s="44" t="str">
        <f t="array" ref="O15">IFERROR(INDEX('Fichier E-Formation'!DP:DP,MATCH('Tab Habilitation'!B15&amp;"ADNTSTEME",'Fichier E-Formation'!DM:DM&amp;'Fichier E-Formation'!DO:DO,0)),"")</f>
        <v/>
      </c>
      <c r="P15" s="44"/>
      <c r="Q15" s="44" t="str">
        <f t="array" ref="Q15">IFERROR(INDEX('Fichier E-Formation'!DP:DP,MATCH('Tab Habilitation'!B15&amp;"ADNTSTRTI",'Fichier E-Formation'!DM:DM&amp;'Fichier E-Formation'!DO:DO,0)),"")</f>
        <v/>
      </c>
      <c r="R15" s="44"/>
      <c r="S15" s="44" t="str">
        <f t="array" ref="S15">IFERROR(INDEX('Fichier E-Formation'!DP:DP,MATCH('Tab Habilitation'!B15&amp;"ADNTSTTRIC",'Fichier E-Formation'!DM:DM&amp;'Fichier E-Formation'!DO:DO,0)),"")</f>
        <v/>
      </c>
      <c r="T15" s="44"/>
      <c r="U15" s="44" t="str">
        <f t="array" ref="U15">IFERROR(INDEX('Fichier E-Formation'!DP:DP,MATCH('Tab Habilitation'!B15&amp;"ADNTSTSOU",'Fichier E-Formation'!DM:DM&amp;'Fichier E-Formation'!DO:DO,0)),"")</f>
        <v/>
      </c>
      <c r="V15" s="44"/>
      <c r="W15" s="44" t="str">
        <f t="array" ref="W15">IFERROR(INDEX('Fichier E-Formation'!DP:DP,MATCH('Tab Habilitation'!B15&amp;"ADNTSTBRT",'Fichier E-Formation'!DM:DM&amp;'Fichier E-Formation'!DO:DO,0)),"")</f>
        <v/>
      </c>
      <c r="X15" s="44"/>
      <c r="Y15" s="44" t="str">
        <f t="array" ref="Y15">IFERROR(INDEX('Fichier E-Formation'!DP:DP,MATCH('Tab Habilitation'!B15&amp;"ADNTSTAER",'Fichier E-Formation'!DM:DM&amp;'Fichier E-Formation'!DO:DO,0)),"")</f>
        <v/>
      </c>
      <c r="Z15" s="44"/>
      <c r="AA15" s="44" t="str">
        <f t="array" ref="AA15">IFERROR(INDEX('Fichier E-Formation'!DP:DP,MATCH('Tab Habilitation'!B15&amp;"ADNTSTCIS",'Fichier E-Formation'!DM:DM&amp;'Fichier E-Formation'!DO:DO,0)),"")</f>
        <v/>
      </c>
      <c r="AB15" s="44"/>
      <c r="AC15" s="44" t="str">
        <f t="array" ref="AC15">IFERROR(INDEX('Fichier E-Formation'!DP:DP,MATCH('Tab Habilitation'!B15&amp;"ADNTSTRAET",'Fichier E-Formation'!DM:DM&amp;'Fichier E-Formation'!DO:DO,0)),"")</f>
        <v/>
      </c>
      <c r="AD15" s="44"/>
      <c r="AE15" s="44" t="str">
        <f t="array" ref="AE15">IFERROR(INDEX('Fichier E-Formation'!DP:DP,MATCH('Tab Habilitation'!B15&amp;"ADNTSTRTOT",'Fichier E-Formation'!DM:DM&amp;'Fichier E-Formation'!DO:DO,0)),"")</f>
        <v/>
      </c>
      <c r="AF15" s="44"/>
      <c r="AG15" s="44" t="str">
        <f t="array" ref="AG15">IFERROR(INDEX('Fichier E-Formation'!DP:DP,MATCH('Tab Habilitation'!B15&amp;"ADNTSTCCFC",'Fichier E-Formation'!DM:DM&amp;'Fichier E-Formation'!DO:DO,0)),"")</f>
        <v/>
      </c>
      <c r="AH15" s="44"/>
      <c r="AI15" s="44" t="str">
        <f t="array" ref="AI15">IFERROR(INDEX('Fichier E-Formation'!DP:DP,MATCH('Tab Habilitation'!B15&amp;"ADNRDCBT",'Fichier E-Formation'!DM:DM&amp;'Fichier E-Formation'!DO:DO,0)),"")</f>
        <v/>
      </c>
      <c r="AJ15" s="44" t="str">
        <f t="array" ref="AJ15">IFERROR(INDEX('Fichier E-Formation'!DP:DP,MATCH('Tab Habilitation'!B15&amp;"ADNTIP02B",'Fichier E-Formation'!DM:DM&amp;'Fichier E-Formation'!DO:DO,0)),"")</f>
        <v/>
      </c>
      <c r="AK15" s="44" t="str">
        <f t="array" ref="AK15">IFERROR(INDEX('Fichier E-Formation'!DP:DP,MATCH('Tab Habilitation'!B15&amp;"ADNTIP00B",'Fichier E-Formation'!DM:DM&amp;'Fichier E-Formation'!DO:DO,0)),"")</f>
        <v/>
      </c>
      <c r="AL15" s="44" t="str">
        <f t="array" ref="AL15">IFERROR(INDEX('Fichier E-Formation'!DP:DP,MATCH('Tab Habilitation'!B15&amp;"ADNTIP02AI",'Fichier E-Formation'!DM:DM&amp;'Fichier E-Formation'!DO:DO,0)),"")</f>
        <v/>
      </c>
      <c r="AM15" s="44" t="str">
        <f t="array" ref="AM15">IFERROR(INDEX('Fichier E-Formation'!DP:DP,MATCH('Tab Habilitation'!B15&amp;"ADNT001",'Fichier E-Formation'!DM:DM&amp;'Fichier E-Formation'!DO:DO,0)),"")</f>
        <v/>
      </c>
      <c r="AN15" s="44"/>
      <c r="AO15" s="44" t="str">
        <f t="array" ref="AO15">IFERROR(INDEX('Fichier E-Formation'!DP:DP,MATCH('Tab Habilitation'!B15&amp;"ADNT002",'Fichier E-Formation'!DM:DM&amp;'Fichier E-Formation'!DO:DO,0)),"")</f>
        <v/>
      </c>
      <c r="AP15" s="44"/>
      <c r="AQ15" s="44" t="str">
        <f t="array" ref="AQ15">IFERROR(INDEX('Fichier E-Formation'!DP:DP,MATCH('Tab Habilitation'!B15&amp;"ADNT003",'Fichier E-Formation'!DM:DM&amp;'Fichier E-Formation'!DO:DO,0)),"")</f>
        <v/>
      </c>
      <c r="AR15" s="44"/>
      <c r="AS15" s="44" t="str">
        <f t="array" ref="AS15">IFERROR(INDEX('Fichier E-Formation'!DP:DP,MATCH('Tab Habilitation'!B15&amp;"ADNT004",'Fichier E-Formation'!DM:DM&amp;'Fichier E-Formation'!DO:DO,0)),"")</f>
        <v/>
      </c>
      <c r="AT15" s="44"/>
      <c r="AU15" s="44" t="str">
        <f t="array" ref="AU15">IFERROR(INDEX('Fichier E-Formation'!DP:DP,MATCH('Tab Habilitation'!B15&amp;"AERDFFPEMPI",'Fichier E-Formation'!DM:DM&amp;'Fichier E-Formation'!DO:DO,0)),"")</f>
        <v/>
      </c>
      <c r="AV15" s="44" t="str">
        <f t="array" ref="AV15">IFERROR(INDEX('Fichier E-Formation'!DP:DP,MATCH('Tab Habilitation'!B15&amp;"AERDFPEMPR",'Fichier E-Formation'!DM:DM&amp;'Fichier E-Formation'!DO:DO,0)),"")</f>
        <v/>
      </c>
      <c r="AW15" s="44"/>
      <c r="AX15" s="44" t="str">
        <f t="array" ref="AX15">IFERROR(INDEX('Fichier E-Formation'!DP:DP,MATCH('Tab Habilitation'!B15&amp;"AERDFGRUA1",'Fichier E-Formation'!DM:DM&amp;'Fichier E-Formation'!DO:DO,0)),"")</f>
        <v/>
      </c>
      <c r="AY15" s="44" t="str">
        <f t="array" ref="AY15">IFERROR(INDEX('Fichier E-Formation'!DP:DP,MATCH('Tab Habilitation'!B15&amp;"AERDFGRUR1",'Fichier E-Formation'!DM:DM&amp;'Fichier E-Formation'!DO:DO,0)),"")</f>
        <v/>
      </c>
      <c r="AZ15" s="44"/>
      <c r="BA15" s="44" t="str">
        <f t="array" ref="BA15">IFERROR(INDEX('Fichier E-Formation'!DP:DP,MATCH('Tab Habilitation'!B15&amp;"AEMEDP0001",'Fichier E-Formation'!DM:DM&amp;'Fichier E-Formation'!DO:DO,0)),"")</f>
        <v/>
      </c>
      <c r="BB15" s="44"/>
      <c r="BC15" s="44" t="str">
        <f t="array" ref="BC15">IFERROR(INDEX('Fichier E-Formation'!DP:DP,MATCH('Tab Habilitation'!B15&amp;"AEMEDEP015",'Fichier E-Formation'!DM:DM&amp;'Fichier E-Formation'!DO:DO,0)),"")</f>
        <v/>
      </c>
      <c r="BD15" s="44"/>
      <c r="BE15" s="44"/>
      <c r="BF15" s="44" t="str">
        <f t="array" ref="BF15">IFERROR(INDEX('Fichier E-Formation'!DP:DP,MATCH('Tab Habilitation'!B15&amp;"ADN2993",'Fichier E-Formation'!DM:DM&amp;'Fichier E-Formation'!DO:DO,0)),"")</f>
        <v/>
      </c>
      <c r="BG15" s="44" t="str">
        <f t="array" ref="BG15">IFERROR(INDEX('Fichier E-Formation'!DP:DP,MATCH('Tab Habilitation'!B15&amp;"ADN2995",'Fichier E-Formation'!DM:DM&amp;'Fichier E-Formation'!DO:DO,0)),"")</f>
        <v/>
      </c>
      <c r="BH15" s="44"/>
      <c r="BI15" s="44" t="str">
        <f t="array" ref="BI15">IFERROR(INDEX('Fichier E-Formation'!DP:DP,MATCH('Tab Habilitation'!B15&amp;"ADN2994",'Fichier E-Formation'!DM:DM&amp;'Fichier E-Formation'!DO:DO,0)),"")</f>
        <v/>
      </c>
      <c r="BJ15" s="44" t="str">
        <f t="array" ref="BJ15">IFERROR(INDEX('Fichier E-Formation'!DP:DP,MATCH('Tab Habilitation'!B15&amp;"ADN2996",'Fichier E-Formation'!DM:DM&amp;'Fichier E-Formation'!DO:DO,0)),"")</f>
        <v/>
      </c>
      <c r="BK15" s="44"/>
      <c r="BL15" s="44" t="str">
        <f t="array" ref="BL15">IFERROR(INDEX('Fichier E-Formation'!DP:DP,MATCH('Tab Habilitation'!B15&amp;"AERDFFT941B",'Fichier E-Formation'!DM:DM&amp;'Fichier E-Formation'!DO:DO,0)),"")</f>
        <v/>
      </c>
      <c r="BM15" s="44"/>
      <c r="BN15" s="44" t="str">
        <f t="array" ref="BN15">IFERROR(INDEX('Fichier E-Formation'!DP:DP,MATCH('Tab Habilitation'!B15&amp;"ACDLY08",'Fichier E-Formation'!DM:DM&amp;'Fichier E-Formation'!DO:DO,0)),"")</f>
        <v/>
      </c>
      <c r="BO15" s="44" t="str">
        <f t="array" ref="BO15">IFERROR(INDEX('Fichier E-Formation'!DP:DP,MATCH('Tab Habilitation'!B15&amp;"ACDLY13",'Fichier E-Formation'!DM:DM&amp;'Fichier E-Formation'!DO:DO,0)),"")</f>
        <v/>
      </c>
      <c r="BP15" s="44" t="str">
        <f t="array" ref="BP15">IFERROR(INDEX('Fichier E-Formation'!DP:DP,MATCH('Tab Habilitation'!B15&amp;"ACDCK007",'Fichier E-Formation'!DM:DM&amp;'Fichier E-Formation'!DO:DO,0)),"")</f>
        <v/>
      </c>
      <c r="BQ15" s="44" t="str">
        <f t="array" ref="BQ15">IFERROR(INDEX('Fichier E-Formation'!DP:DP,MATCH('Tab Habilitation'!B15&amp;"ACDLY1",'Fichier E-Formation'!DM:DM&amp;'Fichier E-Formation'!DO:DO,0)),"")</f>
        <v/>
      </c>
      <c r="BR15" s="44" t="str">
        <f t="array" ref="BR15">IFERROR(INDEX('Fichier E-Formation'!DP:DP,MATCH('Tab Habilitation'!B15&amp;"AAMEDLINK1",'Fichier E-Formation'!DM:DM&amp;'Fichier E-Formation'!DO:DO,0)),"")</f>
        <v/>
      </c>
      <c r="BS15" s="44" t="str">
        <f t="array" ref="BS15">IFERROR(INDEX('Fichier E-Formation'!DP:DP,MATCH('Tab Habilitation'!B15&amp;"ACDTIPINTV",'Fichier E-Formation'!DM:DM&amp;'Fichier E-Formation'!DO:DO,0)),"")</f>
        <v/>
      </c>
      <c r="BT15" s="44" t="str">
        <f t="array" ref="BT15">IFERROR(INDEX('Fichier E-Formation'!DP:DP,MATCH('Tab Habilitation'!B15&amp;"AAMEDFADTC",'Fichier E-Formation'!DM:DM&amp;'Fichier E-Formation'!DO:DO,0)),"")</f>
        <v/>
      </c>
      <c r="BU15" s="44" t="str">
        <f t="array" ref="BU15">IFERROR(INDEX('Fichier E-Formation'!DP:DP,MATCH('Tab Habilitation'!B15&amp;"AEDRVA",'Fichier E-Formation'!DM:DM&amp;'Fichier E-Formation'!DO:DO,0)),"")</f>
        <v/>
      </c>
      <c r="BV15" s="44" t="str">
        <f t="array" ref="BV15">IFERROR(INDEX('Fichier E-Formation'!DP:DP,MATCH('Tab Habilitation'!B15&amp;"AEDRVAR",'Fichier E-Formation'!DM:DM&amp;'Fichier E-Formation'!DO:DO,0)),"")</f>
        <v/>
      </c>
      <c r="BW15" s="44" t="str">
        <f t="array" ref="BW15">IFERROR(INDEX('Fichier E-Formation'!DP:DP,MATCH('Tab Habilitation'!B15&amp;"ADN8064",'Fichier E-Formation'!DM:DM&amp;'Fichier E-Formation'!DO:DO,0)),"")</f>
        <v/>
      </c>
      <c r="BX15" s="44" t="str">
        <f t="array" ref="BX15">IFERROR(INDEX('Fichier E-Formation'!DP:DP,MATCH('Tab Habilitation'!B15&amp;"AERDFT934",'Fichier E-Formation'!DM:DM&amp;'Fichier E-Formation'!DO:DO,0)),"")</f>
        <v/>
      </c>
      <c r="BY15" s="28"/>
      <c r="BZ15" s="28"/>
      <c r="CA15" s="28"/>
      <c r="CB15" s="28"/>
      <c r="CC15" s="28"/>
      <c r="CD15" s="28"/>
      <c r="CE15" s="28"/>
      <c r="CF15" s="28"/>
      <c r="CG15" s="28"/>
      <c r="CH15" s="28"/>
      <c r="CI15" s="28"/>
      <c r="CJ15" s="28"/>
      <c r="CK15" s="28"/>
      <c r="CL15" s="28"/>
      <c r="CM15" s="28"/>
    </row>
    <row r="16" spans="1:91" ht="15.75" thickBot="1">
      <c r="A16" s="17" t="s">
        <v>48</v>
      </c>
      <c r="B16" s="17" t="s">
        <v>249</v>
      </c>
      <c r="C16" s="18"/>
      <c r="D16" s="19"/>
      <c r="E16" s="21" t="s">
        <v>49</v>
      </c>
      <c r="F16" s="44"/>
      <c r="G16" s="28"/>
      <c r="H16" s="89" t="str">
        <f t="array" ref="H16">IFERROR(INDEX('Fichier E-Formation'!DP:DP,MATCH('Tab Habilitation'!B16&amp;"AAMEDS0001",'Fichier E-Formation'!DM:DM&amp;'Fichier E-Formation'!DO:DO,0)),"")</f>
        <v/>
      </c>
      <c r="I16" s="89" t="str">
        <f t="array" ref="I16">IFERROR(INDEX('Fichier E-Formation'!DP:DP,MATCH('Tab Habilitation'!B16&amp;"AAMEDS0002",'Fichier E-Formation'!DM:DM&amp;'Fichier E-Formation'!DO:DO,0)),"")</f>
        <v/>
      </c>
      <c r="J16" s="44" t="str">
        <f t="array" ref="J16">IFERROR(INDEX('Fichier E-Formation'!DP:DP,MATCH('Tab Habilitation'!B16&amp;"AERDFT907",'Fichier E-Formation'!DM:DM&amp;'Fichier E-Formation'!DO:DO,0)),"")</f>
        <v/>
      </c>
      <c r="K16" s="44" t="str">
        <f t="array" ref="K16">IFERROR(INDEX('Fichier E-Formation'!DP:DP,MATCH('Tab Habilitation'!B16&amp;"ADNTINO",'Fichier E-Formation'!DM:DM&amp;'Fichier E-Formation'!DO:DO,0)),"")</f>
        <v/>
      </c>
      <c r="L16" s="44" t="str">
        <f t="array" ref="L16">IFERROR(INDEX('Fichier E-Formation'!DP:DP,MATCH('Tab Habilitation'!B16&amp;"AAMEDT908",'Fichier E-Formation'!DM:DM&amp;'Fichier E-Formation'!DO:DO,0)),"")</f>
        <v/>
      </c>
      <c r="M16" s="44" t="str">
        <f t="array" ref="M16">IFERROR(INDEX('Fichier E-Formation'!DP:DP,MATCH('Tab Habilitation'!B16&amp;"ADNTSTBATI",'Fichier E-Formation'!DM:DM&amp;'Fichier E-Formation'!DO:DO,0)),"")</f>
        <v/>
      </c>
      <c r="N16" s="44"/>
      <c r="O16" s="44" t="str">
        <f t="array" ref="O16">IFERROR(INDEX('Fichier E-Formation'!DP:DP,MATCH('Tab Habilitation'!B16&amp;"ADNTSTEME",'Fichier E-Formation'!DM:DM&amp;'Fichier E-Formation'!DO:DO,0)),"")</f>
        <v/>
      </c>
      <c r="P16" s="44"/>
      <c r="Q16" s="44" t="str">
        <f t="array" ref="Q16">IFERROR(INDEX('Fichier E-Formation'!DP:DP,MATCH('Tab Habilitation'!B16&amp;"ADNTSTRTI",'Fichier E-Formation'!DM:DM&amp;'Fichier E-Formation'!DO:DO,0)),"")</f>
        <v/>
      </c>
      <c r="R16" s="44"/>
      <c r="S16" s="44" t="str">
        <f t="array" ref="S16">IFERROR(INDEX('Fichier E-Formation'!DP:DP,MATCH('Tab Habilitation'!B16&amp;"ADNTSTTRIC",'Fichier E-Formation'!DM:DM&amp;'Fichier E-Formation'!DO:DO,0)),"")</f>
        <v/>
      </c>
      <c r="T16" s="44"/>
      <c r="U16" s="44" t="str">
        <f t="array" ref="U16">IFERROR(INDEX('Fichier E-Formation'!DP:DP,MATCH('Tab Habilitation'!B16&amp;"ADNTSTSOU",'Fichier E-Formation'!DM:DM&amp;'Fichier E-Formation'!DO:DO,0)),"")</f>
        <v/>
      </c>
      <c r="V16" s="44"/>
      <c r="W16" s="44" t="str">
        <f t="array" ref="W16">IFERROR(INDEX('Fichier E-Formation'!DP:DP,MATCH('Tab Habilitation'!B16&amp;"ADNTSTBRT",'Fichier E-Formation'!DM:DM&amp;'Fichier E-Formation'!DO:DO,0)),"")</f>
        <v/>
      </c>
      <c r="X16" s="44"/>
      <c r="Y16" s="44" t="str">
        <f t="array" ref="Y16">IFERROR(INDEX('Fichier E-Formation'!DP:DP,MATCH('Tab Habilitation'!B16&amp;"ADNTSTAER",'Fichier E-Formation'!DM:DM&amp;'Fichier E-Formation'!DO:DO,0)),"")</f>
        <v/>
      </c>
      <c r="Z16" s="44"/>
      <c r="AA16" s="44" t="str">
        <f t="array" ref="AA16">IFERROR(INDEX('Fichier E-Formation'!DP:DP,MATCH('Tab Habilitation'!B16&amp;"ADNTSTCIS",'Fichier E-Formation'!DM:DM&amp;'Fichier E-Formation'!DO:DO,0)),"")</f>
        <v/>
      </c>
      <c r="AB16" s="44"/>
      <c r="AC16" s="44" t="str">
        <f t="array" ref="AC16">IFERROR(INDEX('Fichier E-Formation'!DP:DP,MATCH('Tab Habilitation'!B16&amp;"ADNTSTRAET",'Fichier E-Formation'!DM:DM&amp;'Fichier E-Formation'!DO:DO,0)),"")</f>
        <v/>
      </c>
      <c r="AD16" s="44"/>
      <c r="AE16" s="44" t="str">
        <f t="array" ref="AE16">IFERROR(INDEX('Fichier E-Formation'!DP:DP,MATCH('Tab Habilitation'!B16&amp;"ADNTSTRTOT",'Fichier E-Formation'!DM:DM&amp;'Fichier E-Formation'!DO:DO,0)),"")</f>
        <v/>
      </c>
      <c r="AF16" s="44"/>
      <c r="AG16" s="44" t="str">
        <f t="array" ref="AG16">IFERROR(INDEX('Fichier E-Formation'!DP:DP,MATCH('Tab Habilitation'!B16&amp;"ADNTSTCCFC",'Fichier E-Formation'!DM:DM&amp;'Fichier E-Formation'!DO:DO,0)),"")</f>
        <v/>
      </c>
      <c r="AH16" s="44"/>
      <c r="AI16" s="44" t="str">
        <f t="array" ref="AI16">IFERROR(INDEX('Fichier E-Formation'!DP:DP,MATCH('Tab Habilitation'!B16&amp;"ADNRDCBT",'Fichier E-Formation'!DM:DM&amp;'Fichier E-Formation'!DO:DO,0)),"")</f>
        <v/>
      </c>
      <c r="AJ16" s="44" t="str">
        <f t="array" ref="AJ16">IFERROR(INDEX('Fichier E-Formation'!DP:DP,MATCH('Tab Habilitation'!B16&amp;"ADNTIP02B",'Fichier E-Formation'!DM:DM&amp;'Fichier E-Formation'!DO:DO,0)),"")</f>
        <v/>
      </c>
      <c r="AK16" s="44" t="str">
        <f t="array" ref="AK16">IFERROR(INDEX('Fichier E-Formation'!DP:DP,MATCH('Tab Habilitation'!B16&amp;"ADNTIP00B",'Fichier E-Formation'!DM:DM&amp;'Fichier E-Formation'!DO:DO,0)),"")</f>
        <v/>
      </c>
      <c r="AL16" s="44" t="str">
        <f t="array" ref="AL16">IFERROR(INDEX('Fichier E-Formation'!DP:DP,MATCH('Tab Habilitation'!B16&amp;"ADNTIP02AI",'Fichier E-Formation'!DM:DM&amp;'Fichier E-Formation'!DO:DO,0)),"")</f>
        <v/>
      </c>
      <c r="AM16" s="44" t="str">
        <f t="array" ref="AM16">IFERROR(INDEX('Fichier E-Formation'!DP:DP,MATCH('Tab Habilitation'!B16&amp;"ADNT001",'Fichier E-Formation'!DM:DM&amp;'Fichier E-Formation'!DO:DO,0)),"")</f>
        <v/>
      </c>
      <c r="AN16" s="44"/>
      <c r="AO16" s="44" t="str">
        <f t="array" ref="AO16">IFERROR(INDEX('Fichier E-Formation'!DP:DP,MATCH('Tab Habilitation'!B16&amp;"ADNT002",'Fichier E-Formation'!DM:DM&amp;'Fichier E-Formation'!DO:DO,0)),"")</f>
        <v/>
      </c>
      <c r="AP16" s="44"/>
      <c r="AQ16" s="44" t="str">
        <f t="array" ref="AQ16">IFERROR(INDEX('Fichier E-Formation'!DP:DP,MATCH('Tab Habilitation'!B16&amp;"ADNT003",'Fichier E-Formation'!DM:DM&amp;'Fichier E-Formation'!DO:DO,0)),"")</f>
        <v/>
      </c>
      <c r="AR16" s="44"/>
      <c r="AS16" s="44" t="str">
        <f t="array" ref="AS16">IFERROR(INDEX('Fichier E-Formation'!DP:DP,MATCH('Tab Habilitation'!B16&amp;"ADNT004",'Fichier E-Formation'!DM:DM&amp;'Fichier E-Formation'!DO:DO,0)),"")</f>
        <v/>
      </c>
      <c r="AT16" s="44"/>
      <c r="AU16" s="44" t="str">
        <f t="array" ref="AU16">IFERROR(INDEX('Fichier E-Formation'!DP:DP,MATCH('Tab Habilitation'!B16&amp;"AERDFFPEMPI",'Fichier E-Formation'!DM:DM&amp;'Fichier E-Formation'!DO:DO,0)),"")</f>
        <v/>
      </c>
      <c r="AV16" s="44" t="str">
        <f t="array" ref="AV16">IFERROR(INDEX('Fichier E-Formation'!DP:DP,MATCH('Tab Habilitation'!B16&amp;"AERDFPEMPR",'Fichier E-Formation'!DM:DM&amp;'Fichier E-Formation'!DO:DO,0)),"")</f>
        <v/>
      </c>
      <c r="AW16" s="44"/>
      <c r="AX16" s="44" t="str">
        <f t="array" ref="AX16">IFERROR(INDEX('Fichier E-Formation'!DP:DP,MATCH('Tab Habilitation'!B16&amp;"AERDFGRUA1",'Fichier E-Formation'!DM:DM&amp;'Fichier E-Formation'!DO:DO,0)),"")</f>
        <v/>
      </c>
      <c r="AY16" s="44" t="str">
        <f t="array" ref="AY16">IFERROR(INDEX('Fichier E-Formation'!DP:DP,MATCH('Tab Habilitation'!B16&amp;"AERDFGRUR1",'Fichier E-Formation'!DM:DM&amp;'Fichier E-Formation'!DO:DO,0)),"")</f>
        <v/>
      </c>
      <c r="AZ16" s="44"/>
      <c r="BA16" s="44" t="str">
        <f t="array" ref="BA16">IFERROR(INDEX('Fichier E-Formation'!DP:DP,MATCH('Tab Habilitation'!B16&amp;"AEMEDP0001",'Fichier E-Formation'!DM:DM&amp;'Fichier E-Formation'!DO:DO,0)),"")</f>
        <v/>
      </c>
      <c r="BB16" s="44"/>
      <c r="BC16" s="44" t="str">
        <f t="array" ref="BC16">IFERROR(INDEX('Fichier E-Formation'!DP:DP,MATCH('Tab Habilitation'!B16&amp;"AEMEDEP015",'Fichier E-Formation'!DM:DM&amp;'Fichier E-Formation'!DO:DO,0)),"")</f>
        <v/>
      </c>
      <c r="BD16" s="44"/>
      <c r="BE16" s="44"/>
      <c r="BF16" s="44" t="str">
        <f t="array" ref="BF16">IFERROR(INDEX('Fichier E-Formation'!DP:DP,MATCH('Tab Habilitation'!B16&amp;"ADN2993",'Fichier E-Formation'!DM:DM&amp;'Fichier E-Formation'!DO:DO,0)),"")</f>
        <v/>
      </c>
      <c r="BG16" s="44" t="str">
        <f t="array" ref="BG16">IFERROR(INDEX('Fichier E-Formation'!DP:DP,MATCH('Tab Habilitation'!B16&amp;"ADN2995",'Fichier E-Formation'!DM:DM&amp;'Fichier E-Formation'!DO:DO,0)),"")</f>
        <v/>
      </c>
      <c r="BH16" s="44"/>
      <c r="BI16" s="44" t="str">
        <f t="array" ref="BI16">IFERROR(INDEX('Fichier E-Formation'!DP:DP,MATCH('Tab Habilitation'!B16&amp;"ADN2994",'Fichier E-Formation'!DM:DM&amp;'Fichier E-Formation'!DO:DO,0)),"")</f>
        <v/>
      </c>
      <c r="BJ16" s="44" t="str">
        <f t="array" ref="BJ16">IFERROR(INDEX('Fichier E-Formation'!DP:DP,MATCH('Tab Habilitation'!B16&amp;"ADN2996",'Fichier E-Formation'!DM:DM&amp;'Fichier E-Formation'!DO:DO,0)),"")</f>
        <v/>
      </c>
      <c r="BK16" s="44"/>
      <c r="BL16" s="44" t="str">
        <f t="array" ref="BL16">IFERROR(INDEX('Fichier E-Formation'!DP:DP,MATCH('Tab Habilitation'!B16&amp;"AERDFFT941B",'Fichier E-Formation'!DM:DM&amp;'Fichier E-Formation'!DO:DO,0)),"")</f>
        <v/>
      </c>
      <c r="BM16" s="44"/>
      <c r="BN16" s="44" t="str">
        <f t="array" ref="BN16">IFERROR(INDEX('Fichier E-Formation'!DP:DP,MATCH('Tab Habilitation'!B16&amp;"ACDLY08",'Fichier E-Formation'!DM:DM&amp;'Fichier E-Formation'!DO:DO,0)),"")</f>
        <v/>
      </c>
      <c r="BO16" s="44" t="str">
        <f t="array" ref="BO16">IFERROR(INDEX('Fichier E-Formation'!DP:DP,MATCH('Tab Habilitation'!B16&amp;"ACDLY13",'Fichier E-Formation'!DM:DM&amp;'Fichier E-Formation'!DO:DO,0)),"")</f>
        <v/>
      </c>
      <c r="BP16" s="44" t="str">
        <f t="array" ref="BP16">IFERROR(INDEX('Fichier E-Formation'!DP:DP,MATCH('Tab Habilitation'!B16&amp;"ACDCK007",'Fichier E-Formation'!DM:DM&amp;'Fichier E-Formation'!DO:DO,0)),"")</f>
        <v/>
      </c>
      <c r="BQ16" s="44" t="str">
        <f t="array" ref="BQ16">IFERROR(INDEX('Fichier E-Formation'!DP:DP,MATCH('Tab Habilitation'!B16&amp;"ACDLY1",'Fichier E-Formation'!DM:DM&amp;'Fichier E-Formation'!DO:DO,0)),"")</f>
        <v/>
      </c>
      <c r="BR16" s="44" t="str">
        <f t="array" ref="BR16">IFERROR(INDEX('Fichier E-Formation'!DP:DP,MATCH('Tab Habilitation'!B16&amp;"AAMEDLINK1",'Fichier E-Formation'!DM:DM&amp;'Fichier E-Formation'!DO:DO,0)),"")</f>
        <v/>
      </c>
      <c r="BS16" s="44" t="str">
        <f t="array" ref="BS16">IFERROR(INDEX('Fichier E-Formation'!DP:DP,MATCH('Tab Habilitation'!B16&amp;"ACDTIPINTV",'Fichier E-Formation'!DM:DM&amp;'Fichier E-Formation'!DO:DO,0)),"")</f>
        <v/>
      </c>
      <c r="BT16" s="44" t="str">
        <f t="array" ref="BT16">IFERROR(INDEX('Fichier E-Formation'!DP:DP,MATCH('Tab Habilitation'!B16&amp;"AAMEDFADTC",'Fichier E-Formation'!DM:DM&amp;'Fichier E-Formation'!DO:DO,0)),"")</f>
        <v/>
      </c>
      <c r="BU16" s="44" t="str">
        <f t="array" ref="BU16">IFERROR(INDEX('Fichier E-Formation'!DP:DP,MATCH('Tab Habilitation'!B16&amp;"AEDRVA",'Fichier E-Formation'!DM:DM&amp;'Fichier E-Formation'!DO:DO,0)),"")</f>
        <v/>
      </c>
      <c r="BV16" s="44" t="str">
        <f t="array" ref="BV16">IFERROR(INDEX('Fichier E-Formation'!DP:DP,MATCH('Tab Habilitation'!B16&amp;"AEDRVAR",'Fichier E-Formation'!DM:DM&amp;'Fichier E-Formation'!DO:DO,0)),"")</f>
        <v/>
      </c>
      <c r="BW16" s="44" t="str">
        <f t="array" ref="BW16">IFERROR(INDEX('Fichier E-Formation'!DP:DP,MATCH('Tab Habilitation'!B16&amp;"ADN8064",'Fichier E-Formation'!DM:DM&amp;'Fichier E-Formation'!DO:DO,0)),"")</f>
        <v/>
      </c>
      <c r="BX16" s="44" t="str">
        <f t="array" ref="BX16">IFERROR(INDEX('Fichier E-Formation'!DP:DP,MATCH('Tab Habilitation'!B16&amp;"AERDFT934",'Fichier E-Formation'!DM:DM&amp;'Fichier E-Formation'!DO:DO,0)),"")</f>
        <v/>
      </c>
      <c r="BY16" s="28"/>
      <c r="BZ16" s="28"/>
      <c r="CA16" s="28"/>
      <c r="CB16" s="28"/>
      <c r="CC16" s="28"/>
      <c r="CD16" s="28"/>
      <c r="CE16" s="28"/>
      <c r="CF16" s="28"/>
      <c r="CG16" s="28"/>
      <c r="CH16" s="28"/>
      <c r="CI16" s="28"/>
      <c r="CJ16" s="28"/>
      <c r="CK16" s="28"/>
      <c r="CL16" s="28"/>
      <c r="CM16" s="28"/>
    </row>
    <row r="17" spans="1:91" ht="15.75" thickBot="1">
      <c r="A17" s="17" t="s">
        <v>48</v>
      </c>
      <c r="B17" s="17" t="s">
        <v>250</v>
      </c>
      <c r="C17" s="18"/>
      <c r="D17" s="19"/>
      <c r="E17" s="21" t="s">
        <v>50</v>
      </c>
      <c r="F17" s="44"/>
      <c r="G17" s="28"/>
      <c r="H17" s="89" t="str">
        <f t="array" ref="H17">IFERROR(INDEX('Fichier E-Formation'!DP:DP,MATCH('Tab Habilitation'!B17&amp;"AAMEDS0001",'Fichier E-Formation'!DM:DM&amp;'Fichier E-Formation'!DO:DO,0)),"")</f>
        <v/>
      </c>
      <c r="I17" s="89" t="str">
        <f t="array" ref="I17">IFERROR(INDEX('Fichier E-Formation'!DP:DP,MATCH('Tab Habilitation'!B17&amp;"AAMEDS0002",'Fichier E-Formation'!DM:DM&amp;'Fichier E-Formation'!DO:DO,0)),"")</f>
        <v/>
      </c>
      <c r="J17" s="44" t="str">
        <f t="array" ref="J17">IFERROR(INDEX('Fichier E-Formation'!DP:DP,MATCH('Tab Habilitation'!B17&amp;"AERDFT907",'Fichier E-Formation'!DM:DM&amp;'Fichier E-Formation'!DO:DO,0)),"")</f>
        <v/>
      </c>
      <c r="K17" s="44" t="str">
        <f t="array" ref="K17">IFERROR(INDEX('Fichier E-Formation'!DP:DP,MATCH('Tab Habilitation'!B17&amp;"ADNTINO",'Fichier E-Formation'!DM:DM&amp;'Fichier E-Formation'!DO:DO,0)),"")</f>
        <v/>
      </c>
      <c r="L17" s="44" t="str">
        <f t="array" ref="L17">IFERROR(INDEX('Fichier E-Formation'!DP:DP,MATCH('Tab Habilitation'!B17&amp;"AAMEDT908",'Fichier E-Formation'!DM:DM&amp;'Fichier E-Formation'!DO:DO,0)),"")</f>
        <v/>
      </c>
      <c r="M17" s="44" t="str">
        <f t="array" ref="M17">IFERROR(INDEX('Fichier E-Formation'!DP:DP,MATCH('Tab Habilitation'!B17&amp;"ADNTSTBATI",'Fichier E-Formation'!DM:DM&amp;'Fichier E-Formation'!DO:DO,0)),"")</f>
        <v/>
      </c>
      <c r="N17" s="44"/>
      <c r="O17" s="44" t="str">
        <f t="array" ref="O17">IFERROR(INDEX('Fichier E-Formation'!DP:DP,MATCH('Tab Habilitation'!B17&amp;"ADNTSTEME",'Fichier E-Formation'!DM:DM&amp;'Fichier E-Formation'!DO:DO,0)),"")</f>
        <v/>
      </c>
      <c r="P17" s="44"/>
      <c r="Q17" s="44" t="str">
        <f t="array" ref="Q17">IFERROR(INDEX('Fichier E-Formation'!DP:DP,MATCH('Tab Habilitation'!B17&amp;"ADNTSTRTI",'Fichier E-Formation'!DM:DM&amp;'Fichier E-Formation'!DO:DO,0)),"")</f>
        <v/>
      </c>
      <c r="R17" s="44"/>
      <c r="S17" s="44" t="str">
        <f t="array" ref="S17">IFERROR(INDEX('Fichier E-Formation'!DP:DP,MATCH('Tab Habilitation'!B17&amp;"ADNTSTTRIC",'Fichier E-Formation'!DM:DM&amp;'Fichier E-Formation'!DO:DO,0)),"")</f>
        <v/>
      </c>
      <c r="T17" s="44"/>
      <c r="U17" s="44" t="str">
        <f t="array" ref="U17">IFERROR(INDEX('Fichier E-Formation'!DP:DP,MATCH('Tab Habilitation'!B17&amp;"ADNTSTSOU",'Fichier E-Formation'!DM:DM&amp;'Fichier E-Formation'!DO:DO,0)),"")</f>
        <v/>
      </c>
      <c r="V17" s="44"/>
      <c r="W17" s="44" t="str">
        <f t="array" ref="W17">IFERROR(INDEX('Fichier E-Formation'!DP:DP,MATCH('Tab Habilitation'!B17&amp;"ADNTSTBRT",'Fichier E-Formation'!DM:DM&amp;'Fichier E-Formation'!DO:DO,0)),"")</f>
        <v/>
      </c>
      <c r="X17" s="44"/>
      <c r="Y17" s="44" t="str">
        <f t="array" ref="Y17">IFERROR(INDEX('Fichier E-Formation'!DP:DP,MATCH('Tab Habilitation'!B17&amp;"ADNTSTAER",'Fichier E-Formation'!DM:DM&amp;'Fichier E-Formation'!DO:DO,0)),"")</f>
        <v/>
      </c>
      <c r="Z17" s="44"/>
      <c r="AA17" s="44" t="str">
        <f t="array" ref="AA17">IFERROR(INDEX('Fichier E-Formation'!DP:DP,MATCH('Tab Habilitation'!B17&amp;"ADNTSTCIS",'Fichier E-Formation'!DM:DM&amp;'Fichier E-Formation'!DO:DO,0)),"")</f>
        <v/>
      </c>
      <c r="AB17" s="44"/>
      <c r="AC17" s="44" t="str">
        <f t="array" ref="AC17">IFERROR(INDEX('Fichier E-Formation'!DP:DP,MATCH('Tab Habilitation'!B17&amp;"ADNTSTRAET",'Fichier E-Formation'!DM:DM&amp;'Fichier E-Formation'!DO:DO,0)),"")</f>
        <v/>
      </c>
      <c r="AD17" s="44"/>
      <c r="AE17" s="44" t="str">
        <f t="array" ref="AE17">IFERROR(INDEX('Fichier E-Formation'!DP:DP,MATCH('Tab Habilitation'!B17&amp;"ADNTSTRTOT",'Fichier E-Formation'!DM:DM&amp;'Fichier E-Formation'!DO:DO,0)),"")</f>
        <v/>
      </c>
      <c r="AF17" s="44"/>
      <c r="AG17" s="44" t="str">
        <f t="array" ref="AG17">IFERROR(INDEX('Fichier E-Formation'!DP:DP,MATCH('Tab Habilitation'!B17&amp;"ADNTSTCCFC",'Fichier E-Formation'!DM:DM&amp;'Fichier E-Formation'!DO:DO,0)),"")</f>
        <v/>
      </c>
      <c r="AH17" s="44"/>
      <c r="AI17" s="44" t="str">
        <f t="array" ref="AI17">IFERROR(INDEX('Fichier E-Formation'!DP:DP,MATCH('Tab Habilitation'!B17&amp;"ADNRDCBT",'Fichier E-Formation'!DM:DM&amp;'Fichier E-Formation'!DO:DO,0)),"")</f>
        <v/>
      </c>
      <c r="AJ17" s="44" t="str">
        <f t="array" ref="AJ17">IFERROR(INDEX('Fichier E-Formation'!DP:DP,MATCH('Tab Habilitation'!B17&amp;"ADNTIP02B",'Fichier E-Formation'!DM:DM&amp;'Fichier E-Formation'!DO:DO,0)),"")</f>
        <v/>
      </c>
      <c r="AK17" s="44" t="str">
        <f t="array" ref="AK17">IFERROR(INDEX('Fichier E-Formation'!DP:DP,MATCH('Tab Habilitation'!B17&amp;"ADNTIP00B",'Fichier E-Formation'!DM:DM&amp;'Fichier E-Formation'!DO:DO,0)),"")</f>
        <v/>
      </c>
      <c r="AL17" s="44" t="str">
        <f t="array" ref="AL17">IFERROR(INDEX('Fichier E-Formation'!DP:DP,MATCH('Tab Habilitation'!B17&amp;"ADNTIP02AI",'Fichier E-Formation'!DM:DM&amp;'Fichier E-Formation'!DO:DO,0)),"")</f>
        <v/>
      </c>
      <c r="AM17" s="44" t="str">
        <f t="array" ref="AM17">IFERROR(INDEX('Fichier E-Formation'!DP:DP,MATCH('Tab Habilitation'!B17&amp;"ADNT001",'Fichier E-Formation'!DM:DM&amp;'Fichier E-Formation'!DO:DO,0)),"")</f>
        <v/>
      </c>
      <c r="AN17" s="44"/>
      <c r="AO17" s="44" t="str">
        <f t="array" ref="AO17">IFERROR(INDEX('Fichier E-Formation'!DP:DP,MATCH('Tab Habilitation'!B17&amp;"ADNT002",'Fichier E-Formation'!DM:DM&amp;'Fichier E-Formation'!DO:DO,0)),"")</f>
        <v/>
      </c>
      <c r="AP17" s="44"/>
      <c r="AQ17" s="44" t="str">
        <f t="array" ref="AQ17">IFERROR(INDEX('Fichier E-Formation'!DP:DP,MATCH('Tab Habilitation'!B17&amp;"ADNT003",'Fichier E-Formation'!DM:DM&amp;'Fichier E-Formation'!DO:DO,0)),"")</f>
        <v/>
      </c>
      <c r="AR17" s="44"/>
      <c r="AS17" s="44" t="str">
        <f t="array" ref="AS17">IFERROR(INDEX('Fichier E-Formation'!DP:DP,MATCH('Tab Habilitation'!B17&amp;"ADNT004",'Fichier E-Formation'!DM:DM&amp;'Fichier E-Formation'!DO:DO,0)),"")</f>
        <v/>
      </c>
      <c r="AT17" s="44"/>
      <c r="AU17" s="44" t="str">
        <f t="array" ref="AU17">IFERROR(INDEX('Fichier E-Formation'!DP:DP,MATCH('Tab Habilitation'!B17&amp;"AERDFFPEMPI",'Fichier E-Formation'!DM:DM&amp;'Fichier E-Formation'!DO:DO,0)),"")</f>
        <v/>
      </c>
      <c r="AV17" s="44" t="str">
        <f t="array" ref="AV17">IFERROR(INDEX('Fichier E-Formation'!DP:DP,MATCH('Tab Habilitation'!B17&amp;"AERDFPEMPR",'Fichier E-Formation'!DM:DM&amp;'Fichier E-Formation'!DO:DO,0)),"")</f>
        <v/>
      </c>
      <c r="AW17" s="44"/>
      <c r="AX17" s="44" t="str">
        <f t="array" ref="AX17">IFERROR(INDEX('Fichier E-Formation'!DP:DP,MATCH('Tab Habilitation'!B17&amp;"AERDFGRUA1",'Fichier E-Formation'!DM:DM&amp;'Fichier E-Formation'!DO:DO,0)),"")</f>
        <v/>
      </c>
      <c r="AY17" s="44" t="str">
        <f t="array" ref="AY17">IFERROR(INDEX('Fichier E-Formation'!DP:DP,MATCH('Tab Habilitation'!B17&amp;"AERDFGRUR1",'Fichier E-Formation'!DM:DM&amp;'Fichier E-Formation'!DO:DO,0)),"")</f>
        <v/>
      </c>
      <c r="AZ17" s="44"/>
      <c r="BA17" s="44" t="str">
        <f t="array" ref="BA17">IFERROR(INDEX('Fichier E-Formation'!DP:DP,MATCH('Tab Habilitation'!B17&amp;"AEMEDP0001",'Fichier E-Formation'!DM:DM&amp;'Fichier E-Formation'!DO:DO,0)),"")</f>
        <v/>
      </c>
      <c r="BB17" s="44"/>
      <c r="BC17" s="44" t="str">
        <f t="array" ref="BC17">IFERROR(INDEX('Fichier E-Formation'!DP:DP,MATCH('Tab Habilitation'!B17&amp;"AEMEDEP015",'Fichier E-Formation'!DM:DM&amp;'Fichier E-Formation'!DO:DO,0)),"")</f>
        <v/>
      </c>
      <c r="BD17" s="44"/>
      <c r="BE17" s="44"/>
      <c r="BF17" s="44" t="str">
        <f t="array" ref="BF17">IFERROR(INDEX('Fichier E-Formation'!DP:DP,MATCH('Tab Habilitation'!B17&amp;"ADN2993",'Fichier E-Formation'!DM:DM&amp;'Fichier E-Formation'!DO:DO,0)),"")</f>
        <v/>
      </c>
      <c r="BG17" s="44" t="str">
        <f t="array" ref="BG17">IFERROR(INDEX('Fichier E-Formation'!DP:DP,MATCH('Tab Habilitation'!B17&amp;"ADN2995",'Fichier E-Formation'!DM:DM&amp;'Fichier E-Formation'!DO:DO,0)),"")</f>
        <v/>
      </c>
      <c r="BH17" s="44"/>
      <c r="BI17" s="44" t="str">
        <f t="array" ref="BI17">IFERROR(INDEX('Fichier E-Formation'!DP:DP,MATCH('Tab Habilitation'!B17&amp;"ADN2994",'Fichier E-Formation'!DM:DM&amp;'Fichier E-Formation'!DO:DO,0)),"")</f>
        <v/>
      </c>
      <c r="BJ17" s="44" t="str">
        <f t="array" ref="BJ17">IFERROR(INDEX('Fichier E-Formation'!DP:DP,MATCH('Tab Habilitation'!B17&amp;"ADN2996",'Fichier E-Formation'!DM:DM&amp;'Fichier E-Formation'!DO:DO,0)),"")</f>
        <v/>
      </c>
      <c r="BK17" s="44"/>
      <c r="BL17" s="44" t="str">
        <f t="array" ref="BL17">IFERROR(INDEX('Fichier E-Formation'!DP:DP,MATCH('Tab Habilitation'!B17&amp;"AERDFFT941B",'Fichier E-Formation'!DM:DM&amp;'Fichier E-Formation'!DO:DO,0)),"")</f>
        <v/>
      </c>
      <c r="BM17" s="44"/>
      <c r="BN17" s="44" t="str">
        <f t="array" ref="BN17">IFERROR(INDEX('Fichier E-Formation'!DP:DP,MATCH('Tab Habilitation'!B17&amp;"ACDLY08",'Fichier E-Formation'!DM:DM&amp;'Fichier E-Formation'!DO:DO,0)),"")</f>
        <v/>
      </c>
      <c r="BO17" s="44" t="str">
        <f t="array" ref="BO17">IFERROR(INDEX('Fichier E-Formation'!DP:DP,MATCH('Tab Habilitation'!B17&amp;"ACDLY13",'Fichier E-Formation'!DM:DM&amp;'Fichier E-Formation'!DO:DO,0)),"")</f>
        <v/>
      </c>
      <c r="BP17" s="44" t="str">
        <f t="array" ref="BP17">IFERROR(INDEX('Fichier E-Formation'!DP:DP,MATCH('Tab Habilitation'!B17&amp;"ACDCK007",'Fichier E-Formation'!DM:DM&amp;'Fichier E-Formation'!DO:DO,0)),"")</f>
        <v/>
      </c>
      <c r="BQ17" s="44" t="str">
        <f t="array" ref="BQ17">IFERROR(INDEX('Fichier E-Formation'!DP:DP,MATCH('Tab Habilitation'!B17&amp;"ACDLY1",'Fichier E-Formation'!DM:DM&amp;'Fichier E-Formation'!DO:DO,0)),"")</f>
        <v/>
      </c>
      <c r="BR17" s="44" t="str">
        <f t="array" ref="BR17">IFERROR(INDEX('Fichier E-Formation'!DP:DP,MATCH('Tab Habilitation'!B17&amp;"AAMEDLINK1",'Fichier E-Formation'!DM:DM&amp;'Fichier E-Formation'!DO:DO,0)),"")</f>
        <v/>
      </c>
      <c r="BS17" s="44" t="str">
        <f t="array" ref="BS17">IFERROR(INDEX('Fichier E-Formation'!DP:DP,MATCH('Tab Habilitation'!B17&amp;"ACDTIPINTV",'Fichier E-Formation'!DM:DM&amp;'Fichier E-Formation'!DO:DO,0)),"")</f>
        <v/>
      </c>
      <c r="BT17" s="44" t="str">
        <f t="array" ref="BT17">IFERROR(INDEX('Fichier E-Formation'!DP:DP,MATCH('Tab Habilitation'!B17&amp;"AAMEDFADTC",'Fichier E-Formation'!DM:DM&amp;'Fichier E-Formation'!DO:DO,0)),"")</f>
        <v/>
      </c>
      <c r="BU17" s="44" t="str">
        <f t="array" ref="BU17">IFERROR(INDEX('Fichier E-Formation'!DP:DP,MATCH('Tab Habilitation'!B17&amp;"AEDRVA",'Fichier E-Formation'!DM:DM&amp;'Fichier E-Formation'!DO:DO,0)),"")</f>
        <v/>
      </c>
      <c r="BV17" s="44" t="str">
        <f t="array" ref="BV17">IFERROR(INDEX('Fichier E-Formation'!DP:DP,MATCH('Tab Habilitation'!B17&amp;"AEDRVAR",'Fichier E-Formation'!DM:DM&amp;'Fichier E-Formation'!DO:DO,0)),"")</f>
        <v/>
      </c>
      <c r="BW17" s="44" t="str">
        <f t="array" ref="BW17">IFERROR(INDEX('Fichier E-Formation'!DP:DP,MATCH('Tab Habilitation'!B17&amp;"ADN8064",'Fichier E-Formation'!DM:DM&amp;'Fichier E-Formation'!DO:DO,0)),"")</f>
        <v/>
      </c>
      <c r="BX17" s="44" t="str">
        <f t="array" ref="BX17">IFERROR(INDEX('Fichier E-Formation'!DP:DP,MATCH('Tab Habilitation'!B17&amp;"AERDFT934",'Fichier E-Formation'!DM:DM&amp;'Fichier E-Formation'!DO:DO,0)),"")</f>
        <v/>
      </c>
      <c r="BY17" s="28"/>
      <c r="BZ17" s="28"/>
      <c r="CA17" s="28"/>
      <c r="CB17" s="28"/>
      <c r="CC17" s="28"/>
      <c r="CD17" s="28"/>
      <c r="CE17" s="28"/>
      <c r="CF17" s="28"/>
      <c r="CG17" s="28"/>
      <c r="CH17" s="28"/>
      <c r="CI17" s="28"/>
      <c r="CJ17" s="28"/>
      <c r="CK17" s="28"/>
      <c r="CL17" s="28"/>
      <c r="CM17" s="28"/>
    </row>
    <row r="18" spans="1:91" ht="15.75" thickBot="1">
      <c r="A18" s="17" t="s">
        <v>48</v>
      </c>
      <c r="B18" s="17" t="s">
        <v>251</v>
      </c>
      <c r="C18" s="18"/>
      <c r="D18" s="19"/>
      <c r="E18" s="21" t="s">
        <v>50</v>
      </c>
      <c r="F18" s="44"/>
      <c r="G18" s="28"/>
      <c r="H18" s="89" t="str">
        <f t="array" ref="H18">IFERROR(INDEX('Fichier E-Formation'!DP:DP,MATCH('Tab Habilitation'!B18&amp;"AAMEDS0001",'Fichier E-Formation'!DM:DM&amp;'Fichier E-Formation'!DO:DO,0)),"")</f>
        <v/>
      </c>
      <c r="I18" s="89" t="str">
        <f t="array" ref="I18">IFERROR(INDEX('Fichier E-Formation'!DP:DP,MATCH('Tab Habilitation'!B18&amp;"AAMEDS0002",'Fichier E-Formation'!DM:DM&amp;'Fichier E-Formation'!DO:DO,0)),"")</f>
        <v/>
      </c>
      <c r="J18" s="44" t="str">
        <f t="array" ref="J18">IFERROR(INDEX('Fichier E-Formation'!DP:DP,MATCH('Tab Habilitation'!B18&amp;"AERDFT907",'Fichier E-Formation'!DM:DM&amp;'Fichier E-Formation'!DO:DO,0)),"")</f>
        <v/>
      </c>
      <c r="K18" s="44" t="str">
        <f t="array" ref="K18">IFERROR(INDEX('Fichier E-Formation'!DP:DP,MATCH('Tab Habilitation'!B18&amp;"ADNTINO",'Fichier E-Formation'!DM:DM&amp;'Fichier E-Formation'!DO:DO,0)),"")</f>
        <v/>
      </c>
      <c r="L18" s="44" t="str">
        <f t="array" ref="L18">IFERROR(INDEX('Fichier E-Formation'!DP:DP,MATCH('Tab Habilitation'!B18&amp;"AAMEDT908",'Fichier E-Formation'!DM:DM&amp;'Fichier E-Formation'!DO:DO,0)),"")</f>
        <v/>
      </c>
      <c r="M18" s="44" t="str">
        <f t="array" ref="M18">IFERROR(INDEX('Fichier E-Formation'!DP:DP,MATCH('Tab Habilitation'!B18&amp;"ADNTSTBATI",'Fichier E-Formation'!DM:DM&amp;'Fichier E-Formation'!DO:DO,0)),"")</f>
        <v/>
      </c>
      <c r="N18" s="44"/>
      <c r="O18" s="44" t="str">
        <f t="array" ref="O18">IFERROR(INDEX('Fichier E-Formation'!DP:DP,MATCH('Tab Habilitation'!B18&amp;"ADNTSTEME",'Fichier E-Formation'!DM:DM&amp;'Fichier E-Formation'!DO:DO,0)),"")</f>
        <v/>
      </c>
      <c r="P18" s="44"/>
      <c r="Q18" s="44" t="str">
        <f t="array" ref="Q18">IFERROR(INDEX('Fichier E-Formation'!DP:DP,MATCH('Tab Habilitation'!B18&amp;"ADNTSTRTI",'Fichier E-Formation'!DM:DM&amp;'Fichier E-Formation'!DO:DO,0)),"")</f>
        <v/>
      </c>
      <c r="R18" s="44"/>
      <c r="S18" s="44" t="str">
        <f t="array" ref="S18">IFERROR(INDEX('Fichier E-Formation'!DP:DP,MATCH('Tab Habilitation'!B18&amp;"ADNTSTTRIC",'Fichier E-Formation'!DM:DM&amp;'Fichier E-Formation'!DO:DO,0)),"")</f>
        <v/>
      </c>
      <c r="T18" s="44"/>
      <c r="U18" s="44" t="str">
        <f t="array" ref="U18">IFERROR(INDEX('Fichier E-Formation'!DP:DP,MATCH('Tab Habilitation'!B18&amp;"ADNTSTSOU",'Fichier E-Formation'!DM:DM&amp;'Fichier E-Formation'!DO:DO,0)),"")</f>
        <v/>
      </c>
      <c r="V18" s="44"/>
      <c r="W18" s="44" t="str">
        <f t="array" ref="W18">IFERROR(INDEX('Fichier E-Formation'!DP:DP,MATCH('Tab Habilitation'!B18&amp;"ADNTSTBRT",'Fichier E-Formation'!DM:DM&amp;'Fichier E-Formation'!DO:DO,0)),"")</f>
        <v/>
      </c>
      <c r="X18" s="44"/>
      <c r="Y18" s="44" t="str">
        <f t="array" ref="Y18">IFERROR(INDEX('Fichier E-Formation'!DP:DP,MATCH('Tab Habilitation'!B18&amp;"ADNTSTAER",'Fichier E-Formation'!DM:DM&amp;'Fichier E-Formation'!DO:DO,0)),"")</f>
        <v/>
      </c>
      <c r="Z18" s="44"/>
      <c r="AA18" s="44" t="str">
        <f t="array" ref="AA18">IFERROR(INDEX('Fichier E-Formation'!DP:DP,MATCH('Tab Habilitation'!B18&amp;"ADNTSTCIS",'Fichier E-Formation'!DM:DM&amp;'Fichier E-Formation'!DO:DO,0)),"")</f>
        <v/>
      </c>
      <c r="AB18" s="44"/>
      <c r="AC18" s="44" t="str">
        <f t="array" ref="AC18">IFERROR(INDEX('Fichier E-Formation'!DP:DP,MATCH('Tab Habilitation'!B18&amp;"ADNTSTRAET",'Fichier E-Formation'!DM:DM&amp;'Fichier E-Formation'!DO:DO,0)),"")</f>
        <v/>
      </c>
      <c r="AD18" s="44"/>
      <c r="AE18" s="44" t="str">
        <f t="array" ref="AE18">IFERROR(INDEX('Fichier E-Formation'!DP:DP,MATCH('Tab Habilitation'!B18&amp;"ADNTSTRTOT",'Fichier E-Formation'!DM:DM&amp;'Fichier E-Formation'!DO:DO,0)),"")</f>
        <v/>
      </c>
      <c r="AF18" s="44"/>
      <c r="AG18" s="44" t="str">
        <f t="array" ref="AG18">IFERROR(INDEX('Fichier E-Formation'!DP:DP,MATCH('Tab Habilitation'!B18&amp;"ADNTSTCCFC",'Fichier E-Formation'!DM:DM&amp;'Fichier E-Formation'!DO:DO,0)),"")</f>
        <v/>
      </c>
      <c r="AH18" s="44"/>
      <c r="AI18" s="44" t="str">
        <f t="array" ref="AI18">IFERROR(INDEX('Fichier E-Formation'!DP:DP,MATCH('Tab Habilitation'!B18&amp;"ADNRDCBT",'Fichier E-Formation'!DM:DM&amp;'Fichier E-Formation'!DO:DO,0)),"")</f>
        <v/>
      </c>
      <c r="AJ18" s="44" t="str">
        <f t="array" ref="AJ18">IFERROR(INDEX('Fichier E-Formation'!DP:DP,MATCH('Tab Habilitation'!B18&amp;"ADNTIP02B",'Fichier E-Formation'!DM:DM&amp;'Fichier E-Formation'!DO:DO,0)),"")</f>
        <v/>
      </c>
      <c r="AK18" s="44" t="str">
        <f t="array" ref="AK18">IFERROR(INDEX('Fichier E-Formation'!DP:DP,MATCH('Tab Habilitation'!B18&amp;"ADNTIP00B",'Fichier E-Formation'!DM:DM&amp;'Fichier E-Formation'!DO:DO,0)),"")</f>
        <v/>
      </c>
      <c r="AL18" s="44" t="str">
        <f t="array" ref="AL18">IFERROR(INDEX('Fichier E-Formation'!DP:DP,MATCH('Tab Habilitation'!B18&amp;"ADNTIP02AI",'Fichier E-Formation'!DM:DM&amp;'Fichier E-Formation'!DO:DO,0)),"")</f>
        <v/>
      </c>
      <c r="AM18" s="44" t="str">
        <f t="array" ref="AM18">IFERROR(INDEX('Fichier E-Formation'!DP:DP,MATCH('Tab Habilitation'!B18&amp;"ADNT001",'Fichier E-Formation'!DM:DM&amp;'Fichier E-Formation'!DO:DO,0)),"")</f>
        <v/>
      </c>
      <c r="AN18" s="44"/>
      <c r="AO18" s="44" t="str">
        <f t="array" ref="AO18">IFERROR(INDEX('Fichier E-Formation'!DP:DP,MATCH('Tab Habilitation'!B18&amp;"ADNT002",'Fichier E-Formation'!DM:DM&amp;'Fichier E-Formation'!DO:DO,0)),"")</f>
        <v/>
      </c>
      <c r="AP18" s="44"/>
      <c r="AQ18" s="44" t="str">
        <f t="array" ref="AQ18">IFERROR(INDEX('Fichier E-Formation'!DP:DP,MATCH('Tab Habilitation'!B18&amp;"ADNT003",'Fichier E-Formation'!DM:DM&amp;'Fichier E-Formation'!DO:DO,0)),"")</f>
        <v/>
      </c>
      <c r="AR18" s="44"/>
      <c r="AS18" s="44" t="str">
        <f t="array" ref="AS18">IFERROR(INDEX('Fichier E-Formation'!DP:DP,MATCH('Tab Habilitation'!B18&amp;"ADNT004",'Fichier E-Formation'!DM:DM&amp;'Fichier E-Formation'!DO:DO,0)),"")</f>
        <v/>
      </c>
      <c r="AT18" s="44"/>
      <c r="AU18" s="44" t="str">
        <f t="array" ref="AU18">IFERROR(INDEX('Fichier E-Formation'!DP:DP,MATCH('Tab Habilitation'!B18&amp;"AERDFFPEMPI",'Fichier E-Formation'!DM:DM&amp;'Fichier E-Formation'!DO:DO,0)),"")</f>
        <v/>
      </c>
      <c r="AV18" s="44" t="str">
        <f t="array" ref="AV18">IFERROR(INDEX('Fichier E-Formation'!DP:DP,MATCH('Tab Habilitation'!B18&amp;"AERDFPEMPR",'Fichier E-Formation'!DM:DM&amp;'Fichier E-Formation'!DO:DO,0)),"")</f>
        <v/>
      </c>
      <c r="AW18" s="44"/>
      <c r="AX18" s="44" t="str">
        <f t="array" ref="AX18">IFERROR(INDEX('Fichier E-Formation'!DP:DP,MATCH('Tab Habilitation'!B18&amp;"AERDFGRUA1",'Fichier E-Formation'!DM:DM&amp;'Fichier E-Formation'!DO:DO,0)),"")</f>
        <v/>
      </c>
      <c r="AY18" s="44" t="str">
        <f t="array" ref="AY18">IFERROR(INDEX('Fichier E-Formation'!DP:DP,MATCH('Tab Habilitation'!B18&amp;"AERDFGRUR1",'Fichier E-Formation'!DM:DM&amp;'Fichier E-Formation'!DO:DO,0)),"")</f>
        <v/>
      </c>
      <c r="AZ18" s="44"/>
      <c r="BA18" s="44" t="str">
        <f t="array" ref="BA18">IFERROR(INDEX('Fichier E-Formation'!DP:DP,MATCH('Tab Habilitation'!B18&amp;"AEMEDP0001",'Fichier E-Formation'!DM:DM&amp;'Fichier E-Formation'!DO:DO,0)),"")</f>
        <v/>
      </c>
      <c r="BB18" s="44"/>
      <c r="BC18" s="44" t="str">
        <f t="array" ref="BC18">IFERROR(INDEX('Fichier E-Formation'!DP:DP,MATCH('Tab Habilitation'!B18&amp;"AEMEDEP015",'Fichier E-Formation'!DM:DM&amp;'Fichier E-Formation'!DO:DO,0)),"")</f>
        <v/>
      </c>
      <c r="BD18" s="44"/>
      <c r="BE18" s="44"/>
      <c r="BF18" s="44" t="str">
        <f t="array" ref="BF18">IFERROR(INDEX('Fichier E-Formation'!DP:DP,MATCH('Tab Habilitation'!B18&amp;"ADN2993",'Fichier E-Formation'!DM:DM&amp;'Fichier E-Formation'!DO:DO,0)),"")</f>
        <v/>
      </c>
      <c r="BG18" s="44" t="str">
        <f t="array" ref="BG18">IFERROR(INDEX('Fichier E-Formation'!DP:DP,MATCH('Tab Habilitation'!B18&amp;"ADN2995",'Fichier E-Formation'!DM:DM&amp;'Fichier E-Formation'!DO:DO,0)),"")</f>
        <v/>
      </c>
      <c r="BH18" s="44"/>
      <c r="BI18" s="44" t="str">
        <f t="array" ref="BI18">IFERROR(INDEX('Fichier E-Formation'!DP:DP,MATCH('Tab Habilitation'!B18&amp;"ADN2994",'Fichier E-Formation'!DM:DM&amp;'Fichier E-Formation'!DO:DO,0)),"")</f>
        <v/>
      </c>
      <c r="BJ18" s="44" t="str">
        <f t="array" ref="BJ18">IFERROR(INDEX('Fichier E-Formation'!DP:DP,MATCH('Tab Habilitation'!B18&amp;"ADN2996",'Fichier E-Formation'!DM:DM&amp;'Fichier E-Formation'!DO:DO,0)),"")</f>
        <v/>
      </c>
      <c r="BK18" s="44"/>
      <c r="BL18" s="44" t="str">
        <f t="array" ref="BL18">IFERROR(INDEX('Fichier E-Formation'!DP:DP,MATCH('Tab Habilitation'!B18&amp;"AERDFFT941B",'Fichier E-Formation'!DM:DM&amp;'Fichier E-Formation'!DO:DO,0)),"")</f>
        <v/>
      </c>
      <c r="BM18" s="44"/>
      <c r="BN18" s="44" t="str">
        <f t="array" ref="BN18">IFERROR(INDEX('Fichier E-Formation'!DP:DP,MATCH('Tab Habilitation'!B18&amp;"ACDLY08",'Fichier E-Formation'!DM:DM&amp;'Fichier E-Formation'!DO:DO,0)),"")</f>
        <v/>
      </c>
      <c r="BO18" s="44" t="str">
        <f t="array" ref="BO18">IFERROR(INDEX('Fichier E-Formation'!DP:DP,MATCH('Tab Habilitation'!B18&amp;"ACDLY13",'Fichier E-Formation'!DM:DM&amp;'Fichier E-Formation'!DO:DO,0)),"")</f>
        <v/>
      </c>
      <c r="BP18" s="44" t="str">
        <f t="array" ref="BP18">IFERROR(INDEX('Fichier E-Formation'!DP:DP,MATCH('Tab Habilitation'!B18&amp;"ACDCK007",'Fichier E-Formation'!DM:DM&amp;'Fichier E-Formation'!DO:DO,0)),"")</f>
        <v/>
      </c>
      <c r="BQ18" s="44" t="str">
        <f t="array" ref="BQ18">IFERROR(INDEX('Fichier E-Formation'!DP:DP,MATCH('Tab Habilitation'!B18&amp;"ACDLY1",'Fichier E-Formation'!DM:DM&amp;'Fichier E-Formation'!DO:DO,0)),"")</f>
        <v/>
      </c>
      <c r="BR18" s="44" t="str">
        <f t="array" ref="BR18">IFERROR(INDEX('Fichier E-Formation'!DP:DP,MATCH('Tab Habilitation'!B18&amp;"AAMEDLINK1",'Fichier E-Formation'!DM:DM&amp;'Fichier E-Formation'!DO:DO,0)),"")</f>
        <v/>
      </c>
      <c r="BS18" s="44" t="str">
        <f t="array" ref="BS18">IFERROR(INDEX('Fichier E-Formation'!DP:DP,MATCH('Tab Habilitation'!B18&amp;"ACDTIPINTV",'Fichier E-Formation'!DM:DM&amp;'Fichier E-Formation'!DO:DO,0)),"")</f>
        <v/>
      </c>
      <c r="BT18" s="44" t="str">
        <f t="array" ref="BT18">IFERROR(INDEX('Fichier E-Formation'!DP:DP,MATCH('Tab Habilitation'!B18&amp;"AAMEDFADTC",'Fichier E-Formation'!DM:DM&amp;'Fichier E-Formation'!DO:DO,0)),"")</f>
        <v/>
      </c>
      <c r="BU18" s="44" t="str">
        <f t="array" ref="BU18">IFERROR(INDEX('Fichier E-Formation'!DP:DP,MATCH('Tab Habilitation'!B18&amp;"AEDRVA",'Fichier E-Formation'!DM:DM&amp;'Fichier E-Formation'!DO:DO,0)),"")</f>
        <v/>
      </c>
      <c r="BV18" s="44" t="str">
        <f t="array" ref="BV18">IFERROR(INDEX('Fichier E-Formation'!DP:DP,MATCH('Tab Habilitation'!B18&amp;"AEDRVAR",'Fichier E-Formation'!DM:DM&amp;'Fichier E-Formation'!DO:DO,0)),"")</f>
        <v/>
      </c>
      <c r="BW18" s="44" t="str">
        <f t="array" ref="BW18">IFERROR(INDEX('Fichier E-Formation'!DP:DP,MATCH('Tab Habilitation'!B18&amp;"ADN8064",'Fichier E-Formation'!DM:DM&amp;'Fichier E-Formation'!DO:DO,0)),"")</f>
        <v/>
      </c>
      <c r="BX18" s="44" t="str">
        <f t="array" ref="BX18">IFERROR(INDEX('Fichier E-Formation'!DP:DP,MATCH('Tab Habilitation'!B18&amp;"AERDFT934",'Fichier E-Formation'!DM:DM&amp;'Fichier E-Formation'!DO:DO,0)),"")</f>
        <v/>
      </c>
      <c r="BY18" s="28"/>
      <c r="BZ18" s="28"/>
      <c r="CA18" s="28"/>
      <c r="CB18" s="28"/>
      <c r="CC18" s="28"/>
      <c r="CD18" s="28"/>
      <c r="CE18" s="28"/>
      <c r="CF18" s="28"/>
      <c r="CG18" s="28"/>
      <c r="CH18" s="28"/>
      <c r="CI18" s="28"/>
      <c r="CJ18" s="28"/>
      <c r="CK18" s="28"/>
      <c r="CL18" s="28"/>
      <c r="CM18" s="28"/>
    </row>
    <row r="19" spans="1:91" ht="15.75" thickBot="1">
      <c r="A19" s="17" t="s">
        <v>48</v>
      </c>
      <c r="B19" s="17" t="s">
        <v>252</v>
      </c>
      <c r="C19" s="18"/>
      <c r="D19" s="19"/>
      <c r="E19" s="21" t="s">
        <v>51</v>
      </c>
      <c r="F19" s="44"/>
      <c r="G19" s="28"/>
      <c r="H19" s="89" t="str">
        <f t="array" ref="H19">IFERROR(INDEX('Fichier E-Formation'!DP:DP,MATCH('Tab Habilitation'!B19&amp;"AAMEDS0001",'Fichier E-Formation'!DM:DM&amp;'Fichier E-Formation'!DO:DO,0)),"")</f>
        <v/>
      </c>
      <c r="I19" s="89">
        <f t="array" ref="I19">IFERROR(INDEX('Fichier E-Formation'!DP:DP,MATCH('Tab Habilitation'!B19&amp;"AAMEDS0002",'Fichier E-Formation'!DM:DM&amp;'Fichier E-Formation'!DO:DO,0)),"")</f>
        <v>42488</v>
      </c>
      <c r="J19" s="44" t="str">
        <f t="array" ref="J19">IFERROR(INDEX('Fichier E-Formation'!DP:DP,MATCH('Tab Habilitation'!B19&amp;"AERDFT907",'Fichier E-Formation'!DM:DM&amp;'Fichier E-Formation'!DO:DO,0)),"")</f>
        <v/>
      </c>
      <c r="K19" s="44" t="str">
        <f t="array" ref="K19">IFERROR(INDEX('Fichier E-Formation'!DP:DP,MATCH('Tab Habilitation'!B19&amp;"ADNTINO",'Fichier E-Formation'!DM:DM&amp;'Fichier E-Formation'!DO:DO,0)),"")</f>
        <v/>
      </c>
      <c r="L19" s="44" t="str">
        <f t="array" ref="L19">IFERROR(INDEX('Fichier E-Formation'!DP:DP,MATCH('Tab Habilitation'!B19&amp;"AAMEDT908",'Fichier E-Formation'!DM:DM&amp;'Fichier E-Formation'!DO:DO,0)),"")</f>
        <v/>
      </c>
      <c r="M19" s="44" t="str">
        <f t="array" ref="M19">IFERROR(INDEX('Fichier E-Formation'!DP:DP,MATCH('Tab Habilitation'!B19&amp;"ADNTSTBATI",'Fichier E-Formation'!DM:DM&amp;'Fichier E-Formation'!DO:DO,0)),"")</f>
        <v/>
      </c>
      <c r="N19" s="44"/>
      <c r="O19" s="44" t="str">
        <f t="array" ref="O19">IFERROR(INDEX('Fichier E-Formation'!DP:DP,MATCH('Tab Habilitation'!B19&amp;"ADNTSTEME",'Fichier E-Formation'!DM:DM&amp;'Fichier E-Formation'!DO:DO,0)),"")</f>
        <v/>
      </c>
      <c r="P19" s="44"/>
      <c r="Q19" s="44" t="str">
        <f t="array" ref="Q19">IFERROR(INDEX('Fichier E-Formation'!DP:DP,MATCH('Tab Habilitation'!B19&amp;"ADNTSTRTI",'Fichier E-Formation'!DM:DM&amp;'Fichier E-Formation'!DO:DO,0)),"")</f>
        <v/>
      </c>
      <c r="R19" s="44"/>
      <c r="S19" s="44" t="str">
        <f t="array" ref="S19">IFERROR(INDEX('Fichier E-Formation'!DP:DP,MATCH('Tab Habilitation'!B19&amp;"ADNTSTTRIC",'Fichier E-Formation'!DM:DM&amp;'Fichier E-Formation'!DO:DO,0)),"")</f>
        <v/>
      </c>
      <c r="T19" s="44"/>
      <c r="U19" s="44" t="str">
        <f t="array" ref="U19">IFERROR(INDEX('Fichier E-Formation'!DP:DP,MATCH('Tab Habilitation'!B19&amp;"ADNTSTSOU",'Fichier E-Formation'!DM:DM&amp;'Fichier E-Formation'!DO:DO,0)),"")</f>
        <v/>
      </c>
      <c r="V19" s="44"/>
      <c r="W19" s="44" t="str">
        <f t="array" ref="W19">IFERROR(INDEX('Fichier E-Formation'!DP:DP,MATCH('Tab Habilitation'!B19&amp;"ADNTSTBRT",'Fichier E-Formation'!DM:DM&amp;'Fichier E-Formation'!DO:DO,0)),"")</f>
        <v/>
      </c>
      <c r="X19" s="44"/>
      <c r="Y19" s="44" t="str">
        <f t="array" ref="Y19">IFERROR(INDEX('Fichier E-Formation'!DP:DP,MATCH('Tab Habilitation'!B19&amp;"ADNTSTAER",'Fichier E-Formation'!DM:DM&amp;'Fichier E-Formation'!DO:DO,0)),"")</f>
        <v/>
      </c>
      <c r="Z19" s="44"/>
      <c r="AA19" s="44" t="str">
        <f t="array" ref="AA19">IFERROR(INDEX('Fichier E-Formation'!DP:DP,MATCH('Tab Habilitation'!B19&amp;"ADNTSTCIS",'Fichier E-Formation'!DM:DM&amp;'Fichier E-Formation'!DO:DO,0)),"")</f>
        <v/>
      </c>
      <c r="AB19" s="44"/>
      <c r="AC19" s="44" t="str">
        <f t="array" ref="AC19">IFERROR(INDEX('Fichier E-Formation'!DP:DP,MATCH('Tab Habilitation'!B19&amp;"ADNTSTRAET",'Fichier E-Formation'!DM:DM&amp;'Fichier E-Formation'!DO:DO,0)),"")</f>
        <v/>
      </c>
      <c r="AD19" s="44"/>
      <c r="AE19" s="44" t="str">
        <f t="array" ref="AE19">IFERROR(INDEX('Fichier E-Formation'!DP:DP,MATCH('Tab Habilitation'!B19&amp;"ADNTSTRTOT",'Fichier E-Formation'!DM:DM&amp;'Fichier E-Formation'!DO:DO,0)),"")</f>
        <v/>
      </c>
      <c r="AF19" s="44"/>
      <c r="AG19" s="44" t="str">
        <f t="array" ref="AG19">IFERROR(INDEX('Fichier E-Formation'!DP:DP,MATCH('Tab Habilitation'!B19&amp;"ADNTSTCCFC",'Fichier E-Formation'!DM:DM&amp;'Fichier E-Formation'!DO:DO,0)),"")</f>
        <v/>
      </c>
      <c r="AH19" s="44"/>
      <c r="AI19" s="44" t="str">
        <f t="array" ref="AI19">IFERROR(INDEX('Fichier E-Formation'!DP:DP,MATCH('Tab Habilitation'!B19&amp;"ADNRDCBT",'Fichier E-Formation'!DM:DM&amp;'Fichier E-Formation'!DO:DO,0)),"")</f>
        <v/>
      </c>
      <c r="AJ19" s="44" t="str">
        <f t="array" ref="AJ19">IFERROR(INDEX('Fichier E-Formation'!DP:DP,MATCH('Tab Habilitation'!B19&amp;"ADNTIP02B",'Fichier E-Formation'!DM:DM&amp;'Fichier E-Formation'!DO:DO,0)),"")</f>
        <v/>
      </c>
      <c r="AK19" s="44" t="str">
        <f t="array" ref="AK19">IFERROR(INDEX('Fichier E-Formation'!DP:DP,MATCH('Tab Habilitation'!B19&amp;"ADNTIP00B",'Fichier E-Formation'!DM:DM&amp;'Fichier E-Formation'!DO:DO,0)),"")</f>
        <v/>
      </c>
      <c r="AL19" s="44" t="str">
        <f t="array" ref="AL19">IFERROR(INDEX('Fichier E-Formation'!DP:DP,MATCH('Tab Habilitation'!B19&amp;"ADNTIP02AI",'Fichier E-Formation'!DM:DM&amp;'Fichier E-Formation'!DO:DO,0)),"")</f>
        <v/>
      </c>
      <c r="AM19" s="44" t="str">
        <f t="array" ref="AM19">IFERROR(INDEX('Fichier E-Formation'!DP:DP,MATCH('Tab Habilitation'!B19&amp;"ADNT001",'Fichier E-Formation'!DM:DM&amp;'Fichier E-Formation'!DO:DO,0)),"")</f>
        <v/>
      </c>
      <c r="AN19" s="44"/>
      <c r="AO19" s="44" t="str">
        <f t="array" ref="AO19">IFERROR(INDEX('Fichier E-Formation'!DP:DP,MATCH('Tab Habilitation'!B19&amp;"ADNT002",'Fichier E-Formation'!DM:DM&amp;'Fichier E-Formation'!DO:DO,0)),"")</f>
        <v/>
      </c>
      <c r="AP19" s="44"/>
      <c r="AQ19" s="44" t="str">
        <f t="array" ref="AQ19">IFERROR(INDEX('Fichier E-Formation'!DP:DP,MATCH('Tab Habilitation'!B19&amp;"ADNT003",'Fichier E-Formation'!DM:DM&amp;'Fichier E-Formation'!DO:DO,0)),"")</f>
        <v/>
      </c>
      <c r="AR19" s="44"/>
      <c r="AS19" s="44" t="str">
        <f t="array" ref="AS19">IFERROR(INDEX('Fichier E-Formation'!DP:DP,MATCH('Tab Habilitation'!B19&amp;"ADNT004",'Fichier E-Formation'!DM:DM&amp;'Fichier E-Formation'!DO:DO,0)),"")</f>
        <v/>
      </c>
      <c r="AT19" s="44"/>
      <c r="AU19" s="44" t="str">
        <f t="array" ref="AU19">IFERROR(INDEX('Fichier E-Formation'!DP:DP,MATCH('Tab Habilitation'!B19&amp;"AERDFFPEMPI",'Fichier E-Formation'!DM:DM&amp;'Fichier E-Formation'!DO:DO,0)),"")</f>
        <v/>
      </c>
      <c r="AV19" s="44" t="str">
        <f t="array" ref="AV19">IFERROR(INDEX('Fichier E-Formation'!DP:DP,MATCH('Tab Habilitation'!B19&amp;"AERDFPEMPR",'Fichier E-Formation'!DM:DM&amp;'Fichier E-Formation'!DO:DO,0)),"")</f>
        <v/>
      </c>
      <c r="AW19" s="44"/>
      <c r="AX19" s="44" t="str">
        <f t="array" ref="AX19">IFERROR(INDEX('Fichier E-Formation'!DP:DP,MATCH('Tab Habilitation'!B19&amp;"AERDFGRUA1",'Fichier E-Formation'!DM:DM&amp;'Fichier E-Formation'!DO:DO,0)),"")</f>
        <v/>
      </c>
      <c r="AY19" s="44" t="str">
        <f t="array" ref="AY19">IFERROR(INDEX('Fichier E-Formation'!DP:DP,MATCH('Tab Habilitation'!B19&amp;"AERDFGRUR1",'Fichier E-Formation'!DM:DM&amp;'Fichier E-Formation'!DO:DO,0)),"")</f>
        <v/>
      </c>
      <c r="AZ19" s="44"/>
      <c r="BA19" s="44" t="str">
        <f t="array" ref="BA19">IFERROR(INDEX('Fichier E-Formation'!DP:DP,MATCH('Tab Habilitation'!B19&amp;"AEMEDP0001",'Fichier E-Formation'!DM:DM&amp;'Fichier E-Formation'!DO:DO,0)),"")</f>
        <v/>
      </c>
      <c r="BB19" s="44"/>
      <c r="BC19" s="44" t="str">
        <f t="array" ref="BC19">IFERROR(INDEX('Fichier E-Formation'!DP:DP,MATCH('Tab Habilitation'!B19&amp;"AEMEDEP015",'Fichier E-Formation'!DM:DM&amp;'Fichier E-Formation'!DO:DO,0)),"")</f>
        <v/>
      </c>
      <c r="BD19" s="44"/>
      <c r="BE19" s="44"/>
      <c r="BF19" s="44" t="str">
        <f t="array" ref="BF19">IFERROR(INDEX('Fichier E-Formation'!DP:DP,MATCH('Tab Habilitation'!B19&amp;"ADN2993",'Fichier E-Formation'!DM:DM&amp;'Fichier E-Formation'!DO:DO,0)),"")</f>
        <v/>
      </c>
      <c r="BG19" s="44" t="str">
        <f t="array" ref="BG19">IFERROR(INDEX('Fichier E-Formation'!DP:DP,MATCH('Tab Habilitation'!B19&amp;"ADN2995",'Fichier E-Formation'!DM:DM&amp;'Fichier E-Formation'!DO:DO,0)),"")</f>
        <v/>
      </c>
      <c r="BH19" s="44"/>
      <c r="BI19" s="44" t="str">
        <f t="array" ref="BI19">IFERROR(INDEX('Fichier E-Formation'!DP:DP,MATCH('Tab Habilitation'!B19&amp;"ADN2994",'Fichier E-Formation'!DM:DM&amp;'Fichier E-Formation'!DO:DO,0)),"")</f>
        <v/>
      </c>
      <c r="BJ19" s="44" t="str">
        <f t="array" ref="BJ19">IFERROR(INDEX('Fichier E-Formation'!DP:DP,MATCH('Tab Habilitation'!B19&amp;"ADN2996",'Fichier E-Formation'!DM:DM&amp;'Fichier E-Formation'!DO:DO,0)),"")</f>
        <v/>
      </c>
      <c r="BK19" s="44"/>
      <c r="BL19" s="44" t="str">
        <f t="array" ref="BL19">IFERROR(INDEX('Fichier E-Formation'!DP:DP,MATCH('Tab Habilitation'!B19&amp;"AERDFFT941B",'Fichier E-Formation'!DM:DM&amp;'Fichier E-Formation'!DO:DO,0)),"")</f>
        <v/>
      </c>
      <c r="BM19" s="44"/>
      <c r="BN19" s="44" t="str">
        <f t="array" ref="BN19">IFERROR(INDEX('Fichier E-Formation'!DP:DP,MATCH('Tab Habilitation'!B19&amp;"ACDLY08",'Fichier E-Formation'!DM:DM&amp;'Fichier E-Formation'!DO:DO,0)),"")</f>
        <v/>
      </c>
      <c r="BO19" s="44" t="str">
        <f t="array" ref="BO19">IFERROR(INDEX('Fichier E-Formation'!DP:DP,MATCH('Tab Habilitation'!B19&amp;"ACDLY13",'Fichier E-Formation'!DM:DM&amp;'Fichier E-Formation'!DO:DO,0)),"")</f>
        <v/>
      </c>
      <c r="BP19" s="44" t="str">
        <f t="array" ref="BP19">IFERROR(INDEX('Fichier E-Formation'!DP:DP,MATCH('Tab Habilitation'!B19&amp;"ACDCK007",'Fichier E-Formation'!DM:DM&amp;'Fichier E-Formation'!DO:DO,0)),"")</f>
        <v/>
      </c>
      <c r="BQ19" s="44" t="str">
        <f t="array" ref="BQ19">IFERROR(INDEX('Fichier E-Formation'!DP:DP,MATCH('Tab Habilitation'!B19&amp;"ACDLY1",'Fichier E-Formation'!DM:DM&amp;'Fichier E-Formation'!DO:DO,0)),"")</f>
        <v/>
      </c>
      <c r="BR19" s="44" t="str">
        <f t="array" ref="BR19">IFERROR(INDEX('Fichier E-Formation'!DP:DP,MATCH('Tab Habilitation'!B19&amp;"AAMEDLINK1",'Fichier E-Formation'!DM:DM&amp;'Fichier E-Formation'!DO:DO,0)),"")</f>
        <v/>
      </c>
      <c r="BS19" s="44" t="str">
        <f t="array" ref="BS19">IFERROR(INDEX('Fichier E-Formation'!DP:DP,MATCH('Tab Habilitation'!B19&amp;"ACDTIPINTV",'Fichier E-Formation'!DM:DM&amp;'Fichier E-Formation'!DO:DO,0)),"")</f>
        <v/>
      </c>
      <c r="BT19" s="44" t="str">
        <f t="array" ref="BT19">IFERROR(INDEX('Fichier E-Formation'!DP:DP,MATCH('Tab Habilitation'!B19&amp;"AAMEDFADTC",'Fichier E-Formation'!DM:DM&amp;'Fichier E-Formation'!DO:DO,0)),"")</f>
        <v/>
      </c>
      <c r="BU19" s="44" t="str">
        <f t="array" ref="BU19">IFERROR(INDEX('Fichier E-Formation'!DP:DP,MATCH('Tab Habilitation'!B19&amp;"AEDRVA",'Fichier E-Formation'!DM:DM&amp;'Fichier E-Formation'!DO:DO,0)),"")</f>
        <v/>
      </c>
      <c r="BV19" s="44" t="str">
        <f t="array" ref="BV19">IFERROR(INDEX('Fichier E-Formation'!DP:DP,MATCH('Tab Habilitation'!B19&amp;"AEDRVAR",'Fichier E-Formation'!DM:DM&amp;'Fichier E-Formation'!DO:DO,0)),"")</f>
        <v/>
      </c>
      <c r="BW19" s="44" t="str">
        <f t="array" ref="BW19">IFERROR(INDEX('Fichier E-Formation'!DP:DP,MATCH('Tab Habilitation'!B19&amp;"ADN8064",'Fichier E-Formation'!DM:DM&amp;'Fichier E-Formation'!DO:DO,0)),"")</f>
        <v/>
      </c>
      <c r="BX19" s="44" t="str">
        <f t="array" ref="BX19">IFERROR(INDEX('Fichier E-Formation'!DP:DP,MATCH('Tab Habilitation'!B19&amp;"AERDFT934",'Fichier E-Formation'!DM:DM&amp;'Fichier E-Formation'!DO:DO,0)),"")</f>
        <v/>
      </c>
      <c r="BY19" s="28"/>
      <c r="BZ19" s="28"/>
      <c r="CA19" s="28"/>
      <c r="CB19" s="28"/>
      <c r="CC19" s="28"/>
      <c r="CD19" s="28"/>
      <c r="CE19" s="28"/>
      <c r="CF19" s="28"/>
      <c r="CG19" s="28"/>
      <c r="CH19" s="28"/>
      <c r="CI19" s="28"/>
      <c r="CJ19" s="28"/>
      <c r="CK19" s="28"/>
      <c r="CL19" s="28"/>
      <c r="CM19" s="28"/>
    </row>
    <row r="20" spans="1:91" ht="15.75" thickBot="1">
      <c r="A20" s="17" t="s">
        <v>48</v>
      </c>
      <c r="B20" s="17" t="s">
        <v>253</v>
      </c>
      <c r="C20" s="18"/>
      <c r="D20" s="19"/>
      <c r="E20" s="21" t="s">
        <v>50</v>
      </c>
      <c r="F20" s="44"/>
      <c r="G20" s="28"/>
      <c r="H20" s="89" t="str">
        <f t="array" ref="H20">IFERROR(INDEX('Fichier E-Formation'!DP:DP,MATCH('Tab Habilitation'!B20&amp;"AAMEDS0001",'Fichier E-Formation'!DM:DM&amp;'Fichier E-Formation'!DO:DO,0)),"")</f>
        <v/>
      </c>
      <c r="I20" s="89" t="str">
        <f t="array" ref="I20">IFERROR(INDEX('Fichier E-Formation'!DP:DP,MATCH('Tab Habilitation'!B20&amp;"AAMEDS0002",'Fichier E-Formation'!DM:DM&amp;'Fichier E-Formation'!DO:DO,0)),"")</f>
        <v/>
      </c>
      <c r="J20" s="44" t="str">
        <f t="array" ref="J20">IFERROR(INDEX('Fichier E-Formation'!DP:DP,MATCH('Tab Habilitation'!B20&amp;"AERDFT907",'Fichier E-Formation'!DM:DM&amp;'Fichier E-Formation'!DO:DO,0)),"")</f>
        <v/>
      </c>
      <c r="K20" s="44" t="str">
        <f t="array" ref="K20">IFERROR(INDEX('Fichier E-Formation'!DP:DP,MATCH('Tab Habilitation'!B20&amp;"ADNTINO",'Fichier E-Formation'!DM:DM&amp;'Fichier E-Formation'!DO:DO,0)),"")</f>
        <v/>
      </c>
      <c r="L20" s="44" t="str">
        <f t="array" ref="L20">IFERROR(INDEX('Fichier E-Formation'!DP:DP,MATCH('Tab Habilitation'!B20&amp;"AAMEDT908",'Fichier E-Formation'!DM:DM&amp;'Fichier E-Formation'!DO:DO,0)),"")</f>
        <v/>
      </c>
      <c r="M20" s="44" t="str">
        <f t="array" ref="M20">IFERROR(INDEX('Fichier E-Formation'!DP:DP,MATCH('Tab Habilitation'!B20&amp;"ADNTSTBATI",'Fichier E-Formation'!DM:DM&amp;'Fichier E-Formation'!DO:DO,0)),"")</f>
        <v/>
      </c>
      <c r="N20" s="44"/>
      <c r="O20" s="44" t="str">
        <f t="array" ref="O20">IFERROR(INDEX('Fichier E-Formation'!DP:DP,MATCH('Tab Habilitation'!B20&amp;"ADNTSTEME",'Fichier E-Formation'!DM:DM&amp;'Fichier E-Formation'!DO:DO,0)),"")</f>
        <v/>
      </c>
      <c r="P20" s="44"/>
      <c r="Q20" s="44" t="str">
        <f t="array" ref="Q20">IFERROR(INDEX('Fichier E-Formation'!DP:DP,MATCH('Tab Habilitation'!B20&amp;"ADNTSTRTI",'Fichier E-Formation'!DM:DM&amp;'Fichier E-Formation'!DO:DO,0)),"")</f>
        <v/>
      </c>
      <c r="R20" s="44"/>
      <c r="S20" s="44" t="str">
        <f t="array" ref="S20">IFERROR(INDEX('Fichier E-Formation'!DP:DP,MATCH('Tab Habilitation'!B20&amp;"ADNTSTTRIC",'Fichier E-Formation'!DM:DM&amp;'Fichier E-Formation'!DO:DO,0)),"")</f>
        <v/>
      </c>
      <c r="T20" s="44"/>
      <c r="U20" s="44" t="str">
        <f t="array" ref="U20">IFERROR(INDEX('Fichier E-Formation'!DP:DP,MATCH('Tab Habilitation'!B20&amp;"ADNTSTSOU",'Fichier E-Formation'!DM:DM&amp;'Fichier E-Formation'!DO:DO,0)),"")</f>
        <v/>
      </c>
      <c r="V20" s="44"/>
      <c r="W20" s="44" t="str">
        <f t="array" ref="W20">IFERROR(INDEX('Fichier E-Formation'!DP:DP,MATCH('Tab Habilitation'!B20&amp;"ADNTSTBRT",'Fichier E-Formation'!DM:DM&amp;'Fichier E-Formation'!DO:DO,0)),"")</f>
        <v/>
      </c>
      <c r="X20" s="44"/>
      <c r="Y20" s="44" t="str">
        <f t="array" ref="Y20">IFERROR(INDEX('Fichier E-Formation'!DP:DP,MATCH('Tab Habilitation'!B20&amp;"ADNTSTAER",'Fichier E-Formation'!DM:DM&amp;'Fichier E-Formation'!DO:DO,0)),"")</f>
        <v/>
      </c>
      <c r="Z20" s="44"/>
      <c r="AA20" s="44" t="str">
        <f t="array" ref="AA20">IFERROR(INDEX('Fichier E-Formation'!DP:DP,MATCH('Tab Habilitation'!B20&amp;"ADNTSTCIS",'Fichier E-Formation'!DM:DM&amp;'Fichier E-Formation'!DO:DO,0)),"")</f>
        <v/>
      </c>
      <c r="AB20" s="44"/>
      <c r="AC20" s="44" t="str">
        <f t="array" ref="AC20">IFERROR(INDEX('Fichier E-Formation'!DP:DP,MATCH('Tab Habilitation'!B20&amp;"ADNTSTRAET",'Fichier E-Formation'!DM:DM&amp;'Fichier E-Formation'!DO:DO,0)),"")</f>
        <v/>
      </c>
      <c r="AD20" s="44"/>
      <c r="AE20" s="44" t="str">
        <f t="array" ref="AE20">IFERROR(INDEX('Fichier E-Formation'!DP:DP,MATCH('Tab Habilitation'!B20&amp;"ADNTSTRTOT",'Fichier E-Formation'!DM:DM&amp;'Fichier E-Formation'!DO:DO,0)),"")</f>
        <v/>
      </c>
      <c r="AF20" s="44"/>
      <c r="AG20" s="44" t="str">
        <f t="array" ref="AG20">IFERROR(INDEX('Fichier E-Formation'!DP:DP,MATCH('Tab Habilitation'!B20&amp;"ADNTSTCCFC",'Fichier E-Formation'!DM:DM&amp;'Fichier E-Formation'!DO:DO,0)),"")</f>
        <v/>
      </c>
      <c r="AH20" s="44"/>
      <c r="AI20" s="44" t="str">
        <f t="array" ref="AI20">IFERROR(INDEX('Fichier E-Formation'!DP:DP,MATCH('Tab Habilitation'!B20&amp;"ADNRDCBT",'Fichier E-Formation'!DM:DM&amp;'Fichier E-Formation'!DO:DO,0)),"")</f>
        <v/>
      </c>
      <c r="AJ20" s="44" t="str">
        <f t="array" ref="AJ20">IFERROR(INDEX('Fichier E-Formation'!DP:DP,MATCH('Tab Habilitation'!B20&amp;"ADNTIP02B",'Fichier E-Formation'!DM:DM&amp;'Fichier E-Formation'!DO:DO,0)),"")</f>
        <v/>
      </c>
      <c r="AK20" s="44" t="str">
        <f t="array" ref="AK20">IFERROR(INDEX('Fichier E-Formation'!DP:DP,MATCH('Tab Habilitation'!B20&amp;"ADNTIP00B",'Fichier E-Formation'!DM:DM&amp;'Fichier E-Formation'!DO:DO,0)),"")</f>
        <v/>
      </c>
      <c r="AL20" s="44" t="str">
        <f t="array" ref="AL20">IFERROR(INDEX('Fichier E-Formation'!DP:DP,MATCH('Tab Habilitation'!B20&amp;"ADNTIP02AI",'Fichier E-Formation'!DM:DM&amp;'Fichier E-Formation'!DO:DO,0)),"")</f>
        <v/>
      </c>
      <c r="AM20" s="44" t="str">
        <f t="array" ref="AM20">IFERROR(INDEX('Fichier E-Formation'!DP:DP,MATCH('Tab Habilitation'!B20&amp;"ADNT001",'Fichier E-Formation'!DM:DM&amp;'Fichier E-Formation'!DO:DO,0)),"")</f>
        <v/>
      </c>
      <c r="AN20" s="44"/>
      <c r="AO20" s="44" t="str">
        <f t="array" ref="AO20">IFERROR(INDEX('Fichier E-Formation'!DP:DP,MATCH('Tab Habilitation'!B20&amp;"ADNT002",'Fichier E-Formation'!DM:DM&amp;'Fichier E-Formation'!DO:DO,0)),"")</f>
        <v/>
      </c>
      <c r="AP20" s="44"/>
      <c r="AQ20" s="44" t="str">
        <f t="array" ref="AQ20">IFERROR(INDEX('Fichier E-Formation'!DP:DP,MATCH('Tab Habilitation'!B20&amp;"ADNT003",'Fichier E-Formation'!DM:DM&amp;'Fichier E-Formation'!DO:DO,0)),"")</f>
        <v/>
      </c>
      <c r="AR20" s="44"/>
      <c r="AS20" s="44" t="str">
        <f t="array" ref="AS20">IFERROR(INDEX('Fichier E-Formation'!DP:DP,MATCH('Tab Habilitation'!B20&amp;"ADNT004",'Fichier E-Formation'!DM:DM&amp;'Fichier E-Formation'!DO:DO,0)),"")</f>
        <v/>
      </c>
      <c r="AT20" s="44"/>
      <c r="AU20" s="44" t="str">
        <f t="array" ref="AU20">IFERROR(INDEX('Fichier E-Formation'!DP:DP,MATCH('Tab Habilitation'!B20&amp;"AERDFFPEMPI",'Fichier E-Formation'!DM:DM&amp;'Fichier E-Formation'!DO:DO,0)),"")</f>
        <v/>
      </c>
      <c r="AV20" s="44" t="str">
        <f t="array" ref="AV20">IFERROR(INDEX('Fichier E-Formation'!DP:DP,MATCH('Tab Habilitation'!B20&amp;"AERDFPEMPR",'Fichier E-Formation'!DM:DM&amp;'Fichier E-Formation'!DO:DO,0)),"")</f>
        <v/>
      </c>
      <c r="AW20" s="44"/>
      <c r="AX20" s="44" t="str">
        <f t="array" ref="AX20">IFERROR(INDEX('Fichier E-Formation'!DP:DP,MATCH('Tab Habilitation'!B20&amp;"AERDFGRUA1",'Fichier E-Formation'!DM:DM&amp;'Fichier E-Formation'!DO:DO,0)),"")</f>
        <v/>
      </c>
      <c r="AY20" s="44" t="str">
        <f t="array" ref="AY20">IFERROR(INDEX('Fichier E-Formation'!DP:DP,MATCH('Tab Habilitation'!B20&amp;"AERDFGRUR1",'Fichier E-Formation'!DM:DM&amp;'Fichier E-Formation'!DO:DO,0)),"")</f>
        <v/>
      </c>
      <c r="AZ20" s="44"/>
      <c r="BA20" s="44" t="str">
        <f t="array" ref="BA20">IFERROR(INDEX('Fichier E-Formation'!DP:DP,MATCH('Tab Habilitation'!B20&amp;"AEMEDP0001",'Fichier E-Formation'!DM:DM&amp;'Fichier E-Formation'!DO:DO,0)),"")</f>
        <v/>
      </c>
      <c r="BB20" s="44"/>
      <c r="BC20" s="44" t="str">
        <f t="array" ref="BC20">IFERROR(INDEX('Fichier E-Formation'!DP:DP,MATCH('Tab Habilitation'!B20&amp;"AEMEDEP015",'Fichier E-Formation'!DM:DM&amp;'Fichier E-Formation'!DO:DO,0)),"")</f>
        <v/>
      </c>
      <c r="BD20" s="44"/>
      <c r="BE20" s="44"/>
      <c r="BF20" s="44" t="str">
        <f t="array" ref="BF20">IFERROR(INDEX('Fichier E-Formation'!DP:DP,MATCH('Tab Habilitation'!B20&amp;"ADN2993",'Fichier E-Formation'!DM:DM&amp;'Fichier E-Formation'!DO:DO,0)),"")</f>
        <v/>
      </c>
      <c r="BG20" s="44" t="str">
        <f t="array" ref="BG20">IFERROR(INDEX('Fichier E-Formation'!DP:DP,MATCH('Tab Habilitation'!B20&amp;"ADN2995",'Fichier E-Formation'!DM:DM&amp;'Fichier E-Formation'!DO:DO,0)),"")</f>
        <v/>
      </c>
      <c r="BH20" s="44"/>
      <c r="BI20" s="44" t="str">
        <f t="array" ref="BI20">IFERROR(INDEX('Fichier E-Formation'!DP:DP,MATCH('Tab Habilitation'!B20&amp;"ADN2994",'Fichier E-Formation'!DM:DM&amp;'Fichier E-Formation'!DO:DO,0)),"")</f>
        <v/>
      </c>
      <c r="BJ20" s="44" t="str">
        <f t="array" ref="BJ20">IFERROR(INDEX('Fichier E-Formation'!DP:DP,MATCH('Tab Habilitation'!B20&amp;"ADN2996",'Fichier E-Formation'!DM:DM&amp;'Fichier E-Formation'!DO:DO,0)),"")</f>
        <v/>
      </c>
      <c r="BK20" s="44"/>
      <c r="BL20" s="44" t="str">
        <f t="array" ref="BL20">IFERROR(INDEX('Fichier E-Formation'!DP:DP,MATCH('Tab Habilitation'!B20&amp;"AERDFFT941B",'Fichier E-Formation'!DM:DM&amp;'Fichier E-Formation'!DO:DO,0)),"")</f>
        <v/>
      </c>
      <c r="BM20" s="44"/>
      <c r="BN20" s="44" t="str">
        <f t="array" ref="BN20">IFERROR(INDEX('Fichier E-Formation'!DP:DP,MATCH('Tab Habilitation'!B20&amp;"ACDLY08",'Fichier E-Formation'!DM:DM&amp;'Fichier E-Formation'!DO:DO,0)),"")</f>
        <v/>
      </c>
      <c r="BO20" s="44" t="str">
        <f t="array" ref="BO20">IFERROR(INDEX('Fichier E-Formation'!DP:DP,MATCH('Tab Habilitation'!B20&amp;"ACDLY13",'Fichier E-Formation'!DM:DM&amp;'Fichier E-Formation'!DO:DO,0)),"")</f>
        <v/>
      </c>
      <c r="BP20" s="44" t="str">
        <f t="array" ref="BP20">IFERROR(INDEX('Fichier E-Formation'!DP:DP,MATCH('Tab Habilitation'!B20&amp;"ACDCK007",'Fichier E-Formation'!DM:DM&amp;'Fichier E-Formation'!DO:DO,0)),"")</f>
        <v/>
      </c>
      <c r="BQ20" s="44" t="str">
        <f t="array" ref="BQ20">IFERROR(INDEX('Fichier E-Formation'!DP:DP,MATCH('Tab Habilitation'!B20&amp;"ACDLY1",'Fichier E-Formation'!DM:DM&amp;'Fichier E-Formation'!DO:DO,0)),"")</f>
        <v/>
      </c>
      <c r="BR20" s="44" t="str">
        <f t="array" ref="BR20">IFERROR(INDEX('Fichier E-Formation'!DP:DP,MATCH('Tab Habilitation'!B20&amp;"AAMEDLINK1",'Fichier E-Formation'!DM:DM&amp;'Fichier E-Formation'!DO:DO,0)),"")</f>
        <v/>
      </c>
      <c r="BS20" s="44" t="str">
        <f t="array" ref="BS20">IFERROR(INDEX('Fichier E-Formation'!DP:DP,MATCH('Tab Habilitation'!B20&amp;"ACDTIPINTV",'Fichier E-Formation'!DM:DM&amp;'Fichier E-Formation'!DO:DO,0)),"")</f>
        <v/>
      </c>
      <c r="BT20" s="44" t="str">
        <f t="array" ref="BT20">IFERROR(INDEX('Fichier E-Formation'!DP:DP,MATCH('Tab Habilitation'!B20&amp;"AAMEDFADTC",'Fichier E-Formation'!DM:DM&amp;'Fichier E-Formation'!DO:DO,0)),"")</f>
        <v/>
      </c>
      <c r="BU20" s="44" t="str">
        <f t="array" ref="BU20">IFERROR(INDEX('Fichier E-Formation'!DP:DP,MATCH('Tab Habilitation'!B20&amp;"AEDRVA",'Fichier E-Formation'!DM:DM&amp;'Fichier E-Formation'!DO:DO,0)),"")</f>
        <v/>
      </c>
      <c r="BV20" s="44" t="str">
        <f t="array" ref="BV20">IFERROR(INDEX('Fichier E-Formation'!DP:DP,MATCH('Tab Habilitation'!B20&amp;"AEDRVAR",'Fichier E-Formation'!DM:DM&amp;'Fichier E-Formation'!DO:DO,0)),"")</f>
        <v/>
      </c>
      <c r="BW20" s="44" t="str">
        <f t="array" ref="BW20">IFERROR(INDEX('Fichier E-Formation'!DP:DP,MATCH('Tab Habilitation'!B20&amp;"ADN8064",'Fichier E-Formation'!DM:DM&amp;'Fichier E-Formation'!DO:DO,0)),"")</f>
        <v/>
      </c>
      <c r="BX20" s="44" t="str">
        <f t="array" ref="BX20">IFERROR(INDEX('Fichier E-Formation'!DP:DP,MATCH('Tab Habilitation'!B20&amp;"AERDFT934",'Fichier E-Formation'!DM:DM&amp;'Fichier E-Formation'!DO:DO,0)),"")</f>
        <v/>
      </c>
      <c r="BY20" s="28"/>
      <c r="BZ20" s="28"/>
      <c r="CA20" s="28"/>
      <c r="CB20" s="28"/>
      <c r="CC20" s="28"/>
      <c r="CD20" s="28"/>
      <c r="CE20" s="28"/>
      <c r="CF20" s="28"/>
      <c r="CG20" s="28"/>
      <c r="CH20" s="28"/>
      <c r="CI20" s="28"/>
      <c r="CJ20" s="28"/>
      <c r="CK20" s="28"/>
      <c r="CL20" s="28"/>
      <c r="CM20" s="28"/>
    </row>
    <row r="21" spans="1:91" ht="15.75" thickBot="1">
      <c r="A21" s="17" t="s">
        <v>48</v>
      </c>
      <c r="B21" s="17" t="s">
        <v>254</v>
      </c>
      <c r="C21" s="18"/>
      <c r="D21" s="19"/>
      <c r="E21" s="21" t="s">
        <v>50</v>
      </c>
      <c r="F21" s="44"/>
      <c r="G21" s="28"/>
      <c r="H21" s="89"/>
      <c r="I21" s="89"/>
      <c r="J21" s="44"/>
      <c r="K21" s="44"/>
      <c r="L21" s="44"/>
      <c r="M21" s="44"/>
      <c r="N21" s="44"/>
      <c r="O21" s="44"/>
      <c r="P21" s="44"/>
      <c r="Q21" s="44"/>
      <c r="R21" s="44"/>
      <c r="S21" s="44"/>
      <c r="T21" s="44"/>
      <c r="U21" s="44"/>
      <c r="V21" s="44"/>
      <c r="W21" s="44"/>
      <c r="X21" s="44"/>
      <c r="Y21" s="44"/>
      <c r="Z21" s="44"/>
      <c r="AA21" s="44"/>
      <c r="AB21" s="44"/>
      <c r="AC21" s="44"/>
      <c r="AD21" s="44"/>
      <c r="AE21" s="44"/>
      <c r="AF21" s="44"/>
      <c r="AG21" s="44"/>
      <c r="AH21" s="44"/>
      <c r="AI21" s="44"/>
      <c r="AJ21" s="44"/>
      <c r="AK21" s="44"/>
      <c r="AL21" s="44"/>
      <c r="AM21" s="44"/>
      <c r="AN21" s="44"/>
      <c r="AO21" s="44"/>
      <c r="AP21" s="44"/>
      <c r="AQ21" s="44"/>
      <c r="AR21" s="44"/>
      <c r="AS21" s="44"/>
      <c r="AT21" s="44"/>
      <c r="AU21" s="44"/>
      <c r="AV21" s="44"/>
      <c r="AW21" s="44"/>
      <c r="AX21" s="44"/>
      <c r="AY21" s="44"/>
      <c r="AZ21" s="44"/>
      <c r="BA21" s="44"/>
      <c r="BB21" s="44"/>
      <c r="BC21" s="44"/>
      <c r="BD21" s="44"/>
      <c r="BE21" s="44"/>
      <c r="BF21" s="44"/>
      <c r="BG21" s="44"/>
      <c r="BH21" s="44"/>
      <c r="BI21" s="44"/>
      <c r="BJ21" s="44"/>
      <c r="BK21" s="44"/>
      <c r="BL21" s="44"/>
      <c r="BM21" s="44"/>
      <c r="BN21" s="44"/>
      <c r="BO21" s="44"/>
      <c r="BP21" s="44"/>
      <c r="BQ21" s="44"/>
      <c r="BR21" s="44"/>
      <c r="BS21" s="44"/>
      <c r="BT21" s="44"/>
      <c r="BU21" s="44"/>
      <c r="BV21" s="44"/>
      <c r="BW21" s="44"/>
      <c r="BX21" s="44"/>
      <c r="BY21" s="28"/>
      <c r="BZ21" s="28"/>
      <c r="CA21" s="28"/>
      <c r="CB21" s="28"/>
      <c r="CC21" s="28"/>
      <c r="CD21" s="28"/>
      <c r="CE21" s="28"/>
      <c r="CF21" s="28"/>
      <c r="CG21" s="28"/>
      <c r="CH21" s="28"/>
      <c r="CI21" s="28"/>
      <c r="CJ21" s="28"/>
      <c r="CK21" s="28"/>
      <c r="CL21" s="28"/>
      <c r="CM21" s="28"/>
    </row>
    <row r="22" spans="1:91" ht="15.75" thickBot="1">
      <c r="A22" s="17" t="s">
        <v>48</v>
      </c>
      <c r="B22" s="17" t="s">
        <v>255</v>
      </c>
      <c r="C22" s="18"/>
      <c r="D22" s="19"/>
      <c r="E22" s="21" t="s">
        <v>52</v>
      </c>
      <c r="F22" s="44"/>
      <c r="G22" s="28"/>
      <c r="H22" s="89" t="str">
        <f t="array" ref="H22">IFERROR(INDEX('Fichier E-Formation'!DP:DP,MATCH('Tab Habilitation'!B22&amp;"AAMEDS0001",'Fichier E-Formation'!DM:DM&amp;'Fichier E-Formation'!DO:DO,0)),"")</f>
        <v/>
      </c>
      <c r="I22" s="89" t="str">
        <f t="array" ref="I22">IFERROR(INDEX('Fichier E-Formation'!DP:DP,MATCH('Tab Habilitation'!B22&amp;"AAMEDS0002",'Fichier E-Formation'!DM:DM&amp;'Fichier E-Formation'!DO:DO,0)),"")</f>
        <v/>
      </c>
      <c r="J22" s="44" t="str">
        <f t="array" ref="J22">IFERROR(INDEX('Fichier E-Formation'!DP:DP,MATCH('Tab Habilitation'!B22&amp;"AERDFT907",'Fichier E-Formation'!DM:DM&amp;'Fichier E-Formation'!DO:DO,0)),"")</f>
        <v/>
      </c>
      <c r="K22" s="44" t="str">
        <f t="array" ref="K22">IFERROR(INDEX('Fichier E-Formation'!DP:DP,MATCH('Tab Habilitation'!B22&amp;"ADNTINO",'Fichier E-Formation'!DM:DM&amp;'Fichier E-Formation'!DO:DO,0)),"")</f>
        <v/>
      </c>
      <c r="L22" s="44" t="str">
        <f t="array" ref="L22">IFERROR(INDEX('Fichier E-Formation'!DP:DP,MATCH('Tab Habilitation'!B22&amp;"AAMEDT908",'Fichier E-Formation'!DM:DM&amp;'Fichier E-Formation'!DO:DO,0)),"")</f>
        <v/>
      </c>
      <c r="M22" s="44" t="str">
        <f t="array" ref="M22">IFERROR(INDEX('Fichier E-Formation'!DP:DP,MATCH('Tab Habilitation'!B22&amp;"ADNTSTBATI",'Fichier E-Formation'!DM:DM&amp;'Fichier E-Formation'!DO:DO,0)),"")</f>
        <v/>
      </c>
      <c r="N22" s="44"/>
      <c r="O22" s="44" t="str">
        <f t="array" ref="O22">IFERROR(INDEX('Fichier E-Formation'!DP:DP,MATCH('Tab Habilitation'!B22&amp;"ADNTSTEME",'Fichier E-Formation'!DM:DM&amp;'Fichier E-Formation'!DO:DO,0)),"")</f>
        <v/>
      </c>
      <c r="P22" s="44"/>
      <c r="Q22" s="44" t="str">
        <f t="array" ref="Q22">IFERROR(INDEX('Fichier E-Formation'!DP:DP,MATCH('Tab Habilitation'!B22&amp;"ADNTSTRTI",'Fichier E-Formation'!DM:DM&amp;'Fichier E-Formation'!DO:DO,0)),"")</f>
        <v/>
      </c>
      <c r="R22" s="44"/>
      <c r="S22" s="44" t="str">
        <f t="array" ref="S22">IFERROR(INDEX('Fichier E-Formation'!DP:DP,MATCH('Tab Habilitation'!B22&amp;"ADNTSTTRIC",'Fichier E-Formation'!DM:DM&amp;'Fichier E-Formation'!DO:DO,0)),"")</f>
        <v/>
      </c>
      <c r="T22" s="44"/>
      <c r="U22" s="44" t="str">
        <f t="array" ref="U22">IFERROR(INDEX('Fichier E-Formation'!DP:DP,MATCH('Tab Habilitation'!B22&amp;"ADNTSTSOU",'Fichier E-Formation'!DM:DM&amp;'Fichier E-Formation'!DO:DO,0)),"")</f>
        <v/>
      </c>
      <c r="V22" s="44"/>
      <c r="W22" s="44" t="str">
        <f t="array" ref="W22">IFERROR(INDEX('Fichier E-Formation'!DP:DP,MATCH('Tab Habilitation'!B22&amp;"ADNTSTBRT",'Fichier E-Formation'!DM:DM&amp;'Fichier E-Formation'!DO:DO,0)),"")</f>
        <v/>
      </c>
      <c r="X22" s="44"/>
      <c r="Y22" s="44" t="str">
        <f t="array" ref="Y22">IFERROR(INDEX('Fichier E-Formation'!DP:DP,MATCH('Tab Habilitation'!B22&amp;"ADNTSTAER",'Fichier E-Formation'!DM:DM&amp;'Fichier E-Formation'!DO:DO,0)),"")</f>
        <v/>
      </c>
      <c r="Z22" s="44"/>
      <c r="AA22" s="44" t="str">
        <f t="array" ref="AA22">IFERROR(INDEX('Fichier E-Formation'!DP:DP,MATCH('Tab Habilitation'!B22&amp;"ADNTSTCIS",'Fichier E-Formation'!DM:DM&amp;'Fichier E-Formation'!DO:DO,0)),"")</f>
        <v/>
      </c>
      <c r="AB22" s="44"/>
      <c r="AC22" s="44" t="str">
        <f t="array" ref="AC22">IFERROR(INDEX('Fichier E-Formation'!DP:DP,MATCH('Tab Habilitation'!B22&amp;"ADNTSTRAET",'Fichier E-Formation'!DM:DM&amp;'Fichier E-Formation'!DO:DO,0)),"")</f>
        <v/>
      </c>
      <c r="AD22" s="44"/>
      <c r="AE22" s="44" t="str">
        <f t="array" ref="AE22">IFERROR(INDEX('Fichier E-Formation'!DP:DP,MATCH('Tab Habilitation'!B22&amp;"ADNTSTRTOT",'Fichier E-Formation'!DM:DM&amp;'Fichier E-Formation'!DO:DO,0)),"")</f>
        <v/>
      </c>
      <c r="AF22" s="44"/>
      <c r="AG22" s="44" t="str">
        <f t="array" ref="AG22">IFERROR(INDEX('Fichier E-Formation'!DP:DP,MATCH('Tab Habilitation'!B22&amp;"ADNTSTCCFC",'Fichier E-Formation'!DM:DM&amp;'Fichier E-Formation'!DO:DO,0)),"")</f>
        <v/>
      </c>
      <c r="AH22" s="44"/>
      <c r="AI22" s="44" t="str">
        <f t="array" ref="AI22">IFERROR(INDEX('Fichier E-Formation'!DP:DP,MATCH('Tab Habilitation'!B22&amp;"ADNRDCBT",'Fichier E-Formation'!DM:DM&amp;'Fichier E-Formation'!DO:DO,0)),"")</f>
        <v/>
      </c>
      <c r="AJ22" s="44" t="str">
        <f t="array" ref="AJ22">IFERROR(INDEX('Fichier E-Formation'!DP:DP,MATCH('Tab Habilitation'!B22&amp;"ADNTIP02B",'Fichier E-Formation'!DM:DM&amp;'Fichier E-Formation'!DO:DO,0)),"")</f>
        <v/>
      </c>
      <c r="AK22" s="44" t="str">
        <f t="array" ref="AK22">IFERROR(INDEX('Fichier E-Formation'!DP:DP,MATCH('Tab Habilitation'!B22&amp;"ADNTIP00B",'Fichier E-Formation'!DM:DM&amp;'Fichier E-Formation'!DO:DO,0)),"")</f>
        <v/>
      </c>
      <c r="AL22" s="44" t="str">
        <f t="array" ref="AL22">IFERROR(INDEX('Fichier E-Formation'!DP:DP,MATCH('Tab Habilitation'!B22&amp;"ADNTIP02AI",'Fichier E-Formation'!DM:DM&amp;'Fichier E-Formation'!DO:DO,0)),"")</f>
        <v/>
      </c>
      <c r="AM22" s="44" t="str">
        <f t="array" ref="AM22">IFERROR(INDEX('Fichier E-Formation'!DP:DP,MATCH('Tab Habilitation'!B22&amp;"ADNT001",'Fichier E-Formation'!DM:DM&amp;'Fichier E-Formation'!DO:DO,0)),"")</f>
        <v/>
      </c>
      <c r="AN22" s="44"/>
      <c r="AO22" s="44" t="str">
        <f t="array" ref="AO22">IFERROR(INDEX('Fichier E-Formation'!DP:DP,MATCH('Tab Habilitation'!B22&amp;"ADNT002",'Fichier E-Formation'!DM:DM&amp;'Fichier E-Formation'!DO:DO,0)),"")</f>
        <v/>
      </c>
      <c r="AP22" s="44"/>
      <c r="AQ22" s="44" t="str">
        <f t="array" ref="AQ22">IFERROR(INDEX('Fichier E-Formation'!DP:DP,MATCH('Tab Habilitation'!B22&amp;"ADNT003",'Fichier E-Formation'!DM:DM&amp;'Fichier E-Formation'!DO:DO,0)),"")</f>
        <v/>
      </c>
      <c r="AR22" s="44"/>
      <c r="AS22" s="44" t="str">
        <f t="array" ref="AS22">IFERROR(INDEX('Fichier E-Formation'!DP:DP,MATCH('Tab Habilitation'!B22&amp;"ADNT004",'Fichier E-Formation'!DM:DM&amp;'Fichier E-Formation'!DO:DO,0)),"")</f>
        <v/>
      </c>
      <c r="AT22" s="44"/>
      <c r="AU22" s="44" t="str">
        <f t="array" ref="AU22">IFERROR(INDEX('Fichier E-Formation'!DP:DP,MATCH('Tab Habilitation'!B22&amp;"AERDFFPEMPI",'Fichier E-Formation'!DM:DM&amp;'Fichier E-Formation'!DO:DO,0)),"")</f>
        <v/>
      </c>
      <c r="AV22" s="44" t="str">
        <f t="array" ref="AV22">IFERROR(INDEX('Fichier E-Formation'!DP:DP,MATCH('Tab Habilitation'!B22&amp;"AERDFPEMPR",'Fichier E-Formation'!DM:DM&amp;'Fichier E-Formation'!DO:DO,0)),"")</f>
        <v/>
      </c>
      <c r="AW22" s="44"/>
      <c r="AX22" s="44" t="str">
        <f t="array" ref="AX22">IFERROR(INDEX('Fichier E-Formation'!DP:DP,MATCH('Tab Habilitation'!B22&amp;"AERDFGRUA1",'Fichier E-Formation'!DM:DM&amp;'Fichier E-Formation'!DO:DO,0)),"")</f>
        <v/>
      </c>
      <c r="AY22" s="44" t="str">
        <f t="array" ref="AY22">IFERROR(INDEX('Fichier E-Formation'!DP:DP,MATCH('Tab Habilitation'!B22&amp;"AERDFGRUR1",'Fichier E-Formation'!DM:DM&amp;'Fichier E-Formation'!DO:DO,0)),"")</f>
        <v/>
      </c>
      <c r="AZ22" s="44"/>
      <c r="BA22" s="44" t="str">
        <f t="array" ref="BA22">IFERROR(INDEX('Fichier E-Formation'!DP:DP,MATCH('Tab Habilitation'!B22&amp;"AEMEDP0001",'Fichier E-Formation'!DM:DM&amp;'Fichier E-Formation'!DO:DO,0)),"")</f>
        <v/>
      </c>
      <c r="BB22" s="44"/>
      <c r="BC22" s="44" t="str">
        <f t="array" ref="BC22">IFERROR(INDEX('Fichier E-Formation'!DP:DP,MATCH('Tab Habilitation'!B22&amp;"AEMEDEP015",'Fichier E-Formation'!DM:DM&amp;'Fichier E-Formation'!DO:DO,0)),"")</f>
        <v/>
      </c>
      <c r="BD22" s="44"/>
      <c r="BE22" s="44"/>
      <c r="BF22" s="44" t="str">
        <f t="array" ref="BF22">IFERROR(INDEX('Fichier E-Formation'!DP:DP,MATCH('Tab Habilitation'!B22&amp;"ADN2993",'Fichier E-Formation'!DM:DM&amp;'Fichier E-Formation'!DO:DO,0)),"")</f>
        <v/>
      </c>
      <c r="BG22" s="44" t="str">
        <f t="array" ref="BG22">IFERROR(INDEX('Fichier E-Formation'!DP:DP,MATCH('Tab Habilitation'!B22&amp;"ADN2995",'Fichier E-Formation'!DM:DM&amp;'Fichier E-Formation'!DO:DO,0)),"")</f>
        <v/>
      </c>
      <c r="BH22" s="44"/>
      <c r="BI22" s="44" t="str">
        <f t="array" ref="BI22">IFERROR(INDEX('Fichier E-Formation'!DP:DP,MATCH('Tab Habilitation'!B22&amp;"ADN2994",'Fichier E-Formation'!DM:DM&amp;'Fichier E-Formation'!DO:DO,0)),"")</f>
        <v/>
      </c>
      <c r="BJ22" s="44" t="str">
        <f t="array" ref="BJ22">IFERROR(INDEX('Fichier E-Formation'!DP:DP,MATCH('Tab Habilitation'!B22&amp;"ADN2996",'Fichier E-Formation'!DM:DM&amp;'Fichier E-Formation'!DO:DO,0)),"")</f>
        <v/>
      </c>
      <c r="BK22" s="44"/>
      <c r="BL22" s="44" t="str">
        <f t="array" ref="BL22">IFERROR(INDEX('Fichier E-Formation'!DP:DP,MATCH('Tab Habilitation'!B22&amp;"AERDFFT941B",'Fichier E-Formation'!DM:DM&amp;'Fichier E-Formation'!DO:DO,0)),"")</f>
        <v/>
      </c>
      <c r="BM22" s="44"/>
      <c r="BN22" s="44" t="str">
        <f t="array" ref="BN22">IFERROR(INDEX('Fichier E-Formation'!DP:DP,MATCH('Tab Habilitation'!B22&amp;"ACDLY08",'Fichier E-Formation'!DM:DM&amp;'Fichier E-Formation'!DO:DO,0)),"")</f>
        <v/>
      </c>
      <c r="BO22" s="44" t="str">
        <f t="array" ref="BO22">IFERROR(INDEX('Fichier E-Formation'!DP:DP,MATCH('Tab Habilitation'!B22&amp;"ACDLY13",'Fichier E-Formation'!DM:DM&amp;'Fichier E-Formation'!DO:DO,0)),"")</f>
        <v/>
      </c>
      <c r="BP22" s="44" t="str">
        <f t="array" ref="BP22">IFERROR(INDEX('Fichier E-Formation'!DP:DP,MATCH('Tab Habilitation'!B22&amp;"ACDCK007",'Fichier E-Formation'!DM:DM&amp;'Fichier E-Formation'!DO:DO,0)),"")</f>
        <v/>
      </c>
      <c r="BQ22" s="44" t="str">
        <f t="array" ref="BQ22">IFERROR(INDEX('Fichier E-Formation'!DP:DP,MATCH('Tab Habilitation'!B22&amp;"ACDLY1",'Fichier E-Formation'!DM:DM&amp;'Fichier E-Formation'!DO:DO,0)),"")</f>
        <v/>
      </c>
      <c r="BR22" s="44" t="str">
        <f t="array" ref="BR22">IFERROR(INDEX('Fichier E-Formation'!DP:DP,MATCH('Tab Habilitation'!B22&amp;"AAMEDLINK1",'Fichier E-Formation'!DM:DM&amp;'Fichier E-Formation'!DO:DO,0)),"")</f>
        <v/>
      </c>
      <c r="BS22" s="44" t="str">
        <f t="array" ref="BS22">IFERROR(INDEX('Fichier E-Formation'!DP:DP,MATCH('Tab Habilitation'!B22&amp;"ACDTIPINTV",'Fichier E-Formation'!DM:DM&amp;'Fichier E-Formation'!DO:DO,0)),"")</f>
        <v/>
      </c>
      <c r="BT22" s="44" t="str">
        <f t="array" ref="BT22">IFERROR(INDEX('Fichier E-Formation'!DP:DP,MATCH('Tab Habilitation'!B22&amp;"AAMEDFADTC",'Fichier E-Formation'!DM:DM&amp;'Fichier E-Formation'!DO:DO,0)),"")</f>
        <v/>
      </c>
      <c r="BU22" s="44" t="str">
        <f t="array" ref="BU22">IFERROR(INDEX('Fichier E-Formation'!DP:DP,MATCH('Tab Habilitation'!B22&amp;"AEDRVA",'Fichier E-Formation'!DM:DM&amp;'Fichier E-Formation'!DO:DO,0)),"")</f>
        <v/>
      </c>
      <c r="BV22" s="44" t="str">
        <f t="array" ref="BV22">IFERROR(INDEX('Fichier E-Formation'!DP:DP,MATCH('Tab Habilitation'!B22&amp;"AEDRVAR",'Fichier E-Formation'!DM:DM&amp;'Fichier E-Formation'!DO:DO,0)),"")</f>
        <v/>
      </c>
      <c r="BW22" s="44" t="str">
        <f t="array" ref="BW22">IFERROR(INDEX('Fichier E-Formation'!DP:DP,MATCH('Tab Habilitation'!B22&amp;"ADN8064",'Fichier E-Formation'!DM:DM&amp;'Fichier E-Formation'!DO:DO,0)),"")</f>
        <v/>
      </c>
      <c r="BX22" s="44" t="str">
        <f t="array" ref="BX22">IFERROR(INDEX('Fichier E-Formation'!DP:DP,MATCH('Tab Habilitation'!B22&amp;"AERDFT934",'Fichier E-Formation'!DM:DM&amp;'Fichier E-Formation'!DO:DO,0)),"")</f>
        <v/>
      </c>
      <c r="BY22" s="28"/>
      <c r="BZ22" s="28"/>
      <c r="CA22" s="28"/>
      <c r="CB22" s="28"/>
      <c r="CC22" s="28"/>
      <c r="CD22" s="28"/>
      <c r="CE22" s="28"/>
      <c r="CF22" s="28"/>
      <c r="CG22" s="28"/>
      <c r="CH22" s="28"/>
      <c r="CI22" s="28"/>
      <c r="CJ22" s="28"/>
      <c r="CK22" s="28"/>
      <c r="CL22" s="28"/>
      <c r="CM22" s="28"/>
    </row>
    <row r="23" spans="1:91" ht="15.75" thickBot="1">
      <c r="A23" s="17" t="s">
        <v>48</v>
      </c>
      <c r="B23" s="17" t="s">
        <v>256</v>
      </c>
      <c r="C23" s="18"/>
      <c r="D23" s="19"/>
      <c r="E23" s="21" t="s">
        <v>51</v>
      </c>
      <c r="F23" s="44"/>
      <c r="G23" s="28"/>
      <c r="H23" s="89" t="str">
        <f t="array" ref="H23">IFERROR(INDEX('Fichier E-Formation'!DP:DP,MATCH('Tab Habilitation'!B23&amp;"AAMEDS0001",'Fichier E-Formation'!DM:DM&amp;'Fichier E-Formation'!DO:DO,0)),"")</f>
        <v/>
      </c>
      <c r="I23" s="89" t="str">
        <f t="array" ref="I23">IFERROR(INDEX('Fichier E-Formation'!DP:DP,MATCH('Tab Habilitation'!B23&amp;"AAMEDS0002",'Fichier E-Formation'!DM:DM&amp;'Fichier E-Formation'!DO:DO,0)),"")</f>
        <v/>
      </c>
      <c r="J23" s="44" t="str">
        <f t="array" ref="J23">IFERROR(INDEX('Fichier E-Formation'!DP:DP,MATCH('Tab Habilitation'!B23&amp;"AERDFT907",'Fichier E-Formation'!DM:DM&amp;'Fichier E-Formation'!DO:DO,0)),"")</f>
        <v/>
      </c>
      <c r="K23" s="44" t="str">
        <f t="array" ref="K23">IFERROR(INDEX('Fichier E-Formation'!DP:DP,MATCH('Tab Habilitation'!B23&amp;"ADNTINO",'Fichier E-Formation'!DM:DM&amp;'Fichier E-Formation'!DO:DO,0)),"")</f>
        <v/>
      </c>
      <c r="L23" s="44" t="str">
        <f t="array" ref="L23">IFERROR(INDEX('Fichier E-Formation'!DP:DP,MATCH('Tab Habilitation'!B23&amp;"AAMEDT908",'Fichier E-Formation'!DM:DM&amp;'Fichier E-Formation'!DO:DO,0)),"")</f>
        <v/>
      </c>
      <c r="M23" s="44" t="str">
        <f t="array" ref="M23">IFERROR(INDEX('Fichier E-Formation'!DP:DP,MATCH('Tab Habilitation'!B23&amp;"ADNTSTBATI",'Fichier E-Formation'!DM:DM&amp;'Fichier E-Formation'!DO:DO,0)),"")</f>
        <v/>
      </c>
      <c r="N23" s="44"/>
      <c r="O23" s="44" t="str">
        <f t="array" ref="O23">IFERROR(INDEX('Fichier E-Formation'!DP:DP,MATCH('Tab Habilitation'!B23&amp;"ADNTSTEME",'Fichier E-Formation'!DM:DM&amp;'Fichier E-Formation'!DO:DO,0)),"")</f>
        <v/>
      </c>
      <c r="P23" s="44"/>
      <c r="Q23" s="44" t="str">
        <f t="array" ref="Q23">IFERROR(INDEX('Fichier E-Formation'!DP:DP,MATCH('Tab Habilitation'!B23&amp;"ADNTSTRTI",'Fichier E-Formation'!DM:DM&amp;'Fichier E-Formation'!DO:DO,0)),"")</f>
        <v/>
      </c>
      <c r="R23" s="44"/>
      <c r="S23" s="44" t="str">
        <f t="array" ref="S23">IFERROR(INDEX('Fichier E-Formation'!DP:DP,MATCH('Tab Habilitation'!B23&amp;"ADNTSTTRIC",'Fichier E-Formation'!DM:DM&amp;'Fichier E-Formation'!DO:DO,0)),"")</f>
        <v/>
      </c>
      <c r="T23" s="44"/>
      <c r="U23" s="44" t="str">
        <f t="array" ref="U23">IFERROR(INDEX('Fichier E-Formation'!DP:DP,MATCH('Tab Habilitation'!B23&amp;"ADNTSTSOU",'Fichier E-Formation'!DM:DM&amp;'Fichier E-Formation'!DO:DO,0)),"")</f>
        <v/>
      </c>
      <c r="V23" s="44"/>
      <c r="W23" s="44" t="str">
        <f t="array" ref="W23">IFERROR(INDEX('Fichier E-Formation'!DP:DP,MATCH('Tab Habilitation'!B23&amp;"ADNTSTBRT",'Fichier E-Formation'!DM:DM&amp;'Fichier E-Formation'!DO:DO,0)),"")</f>
        <v/>
      </c>
      <c r="X23" s="44"/>
      <c r="Y23" s="44" t="str">
        <f t="array" ref="Y23">IFERROR(INDEX('Fichier E-Formation'!DP:DP,MATCH('Tab Habilitation'!B23&amp;"ADNTSTAER",'Fichier E-Formation'!DM:DM&amp;'Fichier E-Formation'!DO:DO,0)),"")</f>
        <v/>
      </c>
      <c r="Z23" s="44"/>
      <c r="AA23" s="44" t="str">
        <f t="array" ref="AA23">IFERROR(INDEX('Fichier E-Formation'!DP:DP,MATCH('Tab Habilitation'!B23&amp;"ADNTSTCIS",'Fichier E-Formation'!DM:DM&amp;'Fichier E-Formation'!DO:DO,0)),"")</f>
        <v/>
      </c>
      <c r="AB23" s="44"/>
      <c r="AC23" s="44" t="str">
        <f t="array" ref="AC23">IFERROR(INDEX('Fichier E-Formation'!DP:DP,MATCH('Tab Habilitation'!B23&amp;"ADNTSTRAET",'Fichier E-Formation'!DM:DM&amp;'Fichier E-Formation'!DO:DO,0)),"")</f>
        <v/>
      </c>
      <c r="AD23" s="44"/>
      <c r="AE23" s="44" t="str">
        <f t="array" ref="AE23">IFERROR(INDEX('Fichier E-Formation'!DP:DP,MATCH('Tab Habilitation'!B23&amp;"ADNTSTRTOT",'Fichier E-Formation'!DM:DM&amp;'Fichier E-Formation'!DO:DO,0)),"")</f>
        <v/>
      </c>
      <c r="AF23" s="44"/>
      <c r="AG23" s="44" t="str">
        <f t="array" ref="AG23">IFERROR(INDEX('Fichier E-Formation'!DP:DP,MATCH('Tab Habilitation'!B23&amp;"ADNTSTCCFC",'Fichier E-Formation'!DM:DM&amp;'Fichier E-Formation'!DO:DO,0)),"")</f>
        <v/>
      </c>
      <c r="AH23" s="44"/>
      <c r="AI23" s="44" t="str">
        <f t="array" ref="AI23">IFERROR(INDEX('Fichier E-Formation'!DP:DP,MATCH('Tab Habilitation'!B23&amp;"ADNRDCBT",'Fichier E-Formation'!DM:DM&amp;'Fichier E-Formation'!DO:DO,0)),"")</f>
        <v/>
      </c>
      <c r="AJ23" s="44" t="str">
        <f t="array" ref="AJ23">IFERROR(INDEX('Fichier E-Formation'!DP:DP,MATCH('Tab Habilitation'!B23&amp;"ADNTIP02B",'Fichier E-Formation'!DM:DM&amp;'Fichier E-Formation'!DO:DO,0)),"")</f>
        <v/>
      </c>
      <c r="AK23" s="44" t="str">
        <f t="array" ref="AK23">IFERROR(INDEX('Fichier E-Formation'!DP:DP,MATCH('Tab Habilitation'!B23&amp;"ADNTIP00B",'Fichier E-Formation'!DM:DM&amp;'Fichier E-Formation'!DO:DO,0)),"")</f>
        <v/>
      </c>
      <c r="AL23" s="44" t="str">
        <f t="array" ref="AL23">IFERROR(INDEX('Fichier E-Formation'!DP:DP,MATCH('Tab Habilitation'!B23&amp;"ADNTIP02AI",'Fichier E-Formation'!DM:DM&amp;'Fichier E-Formation'!DO:DO,0)),"")</f>
        <v/>
      </c>
      <c r="AM23" s="44" t="str">
        <f t="array" ref="AM23">IFERROR(INDEX('Fichier E-Formation'!DP:DP,MATCH('Tab Habilitation'!B23&amp;"ADNT001",'Fichier E-Formation'!DM:DM&amp;'Fichier E-Formation'!DO:DO,0)),"")</f>
        <v/>
      </c>
      <c r="AN23" s="44"/>
      <c r="AO23" s="44" t="str">
        <f t="array" ref="AO23">IFERROR(INDEX('Fichier E-Formation'!DP:DP,MATCH('Tab Habilitation'!B23&amp;"ADNT002",'Fichier E-Formation'!DM:DM&amp;'Fichier E-Formation'!DO:DO,0)),"")</f>
        <v/>
      </c>
      <c r="AP23" s="44"/>
      <c r="AQ23" s="44" t="str">
        <f t="array" ref="AQ23">IFERROR(INDEX('Fichier E-Formation'!DP:DP,MATCH('Tab Habilitation'!B23&amp;"ADNT003",'Fichier E-Formation'!DM:DM&amp;'Fichier E-Formation'!DO:DO,0)),"")</f>
        <v/>
      </c>
      <c r="AR23" s="44"/>
      <c r="AS23" s="44" t="str">
        <f t="array" ref="AS23">IFERROR(INDEX('Fichier E-Formation'!DP:DP,MATCH('Tab Habilitation'!B23&amp;"ADNT004",'Fichier E-Formation'!DM:DM&amp;'Fichier E-Formation'!DO:DO,0)),"")</f>
        <v/>
      </c>
      <c r="AT23" s="44"/>
      <c r="AU23" s="44" t="str">
        <f t="array" ref="AU23">IFERROR(INDEX('Fichier E-Formation'!DP:DP,MATCH('Tab Habilitation'!B23&amp;"AERDFFPEMPI",'Fichier E-Formation'!DM:DM&amp;'Fichier E-Formation'!DO:DO,0)),"")</f>
        <v/>
      </c>
      <c r="AV23" s="44" t="str">
        <f t="array" ref="AV23">IFERROR(INDEX('Fichier E-Formation'!DP:DP,MATCH('Tab Habilitation'!B23&amp;"AERDFPEMPR",'Fichier E-Formation'!DM:DM&amp;'Fichier E-Formation'!DO:DO,0)),"")</f>
        <v/>
      </c>
      <c r="AW23" s="44"/>
      <c r="AX23" s="44" t="str">
        <f t="array" ref="AX23">IFERROR(INDEX('Fichier E-Formation'!DP:DP,MATCH('Tab Habilitation'!B23&amp;"AERDFGRUA1",'Fichier E-Formation'!DM:DM&amp;'Fichier E-Formation'!DO:DO,0)),"")</f>
        <v/>
      </c>
      <c r="AY23" s="44" t="str">
        <f t="array" ref="AY23">IFERROR(INDEX('Fichier E-Formation'!DP:DP,MATCH('Tab Habilitation'!B23&amp;"AERDFGRUR1",'Fichier E-Formation'!DM:DM&amp;'Fichier E-Formation'!DO:DO,0)),"")</f>
        <v/>
      </c>
      <c r="AZ23" s="44"/>
      <c r="BA23" s="44" t="str">
        <f t="array" ref="BA23">IFERROR(INDEX('Fichier E-Formation'!DP:DP,MATCH('Tab Habilitation'!B23&amp;"AEMEDP0001",'Fichier E-Formation'!DM:DM&amp;'Fichier E-Formation'!DO:DO,0)),"")</f>
        <v/>
      </c>
      <c r="BB23" s="44"/>
      <c r="BC23" s="44" t="str">
        <f t="array" ref="BC23">IFERROR(INDEX('Fichier E-Formation'!DP:DP,MATCH('Tab Habilitation'!B23&amp;"AEMEDEP015",'Fichier E-Formation'!DM:DM&amp;'Fichier E-Formation'!DO:DO,0)),"")</f>
        <v/>
      </c>
      <c r="BD23" s="44"/>
      <c r="BE23" s="44"/>
      <c r="BF23" s="44" t="str">
        <f t="array" ref="BF23">IFERROR(INDEX('Fichier E-Formation'!DP:DP,MATCH('Tab Habilitation'!B23&amp;"ADN2993",'Fichier E-Formation'!DM:DM&amp;'Fichier E-Formation'!DO:DO,0)),"")</f>
        <v/>
      </c>
      <c r="BG23" s="44" t="str">
        <f t="array" ref="BG23">IFERROR(INDEX('Fichier E-Formation'!DP:DP,MATCH('Tab Habilitation'!B23&amp;"ADN2995",'Fichier E-Formation'!DM:DM&amp;'Fichier E-Formation'!DO:DO,0)),"")</f>
        <v/>
      </c>
      <c r="BH23" s="44"/>
      <c r="BI23" s="44" t="str">
        <f t="array" ref="BI23">IFERROR(INDEX('Fichier E-Formation'!DP:DP,MATCH('Tab Habilitation'!B23&amp;"ADN2994",'Fichier E-Formation'!DM:DM&amp;'Fichier E-Formation'!DO:DO,0)),"")</f>
        <v/>
      </c>
      <c r="BJ23" s="44" t="str">
        <f t="array" ref="BJ23">IFERROR(INDEX('Fichier E-Formation'!DP:DP,MATCH('Tab Habilitation'!B23&amp;"ADN2996",'Fichier E-Formation'!DM:DM&amp;'Fichier E-Formation'!DO:DO,0)),"")</f>
        <v/>
      </c>
      <c r="BK23" s="44"/>
      <c r="BL23" s="44" t="str">
        <f t="array" ref="BL23">IFERROR(INDEX('Fichier E-Formation'!DP:DP,MATCH('Tab Habilitation'!B23&amp;"AERDFFT941B",'Fichier E-Formation'!DM:DM&amp;'Fichier E-Formation'!DO:DO,0)),"")</f>
        <v/>
      </c>
      <c r="BM23" s="44"/>
      <c r="BN23" s="44" t="str">
        <f t="array" ref="BN23">IFERROR(INDEX('Fichier E-Formation'!DP:DP,MATCH('Tab Habilitation'!B23&amp;"ACDLY08",'Fichier E-Formation'!DM:DM&amp;'Fichier E-Formation'!DO:DO,0)),"")</f>
        <v/>
      </c>
      <c r="BO23" s="44" t="str">
        <f t="array" ref="BO23">IFERROR(INDEX('Fichier E-Formation'!DP:DP,MATCH('Tab Habilitation'!B23&amp;"ACDLY13",'Fichier E-Formation'!DM:DM&amp;'Fichier E-Formation'!DO:DO,0)),"")</f>
        <v/>
      </c>
      <c r="BP23" s="44" t="str">
        <f t="array" ref="BP23">IFERROR(INDEX('Fichier E-Formation'!DP:DP,MATCH('Tab Habilitation'!B23&amp;"ACDCK007",'Fichier E-Formation'!DM:DM&amp;'Fichier E-Formation'!DO:DO,0)),"")</f>
        <v/>
      </c>
      <c r="BQ23" s="44" t="str">
        <f t="array" ref="BQ23">IFERROR(INDEX('Fichier E-Formation'!DP:DP,MATCH('Tab Habilitation'!B23&amp;"ACDLY1",'Fichier E-Formation'!DM:DM&amp;'Fichier E-Formation'!DO:DO,0)),"")</f>
        <v/>
      </c>
      <c r="BR23" s="44" t="str">
        <f t="array" ref="BR23">IFERROR(INDEX('Fichier E-Formation'!DP:DP,MATCH('Tab Habilitation'!B23&amp;"AAMEDLINK1",'Fichier E-Formation'!DM:DM&amp;'Fichier E-Formation'!DO:DO,0)),"")</f>
        <v/>
      </c>
      <c r="BS23" s="44" t="str">
        <f t="array" ref="BS23">IFERROR(INDEX('Fichier E-Formation'!DP:DP,MATCH('Tab Habilitation'!B23&amp;"ACDTIPINTV",'Fichier E-Formation'!DM:DM&amp;'Fichier E-Formation'!DO:DO,0)),"")</f>
        <v/>
      </c>
      <c r="BT23" s="44" t="str">
        <f t="array" ref="BT23">IFERROR(INDEX('Fichier E-Formation'!DP:DP,MATCH('Tab Habilitation'!B23&amp;"AAMEDFADTC",'Fichier E-Formation'!DM:DM&amp;'Fichier E-Formation'!DO:DO,0)),"")</f>
        <v/>
      </c>
      <c r="BU23" s="44" t="str">
        <f t="array" ref="BU23">IFERROR(INDEX('Fichier E-Formation'!DP:DP,MATCH('Tab Habilitation'!B23&amp;"AEDRVA",'Fichier E-Formation'!DM:DM&amp;'Fichier E-Formation'!DO:DO,0)),"")</f>
        <v/>
      </c>
      <c r="BV23" s="44" t="str">
        <f t="array" ref="BV23">IFERROR(INDEX('Fichier E-Formation'!DP:DP,MATCH('Tab Habilitation'!B23&amp;"AEDRVAR",'Fichier E-Formation'!DM:DM&amp;'Fichier E-Formation'!DO:DO,0)),"")</f>
        <v/>
      </c>
      <c r="BW23" s="44" t="str">
        <f t="array" ref="BW23">IFERROR(INDEX('Fichier E-Formation'!DP:DP,MATCH('Tab Habilitation'!B23&amp;"ADN8064",'Fichier E-Formation'!DM:DM&amp;'Fichier E-Formation'!DO:DO,0)),"")</f>
        <v/>
      </c>
      <c r="BX23" s="44" t="str">
        <f t="array" ref="BX23">IFERROR(INDEX('Fichier E-Formation'!DP:DP,MATCH('Tab Habilitation'!B23&amp;"AERDFT934",'Fichier E-Formation'!DM:DM&amp;'Fichier E-Formation'!DO:DO,0)),"")</f>
        <v/>
      </c>
      <c r="BY23" s="28"/>
      <c r="BZ23" s="28"/>
      <c r="CA23" s="28"/>
      <c r="CB23" s="28"/>
      <c r="CC23" s="28"/>
      <c r="CD23" s="28"/>
      <c r="CE23" s="28"/>
      <c r="CF23" s="28"/>
      <c r="CG23" s="28"/>
      <c r="CH23" s="28"/>
      <c r="CI23" s="28"/>
      <c r="CJ23" s="28"/>
      <c r="CK23" s="28"/>
      <c r="CL23" s="28"/>
      <c r="CM23" s="28"/>
    </row>
  </sheetData>
  <sortState ref="A4:E158">
    <sortCondition descending="1" ref="A4:A158"/>
    <sortCondition ref="C4:C158"/>
  </sortState>
  <mergeCells count="43">
    <mergeCell ref="BF1:BH1"/>
    <mergeCell ref="BL1:BM1"/>
    <mergeCell ref="BI1:BK1"/>
    <mergeCell ref="BI3:BK3"/>
    <mergeCell ref="AS1:AT1"/>
    <mergeCell ref="AX3:AZ3"/>
    <mergeCell ref="AU1:AW1"/>
    <mergeCell ref="AX1:AZ1"/>
    <mergeCell ref="BA1:BB1"/>
    <mergeCell ref="BC1:BE1"/>
    <mergeCell ref="BA3:BB3"/>
    <mergeCell ref="BC3:BE3"/>
    <mergeCell ref="BF3:BH3"/>
    <mergeCell ref="BL3:BM3"/>
    <mergeCell ref="H1:J1"/>
    <mergeCell ref="M1:N1"/>
    <mergeCell ref="Y1:Z1"/>
    <mergeCell ref="Q1:R1"/>
    <mergeCell ref="U1:V1"/>
    <mergeCell ref="W1:X1"/>
    <mergeCell ref="F3:G3"/>
    <mergeCell ref="M3:N3"/>
    <mergeCell ref="Y3:Z3"/>
    <mergeCell ref="Q3:R3"/>
    <mergeCell ref="U3:V3"/>
    <mergeCell ref="W3:X3"/>
    <mergeCell ref="S3:T3"/>
    <mergeCell ref="AE1:AF1"/>
    <mergeCell ref="AE3:AF3"/>
    <mergeCell ref="BU1:BV1"/>
    <mergeCell ref="S1:T1"/>
    <mergeCell ref="O1:P1"/>
    <mergeCell ref="O3:P3"/>
    <mergeCell ref="AC1:AD1"/>
    <mergeCell ref="AC3:AD3"/>
    <mergeCell ref="AA1:AB1"/>
    <mergeCell ref="AG1:AH1"/>
    <mergeCell ref="AA3:AB3"/>
    <mergeCell ref="AG3:AH3"/>
    <mergeCell ref="AU3:AW3"/>
    <mergeCell ref="AM1:AN1"/>
    <mergeCell ref="AO1:AP1"/>
    <mergeCell ref="AQ1:AR1"/>
  </mergeCells>
  <conditionalFormatting sqref="AI2:AL2 Y3 Q3 U3 W3 AA3 AG3 M1:M3 AU1:AV1 CG1 CA1 Y1 Q1 U1 W1 AA1 AG1 AI1:AM1 AX1 BA1 BC1:BD1 BF1 BL1 AU2:BM2 BI1 S1:S3 O1:O3 AS1:AS2 AC1:AC3 AE1:AE3 AO1:AO2 AQ1:AQ2">
    <cfRule type="cellIs" dxfId="1" priority="63" stopIfTrue="1" operator="lessThan">
      <formula>#REF!</formula>
    </cfRule>
  </conditionalFormatting>
  <conditionalFormatting sqref="AM2 CG2 CA2 Y2 Q2 U2 W2 AA2 AG2">
    <cfRule type="cellIs" dxfId="0" priority="62" stopIfTrue="1" operator="lessThan">
      <formula>#REF!</formula>
    </cfRule>
  </conditionalFormatting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P2683"/>
  <sheetViews>
    <sheetView topLeftCell="DD1" workbookViewId="0">
      <selection activeCell="BZ31" sqref="A31:XFD1716"/>
    </sheetView>
  </sheetViews>
  <sheetFormatPr baseColWidth="10" defaultColWidth="9.140625" defaultRowHeight="15"/>
  <cols>
    <col min="1" max="1" width="8" bestFit="1" customWidth="1"/>
    <col min="2" max="2" width="6.140625" bestFit="1" customWidth="1"/>
    <col min="3" max="3" width="8.7109375" bestFit="1" customWidth="1"/>
    <col min="4" max="4" width="19" bestFit="1" customWidth="1"/>
    <col min="5" max="5" width="15.28515625" bestFit="1" customWidth="1"/>
    <col min="6" max="6" width="18.7109375" bestFit="1" customWidth="1"/>
    <col min="7" max="7" width="11.140625" bestFit="1" customWidth="1"/>
    <col min="8" max="8" width="12.42578125" bestFit="1" customWidth="1"/>
    <col min="9" max="9" width="10.5703125" bestFit="1" customWidth="1"/>
    <col min="10" max="10" width="12.28515625" bestFit="1" customWidth="1"/>
    <col min="11" max="11" width="10.28515625" bestFit="1" customWidth="1"/>
    <col min="12" max="12" width="6.28515625" bestFit="1" customWidth="1"/>
    <col min="13" max="13" width="13.5703125" bestFit="1" customWidth="1"/>
    <col min="14" max="14" width="13.140625" bestFit="1" customWidth="1"/>
    <col min="15" max="15" width="22.28515625" bestFit="1" customWidth="1"/>
    <col min="16" max="16" width="12.7109375" bestFit="1" customWidth="1"/>
    <col min="17" max="17" width="17" bestFit="1" customWidth="1"/>
    <col min="18" max="18" width="15.5703125" bestFit="1" customWidth="1"/>
    <col min="19" max="19" width="24.85546875" bestFit="1" customWidth="1"/>
    <col min="20" max="20" width="7.140625" bestFit="1" customWidth="1"/>
    <col min="21" max="21" width="24.7109375" bestFit="1" customWidth="1"/>
    <col min="22" max="22" width="8.42578125" bestFit="1" customWidth="1"/>
    <col min="23" max="23" width="9.42578125" bestFit="1" customWidth="1"/>
    <col min="24" max="25" width="8.5703125" bestFit="1" customWidth="1"/>
    <col min="26" max="26" width="22.42578125" bestFit="1" customWidth="1"/>
    <col min="27" max="27" width="22" bestFit="1" customWidth="1"/>
    <col min="28" max="28" width="23.140625" bestFit="1" customWidth="1"/>
    <col min="29" max="29" width="15.7109375" bestFit="1" customWidth="1"/>
    <col min="30" max="30" width="27.7109375" bestFit="1" customWidth="1"/>
    <col min="31" max="31" width="20.140625" bestFit="1" customWidth="1"/>
    <col min="32" max="33" width="8.5703125" bestFit="1" customWidth="1"/>
    <col min="34" max="34" width="12" bestFit="1" customWidth="1"/>
    <col min="35" max="35" width="36.5703125" bestFit="1" customWidth="1"/>
    <col min="36" max="36" width="11.5703125" bestFit="1" customWidth="1"/>
    <col min="37" max="37" width="36.5703125" bestFit="1" customWidth="1"/>
    <col min="38" max="38" width="12.28515625" bestFit="1" customWidth="1"/>
    <col min="39" max="39" width="60.28515625" customWidth="1"/>
    <col min="40" max="42" width="36.5703125" bestFit="1" customWidth="1"/>
    <col min="43" max="43" width="26.140625" bestFit="1" customWidth="1"/>
    <col min="44" max="44" width="13.85546875" bestFit="1" customWidth="1"/>
    <col min="45" max="45" width="9.28515625" bestFit="1" customWidth="1"/>
    <col min="46" max="46" width="12.7109375" bestFit="1" customWidth="1"/>
    <col min="47" max="47" width="23" bestFit="1" customWidth="1"/>
    <col min="48" max="48" width="16.42578125" bestFit="1" customWidth="1"/>
    <col min="49" max="49" width="16.7109375" bestFit="1" customWidth="1"/>
    <col min="50" max="50" width="12.28515625" bestFit="1" customWidth="1"/>
    <col min="51" max="51" width="14" bestFit="1" customWidth="1"/>
    <col min="52" max="52" width="13.7109375" bestFit="1" customWidth="1"/>
    <col min="53" max="53" width="12.85546875" bestFit="1" customWidth="1"/>
    <col min="54" max="54" width="14.140625" bestFit="1" customWidth="1"/>
    <col min="55" max="55" width="16.7109375" bestFit="1" customWidth="1"/>
    <col min="56" max="56" width="12.28515625" bestFit="1" customWidth="1"/>
    <col min="57" max="57" width="14.7109375" bestFit="1" customWidth="1"/>
    <col min="58" max="58" width="25" bestFit="1" customWidth="1"/>
    <col min="59" max="59" width="21" bestFit="1" customWidth="1"/>
    <col min="60" max="60" width="19.140625" bestFit="1" customWidth="1"/>
    <col min="61" max="61" width="21.42578125" bestFit="1" customWidth="1"/>
    <col min="62" max="62" width="19.140625" bestFit="1" customWidth="1"/>
    <col min="63" max="63" width="17.140625" bestFit="1" customWidth="1"/>
    <col min="64" max="64" width="16.85546875" bestFit="1" customWidth="1"/>
    <col min="65" max="65" width="15.85546875" bestFit="1" customWidth="1"/>
    <col min="66" max="66" width="19.140625" bestFit="1" customWidth="1"/>
    <col min="67" max="67" width="21.28515625" bestFit="1" customWidth="1"/>
    <col min="68" max="68" width="31.5703125" bestFit="1" customWidth="1"/>
    <col min="69" max="70" width="25.5703125" bestFit="1" customWidth="1"/>
    <col min="71" max="71" width="23.5703125" bestFit="1" customWidth="1"/>
    <col min="72" max="72" width="23.28515625" bestFit="1" customWidth="1"/>
    <col min="73" max="73" width="22.42578125" bestFit="1" customWidth="1"/>
    <col min="74" max="74" width="17" bestFit="1" customWidth="1"/>
    <col min="75" max="75" width="19" bestFit="1" customWidth="1"/>
    <col min="76" max="76" width="29.28515625" bestFit="1" customWidth="1"/>
    <col min="77" max="78" width="23.42578125" bestFit="1" customWidth="1"/>
    <col min="79" max="79" width="21.42578125" bestFit="1" customWidth="1"/>
    <col min="80" max="80" width="21" bestFit="1" customWidth="1"/>
    <col min="81" max="81" width="20.140625" bestFit="1" customWidth="1"/>
    <col min="82" max="82" width="13.42578125" bestFit="1" customWidth="1"/>
    <col min="83" max="83" width="11.85546875" bestFit="1" customWidth="1"/>
    <col min="84" max="84" width="10.42578125" bestFit="1" customWidth="1"/>
    <col min="85" max="85" width="36.5703125" bestFit="1" customWidth="1"/>
    <col min="86" max="86" width="14.42578125" bestFit="1" customWidth="1"/>
    <col min="87" max="87" width="14.140625" bestFit="1" customWidth="1"/>
    <col min="88" max="88" width="13.28515625" bestFit="1" customWidth="1"/>
    <col min="89" max="89" width="12.140625" bestFit="1" customWidth="1"/>
    <col min="90" max="90" width="36.5703125" bestFit="1" customWidth="1"/>
    <col min="91" max="91" width="19.5703125" bestFit="1" customWidth="1"/>
    <col min="92" max="92" width="10.42578125" bestFit="1" customWidth="1"/>
    <col min="93" max="93" width="13" bestFit="1" customWidth="1"/>
    <col min="94" max="94" width="26.5703125" bestFit="1" customWidth="1"/>
    <col min="95" max="95" width="7" bestFit="1" customWidth="1"/>
    <col min="96" max="96" width="8.7109375" bestFit="1" customWidth="1"/>
    <col min="97" max="97" width="13.7109375" bestFit="1" customWidth="1"/>
    <col min="98" max="98" width="20.7109375" bestFit="1" customWidth="1"/>
    <col min="99" max="99" width="12.5703125" bestFit="1" customWidth="1"/>
    <col min="100" max="100" width="24.85546875" bestFit="1" customWidth="1"/>
    <col min="101" max="101" width="26.140625" bestFit="1" customWidth="1"/>
    <col min="102" max="102" width="20.140625" bestFit="1" customWidth="1"/>
    <col min="103" max="103" width="10.42578125" bestFit="1" customWidth="1"/>
    <col min="104" max="104" width="14.5703125" bestFit="1" customWidth="1"/>
    <col min="105" max="105" width="22" bestFit="1" customWidth="1"/>
    <col min="106" max="106" width="25.7109375" bestFit="1" customWidth="1"/>
    <col min="107" max="107" width="28.140625" bestFit="1" customWidth="1"/>
    <col min="108" max="108" width="29" bestFit="1" customWidth="1"/>
    <col min="109" max="109" width="32.28515625" bestFit="1" customWidth="1"/>
    <col min="110" max="110" width="17.28515625" bestFit="1" customWidth="1"/>
    <col min="111" max="111" width="36.5703125" bestFit="1" customWidth="1"/>
    <col min="112" max="112" width="17.28515625" bestFit="1" customWidth="1"/>
    <col min="113" max="113" width="10.7109375" bestFit="1" customWidth="1"/>
    <col min="114" max="114" width="7" bestFit="1" customWidth="1"/>
    <col min="115" max="115" width="15.140625" bestFit="1" customWidth="1"/>
    <col min="116" max="116" width="11.5703125" bestFit="1" customWidth="1"/>
    <col min="117" max="118" width="16" style="46" customWidth="1"/>
    <col min="119" max="119" width="15.5703125" customWidth="1"/>
    <col min="120" max="120" width="15.85546875" customWidth="1"/>
  </cols>
  <sheetData>
    <row r="1" spans="1:120" ht="17.25" customHeight="1">
      <c r="A1" s="117" t="s">
        <v>53</v>
      </c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  <c r="M1" s="118"/>
      <c r="N1" s="118"/>
      <c r="O1" s="118"/>
      <c r="P1" s="118"/>
      <c r="Q1" s="118"/>
      <c r="R1" s="118"/>
      <c r="S1" s="119"/>
      <c r="T1" s="120" t="s">
        <v>54</v>
      </c>
      <c r="U1" s="121"/>
      <c r="V1" s="121"/>
      <c r="W1" s="121"/>
      <c r="X1" s="121"/>
      <c r="Y1" s="121"/>
      <c r="Z1" s="121"/>
      <c r="AA1" s="121"/>
      <c r="AB1" s="121"/>
      <c r="AC1" s="121"/>
      <c r="AD1" s="121"/>
      <c r="AE1" s="121"/>
      <c r="AF1" s="121"/>
      <c r="AG1" s="121"/>
      <c r="AH1" s="121"/>
      <c r="AI1" s="122"/>
      <c r="AJ1" s="123" t="s">
        <v>55</v>
      </c>
      <c r="AK1" s="124"/>
      <c r="AL1" s="124"/>
      <c r="AM1" s="124"/>
      <c r="AN1" s="124"/>
      <c r="AO1" s="124"/>
      <c r="AP1" s="124"/>
      <c r="AQ1" s="125"/>
      <c r="AR1" s="126" t="s">
        <v>56</v>
      </c>
      <c r="AS1" s="127"/>
      <c r="AT1" s="127"/>
      <c r="AU1" s="127"/>
      <c r="AV1" s="127"/>
      <c r="AW1" s="127"/>
      <c r="AX1" s="127"/>
      <c r="AY1" s="127"/>
      <c r="AZ1" s="127"/>
      <c r="BA1" s="128"/>
      <c r="BB1" s="129" t="s">
        <v>57</v>
      </c>
      <c r="BC1" s="130"/>
      <c r="BD1" s="130"/>
      <c r="BE1" s="130"/>
      <c r="BF1" s="130"/>
      <c r="BG1" s="130"/>
      <c r="BH1" s="130"/>
      <c r="BI1" s="130"/>
      <c r="BJ1" s="130"/>
      <c r="BK1" s="130"/>
      <c r="BL1" s="130"/>
      <c r="BM1" s="131"/>
      <c r="BN1" s="114" t="s">
        <v>58</v>
      </c>
      <c r="BO1" s="115"/>
      <c r="BP1" s="115"/>
      <c r="BQ1" s="115"/>
      <c r="BR1" s="115"/>
      <c r="BS1" s="115"/>
      <c r="BT1" s="115"/>
      <c r="BU1" s="116"/>
      <c r="BV1" s="132" t="s">
        <v>59</v>
      </c>
      <c r="BW1" s="133"/>
      <c r="BX1" s="133"/>
      <c r="BY1" s="133"/>
      <c r="BZ1" s="133"/>
      <c r="CA1" s="133"/>
      <c r="CB1" s="133"/>
      <c r="CC1" s="134"/>
      <c r="CD1" s="135" t="s">
        <v>60</v>
      </c>
      <c r="CE1" s="136"/>
      <c r="CF1" s="136"/>
      <c r="CG1" s="136"/>
      <c r="CH1" s="136"/>
      <c r="CI1" s="136"/>
      <c r="CJ1" s="136"/>
      <c r="CK1" s="136"/>
      <c r="CL1" s="137"/>
      <c r="CM1" s="138" t="s">
        <v>61</v>
      </c>
      <c r="CN1" s="139"/>
      <c r="CO1" s="139"/>
      <c r="CP1" s="139"/>
      <c r="CQ1" s="139"/>
      <c r="CR1" s="140"/>
      <c r="CS1" s="141" t="s">
        <v>62</v>
      </c>
      <c r="CT1" s="142"/>
      <c r="CU1" s="142"/>
      <c r="CV1" s="142"/>
      <c r="CW1" s="142"/>
      <c r="CX1" s="142"/>
      <c r="CY1" s="142"/>
      <c r="CZ1" s="142"/>
      <c r="DA1" s="142"/>
      <c r="DB1" s="142"/>
      <c r="DC1" s="142"/>
      <c r="DD1" s="142"/>
      <c r="DE1" s="142"/>
      <c r="DF1" s="142"/>
      <c r="DG1" s="142"/>
      <c r="DH1" s="142"/>
      <c r="DI1" s="143"/>
      <c r="DJ1" s="120" t="s">
        <v>63</v>
      </c>
      <c r="DK1" s="121"/>
      <c r="DL1" s="122"/>
    </row>
    <row r="2" spans="1:120" ht="17.25" customHeight="1">
      <c r="A2" s="29" t="s">
        <v>64</v>
      </c>
      <c r="B2" s="29" t="s">
        <v>65</v>
      </c>
      <c r="C2" s="29" t="s">
        <v>66</v>
      </c>
      <c r="D2" s="29" t="s">
        <v>67</v>
      </c>
      <c r="E2" s="29" t="s">
        <v>68</v>
      </c>
      <c r="F2" s="29" t="s">
        <v>69</v>
      </c>
      <c r="G2" s="29" t="s">
        <v>70</v>
      </c>
      <c r="H2" s="29" t="s">
        <v>71</v>
      </c>
      <c r="I2" s="29" t="s">
        <v>72</v>
      </c>
      <c r="J2" s="29" t="s">
        <v>73</v>
      </c>
      <c r="K2" s="29" t="s">
        <v>74</v>
      </c>
      <c r="L2" s="29" t="s">
        <v>75</v>
      </c>
      <c r="M2" s="29" t="s">
        <v>76</v>
      </c>
      <c r="N2" s="29" t="s">
        <v>77</v>
      </c>
      <c r="O2" s="29" t="s">
        <v>78</v>
      </c>
      <c r="P2" s="29" t="s">
        <v>79</v>
      </c>
      <c r="Q2" s="29" t="s">
        <v>80</v>
      </c>
      <c r="R2" s="29" t="s">
        <v>81</v>
      </c>
      <c r="S2" s="29" t="s">
        <v>82</v>
      </c>
      <c r="T2" s="30" t="s">
        <v>0</v>
      </c>
      <c r="U2" s="30" t="s">
        <v>83</v>
      </c>
      <c r="V2" s="30" t="s">
        <v>84</v>
      </c>
      <c r="W2" s="30" t="s">
        <v>85</v>
      </c>
      <c r="X2" s="30" t="s">
        <v>86</v>
      </c>
      <c r="Y2" s="30" t="s">
        <v>87</v>
      </c>
      <c r="Z2" s="30" t="s">
        <v>88</v>
      </c>
      <c r="AA2" s="30" t="s">
        <v>89</v>
      </c>
      <c r="AB2" s="30" t="s">
        <v>90</v>
      </c>
      <c r="AC2" s="30" t="s">
        <v>91</v>
      </c>
      <c r="AD2" s="30" t="s">
        <v>92</v>
      </c>
      <c r="AE2" s="30" t="s">
        <v>93</v>
      </c>
      <c r="AF2" s="30" t="s">
        <v>94</v>
      </c>
      <c r="AG2" s="30" t="s">
        <v>95</v>
      </c>
      <c r="AH2" s="30" t="s">
        <v>96</v>
      </c>
      <c r="AI2" s="30" t="s">
        <v>97</v>
      </c>
      <c r="AJ2" s="31" t="s">
        <v>98</v>
      </c>
      <c r="AK2" s="31" t="s">
        <v>99</v>
      </c>
      <c r="AL2" s="31" t="s">
        <v>100</v>
      </c>
      <c r="AM2" s="31" t="s">
        <v>101</v>
      </c>
      <c r="AN2" s="31" t="s">
        <v>102</v>
      </c>
      <c r="AO2" s="31" t="s">
        <v>103</v>
      </c>
      <c r="AP2" s="31" t="s">
        <v>104</v>
      </c>
      <c r="AQ2" s="31" t="s">
        <v>105</v>
      </c>
      <c r="AR2" s="32" t="s">
        <v>106</v>
      </c>
      <c r="AS2" s="32" t="s">
        <v>107</v>
      </c>
      <c r="AT2" s="32" t="s">
        <v>108</v>
      </c>
      <c r="AU2" s="32" t="s">
        <v>109</v>
      </c>
      <c r="AV2" s="32" t="s">
        <v>110</v>
      </c>
      <c r="AW2" s="32" t="s">
        <v>111</v>
      </c>
      <c r="AX2" s="32" t="s">
        <v>112</v>
      </c>
      <c r="AY2" s="32" t="s">
        <v>113</v>
      </c>
      <c r="AZ2" s="32" t="s">
        <v>114</v>
      </c>
      <c r="BA2" s="32" t="s">
        <v>115</v>
      </c>
      <c r="BB2" s="33" t="s">
        <v>116</v>
      </c>
      <c r="BC2" s="33" t="s">
        <v>117</v>
      </c>
      <c r="BD2" s="33" t="s">
        <v>118</v>
      </c>
      <c r="BE2" s="33" t="s">
        <v>119</v>
      </c>
      <c r="BF2" s="33" t="s">
        <v>120</v>
      </c>
      <c r="BG2" s="33" t="s">
        <v>121</v>
      </c>
      <c r="BH2" s="33" t="s">
        <v>122</v>
      </c>
      <c r="BI2" s="33" t="s">
        <v>123</v>
      </c>
      <c r="BJ2" s="33" t="s">
        <v>124</v>
      </c>
      <c r="BK2" s="33" t="s">
        <v>125</v>
      </c>
      <c r="BL2" s="33" t="s">
        <v>126</v>
      </c>
      <c r="BM2" s="33" t="s">
        <v>127</v>
      </c>
      <c r="BN2" s="34" t="s">
        <v>128</v>
      </c>
      <c r="BO2" s="34" t="s">
        <v>129</v>
      </c>
      <c r="BP2" s="34" t="s">
        <v>130</v>
      </c>
      <c r="BQ2" s="34" t="s">
        <v>131</v>
      </c>
      <c r="BR2" s="34" t="s">
        <v>132</v>
      </c>
      <c r="BS2" s="34" t="s">
        <v>133</v>
      </c>
      <c r="BT2" s="34" t="s">
        <v>134</v>
      </c>
      <c r="BU2" s="34" t="s">
        <v>135</v>
      </c>
      <c r="BV2" s="35" t="s">
        <v>136</v>
      </c>
      <c r="BW2" s="35" t="s">
        <v>137</v>
      </c>
      <c r="BX2" s="35" t="s">
        <v>138</v>
      </c>
      <c r="BY2" s="35" t="s">
        <v>139</v>
      </c>
      <c r="BZ2" s="35" t="s">
        <v>140</v>
      </c>
      <c r="CA2" s="35" t="s">
        <v>141</v>
      </c>
      <c r="CB2" s="35" t="s">
        <v>142</v>
      </c>
      <c r="CC2" s="35" t="s">
        <v>143</v>
      </c>
      <c r="CD2" s="36" t="s">
        <v>144</v>
      </c>
      <c r="CE2" s="36" t="s">
        <v>145</v>
      </c>
      <c r="CF2" s="36" t="s">
        <v>146</v>
      </c>
      <c r="CG2" s="36" t="s">
        <v>147</v>
      </c>
      <c r="CH2" s="36" t="s">
        <v>148</v>
      </c>
      <c r="CI2" s="36" t="s">
        <v>149</v>
      </c>
      <c r="CJ2" s="36" t="s">
        <v>150</v>
      </c>
      <c r="CK2" s="36" t="s">
        <v>151</v>
      </c>
      <c r="CL2" s="36" t="s">
        <v>152</v>
      </c>
      <c r="CM2" s="37" t="s">
        <v>153</v>
      </c>
      <c r="CN2" s="37" t="s">
        <v>154</v>
      </c>
      <c r="CO2" s="37" t="s">
        <v>155</v>
      </c>
      <c r="CP2" s="37" t="s">
        <v>156</v>
      </c>
      <c r="CQ2" s="37" t="s">
        <v>157</v>
      </c>
      <c r="CR2" s="37" t="s">
        <v>158</v>
      </c>
      <c r="CS2" s="38" t="s">
        <v>159</v>
      </c>
      <c r="CT2" s="38" t="s">
        <v>160</v>
      </c>
      <c r="CU2" s="38" t="s">
        <v>161</v>
      </c>
      <c r="CV2" s="38" t="s">
        <v>162</v>
      </c>
      <c r="CW2" s="38" t="s">
        <v>163</v>
      </c>
      <c r="CX2" s="38" t="s">
        <v>164</v>
      </c>
      <c r="CY2" s="38" t="s">
        <v>165</v>
      </c>
      <c r="CZ2" s="38" t="s">
        <v>166</v>
      </c>
      <c r="DA2" s="38" t="s">
        <v>167</v>
      </c>
      <c r="DB2" s="38" t="s">
        <v>168</v>
      </c>
      <c r="DC2" s="38" t="s">
        <v>169</v>
      </c>
      <c r="DD2" s="38" t="s">
        <v>170</v>
      </c>
      <c r="DE2" s="38" t="s">
        <v>171</v>
      </c>
      <c r="DF2" s="38" t="s">
        <v>172</v>
      </c>
      <c r="DG2" s="38" t="s">
        <v>173</v>
      </c>
      <c r="DH2" s="38" t="s">
        <v>174</v>
      </c>
      <c r="DI2" s="38" t="s">
        <v>175</v>
      </c>
      <c r="DJ2" s="30" t="s">
        <v>176</v>
      </c>
      <c r="DK2" s="30" t="s">
        <v>177</v>
      </c>
      <c r="DL2" s="30" t="s">
        <v>178</v>
      </c>
      <c r="DM2" s="46" t="s">
        <v>226</v>
      </c>
      <c r="DN2" s="46" t="s">
        <v>229</v>
      </c>
      <c r="DO2" t="s">
        <v>227</v>
      </c>
      <c r="DP2" t="s">
        <v>228</v>
      </c>
    </row>
    <row r="3" spans="1:120" ht="17.25" customHeight="1">
      <c r="A3" s="39"/>
      <c r="B3" s="39"/>
      <c r="C3" s="39"/>
      <c r="D3" s="39"/>
      <c r="E3" s="39"/>
      <c r="F3" s="39"/>
      <c r="G3" s="39"/>
      <c r="H3" s="39"/>
      <c r="I3" s="39"/>
      <c r="J3" s="39"/>
      <c r="K3" s="39"/>
      <c r="L3" s="39"/>
      <c r="M3" s="39"/>
      <c r="N3" s="39"/>
      <c r="O3" s="39"/>
      <c r="P3" s="39"/>
      <c r="Q3" s="39"/>
      <c r="R3" s="39"/>
      <c r="S3" s="39"/>
      <c r="T3" s="40" t="s">
        <v>237</v>
      </c>
      <c r="U3" s="39"/>
      <c r="V3" s="39"/>
      <c r="W3" s="39"/>
      <c r="X3" s="39"/>
      <c r="Y3" s="39"/>
      <c r="Z3" s="41"/>
      <c r="AA3" s="39"/>
      <c r="AB3" s="39"/>
      <c r="AC3" s="39"/>
      <c r="AD3" s="39"/>
      <c r="AE3" s="39"/>
      <c r="AF3" s="39"/>
      <c r="AG3" s="39"/>
      <c r="AH3" s="39"/>
      <c r="AI3" s="39"/>
      <c r="AJ3" s="41"/>
      <c r="AK3" s="41"/>
      <c r="AL3" s="39" t="s">
        <v>199</v>
      </c>
      <c r="AM3" s="39"/>
      <c r="AN3" s="39"/>
      <c r="AO3" s="39"/>
      <c r="AP3" s="39"/>
      <c r="AQ3" s="39"/>
      <c r="AR3" s="39"/>
      <c r="AS3" s="39"/>
      <c r="AT3" s="39"/>
      <c r="AU3" s="39"/>
      <c r="AV3" s="39"/>
      <c r="AW3" s="39"/>
      <c r="AX3" s="39"/>
      <c r="AY3" s="39"/>
      <c r="AZ3" s="39"/>
      <c r="BA3" s="39"/>
      <c r="BB3" s="39"/>
      <c r="BC3" s="39"/>
      <c r="BD3" s="39"/>
      <c r="BE3" s="39"/>
      <c r="BF3" s="39"/>
      <c r="BG3" s="39"/>
      <c r="BH3" s="39"/>
      <c r="BI3" s="39"/>
      <c r="BJ3" s="39"/>
      <c r="BK3" s="39"/>
      <c r="BL3" s="39"/>
      <c r="BM3" s="39"/>
      <c r="BN3" s="39"/>
      <c r="BO3" s="39"/>
      <c r="BP3" s="39"/>
      <c r="BQ3" s="39"/>
      <c r="BR3" s="39"/>
      <c r="BS3" s="39"/>
      <c r="BT3" s="39"/>
      <c r="BU3" s="39"/>
      <c r="BV3" s="39"/>
      <c r="BW3" s="39"/>
      <c r="BX3" s="39"/>
      <c r="BY3" s="39"/>
      <c r="BZ3" s="39"/>
      <c r="CA3" s="39"/>
      <c r="CB3" s="39"/>
      <c r="CC3" s="39"/>
      <c r="CD3" s="39"/>
      <c r="CE3" s="42"/>
      <c r="CF3" s="42">
        <v>43292</v>
      </c>
      <c r="CG3" s="39"/>
      <c r="CH3" s="39"/>
      <c r="CI3" s="39"/>
      <c r="CJ3" s="39"/>
      <c r="CK3" s="39"/>
      <c r="CL3" s="41"/>
      <c r="CM3" s="41"/>
      <c r="CN3" s="39"/>
      <c r="CO3" s="39"/>
      <c r="CP3" s="39"/>
      <c r="CQ3" s="41"/>
      <c r="CR3" s="41"/>
      <c r="CS3" s="39"/>
      <c r="CT3" s="41"/>
      <c r="CU3" s="39"/>
      <c r="CV3" s="39"/>
      <c r="CW3" s="39"/>
      <c r="CX3" s="39"/>
      <c r="CY3" s="42"/>
      <c r="CZ3" s="39"/>
      <c r="DA3" s="39"/>
      <c r="DB3" s="39"/>
      <c r="DC3" s="39"/>
      <c r="DD3" s="39"/>
      <c r="DE3" s="39"/>
      <c r="DF3" s="42"/>
      <c r="DG3" s="41"/>
      <c r="DH3" s="39"/>
      <c r="DI3" s="39"/>
      <c r="DJ3" s="39"/>
      <c r="DK3" s="39"/>
      <c r="DL3" s="39"/>
      <c r="DM3" s="46" t="s">
        <v>236</v>
      </c>
      <c r="DN3" s="51">
        <f>U3</f>
        <v>0</v>
      </c>
      <c r="DO3" t="str">
        <f>AL3</f>
        <v>ADNT001</v>
      </c>
      <c r="DP3" s="45">
        <f>CF3</f>
        <v>43292</v>
      </c>
    </row>
    <row r="4" spans="1:120" ht="17.25" customHeight="1">
      <c r="A4" s="39"/>
      <c r="B4" s="39"/>
      <c r="C4" s="39"/>
      <c r="D4" s="39"/>
      <c r="E4" s="39"/>
      <c r="F4" s="39"/>
      <c r="G4" s="39"/>
      <c r="H4" s="39"/>
      <c r="I4" s="39"/>
      <c r="J4" s="39"/>
      <c r="K4" s="39"/>
      <c r="L4" s="39"/>
      <c r="M4" s="39"/>
      <c r="N4" s="39"/>
      <c r="O4" s="39"/>
      <c r="P4" s="39"/>
      <c r="Q4" s="39"/>
      <c r="R4" s="39"/>
      <c r="S4" s="39"/>
      <c r="T4" s="40" t="s">
        <v>237</v>
      </c>
      <c r="U4" s="39"/>
      <c r="V4" s="39"/>
      <c r="W4" s="39"/>
      <c r="X4" s="39"/>
      <c r="Y4" s="39"/>
      <c r="Z4" s="41"/>
      <c r="AA4" s="39"/>
      <c r="AB4" s="39"/>
      <c r="AC4" s="39"/>
      <c r="AD4" s="39"/>
      <c r="AE4" s="39"/>
      <c r="AF4" s="39"/>
      <c r="AG4" s="39"/>
      <c r="AH4" s="39"/>
      <c r="AI4" s="39"/>
      <c r="AJ4" s="41"/>
      <c r="AK4" s="41"/>
      <c r="AL4" s="39" t="s">
        <v>219</v>
      </c>
      <c r="AM4" s="39"/>
      <c r="AN4" s="39"/>
      <c r="AO4" s="39"/>
      <c r="AP4" s="39"/>
      <c r="AQ4" s="39"/>
      <c r="AR4" s="39"/>
      <c r="AS4" s="39"/>
      <c r="AT4" s="39"/>
      <c r="AU4" s="39"/>
      <c r="AV4" s="39"/>
      <c r="AW4" s="39"/>
      <c r="AX4" s="39"/>
      <c r="AY4" s="39"/>
      <c r="AZ4" s="39"/>
      <c r="BA4" s="39"/>
      <c r="BB4" s="39"/>
      <c r="BC4" s="39"/>
      <c r="BD4" s="39"/>
      <c r="BE4" s="39"/>
      <c r="BF4" s="39"/>
      <c r="BG4" s="39"/>
      <c r="BH4" s="39"/>
      <c r="BI4" s="39"/>
      <c r="BJ4" s="39"/>
      <c r="BK4" s="39"/>
      <c r="BL4" s="39"/>
      <c r="BM4" s="39"/>
      <c r="BN4" s="39"/>
      <c r="BO4" s="39"/>
      <c r="BP4" s="39"/>
      <c r="BQ4" s="39"/>
      <c r="BR4" s="39"/>
      <c r="BS4" s="39"/>
      <c r="BT4" s="39"/>
      <c r="BU4" s="39"/>
      <c r="BV4" s="39"/>
      <c r="BW4" s="39"/>
      <c r="BX4" s="39"/>
      <c r="BY4" s="39"/>
      <c r="BZ4" s="39"/>
      <c r="CA4" s="39"/>
      <c r="CB4" s="39"/>
      <c r="CC4" s="39"/>
      <c r="CD4" s="39"/>
      <c r="CE4" s="42"/>
      <c r="CF4" s="42">
        <v>43291</v>
      </c>
      <c r="CG4" s="39"/>
      <c r="CH4" s="39"/>
      <c r="CI4" s="39"/>
      <c r="CJ4" s="39"/>
      <c r="CK4" s="39"/>
      <c r="CL4" s="41"/>
      <c r="CM4" s="41"/>
      <c r="CN4" s="39"/>
      <c r="CO4" s="39"/>
      <c r="CP4" s="39"/>
      <c r="CQ4" s="41"/>
      <c r="CR4" s="41"/>
      <c r="CS4" s="39"/>
      <c r="CT4" s="41"/>
      <c r="CU4" s="39"/>
      <c r="CV4" s="39"/>
      <c r="CW4" s="39"/>
      <c r="CX4" s="39"/>
      <c r="CY4" s="42"/>
      <c r="CZ4" s="39"/>
      <c r="DA4" s="39"/>
      <c r="DB4" s="39"/>
      <c r="DC4" s="39"/>
      <c r="DD4" s="39"/>
      <c r="DE4" s="39"/>
      <c r="DF4" s="42"/>
      <c r="DG4" s="41"/>
      <c r="DH4" s="39"/>
      <c r="DI4" s="39"/>
      <c r="DJ4" s="39"/>
      <c r="DK4" s="39"/>
      <c r="DL4" s="39"/>
      <c r="DM4" s="46" t="str">
        <f>T4</f>
        <v>A1</v>
      </c>
      <c r="DN4" s="51">
        <f>U4</f>
        <v>0</v>
      </c>
      <c r="DO4" t="str">
        <f>AL4</f>
        <v>ADNT047</v>
      </c>
      <c r="DP4" s="45">
        <f>CF4</f>
        <v>43291</v>
      </c>
    </row>
    <row r="5" spans="1:120" ht="17.25" customHeight="1">
      <c r="A5" s="39"/>
      <c r="B5" s="39"/>
      <c r="C5" s="39"/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39"/>
      <c r="Q5" s="39"/>
      <c r="R5" s="39"/>
      <c r="S5" s="39"/>
      <c r="T5" s="40" t="s">
        <v>237</v>
      </c>
      <c r="U5" s="39"/>
      <c r="V5" s="39"/>
      <c r="W5" s="39"/>
      <c r="X5" s="39"/>
      <c r="Y5" s="39"/>
      <c r="Z5" s="41"/>
      <c r="AA5" s="39"/>
      <c r="AB5" s="39"/>
      <c r="AC5" s="39"/>
      <c r="AD5" s="39"/>
      <c r="AE5" s="39"/>
      <c r="AF5" s="39"/>
      <c r="AG5" s="39"/>
      <c r="AH5" s="39"/>
      <c r="AI5" s="39"/>
      <c r="AJ5" s="41"/>
      <c r="AK5" s="41"/>
      <c r="AL5" s="39" t="s">
        <v>191</v>
      </c>
      <c r="AM5" s="39"/>
      <c r="AN5" s="39"/>
      <c r="AO5" s="39"/>
      <c r="AP5" s="39"/>
      <c r="AQ5" s="39"/>
      <c r="AR5" s="39"/>
      <c r="AS5" s="39"/>
      <c r="AT5" s="39"/>
      <c r="AU5" s="39"/>
      <c r="AV5" s="39"/>
      <c r="AW5" s="39"/>
      <c r="AX5" s="39"/>
      <c r="AY5" s="39"/>
      <c r="AZ5" s="39"/>
      <c r="BA5" s="39"/>
      <c r="BB5" s="39"/>
      <c r="BC5" s="39"/>
      <c r="BD5" s="39"/>
      <c r="BE5" s="39"/>
      <c r="BF5" s="39"/>
      <c r="BG5" s="39"/>
      <c r="BH5" s="39"/>
      <c r="BI5" s="39"/>
      <c r="BJ5" s="39"/>
      <c r="BK5" s="39"/>
      <c r="BL5" s="39"/>
      <c r="BM5" s="39"/>
      <c r="BN5" s="39"/>
      <c r="BO5" s="39"/>
      <c r="BP5" s="39"/>
      <c r="BQ5" s="39"/>
      <c r="BR5" s="39"/>
      <c r="BS5" s="39"/>
      <c r="BT5" s="39"/>
      <c r="BU5" s="39"/>
      <c r="BV5" s="39"/>
      <c r="BW5" s="39"/>
      <c r="BX5" s="39"/>
      <c r="BY5" s="39"/>
      <c r="BZ5" s="39"/>
      <c r="CA5" s="39"/>
      <c r="CB5" s="39"/>
      <c r="CC5" s="39"/>
      <c r="CD5" s="39"/>
      <c r="CE5" s="42"/>
      <c r="CF5" s="42">
        <v>43125</v>
      </c>
      <c r="CG5" s="39"/>
      <c r="CH5" s="39"/>
      <c r="CI5" s="39"/>
      <c r="CJ5" s="39"/>
      <c r="CK5" s="39"/>
      <c r="CL5" s="41"/>
      <c r="CM5" s="39"/>
      <c r="CN5" s="39"/>
      <c r="CO5" s="39"/>
      <c r="CP5" s="39"/>
      <c r="CQ5" s="41"/>
      <c r="CR5" s="41"/>
      <c r="CS5" s="39"/>
      <c r="CT5" s="41"/>
      <c r="CU5" s="39"/>
      <c r="CV5" s="39"/>
      <c r="CW5" s="39"/>
      <c r="CX5" s="39"/>
      <c r="CY5" s="42"/>
      <c r="CZ5" s="39"/>
      <c r="DA5" s="39"/>
      <c r="DB5" s="39"/>
      <c r="DC5" s="39"/>
      <c r="DD5" s="39"/>
      <c r="DE5" s="39"/>
      <c r="DF5" s="42"/>
      <c r="DG5" s="41"/>
      <c r="DH5" s="39"/>
      <c r="DI5" s="39"/>
      <c r="DJ5" s="39"/>
      <c r="DK5" s="39"/>
      <c r="DL5" s="39"/>
      <c r="DM5" s="46" t="str">
        <f>T5</f>
        <v>A1</v>
      </c>
      <c r="DN5" s="51">
        <f>U5</f>
        <v>0</v>
      </c>
      <c r="DO5" t="str">
        <f>AL5</f>
        <v>AERDFGRUR1</v>
      </c>
      <c r="DP5" s="45">
        <f>CF5</f>
        <v>43125</v>
      </c>
    </row>
    <row r="6" spans="1:120" ht="17.25" customHeight="1">
      <c r="A6" s="39"/>
      <c r="B6" s="39"/>
      <c r="C6" s="39"/>
      <c r="D6" s="39"/>
      <c r="E6" s="39"/>
      <c r="F6" s="39"/>
      <c r="G6" s="39"/>
      <c r="H6" s="39"/>
      <c r="I6" s="39"/>
      <c r="J6" s="39"/>
      <c r="K6" s="39"/>
      <c r="L6" s="39"/>
      <c r="M6" s="39"/>
      <c r="N6" s="39"/>
      <c r="O6" s="39"/>
      <c r="P6" s="39"/>
      <c r="Q6" s="39"/>
      <c r="R6" s="39"/>
      <c r="S6" s="39"/>
      <c r="T6" s="40" t="s">
        <v>237</v>
      </c>
      <c r="U6" s="39"/>
      <c r="V6" s="39"/>
      <c r="W6" s="39"/>
      <c r="X6" s="39"/>
      <c r="Y6" s="39"/>
      <c r="Z6" s="41"/>
      <c r="AA6" s="39"/>
      <c r="AB6" s="39"/>
      <c r="AC6" s="39"/>
      <c r="AD6" s="39"/>
      <c r="AE6" s="39"/>
      <c r="AF6" s="39"/>
      <c r="AG6" s="39"/>
      <c r="AH6" s="39"/>
      <c r="AI6" s="39"/>
      <c r="AJ6" s="41"/>
      <c r="AK6" s="41"/>
      <c r="AL6" s="39" t="s">
        <v>184</v>
      </c>
      <c r="AM6" s="39"/>
      <c r="AN6" s="39"/>
      <c r="AO6" s="39"/>
      <c r="AP6" s="39"/>
      <c r="AQ6" s="39"/>
      <c r="AR6" s="39"/>
      <c r="AS6" s="39"/>
      <c r="AT6" s="39"/>
      <c r="AU6" s="39"/>
      <c r="AV6" s="39"/>
      <c r="AW6" s="39"/>
      <c r="AX6" s="39"/>
      <c r="AY6" s="39"/>
      <c r="AZ6" s="39"/>
      <c r="BA6" s="39"/>
      <c r="BB6" s="39"/>
      <c r="BC6" s="39"/>
      <c r="BD6" s="39"/>
      <c r="BE6" s="39"/>
      <c r="BF6" s="41"/>
      <c r="BG6" s="39"/>
      <c r="BH6" s="39"/>
      <c r="BI6" s="39"/>
      <c r="BJ6" s="39"/>
      <c r="BK6" s="39"/>
      <c r="BL6" s="39"/>
      <c r="BM6" s="39"/>
      <c r="BN6" s="39"/>
      <c r="BO6" s="39"/>
      <c r="BP6" s="39"/>
      <c r="BQ6" s="39"/>
      <c r="BR6" s="39"/>
      <c r="BS6" s="39"/>
      <c r="BT6" s="39"/>
      <c r="BU6" s="39"/>
      <c r="BV6" s="39"/>
      <c r="BW6" s="39"/>
      <c r="BX6" s="39"/>
      <c r="BY6" s="39"/>
      <c r="BZ6" s="39"/>
      <c r="CA6" s="39"/>
      <c r="CB6" s="39"/>
      <c r="CC6" s="39"/>
      <c r="CD6" s="39"/>
      <c r="CE6" s="42"/>
      <c r="CF6" s="42">
        <v>42992</v>
      </c>
      <c r="CG6" s="39"/>
      <c r="CH6" s="39"/>
      <c r="CI6" s="39"/>
      <c r="CJ6" s="39"/>
      <c r="CK6" s="39"/>
      <c r="CL6" s="41"/>
      <c r="CM6" s="39"/>
      <c r="CN6" s="39"/>
      <c r="CO6" s="39"/>
      <c r="CP6" s="39"/>
      <c r="CQ6" s="39"/>
      <c r="CR6" s="39"/>
      <c r="CS6" s="39"/>
      <c r="CT6" s="41"/>
      <c r="CU6" s="39"/>
      <c r="CV6" s="39"/>
      <c r="CW6" s="39"/>
      <c r="CX6" s="39"/>
      <c r="CY6" s="42"/>
      <c r="CZ6" s="39"/>
      <c r="DA6" s="39"/>
      <c r="DB6" s="39"/>
      <c r="DC6" s="39"/>
      <c r="DD6" s="39"/>
      <c r="DE6" s="39"/>
      <c r="DF6" s="42"/>
      <c r="DG6" s="41"/>
      <c r="DH6" s="39"/>
      <c r="DI6" s="39"/>
      <c r="DJ6" s="39"/>
      <c r="DK6" s="39"/>
      <c r="DL6" s="39"/>
      <c r="DM6" s="46" t="str">
        <f>T6</f>
        <v>A1</v>
      </c>
      <c r="DN6" s="51">
        <f>U6</f>
        <v>0</v>
      </c>
      <c r="DO6" t="str">
        <f>AL6</f>
        <v>AERDFPEMPR</v>
      </c>
      <c r="DP6" s="45">
        <f>CF6</f>
        <v>42992</v>
      </c>
    </row>
    <row r="7" spans="1:120" ht="17.25" customHeight="1">
      <c r="A7" s="3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39"/>
      <c r="T7" s="40" t="s">
        <v>237</v>
      </c>
      <c r="U7" s="39"/>
      <c r="V7" s="39"/>
      <c r="W7" s="39"/>
      <c r="X7" s="39"/>
      <c r="Y7" s="39"/>
      <c r="Z7" s="41"/>
      <c r="AA7" s="39"/>
      <c r="AB7" s="39"/>
      <c r="AC7" s="39"/>
      <c r="AD7" s="39"/>
      <c r="AE7" s="39"/>
      <c r="AF7" s="39"/>
      <c r="AG7" s="39"/>
      <c r="AH7" s="39"/>
      <c r="AI7" s="39"/>
      <c r="AJ7" s="41"/>
      <c r="AK7" s="41"/>
      <c r="AL7" s="39" t="s">
        <v>215</v>
      </c>
      <c r="AM7" s="39"/>
      <c r="AN7" s="39"/>
      <c r="AO7" s="39"/>
      <c r="AP7" s="39"/>
      <c r="AQ7" s="39"/>
      <c r="AR7" s="39"/>
      <c r="AS7" s="39"/>
      <c r="AT7" s="39"/>
      <c r="AU7" s="39"/>
      <c r="AV7" s="39"/>
      <c r="AW7" s="39"/>
      <c r="AX7" s="39"/>
      <c r="AY7" s="39"/>
      <c r="AZ7" s="39"/>
      <c r="BA7" s="39"/>
      <c r="BB7" s="39"/>
      <c r="BC7" s="39"/>
      <c r="BD7" s="39"/>
      <c r="BE7" s="39"/>
      <c r="BF7" s="39"/>
      <c r="BG7" s="39"/>
      <c r="BH7" s="39"/>
      <c r="BI7" s="39"/>
      <c r="BJ7" s="39"/>
      <c r="BK7" s="39"/>
      <c r="BL7" s="39"/>
      <c r="BM7" s="39"/>
      <c r="BN7" s="39"/>
      <c r="BO7" s="39"/>
      <c r="BP7" s="39"/>
      <c r="BQ7" s="39"/>
      <c r="BR7" s="39"/>
      <c r="BS7" s="39"/>
      <c r="BT7" s="39"/>
      <c r="BU7" s="39"/>
      <c r="BV7" s="39"/>
      <c r="BW7" s="39"/>
      <c r="BX7" s="39"/>
      <c r="BY7" s="39"/>
      <c r="BZ7" s="39"/>
      <c r="CA7" s="39"/>
      <c r="CB7" s="39"/>
      <c r="CC7" s="39"/>
      <c r="CD7" s="39"/>
      <c r="CE7" s="42"/>
      <c r="CF7" s="42">
        <v>42902</v>
      </c>
      <c r="CG7" s="39"/>
      <c r="CH7" s="39"/>
      <c r="CI7" s="39"/>
      <c r="CJ7" s="39"/>
      <c r="CK7" s="39"/>
      <c r="CL7" s="41"/>
      <c r="CM7" s="41"/>
      <c r="CN7" s="39"/>
      <c r="CO7" s="39"/>
      <c r="CP7" s="39"/>
      <c r="CQ7" s="41"/>
      <c r="CR7" s="41"/>
      <c r="CS7" s="39"/>
      <c r="CT7" s="41"/>
      <c r="CU7" s="39"/>
      <c r="CV7" s="39"/>
      <c r="CW7" s="39"/>
      <c r="CX7" s="39"/>
      <c r="CY7" s="42"/>
      <c r="CZ7" s="39"/>
      <c r="DA7" s="39"/>
      <c r="DB7" s="39"/>
      <c r="DC7" s="39"/>
      <c r="DD7" s="39"/>
      <c r="DE7" s="39"/>
      <c r="DF7" s="42"/>
      <c r="DG7" s="41"/>
      <c r="DH7" s="39"/>
      <c r="DI7" s="39"/>
      <c r="DJ7" s="39"/>
      <c r="DK7" s="39"/>
      <c r="DL7" s="39"/>
      <c r="DM7" s="46" t="str">
        <f>T7</f>
        <v>A1</v>
      </c>
      <c r="DN7" s="51">
        <f>U7</f>
        <v>0</v>
      </c>
      <c r="DO7" t="str">
        <f>AL7</f>
        <v>AERDFELAG</v>
      </c>
      <c r="DP7" s="45">
        <f>CF7</f>
        <v>42902</v>
      </c>
    </row>
    <row r="8" spans="1:120" ht="17.25" customHeight="1">
      <c r="A8" s="39"/>
      <c r="B8" s="39"/>
      <c r="C8" s="39"/>
      <c r="D8" s="39"/>
      <c r="E8" s="39"/>
      <c r="F8" s="39"/>
      <c r="G8" s="39"/>
      <c r="H8" s="39"/>
      <c r="I8" s="39"/>
      <c r="J8" s="39"/>
      <c r="K8" s="39"/>
      <c r="L8" s="39"/>
      <c r="M8" s="39"/>
      <c r="N8" s="39"/>
      <c r="O8" s="39"/>
      <c r="P8" s="39"/>
      <c r="Q8" s="39"/>
      <c r="R8" s="39"/>
      <c r="S8" s="39"/>
      <c r="T8" s="40" t="s">
        <v>237</v>
      </c>
      <c r="U8" s="39"/>
      <c r="V8" s="39"/>
      <c r="W8" s="39"/>
      <c r="X8" s="39"/>
      <c r="Y8" s="39"/>
      <c r="Z8" s="41"/>
      <c r="AA8" s="39"/>
      <c r="AB8" s="39"/>
      <c r="AC8" s="39"/>
      <c r="AD8" s="39"/>
      <c r="AE8" s="39"/>
      <c r="AF8" s="39"/>
      <c r="AG8" s="39"/>
      <c r="AH8" s="39"/>
      <c r="AI8" s="39"/>
      <c r="AJ8" s="41"/>
      <c r="AK8" s="41"/>
      <c r="AL8" s="39" t="s">
        <v>189</v>
      </c>
      <c r="AM8" s="39"/>
      <c r="AN8" s="39"/>
      <c r="AO8" s="39"/>
      <c r="AP8" s="39"/>
      <c r="AQ8" s="39"/>
      <c r="AR8" s="39"/>
      <c r="AS8" s="39"/>
      <c r="AT8" s="39"/>
      <c r="AU8" s="39"/>
      <c r="AV8" s="39"/>
      <c r="AW8" s="39"/>
      <c r="AX8" s="39"/>
      <c r="AY8" s="39"/>
      <c r="AZ8" s="39"/>
      <c r="BA8" s="39"/>
      <c r="BB8" s="39"/>
      <c r="BC8" s="39"/>
      <c r="BD8" s="39"/>
      <c r="BE8" s="39"/>
      <c r="BF8" s="39"/>
      <c r="BG8" s="39"/>
      <c r="BH8" s="39"/>
      <c r="BI8" s="39"/>
      <c r="BJ8" s="39"/>
      <c r="BK8" s="39"/>
      <c r="BL8" s="39"/>
      <c r="BM8" s="39"/>
      <c r="BN8" s="39"/>
      <c r="BO8" s="39"/>
      <c r="BP8" s="39"/>
      <c r="BQ8" s="39"/>
      <c r="BR8" s="39"/>
      <c r="BS8" s="39"/>
      <c r="BT8" s="39"/>
      <c r="BU8" s="39"/>
      <c r="BV8" s="39"/>
      <c r="BW8" s="39"/>
      <c r="BX8" s="41"/>
      <c r="BY8" s="39"/>
      <c r="BZ8" s="39"/>
      <c r="CA8" s="39"/>
      <c r="CB8" s="39"/>
      <c r="CC8" s="39"/>
      <c r="CD8" s="39"/>
      <c r="CE8" s="42"/>
      <c r="CF8" s="42">
        <v>42894</v>
      </c>
      <c r="CG8" s="39"/>
      <c r="CH8" s="39"/>
      <c r="CI8" s="39"/>
      <c r="CJ8" s="39"/>
      <c r="CK8" s="39"/>
      <c r="CL8" s="41"/>
      <c r="CM8" s="39"/>
      <c r="CN8" s="39"/>
      <c r="CO8" s="39"/>
      <c r="CP8" s="39"/>
      <c r="CQ8" s="39"/>
      <c r="CR8" s="39"/>
      <c r="CS8" s="39"/>
      <c r="CT8" s="41"/>
      <c r="CU8" s="39"/>
      <c r="CV8" s="39"/>
      <c r="CW8" s="39"/>
      <c r="CX8" s="39"/>
      <c r="CY8" s="42"/>
      <c r="CZ8" s="39"/>
      <c r="DA8" s="39"/>
      <c r="DB8" s="39"/>
      <c r="DC8" s="39"/>
      <c r="DD8" s="39"/>
      <c r="DE8" s="39"/>
      <c r="DF8" s="42"/>
      <c r="DG8" s="39"/>
      <c r="DH8" s="39"/>
      <c r="DI8" s="39"/>
      <c r="DJ8" s="39"/>
      <c r="DK8" s="39"/>
      <c r="DL8" s="39"/>
      <c r="DM8" s="46" t="str">
        <f>T8</f>
        <v>A1</v>
      </c>
      <c r="DN8" s="51">
        <f>U8</f>
        <v>0</v>
      </c>
      <c r="DO8" t="str">
        <f>AL8</f>
        <v>ADNT004</v>
      </c>
      <c r="DP8" s="45">
        <f>CF8</f>
        <v>42894</v>
      </c>
    </row>
    <row r="9" spans="1:120" ht="17.25" customHeight="1">
      <c r="A9" s="39"/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40" t="s">
        <v>237</v>
      </c>
      <c r="U9" s="39"/>
      <c r="V9" s="39"/>
      <c r="W9" s="39"/>
      <c r="X9" s="39"/>
      <c r="Y9" s="39"/>
      <c r="Z9" s="41"/>
      <c r="AA9" s="39"/>
      <c r="AB9" s="39"/>
      <c r="AC9" s="39"/>
      <c r="AD9" s="39"/>
      <c r="AE9" s="39"/>
      <c r="AF9" s="39"/>
      <c r="AG9" s="39"/>
      <c r="AH9" s="39"/>
      <c r="AI9" s="39"/>
      <c r="AJ9" s="41"/>
      <c r="AK9" s="41"/>
      <c r="AL9" s="39" t="s">
        <v>205</v>
      </c>
      <c r="AM9" s="39"/>
      <c r="AN9" s="39"/>
      <c r="AO9" s="39"/>
      <c r="AP9" s="41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/>
      <c r="BB9" s="39"/>
      <c r="BC9" s="39"/>
      <c r="BD9" s="39"/>
      <c r="BE9" s="39"/>
      <c r="BF9" s="41"/>
      <c r="BG9" s="39"/>
      <c r="BH9" s="39"/>
      <c r="BI9" s="39"/>
      <c r="BJ9" s="39"/>
      <c r="BK9" s="39"/>
      <c r="BL9" s="39"/>
      <c r="BM9" s="39"/>
      <c r="BN9" s="39"/>
      <c r="BO9" s="39"/>
      <c r="BP9" s="39"/>
      <c r="BQ9" s="39"/>
      <c r="BR9" s="39"/>
      <c r="BS9" s="39"/>
      <c r="BT9" s="39"/>
      <c r="BU9" s="39"/>
      <c r="BV9" s="39"/>
      <c r="BW9" s="39"/>
      <c r="BX9" s="39"/>
      <c r="BY9" s="39"/>
      <c r="BZ9" s="39"/>
      <c r="CA9" s="39"/>
      <c r="CB9" s="39"/>
      <c r="CC9" s="39"/>
      <c r="CD9" s="39"/>
      <c r="CE9" s="42"/>
      <c r="CF9" s="42">
        <v>42767</v>
      </c>
      <c r="CG9" s="39"/>
      <c r="CH9" s="39"/>
      <c r="CI9" s="39"/>
      <c r="CJ9" s="39"/>
      <c r="CK9" s="39"/>
      <c r="CL9" s="41"/>
      <c r="CM9" s="41"/>
      <c r="CN9" s="39"/>
      <c r="CO9" s="39"/>
      <c r="CP9" s="39"/>
      <c r="CQ9" s="41"/>
      <c r="CR9" s="41"/>
      <c r="CS9" s="39"/>
      <c r="CT9" s="41"/>
      <c r="CU9" s="39"/>
      <c r="CV9" s="39"/>
      <c r="CW9" s="39"/>
      <c r="CX9" s="41"/>
      <c r="CY9" s="42"/>
      <c r="CZ9" s="39"/>
      <c r="DA9" s="39"/>
      <c r="DB9" s="39"/>
      <c r="DC9" s="39"/>
      <c r="DD9" s="39"/>
      <c r="DE9" s="39"/>
      <c r="DF9" s="42"/>
      <c r="DG9" s="41"/>
      <c r="DH9" s="39"/>
      <c r="DI9" s="39"/>
      <c r="DJ9" s="39"/>
      <c r="DK9" s="39"/>
      <c r="DL9" s="39"/>
      <c r="DM9" s="46" t="str">
        <f>T9</f>
        <v>A1</v>
      </c>
      <c r="DN9" s="51">
        <f>U9</f>
        <v>0</v>
      </c>
      <c r="DO9" t="str">
        <f>AL9</f>
        <v>ACDLY06</v>
      </c>
      <c r="DP9" s="45">
        <f>CF9</f>
        <v>42767</v>
      </c>
    </row>
    <row r="10" spans="1:120" ht="17.25" customHeight="1">
      <c r="A10" s="39"/>
      <c r="B10" s="39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39"/>
      <c r="O10" s="39"/>
      <c r="P10" s="39"/>
      <c r="Q10" s="39"/>
      <c r="R10" s="39"/>
      <c r="S10" s="39"/>
      <c r="T10" s="40" t="s">
        <v>237</v>
      </c>
      <c r="U10" s="39"/>
      <c r="V10" s="39"/>
      <c r="W10" s="39"/>
      <c r="X10" s="39"/>
      <c r="Y10" s="39"/>
      <c r="Z10" s="41"/>
      <c r="AA10" s="39"/>
      <c r="AB10" s="39"/>
      <c r="AC10" s="39"/>
      <c r="AD10" s="39"/>
      <c r="AE10" s="39"/>
      <c r="AF10" s="39"/>
      <c r="AG10" s="39"/>
      <c r="AH10" s="39"/>
      <c r="AI10" s="39"/>
      <c r="AJ10" s="41"/>
      <c r="AK10" s="41"/>
      <c r="AL10" s="39" t="s">
        <v>210</v>
      </c>
      <c r="AM10" s="39"/>
      <c r="AN10" s="39"/>
      <c r="AO10" s="39"/>
      <c r="AP10" s="41"/>
      <c r="AQ10" s="39"/>
      <c r="AR10" s="39"/>
      <c r="AS10" s="39"/>
      <c r="AT10" s="39"/>
      <c r="AU10" s="39"/>
      <c r="AV10" s="39"/>
      <c r="AW10" s="39"/>
      <c r="AX10" s="39"/>
      <c r="AY10" s="39"/>
      <c r="AZ10" s="39"/>
      <c r="BA10" s="39"/>
      <c r="BB10" s="39"/>
      <c r="BC10" s="39"/>
      <c r="BD10" s="39"/>
      <c r="BE10" s="39"/>
      <c r="BF10" s="41"/>
      <c r="BG10" s="39"/>
      <c r="BH10" s="39"/>
      <c r="BI10" s="39"/>
      <c r="BJ10" s="39"/>
      <c r="BK10" s="39"/>
      <c r="BL10" s="39"/>
      <c r="BM10" s="39"/>
      <c r="BN10" s="39"/>
      <c r="BO10" s="39"/>
      <c r="BP10" s="39"/>
      <c r="BQ10" s="39"/>
      <c r="BR10" s="39"/>
      <c r="BS10" s="39"/>
      <c r="BT10" s="39"/>
      <c r="BU10" s="39"/>
      <c r="BV10" s="39"/>
      <c r="BW10" s="39"/>
      <c r="BX10" s="39"/>
      <c r="BY10" s="39"/>
      <c r="BZ10" s="39"/>
      <c r="CA10" s="39"/>
      <c r="CB10" s="39"/>
      <c r="CC10" s="39"/>
      <c r="CD10" s="39"/>
      <c r="CE10" s="42"/>
      <c r="CF10" s="42">
        <v>42766</v>
      </c>
      <c r="CG10" s="39"/>
      <c r="CH10" s="39"/>
      <c r="CI10" s="39"/>
      <c r="CJ10" s="39"/>
      <c r="CK10" s="39"/>
      <c r="CL10" s="41"/>
      <c r="CM10" s="41"/>
      <c r="CN10" s="39"/>
      <c r="CO10" s="39"/>
      <c r="CP10" s="39"/>
      <c r="CQ10" s="41"/>
      <c r="CR10" s="41"/>
      <c r="CS10" s="39"/>
      <c r="CT10" s="41"/>
      <c r="CU10" s="39"/>
      <c r="CV10" s="39"/>
      <c r="CW10" s="39"/>
      <c r="CX10" s="41"/>
      <c r="CY10" s="42"/>
      <c r="CZ10" s="39"/>
      <c r="DA10" s="39"/>
      <c r="DB10" s="39"/>
      <c r="DC10" s="39"/>
      <c r="DD10" s="39"/>
      <c r="DE10" s="39"/>
      <c r="DF10" s="42"/>
      <c r="DG10" s="41"/>
      <c r="DH10" s="39"/>
      <c r="DI10" s="39"/>
      <c r="DJ10" s="39"/>
      <c r="DK10" s="39"/>
      <c r="DL10" s="39"/>
      <c r="DM10" s="46" t="str">
        <f>T10</f>
        <v>A1</v>
      </c>
      <c r="DN10" s="51">
        <f>U10</f>
        <v>0</v>
      </c>
      <c r="DO10" t="str">
        <f>AL10</f>
        <v>ACDLY04</v>
      </c>
      <c r="DP10" s="45">
        <f>CF10</f>
        <v>42766</v>
      </c>
    </row>
    <row r="11" spans="1:120" ht="17.25" customHeight="1">
      <c r="A11" s="39"/>
      <c r="B11" s="39"/>
      <c r="C11" s="39"/>
      <c r="D11" s="39"/>
      <c r="E11" s="39"/>
      <c r="F11" s="39"/>
      <c r="G11" s="39"/>
      <c r="H11" s="39"/>
      <c r="I11" s="39"/>
      <c r="J11" s="39"/>
      <c r="K11" s="39"/>
      <c r="L11" s="39"/>
      <c r="M11" s="39"/>
      <c r="N11" s="39"/>
      <c r="O11" s="39"/>
      <c r="P11" s="39"/>
      <c r="Q11" s="39"/>
      <c r="R11" s="39"/>
      <c r="S11" s="39"/>
      <c r="T11" s="40" t="s">
        <v>237</v>
      </c>
      <c r="U11" s="39"/>
      <c r="V11" s="39"/>
      <c r="W11" s="39"/>
      <c r="X11" s="39"/>
      <c r="Y11" s="39"/>
      <c r="Z11" s="41"/>
      <c r="AA11" s="39"/>
      <c r="AB11" s="39"/>
      <c r="AC11" s="39"/>
      <c r="AD11" s="39"/>
      <c r="AE11" s="39"/>
      <c r="AF11" s="39"/>
      <c r="AG11" s="39"/>
      <c r="AH11" s="39"/>
      <c r="AI11" s="39"/>
      <c r="AJ11" s="41"/>
      <c r="AK11" s="41"/>
      <c r="AL11" s="39" t="s">
        <v>39</v>
      </c>
      <c r="AM11" s="39"/>
      <c r="AN11" s="39"/>
      <c r="AO11" s="39"/>
      <c r="AP11" s="41"/>
      <c r="AQ11" s="39"/>
      <c r="AR11" s="39"/>
      <c r="AS11" s="39"/>
      <c r="AT11" s="39"/>
      <c r="AU11" s="39"/>
      <c r="AV11" s="39"/>
      <c r="AW11" s="39"/>
      <c r="AX11" s="39"/>
      <c r="AY11" s="39"/>
      <c r="AZ11" s="39"/>
      <c r="BA11" s="39"/>
      <c r="BB11" s="39"/>
      <c r="BC11" s="39"/>
      <c r="BD11" s="39"/>
      <c r="BE11" s="39"/>
      <c r="BF11" s="41"/>
      <c r="BG11" s="39"/>
      <c r="BH11" s="39"/>
      <c r="BI11" s="39"/>
      <c r="BJ11" s="39"/>
      <c r="BK11" s="39"/>
      <c r="BL11" s="39"/>
      <c r="BM11" s="39"/>
      <c r="BN11" s="39"/>
      <c r="BO11" s="39"/>
      <c r="BP11" s="39"/>
      <c r="BQ11" s="39"/>
      <c r="BR11" s="39"/>
      <c r="BS11" s="39"/>
      <c r="BT11" s="39"/>
      <c r="BU11" s="39"/>
      <c r="BV11" s="39"/>
      <c r="BW11" s="39"/>
      <c r="BX11" s="39"/>
      <c r="BY11" s="39"/>
      <c r="BZ11" s="39"/>
      <c r="CA11" s="39"/>
      <c r="CB11" s="39"/>
      <c r="CC11" s="39"/>
      <c r="CD11" s="39"/>
      <c r="CE11" s="42"/>
      <c r="CF11" s="42">
        <v>42704</v>
      </c>
      <c r="CG11" s="39"/>
      <c r="CH11" s="39"/>
      <c r="CI11" s="39"/>
      <c r="CJ11" s="39"/>
      <c r="CK11" s="39"/>
      <c r="CL11" s="41"/>
      <c r="CM11" s="41"/>
      <c r="CN11" s="39"/>
      <c r="CO11" s="39"/>
      <c r="CP11" s="39"/>
      <c r="CQ11" s="41"/>
      <c r="CR11" s="41"/>
      <c r="CS11" s="39"/>
      <c r="CT11" s="41"/>
      <c r="CU11" s="39"/>
      <c r="CV11" s="39"/>
      <c r="CW11" s="39"/>
      <c r="CX11" s="41"/>
      <c r="CY11" s="42"/>
      <c r="CZ11" s="39"/>
      <c r="DA11" s="39"/>
      <c r="DB11" s="39"/>
      <c r="DC11" s="39"/>
      <c r="DD11" s="39"/>
      <c r="DE11" s="39"/>
      <c r="DF11" s="42"/>
      <c r="DG11" s="41"/>
      <c r="DH11" s="39"/>
      <c r="DI11" s="39"/>
      <c r="DJ11" s="39"/>
      <c r="DK11" s="39"/>
      <c r="DL11" s="39"/>
      <c r="DM11" s="46" t="str">
        <f>T11</f>
        <v>A1</v>
      </c>
      <c r="DN11" s="51">
        <f>U11</f>
        <v>0</v>
      </c>
      <c r="DO11" t="str">
        <f>AL11</f>
        <v>ACDCKO07</v>
      </c>
      <c r="DP11" s="45">
        <f>CF11</f>
        <v>42704</v>
      </c>
    </row>
    <row r="12" spans="1:120" ht="17.25" customHeight="1">
      <c r="A12" s="39"/>
      <c r="B12" s="39"/>
      <c r="C12" s="39"/>
      <c r="D12" s="39"/>
      <c r="E12" s="39"/>
      <c r="F12" s="39"/>
      <c r="G12" s="39"/>
      <c r="H12" s="39"/>
      <c r="I12" s="39"/>
      <c r="J12" s="39"/>
      <c r="K12" s="39"/>
      <c r="L12" s="39"/>
      <c r="M12" s="39"/>
      <c r="N12" s="39"/>
      <c r="O12" s="39"/>
      <c r="P12" s="39"/>
      <c r="Q12" s="39"/>
      <c r="R12" s="39"/>
      <c r="S12" s="39"/>
      <c r="T12" s="40" t="s">
        <v>238</v>
      </c>
      <c r="U12" s="39"/>
      <c r="V12" s="39"/>
      <c r="W12" s="39"/>
      <c r="X12" s="39"/>
      <c r="Y12" s="39"/>
      <c r="Z12" s="41"/>
      <c r="AA12" s="39"/>
      <c r="AB12" s="39"/>
      <c r="AC12" s="39"/>
      <c r="AD12" s="39"/>
      <c r="AE12" s="39"/>
      <c r="AF12" s="39"/>
      <c r="AG12" s="39"/>
      <c r="AH12" s="39"/>
      <c r="AI12" s="39"/>
      <c r="AJ12" s="41"/>
      <c r="AK12" s="41"/>
      <c r="AL12" s="39" t="s">
        <v>40</v>
      </c>
      <c r="AM12" s="39"/>
      <c r="AN12" s="39"/>
      <c r="AO12" s="39"/>
      <c r="AP12" s="41"/>
      <c r="AQ12" s="39"/>
      <c r="AR12" s="39"/>
      <c r="AS12" s="39"/>
      <c r="AT12" s="39"/>
      <c r="AU12" s="39"/>
      <c r="AV12" s="39"/>
      <c r="AW12" s="39"/>
      <c r="AX12" s="39"/>
      <c r="AY12" s="39"/>
      <c r="AZ12" s="39"/>
      <c r="BA12" s="39"/>
      <c r="BB12" s="39"/>
      <c r="BC12" s="39"/>
      <c r="BD12" s="39"/>
      <c r="BE12" s="39"/>
      <c r="BF12" s="41"/>
      <c r="BG12" s="39"/>
      <c r="BH12" s="39"/>
      <c r="BI12" s="39"/>
      <c r="BJ12" s="39"/>
      <c r="BK12" s="39"/>
      <c r="BL12" s="39"/>
      <c r="BM12" s="39"/>
      <c r="BN12" s="39"/>
      <c r="BO12" s="39"/>
      <c r="BP12" s="39"/>
      <c r="BQ12" s="39"/>
      <c r="BR12" s="39"/>
      <c r="BS12" s="39"/>
      <c r="BT12" s="39"/>
      <c r="BU12" s="39"/>
      <c r="BV12" s="39"/>
      <c r="BW12" s="39"/>
      <c r="BX12" s="39"/>
      <c r="BY12" s="39"/>
      <c r="BZ12" s="39"/>
      <c r="CA12" s="39"/>
      <c r="CB12" s="39"/>
      <c r="CC12" s="39"/>
      <c r="CD12" s="39"/>
      <c r="CE12" s="42"/>
      <c r="CF12" s="42">
        <v>42703</v>
      </c>
      <c r="CG12" s="39"/>
      <c r="CH12" s="39"/>
      <c r="CI12" s="39"/>
      <c r="CJ12" s="39"/>
      <c r="CK12" s="39"/>
      <c r="CL12" s="41"/>
      <c r="CM12" s="41"/>
      <c r="CN12" s="39"/>
      <c r="CO12" s="39"/>
      <c r="CP12" s="39"/>
      <c r="CQ12" s="41"/>
      <c r="CR12" s="41"/>
      <c r="CS12" s="39"/>
      <c r="CT12" s="41"/>
      <c r="CU12" s="39"/>
      <c r="CV12" s="39"/>
      <c r="CW12" s="39"/>
      <c r="CX12" s="41"/>
      <c r="CY12" s="42"/>
      <c r="CZ12" s="39"/>
      <c r="DA12" s="39"/>
      <c r="DB12" s="39"/>
      <c r="DC12" s="39"/>
      <c r="DD12" s="39"/>
      <c r="DE12" s="39"/>
      <c r="DF12" s="42"/>
      <c r="DG12" s="41"/>
      <c r="DH12" s="39"/>
      <c r="DI12" s="39"/>
      <c r="DJ12" s="39"/>
      <c r="DK12" s="39"/>
      <c r="DL12" s="39"/>
      <c r="DM12" s="46" t="str">
        <f>T12</f>
        <v>A2</v>
      </c>
      <c r="DN12" s="51">
        <f>U12</f>
        <v>0</v>
      </c>
      <c r="DO12" t="str">
        <f>AL12</f>
        <v>ACDLY11</v>
      </c>
      <c r="DP12" s="45">
        <f>CF12</f>
        <v>42703</v>
      </c>
    </row>
    <row r="13" spans="1:120" ht="17.25" customHeight="1">
      <c r="A13" s="39"/>
      <c r="B13" s="39"/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9"/>
      <c r="N13" s="39"/>
      <c r="O13" s="39"/>
      <c r="P13" s="39"/>
      <c r="Q13" s="39"/>
      <c r="R13" s="39"/>
      <c r="S13" s="39"/>
      <c r="T13" s="40" t="s">
        <v>239</v>
      </c>
      <c r="U13" s="39"/>
      <c r="V13" s="39"/>
      <c r="W13" s="39"/>
      <c r="X13" s="39"/>
      <c r="Y13" s="39"/>
      <c r="Z13" s="41"/>
      <c r="AA13" s="39"/>
      <c r="AB13" s="39"/>
      <c r="AC13" s="39"/>
      <c r="AD13" s="39"/>
      <c r="AE13" s="39"/>
      <c r="AF13" s="39"/>
      <c r="AG13" s="39"/>
      <c r="AH13" s="39"/>
      <c r="AI13" s="39"/>
      <c r="AJ13" s="41"/>
      <c r="AK13" s="41"/>
      <c r="AL13" s="39" t="s">
        <v>179</v>
      </c>
      <c r="AM13" s="39"/>
      <c r="AN13" s="41"/>
      <c r="AO13" s="39"/>
      <c r="AP13" s="39"/>
      <c r="AQ13" s="39"/>
      <c r="AR13" s="39"/>
      <c r="AS13" s="39"/>
      <c r="AT13" s="39"/>
      <c r="AU13" s="39"/>
      <c r="AV13" s="39"/>
      <c r="AW13" s="39"/>
      <c r="AX13" s="39"/>
      <c r="AY13" s="39"/>
      <c r="AZ13" s="39"/>
      <c r="BA13" s="39"/>
      <c r="BB13" s="39"/>
      <c r="BC13" s="39"/>
      <c r="BD13" s="39"/>
      <c r="BE13" s="39"/>
      <c r="BF13" s="41"/>
      <c r="BG13" s="39"/>
      <c r="BH13" s="39"/>
      <c r="BI13" s="39"/>
      <c r="BJ13" s="39"/>
      <c r="BK13" s="39"/>
      <c r="BL13" s="39"/>
      <c r="BM13" s="39"/>
      <c r="BN13" s="39"/>
      <c r="BO13" s="39"/>
      <c r="BP13" s="39"/>
      <c r="BQ13" s="39"/>
      <c r="BR13" s="39"/>
      <c r="BS13" s="39"/>
      <c r="BT13" s="39"/>
      <c r="BU13" s="39"/>
      <c r="BV13" s="39"/>
      <c r="BW13" s="39"/>
      <c r="BX13" s="39"/>
      <c r="BY13" s="39"/>
      <c r="BZ13" s="39"/>
      <c r="CA13" s="39"/>
      <c r="CB13" s="39"/>
      <c r="CC13" s="39"/>
      <c r="CD13" s="39"/>
      <c r="CE13" s="42"/>
      <c r="CF13" s="42">
        <v>42626</v>
      </c>
      <c r="CG13" s="39"/>
      <c r="CH13" s="39"/>
      <c r="CI13" s="39"/>
      <c r="CJ13" s="39"/>
      <c r="CK13" s="39"/>
      <c r="CL13" s="41"/>
      <c r="CM13" s="41"/>
      <c r="CN13" s="39"/>
      <c r="CO13" s="39"/>
      <c r="CP13" s="39"/>
      <c r="CQ13" s="41"/>
      <c r="CR13" s="41"/>
      <c r="CS13" s="39"/>
      <c r="CT13" s="41"/>
      <c r="CU13" s="39"/>
      <c r="CV13" s="39"/>
      <c r="CW13" s="39"/>
      <c r="CX13" s="39"/>
      <c r="CY13" s="42"/>
      <c r="CZ13" s="39"/>
      <c r="DA13" s="39"/>
      <c r="DB13" s="39"/>
      <c r="DC13" s="39"/>
      <c r="DD13" s="39"/>
      <c r="DE13" s="39"/>
      <c r="DF13" s="42"/>
      <c r="DG13" s="41"/>
      <c r="DH13" s="39"/>
      <c r="DI13" s="39"/>
      <c r="DJ13" s="39"/>
      <c r="DK13" s="39"/>
      <c r="DL13" s="39"/>
      <c r="DM13" s="46" t="str">
        <f>T13</f>
        <v>A3</v>
      </c>
      <c r="DN13" s="51">
        <f>U13</f>
        <v>0</v>
      </c>
      <c r="DO13" t="str">
        <f>AL13</f>
        <v>AAMEDS0002</v>
      </c>
      <c r="DP13" s="45">
        <f>CF13</f>
        <v>42626</v>
      </c>
    </row>
    <row r="14" spans="1:120" ht="17.25" customHeight="1">
      <c r="A14" s="39"/>
      <c r="B14" s="39"/>
      <c r="C14" s="39"/>
      <c r="D14" s="39"/>
      <c r="E14" s="39"/>
      <c r="F14" s="39"/>
      <c r="G14" s="39"/>
      <c r="H14" s="39"/>
      <c r="I14" s="39"/>
      <c r="J14" s="39"/>
      <c r="K14" s="39"/>
      <c r="L14" s="39"/>
      <c r="M14" s="39"/>
      <c r="N14" s="39"/>
      <c r="O14" s="39"/>
      <c r="P14" s="39"/>
      <c r="Q14" s="39"/>
      <c r="R14" s="39"/>
      <c r="S14" s="39"/>
      <c r="T14" s="40" t="s">
        <v>240</v>
      </c>
      <c r="U14" s="39"/>
      <c r="V14" s="39"/>
      <c r="W14" s="39"/>
      <c r="X14" s="39"/>
      <c r="Y14" s="39"/>
      <c r="Z14" s="41"/>
      <c r="AA14" s="39"/>
      <c r="AB14" s="39"/>
      <c r="AC14" s="39"/>
      <c r="AD14" s="39"/>
      <c r="AE14" s="39"/>
      <c r="AF14" s="39"/>
      <c r="AG14" s="39"/>
      <c r="AH14" s="39"/>
      <c r="AI14" s="39"/>
      <c r="AJ14" s="41"/>
      <c r="AK14" s="41"/>
      <c r="AL14" s="39" t="s">
        <v>180</v>
      </c>
      <c r="AM14" s="39"/>
      <c r="AN14" s="39"/>
      <c r="AO14" s="39"/>
      <c r="AP14" s="39"/>
      <c r="AQ14" s="39"/>
      <c r="AR14" s="39"/>
      <c r="AS14" s="39"/>
      <c r="AT14" s="39"/>
      <c r="AU14" s="39"/>
      <c r="AV14" s="39"/>
      <c r="AW14" s="39"/>
      <c r="AX14" s="39"/>
      <c r="AY14" s="39"/>
      <c r="AZ14" s="39"/>
      <c r="BA14" s="39"/>
      <c r="BB14" s="39"/>
      <c r="BC14" s="39"/>
      <c r="BD14" s="39"/>
      <c r="BE14" s="39"/>
      <c r="BF14" s="39"/>
      <c r="BG14" s="39"/>
      <c r="BH14" s="39"/>
      <c r="BI14" s="39"/>
      <c r="BJ14" s="39"/>
      <c r="BK14" s="39"/>
      <c r="BL14" s="39"/>
      <c r="BM14" s="39"/>
      <c r="BN14" s="39"/>
      <c r="BO14" s="39"/>
      <c r="BP14" s="39"/>
      <c r="BQ14" s="39"/>
      <c r="BR14" s="39"/>
      <c r="BS14" s="39"/>
      <c r="BT14" s="39"/>
      <c r="BU14" s="39"/>
      <c r="BV14" s="39"/>
      <c r="BW14" s="39"/>
      <c r="BX14" s="41"/>
      <c r="BY14" s="39"/>
      <c r="BZ14" s="39"/>
      <c r="CA14" s="39"/>
      <c r="CB14" s="39"/>
      <c r="CC14" s="39"/>
      <c r="CD14" s="39"/>
      <c r="CE14" s="42"/>
      <c r="CF14" s="42">
        <v>42550</v>
      </c>
      <c r="CG14" s="39"/>
      <c r="CH14" s="39"/>
      <c r="CI14" s="39"/>
      <c r="CJ14" s="39"/>
      <c r="CK14" s="39"/>
      <c r="CL14" s="41"/>
      <c r="CM14" s="39"/>
      <c r="CN14" s="39"/>
      <c r="CO14" s="39"/>
      <c r="CP14" s="39"/>
      <c r="CQ14" s="39"/>
      <c r="CR14" s="39"/>
      <c r="CS14" s="39"/>
      <c r="CT14" s="41"/>
      <c r="CU14" s="39"/>
      <c r="CV14" s="39"/>
      <c r="CW14" s="39"/>
      <c r="CX14" s="41"/>
      <c r="CY14" s="42"/>
      <c r="CZ14" s="39"/>
      <c r="DA14" s="39"/>
      <c r="DB14" s="39"/>
      <c r="DC14" s="39"/>
      <c r="DD14" s="39"/>
      <c r="DE14" s="39"/>
      <c r="DF14" s="42"/>
      <c r="DG14" s="41"/>
      <c r="DH14" s="39"/>
      <c r="DI14" s="39"/>
      <c r="DJ14" s="39"/>
      <c r="DK14" s="39"/>
      <c r="DL14" s="39"/>
      <c r="DM14" s="46" t="str">
        <f>T14</f>
        <v>A4</v>
      </c>
      <c r="DN14" s="51">
        <f>U14</f>
        <v>0</v>
      </c>
      <c r="DO14" t="str">
        <f>AL14</f>
        <v>ADNT002</v>
      </c>
      <c r="DP14" s="45">
        <f>CF14</f>
        <v>42550</v>
      </c>
    </row>
    <row r="15" spans="1:120" ht="17.25" customHeight="1">
      <c r="A15" s="39"/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39"/>
      <c r="O15" s="39"/>
      <c r="P15" s="39"/>
      <c r="Q15" s="39"/>
      <c r="R15" s="39"/>
      <c r="S15" s="39"/>
      <c r="T15" s="40" t="s">
        <v>241</v>
      </c>
      <c r="U15" s="39"/>
      <c r="V15" s="39"/>
      <c r="W15" s="39"/>
      <c r="X15" s="39"/>
      <c r="Y15" s="39"/>
      <c r="Z15" s="41"/>
      <c r="AA15" s="39"/>
      <c r="AB15" s="39"/>
      <c r="AC15" s="39"/>
      <c r="AD15" s="39"/>
      <c r="AE15" s="39"/>
      <c r="AF15" s="39"/>
      <c r="AG15" s="39"/>
      <c r="AH15" s="39"/>
      <c r="AI15" s="39"/>
      <c r="AJ15" s="41"/>
      <c r="AK15" s="41"/>
      <c r="AL15" s="39" t="s">
        <v>47</v>
      </c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41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42"/>
      <c r="CF15" s="42">
        <v>42508</v>
      </c>
      <c r="CG15" s="39"/>
      <c r="CH15" s="39"/>
      <c r="CI15" s="39"/>
      <c r="CJ15" s="39"/>
      <c r="CK15" s="39"/>
      <c r="CL15" s="41"/>
      <c r="CM15" s="41"/>
      <c r="CN15" s="39"/>
      <c r="CO15" s="39"/>
      <c r="CP15" s="39"/>
      <c r="CQ15" s="41"/>
      <c r="CR15" s="41"/>
      <c r="CS15" s="39"/>
      <c r="CT15" s="41"/>
      <c r="CU15" s="39"/>
      <c r="CV15" s="39"/>
      <c r="CW15" s="39"/>
      <c r="CX15" s="41"/>
      <c r="CY15" s="42"/>
      <c r="CZ15" s="39"/>
      <c r="DA15" s="39"/>
      <c r="DB15" s="39"/>
      <c r="DC15" s="39"/>
      <c r="DD15" s="39"/>
      <c r="DE15" s="39"/>
      <c r="DF15" s="42"/>
      <c r="DG15" s="41"/>
      <c r="DH15" s="39"/>
      <c r="DI15" s="39"/>
      <c r="DJ15" s="39"/>
      <c r="DK15" s="39"/>
      <c r="DL15" s="39"/>
      <c r="DM15" s="46" t="str">
        <f>T15</f>
        <v>A5</v>
      </c>
      <c r="DN15" s="51">
        <f>U15</f>
        <v>0</v>
      </c>
      <c r="DO15" t="str">
        <f>AL15</f>
        <v>AAMEDT908</v>
      </c>
      <c r="DP15" s="45">
        <f>CF15</f>
        <v>42508</v>
      </c>
    </row>
    <row r="16" spans="1:120" ht="17.25" customHeight="1">
      <c r="A16" s="39"/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39"/>
      <c r="O16" s="39"/>
      <c r="P16" s="39"/>
      <c r="Q16" s="39"/>
      <c r="R16" s="39"/>
      <c r="S16" s="39"/>
      <c r="T16" s="40" t="s">
        <v>242</v>
      </c>
      <c r="U16" s="39"/>
      <c r="V16" s="39"/>
      <c r="W16" s="39"/>
      <c r="X16" s="39"/>
      <c r="Y16" s="39"/>
      <c r="Z16" s="41"/>
      <c r="AA16" s="39"/>
      <c r="AB16" s="39"/>
      <c r="AC16" s="39"/>
      <c r="AD16" s="39"/>
      <c r="AE16" s="39"/>
      <c r="AF16" s="39"/>
      <c r="AG16" s="39"/>
      <c r="AH16" s="39"/>
      <c r="AI16" s="39"/>
      <c r="AJ16" s="41"/>
      <c r="AK16" s="41"/>
      <c r="AL16" s="39" t="s">
        <v>196</v>
      </c>
      <c r="AM16" s="39"/>
      <c r="AN16" s="39"/>
      <c r="AO16" s="39"/>
      <c r="AP16" s="39"/>
      <c r="AQ16" s="39"/>
      <c r="AR16" s="39"/>
      <c r="AS16" s="39"/>
      <c r="AT16" s="39"/>
      <c r="AU16" s="39"/>
      <c r="AV16" s="39"/>
      <c r="AW16" s="39"/>
      <c r="AX16" s="39"/>
      <c r="AY16" s="39"/>
      <c r="AZ16" s="39"/>
      <c r="BA16" s="39"/>
      <c r="BB16" s="39"/>
      <c r="BC16" s="39"/>
      <c r="BD16" s="39"/>
      <c r="BE16" s="39"/>
      <c r="BF16" s="39"/>
      <c r="BG16" s="39"/>
      <c r="BH16" s="39"/>
      <c r="BI16" s="39"/>
      <c r="BJ16" s="39"/>
      <c r="BK16" s="39"/>
      <c r="BL16" s="39"/>
      <c r="BM16" s="39"/>
      <c r="BN16" s="39"/>
      <c r="BO16" s="39"/>
      <c r="BP16" s="39"/>
      <c r="BQ16" s="39"/>
      <c r="BR16" s="39"/>
      <c r="BS16" s="39"/>
      <c r="BT16" s="39"/>
      <c r="BU16" s="39"/>
      <c r="BV16" s="39"/>
      <c r="BW16" s="39"/>
      <c r="BX16" s="39"/>
      <c r="BY16" s="39"/>
      <c r="BZ16" s="39"/>
      <c r="CA16" s="39"/>
      <c r="CB16" s="39"/>
      <c r="CC16" s="39"/>
      <c r="CD16" s="39"/>
      <c r="CE16" s="42"/>
      <c r="CF16" s="42">
        <v>42153</v>
      </c>
      <c r="CG16" s="39"/>
      <c r="CH16" s="39"/>
      <c r="CI16" s="39"/>
      <c r="CJ16" s="39"/>
      <c r="CK16" s="39"/>
      <c r="CL16" s="41"/>
      <c r="CM16" s="41"/>
      <c r="CN16" s="39"/>
      <c r="CO16" s="39"/>
      <c r="CP16" s="39"/>
      <c r="CQ16" s="41"/>
      <c r="CR16" s="41"/>
      <c r="CS16" s="39"/>
      <c r="CT16" s="41"/>
      <c r="CU16" s="39"/>
      <c r="CV16" s="39"/>
      <c r="CW16" s="39"/>
      <c r="CX16" s="41"/>
      <c r="CY16" s="42"/>
      <c r="CZ16" s="39"/>
      <c r="DA16" s="39"/>
      <c r="DB16" s="39"/>
      <c r="DC16" s="39"/>
      <c r="DD16" s="39"/>
      <c r="DE16" s="39"/>
      <c r="DF16" s="42"/>
      <c r="DG16" s="41"/>
      <c r="DH16" s="39"/>
      <c r="DI16" s="39"/>
      <c r="DJ16" s="39"/>
      <c r="DK16" s="39"/>
      <c r="DL16" s="39"/>
      <c r="DM16" s="46" t="str">
        <f>T16</f>
        <v>A6</v>
      </c>
      <c r="DN16" s="51">
        <f>U16</f>
        <v>0</v>
      </c>
      <c r="DO16" t="str">
        <f>AL16</f>
        <v>ADN2994</v>
      </c>
      <c r="DP16" s="45">
        <f>CF16</f>
        <v>42153</v>
      </c>
    </row>
    <row r="17" spans="1:120" ht="17.25" customHeight="1">
      <c r="A17" s="39"/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39"/>
      <c r="O17" s="39"/>
      <c r="P17" s="39"/>
      <c r="Q17" s="39"/>
      <c r="R17" s="39"/>
      <c r="S17" s="39"/>
      <c r="T17" s="40" t="s">
        <v>243</v>
      </c>
      <c r="U17" s="39"/>
      <c r="V17" s="39"/>
      <c r="W17" s="39"/>
      <c r="X17" s="39"/>
      <c r="Y17" s="39"/>
      <c r="Z17" s="41"/>
      <c r="AA17" s="39"/>
      <c r="AB17" s="39"/>
      <c r="AC17" s="39"/>
      <c r="AD17" s="39"/>
      <c r="AE17" s="39"/>
      <c r="AF17" s="39"/>
      <c r="AG17" s="39"/>
      <c r="AH17" s="39"/>
      <c r="AI17" s="39"/>
      <c r="AJ17" s="41"/>
      <c r="AK17" s="41"/>
      <c r="AL17" s="39" t="s">
        <v>192</v>
      </c>
      <c r="AM17" s="39"/>
      <c r="AN17" s="39"/>
      <c r="AO17" s="39"/>
      <c r="AP17" s="39"/>
      <c r="AQ17" s="39"/>
      <c r="AR17" s="39"/>
      <c r="AS17" s="39"/>
      <c r="AT17" s="39"/>
      <c r="AU17" s="39"/>
      <c r="AV17" s="39"/>
      <c r="AW17" s="39"/>
      <c r="AX17" s="39"/>
      <c r="AY17" s="39"/>
      <c r="AZ17" s="39"/>
      <c r="BA17" s="39"/>
      <c r="BB17" s="43"/>
      <c r="BC17" s="43"/>
      <c r="BD17" s="43"/>
      <c r="BE17" s="43"/>
      <c r="BF17" s="43"/>
      <c r="BG17" s="43"/>
      <c r="BH17" s="43"/>
      <c r="BI17" s="39"/>
      <c r="BJ17" s="39"/>
      <c r="BK17" s="43"/>
      <c r="BL17" s="39"/>
      <c r="BM17" s="39"/>
      <c r="BN17" s="39"/>
      <c r="BO17" s="43"/>
      <c r="BP17" s="43"/>
      <c r="BQ17" s="43"/>
      <c r="BR17" s="39"/>
      <c r="BS17" s="43"/>
      <c r="BT17" s="39"/>
      <c r="BU17" s="39"/>
      <c r="BV17" s="39"/>
      <c r="BW17" s="39"/>
      <c r="BX17" s="39"/>
      <c r="BY17" s="39"/>
      <c r="BZ17" s="39"/>
      <c r="CA17" s="39"/>
      <c r="CB17" s="39"/>
      <c r="CC17" s="39"/>
      <c r="CD17" s="39"/>
      <c r="CE17" s="42"/>
      <c r="CF17" s="42">
        <v>42146</v>
      </c>
      <c r="CG17" s="39"/>
      <c r="CH17" s="39"/>
      <c r="CI17" s="39"/>
      <c r="CJ17" s="39"/>
      <c r="CK17" s="39"/>
      <c r="CL17" s="41"/>
      <c r="CM17" s="39"/>
      <c r="CN17" s="39"/>
      <c r="CO17" s="39"/>
      <c r="CP17" s="39"/>
      <c r="CQ17" s="41"/>
      <c r="CR17" s="41"/>
      <c r="CS17" s="39"/>
      <c r="CT17" s="41"/>
      <c r="CU17" s="39"/>
      <c r="CV17" s="39"/>
      <c r="CW17" s="39"/>
      <c r="CX17" s="41"/>
      <c r="CY17" s="42"/>
      <c r="CZ17" s="39"/>
      <c r="DA17" s="39"/>
      <c r="DB17" s="39"/>
      <c r="DC17" s="39"/>
      <c r="DD17" s="39"/>
      <c r="DE17" s="39"/>
      <c r="DF17" s="42"/>
      <c r="DG17" s="41"/>
      <c r="DH17" s="39"/>
      <c r="DI17" s="39"/>
      <c r="DJ17" s="39"/>
      <c r="DK17" s="39"/>
      <c r="DL17" s="39"/>
      <c r="DM17" s="46" t="str">
        <f>T17</f>
        <v>A7</v>
      </c>
      <c r="DN17" s="51">
        <f>U17</f>
        <v>0</v>
      </c>
      <c r="DO17" t="str">
        <f>AL17</f>
        <v>ADNTSTRTOT</v>
      </c>
      <c r="DP17" s="45">
        <f>CF17</f>
        <v>42146</v>
      </c>
    </row>
    <row r="18" spans="1:120" ht="17.25" customHeight="1">
      <c r="A18" s="39"/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39"/>
      <c r="O18" s="39"/>
      <c r="P18" s="39"/>
      <c r="Q18" s="39"/>
      <c r="R18" s="39"/>
      <c r="S18" s="39"/>
      <c r="T18" s="40" t="s">
        <v>244</v>
      </c>
      <c r="U18" s="39"/>
      <c r="V18" s="39"/>
      <c r="W18" s="39"/>
      <c r="X18" s="39"/>
      <c r="Y18" s="39"/>
      <c r="Z18" s="41"/>
      <c r="AA18" s="39"/>
      <c r="AB18" s="39"/>
      <c r="AC18" s="39"/>
      <c r="AD18" s="39"/>
      <c r="AE18" s="39"/>
      <c r="AF18" s="39"/>
      <c r="AG18" s="39"/>
      <c r="AH18" s="39"/>
      <c r="AI18" s="39"/>
      <c r="AJ18" s="41"/>
      <c r="AK18" s="41"/>
      <c r="AL18" s="39" t="s">
        <v>204</v>
      </c>
      <c r="AM18" s="39"/>
      <c r="AN18" s="39"/>
      <c r="AO18" s="39"/>
      <c r="AP18" s="39"/>
      <c r="AQ18" s="39"/>
      <c r="AR18" s="39"/>
      <c r="AS18" s="39"/>
      <c r="AT18" s="39"/>
      <c r="AU18" s="39"/>
      <c r="AV18" s="39"/>
      <c r="AW18" s="39"/>
      <c r="AX18" s="39"/>
      <c r="AY18" s="39"/>
      <c r="AZ18" s="39"/>
      <c r="BA18" s="39"/>
      <c r="BB18" s="39"/>
      <c r="BC18" s="39"/>
      <c r="BD18" s="39"/>
      <c r="BE18" s="39"/>
      <c r="BF18" s="39"/>
      <c r="BG18" s="39"/>
      <c r="BH18" s="39"/>
      <c r="BI18" s="39"/>
      <c r="BJ18" s="39"/>
      <c r="BK18" s="39"/>
      <c r="BL18" s="39"/>
      <c r="BM18" s="39"/>
      <c r="BN18" s="39"/>
      <c r="BO18" s="39"/>
      <c r="BP18" s="39"/>
      <c r="BQ18" s="39"/>
      <c r="BR18" s="39"/>
      <c r="BS18" s="39"/>
      <c r="BT18" s="39"/>
      <c r="BU18" s="39"/>
      <c r="BV18" s="39"/>
      <c r="BW18" s="39"/>
      <c r="BX18" s="39"/>
      <c r="BY18" s="39"/>
      <c r="BZ18" s="39"/>
      <c r="CA18" s="39"/>
      <c r="CB18" s="39"/>
      <c r="CC18" s="39"/>
      <c r="CD18" s="39"/>
      <c r="CE18" s="42"/>
      <c r="CF18" s="42">
        <v>42115</v>
      </c>
      <c r="CG18" s="39"/>
      <c r="CH18" s="39"/>
      <c r="CI18" s="39"/>
      <c r="CJ18" s="39"/>
      <c r="CK18" s="39"/>
      <c r="CL18" s="41"/>
      <c r="CM18" s="41"/>
      <c r="CN18" s="39"/>
      <c r="CO18" s="39"/>
      <c r="CP18" s="39"/>
      <c r="CQ18" s="41"/>
      <c r="CR18" s="41"/>
      <c r="CS18" s="39"/>
      <c r="CT18" s="41"/>
      <c r="CU18" s="39"/>
      <c r="CV18" s="39"/>
      <c r="CW18" s="39"/>
      <c r="CX18" s="41"/>
      <c r="CY18" s="42"/>
      <c r="CZ18" s="39"/>
      <c r="DA18" s="39"/>
      <c r="DB18" s="39"/>
      <c r="DC18" s="39"/>
      <c r="DD18" s="39"/>
      <c r="DE18" s="39"/>
      <c r="DF18" s="42"/>
      <c r="DG18" s="41"/>
      <c r="DH18" s="39"/>
      <c r="DI18" s="39"/>
      <c r="DJ18" s="39"/>
      <c r="DK18" s="39"/>
      <c r="DL18" s="39"/>
      <c r="DM18" s="46" t="str">
        <f>T18</f>
        <v>A8</v>
      </c>
      <c r="DN18" s="51">
        <f>U18</f>
        <v>0</v>
      </c>
      <c r="DO18" t="str">
        <f>AL18</f>
        <v>AERDFT934</v>
      </c>
      <c r="DP18" s="45">
        <f>CF18</f>
        <v>42115</v>
      </c>
    </row>
    <row r="19" spans="1:120" ht="17.25" customHeight="1">
      <c r="A19" s="39"/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39"/>
      <c r="O19" s="39"/>
      <c r="P19" s="39"/>
      <c r="Q19" s="39"/>
      <c r="R19" s="39"/>
      <c r="S19" s="39"/>
      <c r="T19" s="40" t="s">
        <v>245</v>
      </c>
      <c r="U19" s="39"/>
      <c r="V19" s="39"/>
      <c r="W19" s="39"/>
      <c r="X19" s="39"/>
      <c r="Y19" s="39"/>
      <c r="Z19" s="41"/>
      <c r="AA19" s="39"/>
      <c r="AB19" s="39"/>
      <c r="AC19" s="39"/>
      <c r="AD19" s="39"/>
      <c r="AE19" s="39"/>
      <c r="AF19" s="39"/>
      <c r="AG19" s="39"/>
      <c r="AH19" s="39"/>
      <c r="AI19" s="39"/>
      <c r="AJ19" s="41"/>
      <c r="AK19" s="41"/>
      <c r="AL19" s="39" t="s">
        <v>189</v>
      </c>
      <c r="AM19" s="39"/>
      <c r="AN19" s="39"/>
      <c r="AO19" s="39"/>
      <c r="AP19" s="39"/>
      <c r="AQ19" s="39"/>
      <c r="AR19" s="39"/>
      <c r="AS19" s="39"/>
      <c r="AT19" s="39"/>
      <c r="AU19" s="39"/>
      <c r="AV19" s="39"/>
      <c r="AW19" s="39"/>
      <c r="AX19" s="39"/>
      <c r="AY19" s="39"/>
      <c r="AZ19" s="39"/>
      <c r="BA19" s="39"/>
      <c r="BB19" s="39"/>
      <c r="BC19" s="39"/>
      <c r="BD19" s="39"/>
      <c r="BE19" s="39"/>
      <c r="BF19" s="39"/>
      <c r="BG19" s="39"/>
      <c r="BH19" s="39"/>
      <c r="BI19" s="39"/>
      <c r="BJ19" s="39"/>
      <c r="BK19" s="39"/>
      <c r="BL19" s="39"/>
      <c r="BM19" s="39"/>
      <c r="BN19" s="39"/>
      <c r="BO19" s="39"/>
      <c r="BP19" s="39"/>
      <c r="BQ19" s="39"/>
      <c r="BR19" s="39"/>
      <c r="BS19" s="39"/>
      <c r="BT19" s="39"/>
      <c r="BU19" s="39"/>
      <c r="BV19" s="39"/>
      <c r="BW19" s="39"/>
      <c r="BX19" s="39"/>
      <c r="BY19" s="39"/>
      <c r="BZ19" s="39"/>
      <c r="CA19" s="39"/>
      <c r="CB19" s="39"/>
      <c r="CC19" s="39"/>
      <c r="CD19" s="39"/>
      <c r="CE19" s="42"/>
      <c r="CF19" s="42">
        <v>42097</v>
      </c>
      <c r="CG19" s="39"/>
      <c r="CH19" s="39"/>
      <c r="CI19" s="39"/>
      <c r="CJ19" s="39"/>
      <c r="CK19" s="39"/>
      <c r="CL19" s="41"/>
      <c r="CM19" s="39"/>
      <c r="CN19" s="39"/>
      <c r="CO19" s="39"/>
      <c r="CP19" s="39"/>
      <c r="CQ19" s="41"/>
      <c r="CR19" s="41"/>
      <c r="CS19" s="39"/>
      <c r="CT19" s="41"/>
      <c r="CU19" s="39"/>
      <c r="CV19" s="39"/>
      <c r="CW19" s="39"/>
      <c r="CX19" s="41"/>
      <c r="CY19" s="42"/>
      <c r="CZ19" s="39"/>
      <c r="DA19" s="39"/>
      <c r="DB19" s="39"/>
      <c r="DC19" s="39"/>
      <c r="DD19" s="39"/>
      <c r="DE19" s="39"/>
      <c r="DF19" s="42"/>
      <c r="DG19" s="41"/>
      <c r="DH19" s="39"/>
      <c r="DI19" s="39"/>
      <c r="DJ19" s="39"/>
      <c r="DK19" s="39"/>
      <c r="DL19" s="39"/>
      <c r="DM19" s="46" t="str">
        <f>T19</f>
        <v>A9</v>
      </c>
      <c r="DN19" s="51">
        <f>U19</f>
        <v>0</v>
      </c>
      <c r="DO19" t="str">
        <f>AL19</f>
        <v>ADNT004</v>
      </c>
      <c r="DP19" s="45">
        <f>CF19</f>
        <v>42097</v>
      </c>
    </row>
    <row r="20" spans="1:120" ht="17.25" customHeight="1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40" t="s">
        <v>246</v>
      </c>
      <c r="U20" s="39"/>
      <c r="V20" s="39"/>
      <c r="W20" s="39"/>
      <c r="X20" s="39"/>
      <c r="Y20" s="39"/>
      <c r="Z20" s="41"/>
      <c r="AA20" s="39"/>
      <c r="AB20" s="39"/>
      <c r="AC20" s="39"/>
      <c r="AD20" s="39"/>
      <c r="AE20" s="39"/>
      <c r="AF20" s="39"/>
      <c r="AG20" s="39"/>
      <c r="AH20" s="39"/>
      <c r="AI20" s="39"/>
      <c r="AJ20" s="39" t="s">
        <v>211</v>
      </c>
      <c r="AK20" s="39" t="s">
        <v>212</v>
      </c>
      <c r="AL20" s="39" t="s">
        <v>217</v>
      </c>
      <c r="AM20" s="39"/>
      <c r="AN20" s="39"/>
      <c r="AO20" s="39"/>
      <c r="AP20" s="39"/>
      <c r="AQ20" s="39"/>
      <c r="AR20" s="39"/>
      <c r="AS20" s="39"/>
      <c r="AT20" s="39"/>
      <c r="AU20" s="39"/>
      <c r="AV20" s="39"/>
      <c r="AW20" s="39"/>
      <c r="AX20" s="39"/>
      <c r="AY20" s="39"/>
      <c r="AZ20" s="39"/>
      <c r="BA20" s="39"/>
      <c r="BB20" s="39"/>
      <c r="BC20" s="39"/>
      <c r="BD20" s="39"/>
      <c r="BE20" s="39"/>
      <c r="BF20" s="39"/>
      <c r="BG20" s="39"/>
      <c r="BH20" s="39"/>
      <c r="BI20" s="39"/>
      <c r="BJ20" s="39"/>
      <c r="BK20" s="39"/>
      <c r="BL20" s="39"/>
      <c r="BM20" s="39"/>
      <c r="BN20" s="39"/>
      <c r="BO20" s="39"/>
      <c r="BP20" s="41"/>
      <c r="BQ20" s="39"/>
      <c r="BR20" s="39"/>
      <c r="BS20" s="39"/>
      <c r="BT20" s="39"/>
      <c r="BU20" s="39"/>
      <c r="BV20" s="39"/>
      <c r="BW20" s="39"/>
      <c r="BX20" s="39"/>
      <c r="BY20" s="39"/>
      <c r="BZ20" s="39"/>
      <c r="CA20" s="39"/>
      <c r="CB20" s="39"/>
      <c r="CC20" s="39"/>
      <c r="CD20" s="39"/>
      <c r="CE20" s="42"/>
      <c r="CF20" s="42">
        <v>43048</v>
      </c>
      <c r="CG20" s="39"/>
      <c r="CH20" s="39"/>
      <c r="CI20" s="39"/>
      <c r="CJ20" s="39"/>
      <c r="CK20" s="39"/>
      <c r="CL20" s="41"/>
      <c r="CM20" s="39"/>
      <c r="CN20" s="39"/>
      <c r="CO20" s="39"/>
      <c r="CP20" s="39"/>
      <c r="CQ20" s="41"/>
      <c r="CR20" s="41"/>
      <c r="CS20" s="39"/>
      <c r="CT20" s="41"/>
      <c r="CU20" s="39"/>
      <c r="CV20" s="39"/>
      <c r="CW20" s="39"/>
      <c r="CX20" s="39"/>
      <c r="CY20" s="42"/>
      <c r="CZ20" s="39"/>
      <c r="DA20" s="39"/>
      <c r="DB20" s="39"/>
      <c r="DC20" s="39"/>
      <c r="DD20" s="39"/>
      <c r="DE20" s="39"/>
      <c r="DF20" s="42"/>
      <c r="DG20" s="41"/>
      <c r="DH20" s="39"/>
      <c r="DI20" s="39"/>
      <c r="DJ20" s="39"/>
      <c r="DK20" s="39"/>
      <c r="DL20" s="39"/>
      <c r="DM20" s="46" t="str">
        <f>T20</f>
        <v>A10</v>
      </c>
      <c r="DN20" s="51">
        <f>U20</f>
        <v>0</v>
      </c>
      <c r="DO20" t="str">
        <f>AL20</f>
        <v>ADNMPROB</v>
      </c>
      <c r="DP20" s="45">
        <f>CF20</f>
        <v>43048</v>
      </c>
    </row>
    <row r="21" spans="1:120" ht="17.25" customHeight="1">
      <c r="A21" s="39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39"/>
      <c r="T21" s="40" t="s">
        <v>247</v>
      </c>
      <c r="U21" s="39"/>
      <c r="V21" s="39"/>
      <c r="W21" s="39"/>
      <c r="X21" s="39"/>
      <c r="Y21" s="39"/>
      <c r="Z21" s="41"/>
      <c r="AA21" s="39"/>
      <c r="AB21" s="39"/>
      <c r="AC21" s="39"/>
      <c r="AD21" s="39"/>
      <c r="AE21" s="39"/>
      <c r="AF21" s="39"/>
      <c r="AG21" s="39"/>
      <c r="AH21" s="39"/>
      <c r="AI21" s="39"/>
      <c r="AJ21" s="39" t="s">
        <v>211</v>
      </c>
      <c r="AK21" s="39" t="s">
        <v>212</v>
      </c>
      <c r="AL21" s="39" t="s">
        <v>211</v>
      </c>
      <c r="AM21" s="39"/>
      <c r="AN21" s="39"/>
      <c r="AO21" s="39"/>
      <c r="AP21" s="39"/>
      <c r="AQ21" s="39"/>
      <c r="AR21" s="39"/>
      <c r="AS21" s="39"/>
      <c r="AT21" s="39"/>
      <c r="AU21" s="39"/>
      <c r="AV21" s="39"/>
      <c r="AW21" s="39"/>
      <c r="AX21" s="39"/>
      <c r="AY21" s="39"/>
      <c r="AZ21" s="39"/>
      <c r="BA21" s="39"/>
      <c r="BB21" s="39"/>
      <c r="BC21" s="43"/>
      <c r="BD21" s="39"/>
      <c r="BE21" s="43"/>
      <c r="BF21" s="43"/>
      <c r="BG21" s="43"/>
      <c r="BH21" s="43"/>
      <c r="BI21" s="39"/>
      <c r="BJ21" s="39"/>
      <c r="BK21" s="39"/>
      <c r="BL21" s="39"/>
      <c r="BM21" s="43"/>
      <c r="BN21" s="39"/>
      <c r="BO21" s="39"/>
      <c r="BP21" s="41"/>
      <c r="BQ21" s="39"/>
      <c r="BR21" s="39"/>
      <c r="BS21" s="39"/>
      <c r="BT21" s="39"/>
      <c r="BU21" s="39"/>
      <c r="BV21" s="39"/>
      <c r="BW21" s="43"/>
      <c r="BX21" s="43"/>
      <c r="BY21" s="43"/>
      <c r="BZ21" s="39"/>
      <c r="CA21" s="39"/>
      <c r="CB21" s="39"/>
      <c r="CC21" s="43"/>
      <c r="CD21" s="39"/>
      <c r="CE21" s="42"/>
      <c r="CF21" s="42">
        <v>43048</v>
      </c>
      <c r="CG21" s="39"/>
      <c r="CH21" s="39"/>
      <c r="CI21" s="39"/>
      <c r="CJ21" s="39"/>
      <c r="CK21" s="39"/>
      <c r="CL21" s="41"/>
      <c r="CM21" s="39"/>
      <c r="CN21" s="39"/>
      <c r="CO21" s="39"/>
      <c r="CP21" s="39"/>
      <c r="CQ21" s="39"/>
      <c r="CR21" s="39"/>
      <c r="CS21" s="39"/>
      <c r="CT21" s="41"/>
      <c r="CU21" s="39"/>
      <c r="CV21" s="39"/>
      <c r="CW21" s="39"/>
      <c r="CX21" s="39"/>
      <c r="CY21" s="42"/>
      <c r="CZ21" s="39"/>
      <c r="DA21" s="39"/>
      <c r="DB21" s="39"/>
      <c r="DC21" s="39"/>
      <c r="DD21" s="39"/>
      <c r="DE21" s="39"/>
      <c r="DF21" s="42"/>
      <c r="DG21" s="41"/>
      <c r="DH21" s="39"/>
      <c r="DI21" s="39"/>
      <c r="DJ21" s="39"/>
      <c r="DK21" s="39"/>
      <c r="DL21" s="39"/>
      <c r="DM21" s="46" t="str">
        <f>T21</f>
        <v>A11</v>
      </c>
      <c r="DN21" s="51">
        <f>U21</f>
        <v>0</v>
      </c>
      <c r="DO21" t="str">
        <f>AL21</f>
        <v>PDNMPRO</v>
      </c>
      <c r="DP21" s="45">
        <f>CF21</f>
        <v>43048</v>
      </c>
    </row>
    <row r="22" spans="1:120" ht="17.25" customHeight="1">
      <c r="A22" s="39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39"/>
      <c r="T22" s="40" t="s">
        <v>248</v>
      </c>
      <c r="U22" s="39"/>
      <c r="V22" s="39"/>
      <c r="W22" s="39"/>
      <c r="X22" s="39"/>
      <c r="Y22" s="39"/>
      <c r="Z22" s="41"/>
      <c r="AA22" s="39"/>
      <c r="AB22" s="39"/>
      <c r="AC22" s="39"/>
      <c r="AD22" s="39"/>
      <c r="AE22" s="39"/>
      <c r="AF22" s="39"/>
      <c r="AG22" s="39"/>
      <c r="AH22" s="39"/>
      <c r="AI22" s="39"/>
      <c r="AJ22" s="39" t="s">
        <v>211</v>
      </c>
      <c r="AK22" s="39" t="s">
        <v>212</v>
      </c>
      <c r="AL22" s="39" t="s">
        <v>214</v>
      </c>
      <c r="AM22" s="39"/>
      <c r="AN22" s="39"/>
      <c r="AO22" s="39"/>
      <c r="AP22" s="39"/>
      <c r="AQ22" s="39"/>
      <c r="AR22" s="39"/>
      <c r="AS22" s="39"/>
      <c r="AT22" s="39"/>
      <c r="AU22" s="39"/>
      <c r="AV22" s="39"/>
      <c r="AW22" s="39"/>
      <c r="AX22" s="39"/>
      <c r="AY22" s="39"/>
      <c r="AZ22" s="39"/>
      <c r="BA22" s="39"/>
      <c r="BB22" s="39"/>
      <c r="BC22" s="39"/>
      <c r="BD22" s="39"/>
      <c r="BE22" s="39"/>
      <c r="BF22" s="39"/>
      <c r="BG22" s="39"/>
      <c r="BH22" s="39"/>
      <c r="BI22" s="39"/>
      <c r="BJ22" s="39"/>
      <c r="BK22" s="39"/>
      <c r="BL22" s="39"/>
      <c r="BM22" s="39"/>
      <c r="BN22" s="39"/>
      <c r="BO22" s="39"/>
      <c r="BP22" s="41"/>
      <c r="BQ22" s="39"/>
      <c r="BR22" s="39"/>
      <c r="BS22" s="39"/>
      <c r="BT22" s="39"/>
      <c r="BU22" s="39"/>
      <c r="BV22" s="39"/>
      <c r="BW22" s="39"/>
      <c r="BX22" s="39"/>
      <c r="BY22" s="39"/>
      <c r="BZ22" s="39"/>
      <c r="CA22" s="39"/>
      <c r="CB22" s="39"/>
      <c r="CC22" s="39"/>
      <c r="CD22" s="39"/>
      <c r="CE22" s="42"/>
      <c r="CF22" s="42">
        <v>42992</v>
      </c>
      <c r="CG22" s="39"/>
      <c r="CH22" s="39"/>
      <c r="CI22" s="39"/>
      <c r="CJ22" s="39"/>
      <c r="CK22" s="39"/>
      <c r="CL22" s="41"/>
      <c r="CM22" s="39"/>
      <c r="CN22" s="39"/>
      <c r="CO22" s="39"/>
      <c r="CP22" s="39"/>
      <c r="CQ22" s="41"/>
      <c r="CR22" s="41"/>
      <c r="CS22" s="39"/>
      <c r="CT22" s="41"/>
      <c r="CU22" s="39"/>
      <c r="CV22" s="39"/>
      <c r="CW22" s="39"/>
      <c r="CX22" s="39"/>
      <c r="CY22" s="42"/>
      <c r="CZ22" s="39"/>
      <c r="DA22" s="39"/>
      <c r="DB22" s="39"/>
      <c r="DC22" s="39"/>
      <c r="DD22" s="39"/>
      <c r="DE22" s="39"/>
      <c r="DF22" s="42"/>
      <c r="DG22" s="41"/>
      <c r="DH22" s="39"/>
      <c r="DI22" s="39"/>
      <c r="DJ22" s="39"/>
      <c r="DK22" s="39"/>
      <c r="DL22" s="39"/>
      <c r="DM22" s="46" t="str">
        <f>T22</f>
        <v>A12</v>
      </c>
      <c r="DN22" s="51">
        <f>U22</f>
        <v>0</v>
      </c>
      <c r="DO22" t="str">
        <f>AL22</f>
        <v>ADNMPROA</v>
      </c>
      <c r="DP22" s="45">
        <f>CF22</f>
        <v>42992</v>
      </c>
    </row>
    <row r="23" spans="1:120" ht="17.25" customHeight="1">
      <c r="A23" s="39"/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39"/>
      <c r="T23" s="40" t="s">
        <v>249</v>
      </c>
      <c r="U23" s="39"/>
      <c r="V23" s="39"/>
      <c r="W23" s="39"/>
      <c r="X23" s="39"/>
      <c r="Y23" s="39"/>
      <c r="Z23" s="41"/>
      <c r="AA23" s="39"/>
      <c r="AB23" s="39"/>
      <c r="AC23" s="39"/>
      <c r="AD23" s="39"/>
      <c r="AE23" s="39"/>
      <c r="AF23" s="39"/>
      <c r="AG23" s="39"/>
      <c r="AH23" s="39"/>
      <c r="AI23" s="39"/>
      <c r="AJ23" s="39" t="s">
        <v>211</v>
      </c>
      <c r="AK23" s="39" t="s">
        <v>212</v>
      </c>
      <c r="AL23" s="39" t="s">
        <v>213</v>
      </c>
      <c r="AM23" s="39"/>
      <c r="AN23" s="39"/>
      <c r="AO23" s="39"/>
      <c r="AP23" s="39"/>
      <c r="AQ23" s="39"/>
      <c r="AR23" s="39"/>
      <c r="AS23" s="39"/>
      <c r="AT23" s="39"/>
      <c r="AU23" s="39"/>
      <c r="AV23" s="39"/>
      <c r="AW23" s="39"/>
      <c r="AX23" s="39"/>
      <c r="AY23" s="39"/>
      <c r="AZ23" s="39"/>
      <c r="BA23" s="39"/>
      <c r="BB23" s="39"/>
      <c r="BC23" s="39"/>
      <c r="BD23" s="39"/>
      <c r="BE23" s="39"/>
      <c r="BF23" s="39"/>
      <c r="BG23" s="39"/>
      <c r="BH23" s="39"/>
      <c r="BI23" s="39"/>
      <c r="BJ23" s="39"/>
      <c r="BK23" s="39"/>
      <c r="BL23" s="39"/>
      <c r="BM23" s="39"/>
      <c r="BN23" s="39"/>
      <c r="BO23" s="39"/>
      <c r="BP23" s="39"/>
      <c r="BQ23" s="39"/>
      <c r="BR23" s="39"/>
      <c r="BS23" s="39"/>
      <c r="BT23" s="39"/>
      <c r="BU23" s="39"/>
      <c r="BV23" s="39"/>
      <c r="BW23" s="39"/>
      <c r="BX23" s="41"/>
      <c r="BY23" s="39"/>
      <c r="BZ23" s="39"/>
      <c r="CA23" s="39"/>
      <c r="CB23" s="39"/>
      <c r="CC23" s="39"/>
      <c r="CD23" s="39"/>
      <c r="CE23" s="42"/>
      <c r="CF23" s="42">
        <v>42975</v>
      </c>
      <c r="CG23" s="39"/>
      <c r="CH23" s="39"/>
      <c r="CI23" s="39"/>
      <c r="CJ23" s="39"/>
      <c r="CK23" s="39"/>
      <c r="CL23" s="41"/>
      <c r="CM23" s="39"/>
      <c r="CN23" s="39"/>
      <c r="CO23" s="39"/>
      <c r="CP23" s="39"/>
      <c r="CQ23" s="41"/>
      <c r="CR23" s="41"/>
      <c r="CS23" s="39"/>
      <c r="CT23" s="41"/>
      <c r="CU23" s="39"/>
      <c r="CV23" s="39"/>
      <c r="CW23" s="39"/>
      <c r="CX23" s="39"/>
      <c r="CY23" s="42"/>
      <c r="CZ23" s="39"/>
      <c r="DA23" s="39"/>
      <c r="DB23" s="39"/>
      <c r="DC23" s="39"/>
      <c r="DD23" s="39"/>
      <c r="DE23" s="39"/>
      <c r="DF23" s="42"/>
      <c r="DG23" s="41"/>
      <c r="DH23" s="39"/>
      <c r="DI23" s="39"/>
      <c r="DJ23" s="39"/>
      <c r="DK23" s="39"/>
      <c r="DL23" s="39"/>
      <c r="DM23" s="46" t="str">
        <f>T23</f>
        <v>A13</v>
      </c>
      <c r="DN23" s="51">
        <f>U23</f>
        <v>0</v>
      </c>
      <c r="DO23" t="str">
        <f>AL23</f>
        <v>ADNM180</v>
      </c>
      <c r="DP23" s="45">
        <f>CF23</f>
        <v>42975</v>
      </c>
    </row>
    <row r="24" spans="1:120" ht="17.25" customHeight="1">
      <c r="A24" s="39"/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40" t="s">
        <v>250</v>
      </c>
      <c r="U24" s="39"/>
      <c r="V24" s="39"/>
      <c r="W24" s="39"/>
      <c r="X24" s="39"/>
      <c r="Y24" s="39"/>
      <c r="Z24" s="41"/>
      <c r="AA24" s="39"/>
      <c r="AB24" s="39"/>
      <c r="AC24" s="39"/>
      <c r="AD24" s="39"/>
      <c r="AE24" s="39"/>
      <c r="AF24" s="39"/>
      <c r="AG24" s="39"/>
      <c r="AH24" s="39"/>
      <c r="AI24" s="39"/>
      <c r="AJ24" s="41"/>
      <c r="AK24" s="41"/>
      <c r="AL24" s="39" t="s">
        <v>220</v>
      </c>
      <c r="AM24" s="39"/>
      <c r="AN24" s="39"/>
      <c r="AO24" s="39"/>
      <c r="AP24" s="39"/>
      <c r="AQ24" s="39"/>
      <c r="AR24" s="39"/>
      <c r="AS24" s="39"/>
      <c r="AT24" s="39"/>
      <c r="AU24" s="39"/>
      <c r="AV24" s="39"/>
      <c r="AW24" s="39"/>
      <c r="AX24" s="39"/>
      <c r="AY24" s="39"/>
      <c r="AZ24" s="39"/>
      <c r="BA24" s="39"/>
      <c r="BB24" s="39"/>
      <c r="BC24" s="39"/>
      <c r="BD24" s="39"/>
      <c r="BE24" s="39"/>
      <c r="BF24" s="39"/>
      <c r="BG24" s="39"/>
      <c r="BH24" s="39"/>
      <c r="BI24" s="39"/>
      <c r="BJ24" s="39"/>
      <c r="BK24" s="39"/>
      <c r="BL24" s="39"/>
      <c r="BM24" s="39"/>
      <c r="BN24" s="39"/>
      <c r="BO24" s="39"/>
      <c r="BP24" s="39"/>
      <c r="BQ24" s="39"/>
      <c r="BR24" s="39"/>
      <c r="BS24" s="39"/>
      <c r="BT24" s="39"/>
      <c r="BU24" s="39"/>
      <c r="BV24" s="39"/>
      <c r="BW24" s="39"/>
      <c r="BX24" s="39"/>
      <c r="BY24" s="39"/>
      <c r="BZ24" s="39"/>
      <c r="CA24" s="39"/>
      <c r="CB24" s="39"/>
      <c r="CC24" s="39"/>
      <c r="CD24" s="39"/>
      <c r="CE24" s="42"/>
      <c r="CF24" s="42">
        <v>42913</v>
      </c>
      <c r="CG24" s="39"/>
      <c r="CH24" s="39"/>
      <c r="CI24" s="39"/>
      <c r="CJ24" s="39"/>
      <c r="CK24" s="39"/>
      <c r="CL24" s="41"/>
      <c r="CM24" s="41"/>
      <c r="CN24" s="39"/>
      <c r="CO24" s="39"/>
      <c r="CP24" s="39"/>
      <c r="CQ24" s="41"/>
      <c r="CR24" s="41"/>
      <c r="CS24" s="39"/>
      <c r="CT24" s="41"/>
      <c r="CU24" s="39"/>
      <c r="CV24" s="39"/>
      <c r="CW24" s="39"/>
      <c r="CX24" s="39"/>
      <c r="CY24" s="42"/>
      <c r="CZ24" s="39"/>
      <c r="DA24" s="39"/>
      <c r="DB24" s="39"/>
      <c r="DC24" s="39"/>
      <c r="DD24" s="39"/>
      <c r="DE24" s="39"/>
      <c r="DF24" s="42"/>
      <c r="DG24" s="41"/>
      <c r="DH24" s="39"/>
      <c r="DI24" s="39"/>
      <c r="DJ24" s="39"/>
      <c r="DK24" s="39"/>
      <c r="DL24" s="39"/>
      <c r="DM24" s="46" t="str">
        <f>T24</f>
        <v>A14</v>
      </c>
      <c r="DN24" s="51">
        <f>U24</f>
        <v>0</v>
      </c>
      <c r="DO24" t="str">
        <f>AL24</f>
        <v>AERDFCPF</v>
      </c>
      <c r="DP24" s="45">
        <f>CF24</f>
        <v>42913</v>
      </c>
    </row>
    <row r="25" spans="1:120" ht="17.25" customHeight="1">
      <c r="A25" s="39"/>
      <c r="B25" s="39"/>
      <c r="C25" s="39"/>
      <c r="D25" s="39"/>
      <c r="E25" s="39"/>
      <c r="F25" s="39"/>
      <c r="G25" s="39"/>
      <c r="H25" s="39"/>
      <c r="I25" s="39"/>
      <c r="J25" s="39"/>
      <c r="K25" s="39"/>
      <c r="L25" s="39"/>
      <c r="M25" s="39"/>
      <c r="N25" s="39"/>
      <c r="O25" s="39"/>
      <c r="P25" s="39"/>
      <c r="Q25" s="39"/>
      <c r="R25" s="39"/>
      <c r="S25" s="39"/>
      <c r="T25" s="40" t="s">
        <v>251</v>
      </c>
      <c r="U25" s="39"/>
      <c r="V25" s="39"/>
      <c r="W25" s="39"/>
      <c r="X25" s="39"/>
      <c r="Y25" s="39"/>
      <c r="Z25" s="41"/>
      <c r="AA25" s="39"/>
      <c r="AB25" s="39"/>
      <c r="AC25" s="39"/>
      <c r="AD25" s="39"/>
      <c r="AE25" s="39"/>
      <c r="AF25" s="39"/>
      <c r="AG25" s="39"/>
      <c r="AH25" s="39"/>
      <c r="AI25" s="39"/>
      <c r="AJ25" s="41"/>
      <c r="AK25" s="41"/>
      <c r="AL25" s="39" t="s">
        <v>207</v>
      </c>
      <c r="AM25" s="39"/>
      <c r="AN25" s="39"/>
      <c r="AO25" s="39"/>
      <c r="AP25" s="41"/>
      <c r="AQ25" s="39"/>
      <c r="AR25" s="39"/>
      <c r="AS25" s="39"/>
      <c r="AT25" s="39"/>
      <c r="AU25" s="39"/>
      <c r="AV25" s="39"/>
      <c r="AW25" s="39"/>
      <c r="AX25" s="39"/>
      <c r="AY25" s="39"/>
      <c r="AZ25" s="39"/>
      <c r="BA25" s="39"/>
      <c r="BB25" s="39"/>
      <c r="BC25" s="39"/>
      <c r="BD25" s="39"/>
      <c r="BE25" s="39"/>
      <c r="BF25" s="41"/>
      <c r="BG25" s="39"/>
      <c r="BH25" s="39"/>
      <c r="BI25" s="39"/>
      <c r="BJ25" s="39"/>
      <c r="BK25" s="39"/>
      <c r="BL25" s="39"/>
      <c r="BM25" s="39"/>
      <c r="BN25" s="39"/>
      <c r="BO25" s="39"/>
      <c r="BP25" s="39"/>
      <c r="BQ25" s="39"/>
      <c r="BR25" s="39"/>
      <c r="BS25" s="39"/>
      <c r="BT25" s="39"/>
      <c r="BU25" s="39"/>
      <c r="BV25" s="39"/>
      <c r="BW25" s="39"/>
      <c r="BX25" s="39"/>
      <c r="BY25" s="39"/>
      <c r="BZ25" s="39"/>
      <c r="CA25" s="39"/>
      <c r="CB25" s="39"/>
      <c r="CC25" s="39"/>
      <c r="CD25" s="39"/>
      <c r="CE25" s="42"/>
      <c r="CF25" s="42">
        <v>42682</v>
      </c>
      <c r="CG25" s="39"/>
      <c r="CH25" s="39"/>
      <c r="CI25" s="39"/>
      <c r="CJ25" s="39"/>
      <c r="CK25" s="39"/>
      <c r="CL25" s="41"/>
      <c r="CM25" s="41"/>
      <c r="CN25" s="39"/>
      <c r="CO25" s="39"/>
      <c r="CP25" s="39"/>
      <c r="CQ25" s="41"/>
      <c r="CR25" s="41"/>
      <c r="CS25" s="39"/>
      <c r="CT25" s="41"/>
      <c r="CU25" s="39"/>
      <c r="CV25" s="39"/>
      <c r="CW25" s="39"/>
      <c r="CX25" s="41"/>
      <c r="CY25" s="42"/>
      <c r="CZ25" s="39"/>
      <c r="DA25" s="39"/>
      <c r="DB25" s="39"/>
      <c r="DC25" s="39"/>
      <c r="DD25" s="39"/>
      <c r="DE25" s="39"/>
      <c r="DF25" s="42"/>
      <c r="DG25" s="41"/>
      <c r="DH25" s="39"/>
      <c r="DI25" s="39"/>
      <c r="DJ25" s="39"/>
      <c r="DK25" s="39"/>
      <c r="DL25" s="39"/>
      <c r="DM25" s="46" t="str">
        <f>T25</f>
        <v>A15</v>
      </c>
      <c r="DN25" s="51">
        <f>U25</f>
        <v>0</v>
      </c>
      <c r="DO25" t="str">
        <f>AL25</f>
        <v>ACDLYENC01</v>
      </c>
      <c r="DP25" s="45">
        <f>CF25</f>
        <v>42682</v>
      </c>
    </row>
    <row r="26" spans="1:120" ht="17.25" customHeight="1">
      <c r="A26" s="39"/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40" t="s">
        <v>252</v>
      </c>
      <c r="U26" s="39"/>
      <c r="V26" s="39"/>
      <c r="W26" s="39"/>
      <c r="X26" s="39"/>
      <c r="Y26" s="39"/>
      <c r="Z26" s="41"/>
      <c r="AA26" s="39"/>
      <c r="AB26" s="39"/>
      <c r="AC26" s="39"/>
      <c r="AD26" s="39"/>
      <c r="AE26" s="39"/>
      <c r="AF26" s="39"/>
      <c r="AG26" s="39"/>
      <c r="AH26" s="39"/>
      <c r="AI26" s="39"/>
      <c r="AJ26" s="41"/>
      <c r="AK26" s="41"/>
      <c r="AL26" s="39" t="s">
        <v>179</v>
      </c>
      <c r="AM26" s="39"/>
      <c r="AN26" s="41"/>
      <c r="AO26" s="39"/>
      <c r="AP26" s="39"/>
      <c r="AQ26" s="39"/>
      <c r="AR26" s="39"/>
      <c r="AS26" s="39"/>
      <c r="AT26" s="39"/>
      <c r="AU26" s="39"/>
      <c r="AV26" s="39"/>
      <c r="AW26" s="39"/>
      <c r="AX26" s="39"/>
      <c r="AY26" s="39"/>
      <c r="AZ26" s="39"/>
      <c r="BA26" s="39"/>
      <c r="BB26" s="39"/>
      <c r="BC26" s="39"/>
      <c r="BD26" s="39"/>
      <c r="BE26" s="39"/>
      <c r="BF26" s="41"/>
      <c r="BG26" s="39"/>
      <c r="BH26" s="39"/>
      <c r="BI26" s="39"/>
      <c r="BJ26" s="39"/>
      <c r="BK26" s="39"/>
      <c r="BL26" s="39"/>
      <c r="BM26" s="39"/>
      <c r="BN26" s="39"/>
      <c r="BO26" s="39"/>
      <c r="BP26" s="39"/>
      <c r="BQ26" s="39"/>
      <c r="BR26" s="39"/>
      <c r="BS26" s="39"/>
      <c r="BT26" s="39"/>
      <c r="BU26" s="39"/>
      <c r="BV26" s="39"/>
      <c r="BW26" s="39"/>
      <c r="BX26" s="39"/>
      <c r="BY26" s="39"/>
      <c r="BZ26" s="39"/>
      <c r="CA26" s="39"/>
      <c r="CB26" s="39"/>
      <c r="CC26" s="39"/>
      <c r="CD26" s="39"/>
      <c r="CE26" s="42"/>
      <c r="CF26" s="42">
        <v>42488</v>
      </c>
      <c r="CG26" s="39"/>
      <c r="CH26" s="39"/>
      <c r="CI26" s="39"/>
      <c r="CJ26" s="39"/>
      <c r="CK26" s="39"/>
      <c r="CL26" s="41"/>
      <c r="CM26" s="39"/>
      <c r="CN26" s="39"/>
      <c r="CO26" s="39"/>
      <c r="CP26" s="39"/>
      <c r="CQ26" s="39"/>
      <c r="CR26" s="39"/>
      <c r="CS26" s="39"/>
      <c r="CT26" s="41"/>
      <c r="CU26" s="39"/>
      <c r="CV26" s="39"/>
      <c r="CW26" s="39"/>
      <c r="CX26" s="39"/>
      <c r="CY26" s="42"/>
      <c r="CZ26" s="39"/>
      <c r="DA26" s="39"/>
      <c r="DB26" s="39"/>
      <c r="DC26" s="39"/>
      <c r="DD26" s="39"/>
      <c r="DE26" s="39"/>
      <c r="DF26" s="42"/>
      <c r="DG26" s="41"/>
      <c r="DH26" s="39"/>
      <c r="DI26" s="39"/>
      <c r="DJ26" s="39"/>
      <c r="DK26" s="39"/>
      <c r="DL26" s="39"/>
      <c r="DM26" s="46" t="str">
        <f>T26</f>
        <v>A16</v>
      </c>
      <c r="DN26" s="51">
        <f>U26</f>
        <v>0</v>
      </c>
      <c r="DO26" t="str">
        <f>AL26</f>
        <v>AAMEDS0002</v>
      </c>
      <c r="DP26" s="45">
        <f>CF26</f>
        <v>42488</v>
      </c>
    </row>
    <row r="27" spans="1:120" ht="17.25" customHeight="1">
      <c r="A27" s="39"/>
      <c r="B27" s="39"/>
      <c r="C27" s="39"/>
      <c r="D27" s="39"/>
      <c r="E27" s="39"/>
      <c r="F27" s="39"/>
      <c r="G27" s="39"/>
      <c r="H27" s="39"/>
      <c r="I27" s="39"/>
      <c r="J27" s="39"/>
      <c r="K27" s="39"/>
      <c r="L27" s="39"/>
      <c r="M27" s="39"/>
      <c r="N27" s="39"/>
      <c r="O27" s="39"/>
      <c r="P27" s="39"/>
      <c r="Q27" s="39"/>
      <c r="R27" s="39"/>
      <c r="S27" s="39"/>
      <c r="T27" s="40" t="s">
        <v>253</v>
      </c>
      <c r="U27" s="39"/>
      <c r="V27" s="39"/>
      <c r="W27" s="39"/>
      <c r="X27" s="39"/>
      <c r="Y27" s="39"/>
      <c r="Z27" s="41"/>
      <c r="AA27" s="39"/>
      <c r="AB27" s="39"/>
      <c r="AC27" s="39"/>
      <c r="AD27" s="39"/>
      <c r="AE27" s="39"/>
      <c r="AF27" s="39"/>
      <c r="AG27" s="39"/>
      <c r="AH27" s="39"/>
      <c r="AI27" s="39"/>
      <c r="AJ27" s="41"/>
      <c r="AK27" s="41"/>
      <c r="AL27" s="39" t="s">
        <v>201</v>
      </c>
      <c r="AM27" s="39"/>
      <c r="AN27" s="39"/>
      <c r="AO27" s="39"/>
      <c r="AP27" s="39"/>
      <c r="AQ27" s="39"/>
      <c r="AR27" s="39"/>
      <c r="AS27" s="39"/>
      <c r="AT27" s="39"/>
      <c r="AU27" s="39"/>
      <c r="AV27" s="39"/>
      <c r="AW27" s="39"/>
      <c r="AX27" s="39"/>
      <c r="AY27" s="39"/>
      <c r="AZ27" s="39"/>
      <c r="BA27" s="39"/>
      <c r="BB27" s="39"/>
      <c r="BC27" s="39"/>
      <c r="BD27" s="39"/>
      <c r="BE27" s="39"/>
      <c r="BF27" s="39"/>
      <c r="BG27" s="39"/>
      <c r="BH27" s="39"/>
      <c r="BI27" s="39"/>
      <c r="BJ27" s="39"/>
      <c r="BK27" s="39"/>
      <c r="BL27" s="39"/>
      <c r="BM27" s="39"/>
      <c r="BN27" s="39"/>
      <c r="BO27" s="39"/>
      <c r="BP27" s="39"/>
      <c r="BQ27" s="39"/>
      <c r="BR27" s="39"/>
      <c r="BS27" s="39"/>
      <c r="BT27" s="39"/>
      <c r="BU27" s="39"/>
      <c r="BV27" s="39"/>
      <c r="BW27" s="39"/>
      <c r="BX27" s="39"/>
      <c r="BY27" s="39"/>
      <c r="BZ27" s="39"/>
      <c r="CA27" s="39"/>
      <c r="CB27" s="39"/>
      <c r="CC27" s="39"/>
      <c r="CD27" s="39"/>
      <c r="CE27" s="42"/>
      <c r="CF27" s="42">
        <v>42355</v>
      </c>
      <c r="CG27" s="39"/>
      <c r="CH27" s="39"/>
      <c r="CI27" s="39"/>
      <c r="CJ27" s="39"/>
      <c r="CK27" s="39"/>
      <c r="CL27" s="41"/>
      <c r="CM27" s="41"/>
      <c r="CN27" s="39"/>
      <c r="CO27" s="39"/>
      <c r="CP27" s="39"/>
      <c r="CQ27" s="41"/>
      <c r="CR27" s="41"/>
      <c r="CS27" s="39"/>
      <c r="CT27" s="41"/>
      <c r="CU27" s="39"/>
      <c r="CV27" s="39"/>
      <c r="CW27" s="39"/>
      <c r="CX27" s="41"/>
      <c r="CY27" s="42"/>
      <c r="CZ27" s="39"/>
      <c r="DA27" s="39"/>
      <c r="DB27" s="39"/>
      <c r="DC27" s="39"/>
      <c r="DD27" s="39"/>
      <c r="DE27" s="39"/>
      <c r="DF27" s="42"/>
      <c r="DG27" s="41"/>
      <c r="DH27" s="39"/>
      <c r="DI27" s="39"/>
      <c r="DJ27" s="39"/>
      <c r="DK27" s="39"/>
      <c r="DL27" s="39"/>
      <c r="DM27" s="46" t="str">
        <f>T27</f>
        <v>A17</v>
      </c>
      <c r="DN27" s="51">
        <f>U27</f>
        <v>0</v>
      </c>
      <c r="DO27" t="str">
        <f>AL27</f>
        <v>AEMED2200C</v>
      </c>
      <c r="DP27" s="45">
        <f>CF27</f>
        <v>42355</v>
      </c>
    </row>
    <row r="28" spans="1:120" ht="17.25" customHeight="1">
      <c r="A28" s="39"/>
      <c r="B28" s="39"/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  <c r="O28" s="39"/>
      <c r="P28" s="39"/>
      <c r="Q28" s="39"/>
      <c r="R28" s="39"/>
      <c r="S28" s="39"/>
      <c r="T28" s="40" t="s">
        <v>254</v>
      </c>
      <c r="U28" s="39"/>
      <c r="V28" s="39"/>
      <c r="W28" s="39"/>
      <c r="X28" s="39"/>
      <c r="Y28" s="39"/>
      <c r="Z28" s="41"/>
      <c r="AA28" s="39"/>
      <c r="AB28" s="39"/>
      <c r="AC28" s="39"/>
      <c r="AD28" s="39"/>
      <c r="AE28" s="39"/>
      <c r="AF28" s="39"/>
      <c r="AG28" s="39"/>
      <c r="AH28" s="39"/>
      <c r="AI28" s="39"/>
      <c r="AJ28" s="41"/>
      <c r="AK28" s="41"/>
      <c r="AL28" s="39" t="s">
        <v>206</v>
      </c>
      <c r="AM28" s="39"/>
      <c r="AN28" s="39"/>
      <c r="AO28" s="39"/>
      <c r="AP28" s="41"/>
      <c r="AQ28" s="39"/>
      <c r="AR28" s="39"/>
      <c r="AS28" s="39"/>
      <c r="AT28" s="39"/>
      <c r="AU28" s="39"/>
      <c r="AV28" s="39"/>
      <c r="AW28" s="39"/>
      <c r="AX28" s="39"/>
      <c r="AY28" s="39"/>
      <c r="AZ28" s="39"/>
      <c r="BA28" s="39"/>
      <c r="BB28" s="39"/>
      <c r="BC28" s="39"/>
      <c r="BD28" s="39"/>
      <c r="BE28" s="39"/>
      <c r="BF28" s="41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39"/>
      <c r="BR28" s="39"/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42"/>
      <c r="CF28" s="42">
        <v>42338</v>
      </c>
      <c r="CG28" s="39"/>
      <c r="CH28" s="39"/>
      <c r="CI28" s="39"/>
      <c r="CJ28" s="39"/>
      <c r="CK28" s="39"/>
      <c r="CL28" s="41"/>
      <c r="CM28" s="41"/>
      <c r="CN28" s="39"/>
      <c r="CO28" s="39"/>
      <c r="CP28" s="39"/>
      <c r="CQ28" s="41"/>
      <c r="CR28" s="41"/>
      <c r="CS28" s="39"/>
      <c r="CT28" s="41"/>
      <c r="CU28" s="39"/>
      <c r="CV28" s="39"/>
      <c r="CW28" s="39"/>
      <c r="CX28" s="41"/>
      <c r="CY28" s="42"/>
      <c r="CZ28" s="39"/>
      <c r="DA28" s="39"/>
      <c r="DB28" s="39"/>
      <c r="DC28" s="39"/>
      <c r="DD28" s="39"/>
      <c r="DE28" s="39"/>
      <c r="DF28" s="42"/>
      <c r="DG28" s="41"/>
      <c r="DH28" s="39"/>
      <c r="DI28" s="39"/>
      <c r="DJ28" s="39"/>
      <c r="DK28" s="39"/>
      <c r="DL28" s="39"/>
      <c r="DM28" s="46" t="str">
        <f>T28</f>
        <v>A18</v>
      </c>
      <c r="DN28" s="51">
        <f>U28</f>
        <v>0</v>
      </c>
      <c r="DO28" t="str">
        <f>AL28</f>
        <v>ACDLYENC02</v>
      </c>
      <c r="DP28" s="45">
        <f>CF28</f>
        <v>42338</v>
      </c>
    </row>
    <row r="29" spans="1:120" ht="17.25" customHeight="1">
      <c r="A29" s="39"/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40" t="s">
        <v>255</v>
      </c>
      <c r="U29" s="39"/>
      <c r="V29" s="39"/>
      <c r="W29" s="39"/>
      <c r="X29" s="39"/>
      <c r="Y29" s="39"/>
      <c r="Z29" s="41"/>
      <c r="AA29" s="39"/>
      <c r="AB29" s="39"/>
      <c r="AC29" s="39"/>
      <c r="AD29" s="39"/>
      <c r="AE29" s="39"/>
      <c r="AF29" s="39"/>
      <c r="AG29" s="39"/>
      <c r="AH29" s="39"/>
      <c r="AI29" s="39"/>
      <c r="AJ29" s="41"/>
      <c r="AK29" s="41"/>
      <c r="AL29" s="39" t="s">
        <v>206</v>
      </c>
      <c r="AM29" s="39"/>
      <c r="AN29" s="39"/>
      <c r="AO29" s="39"/>
      <c r="AP29" s="41"/>
      <c r="AQ29" s="39"/>
      <c r="AR29" s="39"/>
      <c r="AS29" s="39"/>
      <c r="AT29" s="39"/>
      <c r="AU29" s="39"/>
      <c r="AV29" s="39"/>
      <c r="AW29" s="39"/>
      <c r="AX29" s="39"/>
      <c r="AY29" s="39"/>
      <c r="AZ29" s="39"/>
      <c r="BA29" s="39"/>
      <c r="BB29" s="39"/>
      <c r="BC29" s="39"/>
      <c r="BD29" s="39"/>
      <c r="BE29" s="39"/>
      <c r="BF29" s="41"/>
      <c r="BG29" s="39"/>
      <c r="BH29" s="39"/>
      <c r="BI29" s="39"/>
      <c r="BJ29" s="39"/>
      <c r="BK29" s="39"/>
      <c r="BL29" s="39"/>
      <c r="BM29" s="39"/>
      <c r="BN29" s="39"/>
      <c r="BO29" s="39"/>
      <c r="BP29" s="39"/>
      <c r="BQ29" s="39"/>
      <c r="BR29" s="39"/>
      <c r="BS29" s="39"/>
      <c r="BT29" s="39"/>
      <c r="BU29" s="39"/>
      <c r="BV29" s="39"/>
      <c r="BW29" s="39"/>
      <c r="BX29" s="39"/>
      <c r="BY29" s="39"/>
      <c r="BZ29" s="39"/>
      <c r="CA29" s="39"/>
      <c r="CB29" s="39"/>
      <c r="CC29" s="39"/>
      <c r="CD29" s="39"/>
      <c r="CE29" s="42"/>
      <c r="CF29" s="42">
        <v>42143</v>
      </c>
      <c r="CG29" s="39"/>
      <c r="CH29" s="39"/>
      <c r="CI29" s="39"/>
      <c r="CJ29" s="39"/>
      <c r="CK29" s="39"/>
      <c r="CL29" s="41"/>
      <c r="CM29" s="41"/>
      <c r="CN29" s="39"/>
      <c r="CO29" s="39"/>
      <c r="CP29" s="39"/>
      <c r="CQ29" s="41"/>
      <c r="CR29" s="41"/>
      <c r="CS29" s="39"/>
      <c r="CT29" s="41"/>
      <c r="CU29" s="39"/>
      <c r="CV29" s="39"/>
      <c r="CW29" s="39"/>
      <c r="CX29" s="41"/>
      <c r="CY29" s="42"/>
      <c r="CZ29" s="39"/>
      <c r="DA29" s="39"/>
      <c r="DB29" s="39"/>
      <c r="DC29" s="39"/>
      <c r="DD29" s="39"/>
      <c r="DE29" s="39"/>
      <c r="DF29" s="42"/>
      <c r="DG29" s="41"/>
      <c r="DH29" s="39"/>
      <c r="DI29" s="39"/>
      <c r="DJ29" s="39"/>
      <c r="DK29" s="39"/>
      <c r="DL29" s="39"/>
      <c r="DM29" s="46" t="str">
        <f>T29</f>
        <v>A19</v>
      </c>
      <c r="DN29" s="51">
        <f>U29</f>
        <v>0</v>
      </c>
      <c r="DO29" t="str">
        <f>AL29</f>
        <v>ACDLYENC02</v>
      </c>
      <c r="DP29" s="45">
        <f>CF29</f>
        <v>42143</v>
      </c>
    </row>
    <row r="30" spans="1:120" ht="17.25" customHeight="1">
      <c r="A30" s="39"/>
      <c r="B30" s="39"/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  <c r="O30" s="39"/>
      <c r="P30" s="39"/>
      <c r="Q30" s="39"/>
      <c r="R30" s="39"/>
      <c r="S30" s="39"/>
      <c r="T30" s="40" t="s">
        <v>256</v>
      </c>
      <c r="U30" s="39"/>
      <c r="V30" s="39"/>
      <c r="W30" s="39"/>
      <c r="X30" s="39"/>
      <c r="Y30" s="39"/>
      <c r="Z30" s="41"/>
      <c r="AA30" s="39"/>
      <c r="AB30" s="39"/>
      <c r="AC30" s="39"/>
      <c r="AD30" s="39"/>
      <c r="AE30" s="39"/>
      <c r="AF30" s="39"/>
      <c r="AG30" s="39"/>
      <c r="AH30" s="39"/>
      <c r="AI30" s="39"/>
      <c r="AJ30" s="41"/>
      <c r="AK30" s="41"/>
      <c r="AL30" s="39" t="s">
        <v>194</v>
      </c>
      <c r="AM30" s="39"/>
      <c r="AN30" s="39"/>
      <c r="AO30" s="39"/>
      <c r="AP30" s="41"/>
      <c r="AQ30" s="39"/>
      <c r="AR30" s="39"/>
      <c r="AS30" s="39"/>
      <c r="AT30" s="39"/>
      <c r="AU30" s="39"/>
      <c r="AV30" s="39"/>
      <c r="AW30" s="39"/>
      <c r="AX30" s="39"/>
      <c r="AY30" s="39"/>
      <c r="AZ30" s="39"/>
      <c r="BA30" s="39"/>
      <c r="BB30" s="39"/>
      <c r="BC30" s="39"/>
      <c r="BD30" s="39"/>
      <c r="BE30" s="39"/>
      <c r="BF30" s="41"/>
      <c r="BG30" s="39"/>
      <c r="BH30" s="39"/>
      <c r="BI30" s="39"/>
      <c r="BJ30" s="39"/>
      <c r="BK30" s="39"/>
      <c r="BL30" s="39"/>
      <c r="BM30" s="39"/>
      <c r="BN30" s="39"/>
      <c r="BO30" s="39"/>
      <c r="BP30" s="39"/>
      <c r="BQ30" s="39"/>
      <c r="BR30" s="39"/>
      <c r="BS30" s="39"/>
      <c r="BT30" s="39"/>
      <c r="BU30" s="39"/>
      <c r="BV30" s="39"/>
      <c r="BW30" s="39"/>
      <c r="BX30" s="39"/>
      <c r="BY30" s="39"/>
      <c r="BZ30" s="39"/>
      <c r="CA30" s="39"/>
      <c r="CB30" s="39"/>
      <c r="CC30" s="39"/>
      <c r="CD30" s="39"/>
      <c r="CE30" s="42"/>
      <c r="CF30" s="42">
        <v>42080</v>
      </c>
      <c r="CG30" s="39"/>
      <c r="CH30" s="39"/>
      <c r="CI30" s="39"/>
      <c r="CJ30" s="39"/>
      <c r="CK30" s="39"/>
      <c r="CL30" s="41"/>
      <c r="CM30" s="39"/>
      <c r="CN30" s="39"/>
      <c r="CO30" s="39"/>
      <c r="CP30" s="39"/>
      <c r="CQ30" s="41"/>
      <c r="CR30" s="41"/>
      <c r="CS30" s="39"/>
      <c r="CT30" s="41"/>
      <c r="CU30" s="39"/>
      <c r="CV30" s="39"/>
      <c r="CW30" s="39"/>
      <c r="CX30" s="41"/>
      <c r="CY30" s="42"/>
      <c r="CZ30" s="39"/>
      <c r="DA30" s="39"/>
      <c r="DB30" s="39"/>
      <c r="DC30" s="39"/>
      <c r="DD30" s="39"/>
      <c r="DE30" s="39"/>
      <c r="DF30" s="42"/>
      <c r="DG30" s="41"/>
      <c r="DH30" s="39"/>
      <c r="DI30" s="39"/>
      <c r="DJ30" s="39"/>
      <c r="DK30" s="39"/>
      <c r="DL30" s="39"/>
      <c r="DM30" s="46" t="str">
        <f>T30</f>
        <v>A20</v>
      </c>
      <c r="DN30" s="51">
        <f>U30</f>
        <v>0</v>
      </c>
      <c r="DO30" t="str">
        <f>AL30</f>
        <v>AAK425TRIP</v>
      </c>
      <c r="DP30" s="45">
        <f>CF30</f>
        <v>42080</v>
      </c>
    </row>
    <row r="31" spans="1:120" ht="17.25" customHeight="1"/>
    <row r="32" spans="1:120" ht="17.25" customHeight="1"/>
    <row r="33" ht="17.25" customHeight="1"/>
    <row r="34" ht="17.25" customHeight="1"/>
    <row r="35" ht="17.25" customHeight="1"/>
    <row r="36" ht="17.25" customHeight="1"/>
    <row r="37" ht="17.25" customHeight="1"/>
    <row r="38" ht="17.25" customHeight="1"/>
    <row r="39" ht="17.25" customHeight="1"/>
    <row r="40" ht="17.25" customHeight="1"/>
    <row r="41" ht="17.25" customHeight="1"/>
    <row r="42" ht="17.25" customHeight="1"/>
    <row r="43" ht="17.25" customHeight="1"/>
    <row r="44" ht="17.25" customHeight="1"/>
    <row r="45" ht="17.25" customHeight="1"/>
    <row r="46" ht="17.25" customHeight="1"/>
    <row r="47" ht="17.25" customHeight="1"/>
    <row r="48" ht="17.25" customHeight="1"/>
    <row r="49" ht="17.25" customHeight="1"/>
    <row r="50" ht="17.25" customHeight="1"/>
    <row r="51" ht="17.25" customHeight="1"/>
    <row r="52" ht="17.25" customHeight="1"/>
    <row r="53" ht="17.25" customHeight="1"/>
    <row r="54" ht="17.25" customHeight="1"/>
    <row r="55" ht="17.25" customHeight="1"/>
    <row r="56" ht="17.25" customHeight="1"/>
    <row r="57" ht="17.25" customHeight="1"/>
    <row r="58" ht="17.25" customHeight="1"/>
    <row r="59" ht="17.25" customHeight="1"/>
    <row r="60" ht="17.25" customHeight="1"/>
    <row r="61" ht="17.25" customHeight="1"/>
    <row r="62" ht="17.25" customHeight="1"/>
    <row r="63" ht="17.25" customHeight="1"/>
    <row r="64" ht="17.25" customHeight="1"/>
    <row r="65" ht="17.25" customHeight="1"/>
    <row r="66" ht="17.25" customHeight="1"/>
    <row r="67" ht="17.25" customHeight="1"/>
    <row r="68" ht="17.25" customHeight="1"/>
    <row r="69" ht="17.25" customHeight="1"/>
    <row r="70" ht="17.25" customHeight="1"/>
    <row r="71" ht="17.25" customHeight="1"/>
    <row r="72" ht="17.25" customHeight="1"/>
    <row r="73" ht="17.25" customHeight="1"/>
    <row r="74" ht="17.25" customHeight="1"/>
    <row r="75" ht="17.25" customHeight="1"/>
    <row r="76" ht="17.25" customHeight="1"/>
    <row r="77" ht="17.25" customHeight="1"/>
    <row r="78" ht="17.25" customHeight="1"/>
    <row r="79" ht="17.25" customHeight="1"/>
    <row r="80" ht="17.25" customHeight="1"/>
    <row r="81" ht="17.25" customHeight="1"/>
    <row r="82" ht="17.25" customHeight="1"/>
    <row r="83" ht="17.25" customHeight="1"/>
    <row r="84" ht="17.25" customHeight="1"/>
    <row r="85" ht="17.25" customHeight="1"/>
    <row r="86" ht="17.25" customHeight="1"/>
    <row r="87" ht="17.25" customHeight="1"/>
    <row r="88" ht="17.25" customHeight="1"/>
    <row r="89" ht="17.25" customHeight="1"/>
    <row r="90" ht="17.25" customHeight="1"/>
    <row r="91" ht="17.25" customHeight="1"/>
    <row r="92" ht="17.25" customHeight="1"/>
    <row r="93" ht="17.25" customHeight="1"/>
    <row r="94" ht="17.25" customHeight="1"/>
    <row r="95" ht="17.25" customHeight="1"/>
    <row r="96" ht="17.25" customHeight="1"/>
    <row r="97" ht="17.25" customHeight="1"/>
    <row r="98" ht="17.25" customHeight="1"/>
    <row r="99" ht="17.25" customHeight="1"/>
    <row r="100" ht="17.25" customHeight="1"/>
    <row r="101" ht="17.25" customHeight="1"/>
    <row r="102" ht="17.25" customHeight="1"/>
    <row r="103" ht="17.25" customHeight="1"/>
    <row r="104" ht="17.25" customHeight="1"/>
    <row r="105" ht="17.25" customHeight="1"/>
    <row r="106" ht="17.25" customHeight="1"/>
    <row r="107" ht="17.25" customHeight="1"/>
    <row r="108" ht="17.25" customHeight="1"/>
    <row r="109" ht="17.25" customHeight="1"/>
    <row r="110" ht="17.25" customHeight="1"/>
    <row r="111" ht="17.25" customHeight="1"/>
    <row r="112" ht="17.25" customHeight="1"/>
    <row r="113" ht="17.25" customHeight="1"/>
    <row r="114" ht="17.25" customHeight="1"/>
    <row r="115" ht="17.25" customHeight="1"/>
    <row r="116" ht="17.25" customHeight="1"/>
    <row r="117" ht="17.25" customHeight="1"/>
    <row r="118" ht="17.25" customHeight="1"/>
    <row r="119" ht="17.25" customHeight="1"/>
    <row r="120" ht="17.25" customHeight="1"/>
    <row r="121" ht="17.25" customHeight="1"/>
    <row r="122" ht="17.25" customHeight="1"/>
    <row r="123" ht="17.25" customHeight="1"/>
    <row r="124" ht="17.25" customHeight="1"/>
    <row r="125" ht="17.25" customHeight="1"/>
    <row r="126" ht="17.25" customHeight="1"/>
    <row r="127" ht="17.25" customHeight="1"/>
    <row r="128" ht="17.25" customHeight="1"/>
    <row r="129" ht="17.25" customHeight="1"/>
    <row r="130" ht="17.25" customHeight="1"/>
    <row r="131" ht="17.25" customHeight="1"/>
    <row r="132" ht="17.25" customHeight="1"/>
    <row r="133" ht="17.25" customHeight="1"/>
    <row r="134" ht="17.25" customHeight="1"/>
    <row r="135" ht="17.25" customHeight="1"/>
    <row r="136" ht="17.25" customHeight="1"/>
    <row r="137" ht="17.25" customHeight="1"/>
    <row r="138" ht="17.25" customHeight="1"/>
    <row r="139" ht="17.25" customHeight="1"/>
    <row r="140" ht="17.25" customHeight="1"/>
    <row r="141" ht="17.25" customHeight="1"/>
    <row r="142" ht="17.25" customHeight="1"/>
    <row r="143" ht="17.25" customHeight="1"/>
    <row r="144" ht="17.25" customHeight="1"/>
    <row r="145" ht="17.25" customHeight="1"/>
    <row r="146" ht="17.25" customHeight="1"/>
    <row r="147" ht="17.25" customHeight="1"/>
    <row r="148" ht="17.25" customHeight="1"/>
    <row r="149" ht="17.25" customHeight="1"/>
    <row r="150" ht="17.25" customHeight="1"/>
    <row r="151" ht="17.25" customHeight="1"/>
    <row r="152" ht="17.25" customHeight="1"/>
    <row r="153" ht="17.25" customHeight="1"/>
    <row r="154" ht="17.25" customHeight="1"/>
    <row r="155" ht="17.25" customHeight="1"/>
    <row r="156" ht="17.25" customHeight="1"/>
    <row r="157" ht="17.25" customHeight="1"/>
    <row r="158" ht="17.25" customHeight="1"/>
    <row r="159" ht="17.25" customHeight="1"/>
    <row r="160" ht="17.25" customHeight="1"/>
    <row r="161" ht="17.25" customHeight="1"/>
    <row r="162" ht="17.25" customHeight="1"/>
    <row r="163" ht="17.25" customHeight="1"/>
    <row r="164" ht="17.25" customHeight="1"/>
    <row r="165" ht="17.25" customHeight="1"/>
    <row r="166" ht="17.25" customHeight="1"/>
    <row r="167" ht="17.25" customHeight="1"/>
    <row r="168" ht="17.25" customHeight="1"/>
    <row r="169" ht="17.25" customHeight="1"/>
    <row r="170" ht="17.25" customHeight="1"/>
    <row r="171" ht="17.25" customHeight="1"/>
    <row r="172" ht="17.25" customHeight="1"/>
    <row r="173" ht="17.25" customHeight="1"/>
    <row r="174" ht="17.25" customHeight="1"/>
    <row r="175" ht="17.25" customHeight="1"/>
    <row r="176" ht="17.25" customHeight="1"/>
    <row r="177" ht="17.25" customHeight="1"/>
    <row r="178" ht="17.25" customHeight="1"/>
    <row r="179" ht="17.25" customHeight="1"/>
    <row r="180" ht="17.25" customHeight="1"/>
    <row r="181" ht="17.25" customHeight="1"/>
    <row r="182" ht="17.25" customHeight="1"/>
    <row r="183" ht="17.25" customHeight="1"/>
    <row r="184" ht="17.25" customHeight="1"/>
    <row r="185" ht="17.25" customHeight="1"/>
    <row r="186" ht="17.25" customHeight="1"/>
    <row r="187" ht="17.25" customHeight="1"/>
    <row r="188" ht="17.25" customHeight="1"/>
    <row r="189" ht="17.25" customHeight="1"/>
    <row r="190" ht="17.25" customHeight="1"/>
    <row r="191" ht="17.25" customHeight="1"/>
    <row r="192" ht="17.25" customHeight="1"/>
    <row r="193" ht="17.25" customHeight="1"/>
    <row r="194" ht="17.25" customHeight="1"/>
    <row r="195" ht="17.25" customHeight="1"/>
    <row r="196" ht="17.25" customHeight="1"/>
    <row r="197" ht="17.25" customHeight="1"/>
    <row r="198" ht="17.25" customHeight="1"/>
    <row r="199" ht="17.25" customHeight="1"/>
    <row r="200" ht="17.25" customHeight="1"/>
    <row r="201" ht="17.25" customHeight="1"/>
    <row r="202" ht="17.25" customHeight="1"/>
    <row r="203" ht="17.25" customHeight="1"/>
    <row r="204" ht="17.25" customHeight="1"/>
    <row r="205" ht="17.25" customHeight="1"/>
    <row r="206" ht="17.25" customHeight="1"/>
    <row r="207" ht="17.25" customHeight="1"/>
    <row r="208" ht="17.25" customHeight="1"/>
    <row r="209" ht="17.25" customHeight="1"/>
    <row r="210" ht="17.25" customHeight="1"/>
    <row r="211" ht="17.25" customHeight="1"/>
    <row r="212" ht="17.25" customHeight="1"/>
    <row r="213" ht="17.25" customHeight="1"/>
    <row r="214" ht="17.25" customHeight="1"/>
    <row r="215" ht="17.25" customHeight="1"/>
    <row r="216" ht="17.25" customHeight="1"/>
    <row r="217" ht="17.25" customHeight="1"/>
    <row r="218" ht="17.25" customHeight="1"/>
    <row r="219" ht="17.25" customHeight="1"/>
    <row r="220" ht="17.25" customHeight="1"/>
    <row r="221" ht="17.25" customHeight="1"/>
    <row r="222" ht="17.25" customHeight="1"/>
    <row r="223" ht="17.25" customHeight="1"/>
    <row r="224" ht="17.25" customHeight="1"/>
    <row r="225" ht="17.25" customHeight="1"/>
    <row r="226" ht="17.25" customHeight="1"/>
    <row r="227" ht="17.25" customHeight="1"/>
    <row r="228" ht="17.25" customHeight="1"/>
    <row r="229" ht="17.25" customHeight="1"/>
    <row r="230" ht="17.25" customHeight="1"/>
    <row r="231" ht="17.25" customHeight="1"/>
    <row r="232" ht="17.25" customHeight="1"/>
    <row r="233" ht="17.25" customHeight="1"/>
    <row r="234" ht="17.25" customHeight="1"/>
    <row r="235" ht="17.25" customHeight="1"/>
    <row r="236" ht="17.25" customHeight="1"/>
    <row r="237" ht="17.25" customHeight="1"/>
    <row r="238" ht="17.25" customHeight="1"/>
    <row r="239" ht="17.25" customHeight="1"/>
    <row r="240" ht="17.25" customHeight="1"/>
    <row r="241" ht="17.25" customHeight="1"/>
    <row r="242" ht="17.25" customHeight="1"/>
    <row r="243" ht="17.25" customHeight="1"/>
    <row r="244" ht="17.25" customHeight="1"/>
    <row r="245" ht="17.25" customHeight="1"/>
    <row r="246" ht="17.25" customHeight="1"/>
    <row r="247" ht="17.25" customHeight="1"/>
    <row r="248" ht="17.25" customHeight="1"/>
    <row r="249" ht="17.25" customHeight="1"/>
    <row r="250" ht="17.25" customHeight="1"/>
    <row r="251" ht="17.25" customHeight="1"/>
    <row r="252" ht="17.25" customHeight="1"/>
    <row r="253" ht="17.25" customHeight="1"/>
    <row r="254" ht="17.25" customHeight="1"/>
    <row r="255" ht="17.25" customHeight="1"/>
    <row r="256" ht="17.25" customHeight="1"/>
    <row r="257" ht="17.25" customHeight="1"/>
    <row r="258" ht="17.25" customHeight="1"/>
    <row r="259" ht="17.25" customHeight="1"/>
    <row r="260" ht="17.25" customHeight="1"/>
    <row r="261" ht="17.25" customHeight="1"/>
    <row r="262" ht="17.25" customHeight="1"/>
    <row r="263" ht="17.25" customHeight="1"/>
    <row r="264" ht="17.25" customHeight="1"/>
    <row r="265" ht="17.25" customHeight="1"/>
    <row r="266" ht="17.25" customHeight="1"/>
    <row r="267" ht="17.25" customHeight="1"/>
    <row r="268" ht="17.25" customHeight="1"/>
    <row r="269" ht="17.25" customHeight="1"/>
    <row r="270" ht="17.25" customHeight="1"/>
    <row r="271" ht="17.25" customHeight="1"/>
    <row r="272" ht="17.25" customHeight="1"/>
    <row r="273" ht="17.25" customHeight="1"/>
    <row r="274" ht="17.25" customHeight="1"/>
    <row r="275" ht="17.25" customHeight="1"/>
    <row r="276" ht="17.25" customHeight="1"/>
    <row r="277" ht="17.25" customHeight="1"/>
    <row r="278" ht="17.25" customHeight="1"/>
    <row r="279" ht="17.25" customHeight="1"/>
    <row r="280" ht="17.25" customHeight="1"/>
    <row r="281" ht="17.25" customHeight="1"/>
    <row r="282" ht="17.25" customHeight="1"/>
    <row r="283" ht="17.25" customHeight="1"/>
    <row r="284" ht="17.25" customHeight="1"/>
    <row r="285" ht="17.25" customHeight="1"/>
    <row r="286" ht="17.25" customHeight="1"/>
    <row r="287" ht="17.25" customHeight="1"/>
    <row r="288" ht="17.25" customHeight="1"/>
    <row r="289" ht="17.25" customHeight="1"/>
    <row r="290" ht="17.25" customHeight="1"/>
    <row r="291" ht="17.25" customHeight="1"/>
    <row r="292" ht="17.25" customHeight="1"/>
    <row r="293" ht="17.25" customHeight="1"/>
    <row r="294" ht="17.25" customHeight="1"/>
    <row r="295" ht="17.25" customHeight="1"/>
    <row r="296" ht="17.25" customHeight="1"/>
    <row r="297" ht="17.25" customHeight="1"/>
    <row r="298" ht="17.25" customHeight="1"/>
    <row r="299" ht="17.25" customHeight="1"/>
    <row r="300" ht="17.25" customHeight="1"/>
    <row r="301" ht="17.25" customHeight="1"/>
    <row r="302" ht="17.25" customHeight="1"/>
    <row r="303" ht="17.25" customHeight="1"/>
    <row r="304" ht="17.25" customHeight="1"/>
    <row r="305" ht="17.25" customHeight="1"/>
    <row r="306" ht="17.25" customHeight="1"/>
    <row r="307" ht="17.25" customHeight="1"/>
    <row r="308" ht="17.25" customHeight="1"/>
    <row r="309" ht="17.25" customHeight="1"/>
    <row r="310" ht="17.25" customHeight="1"/>
    <row r="311" ht="17.25" customHeight="1"/>
    <row r="312" ht="17.25" customHeight="1"/>
    <row r="313" ht="17.25" customHeight="1"/>
    <row r="314" ht="17.25" customHeight="1"/>
    <row r="315" ht="17.25" customHeight="1"/>
    <row r="316" ht="17.25" customHeight="1"/>
    <row r="317" ht="17.25" customHeight="1"/>
    <row r="318" ht="17.25" customHeight="1"/>
    <row r="319" ht="17.25" customHeight="1"/>
    <row r="320" ht="17.25" customHeight="1"/>
    <row r="321" ht="17.25" customHeight="1"/>
    <row r="322" ht="17.25" customHeight="1"/>
    <row r="323" ht="17.25" customHeight="1"/>
    <row r="324" ht="17.25" customHeight="1"/>
    <row r="325" ht="17.25" customHeight="1"/>
    <row r="326" ht="17.25" customHeight="1"/>
    <row r="327" ht="17.25" customHeight="1"/>
    <row r="328" ht="17.25" customHeight="1"/>
    <row r="329" ht="17.25" customHeight="1"/>
    <row r="330" ht="17.25" customHeight="1"/>
    <row r="331" ht="17.25" customHeight="1"/>
    <row r="332" ht="17.25" customHeight="1"/>
    <row r="333" ht="17.25" customHeight="1"/>
    <row r="334" ht="17.25" customHeight="1"/>
    <row r="335" ht="17.25" customHeight="1"/>
    <row r="336" ht="17.25" customHeight="1"/>
    <row r="337" ht="17.25" customHeight="1"/>
    <row r="338" ht="17.25" customHeight="1"/>
    <row r="339" ht="17.25" customHeight="1"/>
    <row r="340" ht="17.25" customHeight="1"/>
    <row r="341" ht="17.25" customHeight="1"/>
    <row r="342" ht="17.25" customHeight="1"/>
    <row r="343" ht="17.25" customHeight="1"/>
    <row r="344" ht="17.25" customHeight="1"/>
    <row r="345" ht="17.25" customHeight="1"/>
    <row r="346" ht="17.25" customHeight="1"/>
    <row r="347" ht="17.25" customHeight="1"/>
    <row r="348" ht="17.25" customHeight="1"/>
    <row r="349" ht="17.25" customHeight="1"/>
    <row r="350" ht="17.25" customHeight="1"/>
    <row r="351" ht="17.25" customHeight="1"/>
    <row r="352" ht="17.25" customHeight="1"/>
    <row r="353" ht="17.25" customHeight="1"/>
    <row r="354" ht="17.25" customHeight="1"/>
    <row r="355" ht="17.25" customHeight="1"/>
    <row r="356" ht="17.25" customHeight="1"/>
    <row r="357" ht="17.25" customHeight="1"/>
    <row r="358" ht="17.25" customHeight="1"/>
    <row r="359" ht="17.25" customHeight="1"/>
    <row r="360" ht="17.25" customHeight="1"/>
    <row r="361" ht="17.25" customHeight="1"/>
    <row r="362" ht="17.25" customHeight="1"/>
    <row r="363" ht="17.25" customHeight="1"/>
    <row r="364" ht="17.25" customHeight="1"/>
    <row r="365" ht="17.25" customHeight="1"/>
    <row r="366" ht="17.25" customHeight="1"/>
    <row r="367" ht="17.25" customHeight="1"/>
    <row r="368" ht="17.25" customHeight="1"/>
    <row r="369" ht="17.25" customHeight="1"/>
    <row r="370" ht="17.25" customHeight="1"/>
    <row r="371" ht="17.25" customHeight="1"/>
    <row r="372" ht="17.25" customHeight="1"/>
    <row r="373" ht="17.25" customHeight="1"/>
    <row r="374" ht="17.25" customHeight="1"/>
    <row r="375" ht="17.25" customHeight="1"/>
    <row r="376" ht="17.25" customHeight="1"/>
    <row r="377" ht="17.25" customHeight="1"/>
    <row r="378" ht="17.25" customHeight="1"/>
    <row r="379" ht="17.25" customHeight="1"/>
    <row r="380" ht="17.25" customHeight="1"/>
    <row r="381" ht="17.25" customHeight="1"/>
    <row r="382" ht="17.25" customHeight="1"/>
    <row r="383" ht="17.25" customHeight="1"/>
    <row r="384" ht="17.25" customHeight="1"/>
    <row r="385" ht="17.25" customHeight="1"/>
    <row r="386" ht="17.25" customHeight="1"/>
    <row r="387" ht="17.25" customHeight="1"/>
    <row r="388" ht="17.25" customHeight="1"/>
    <row r="389" ht="17.25" customHeight="1"/>
    <row r="390" ht="17.25" customHeight="1"/>
    <row r="391" ht="17.25" customHeight="1"/>
    <row r="392" ht="17.25" customHeight="1"/>
    <row r="393" ht="17.25" customHeight="1"/>
    <row r="394" ht="17.25" customHeight="1"/>
    <row r="395" ht="17.25" customHeight="1"/>
    <row r="396" ht="17.25" customHeight="1"/>
    <row r="397" ht="17.25" customHeight="1"/>
    <row r="398" ht="17.25" customHeight="1"/>
    <row r="399" ht="17.25" customHeight="1"/>
    <row r="400" ht="17.25" customHeight="1"/>
    <row r="401" ht="17.25" customHeight="1"/>
    <row r="402" ht="17.25" customHeight="1"/>
    <row r="403" ht="17.25" customHeight="1"/>
    <row r="404" ht="17.25" customHeight="1"/>
    <row r="405" ht="17.25" customHeight="1"/>
    <row r="406" ht="17.25" customHeight="1"/>
    <row r="407" ht="17.25" customHeight="1"/>
    <row r="408" ht="17.25" customHeight="1"/>
    <row r="409" ht="17.25" customHeight="1"/>
    <row r="410" ht="17.25" customHeight="1"/>
    <row r="411" ht="17.25" customHeight="1"/>
    <row r="412" ht="17.25" customHeight="1"/>
    <row r="413" ht="17.25" customHeight="1"/>
    <row r="414" ht="17.25" customHeight="1"/>
    <row r="415" ht="17.25" customHeight="1"/>
    <row r="416" ht="17.25" customHeight="1"/>
    <row r="417" ht="17.25" customHeight="1"/>
    <row r="418" ht="17.25" customHeight="1"/>
    <row r="419" ht="17.25" customHeight="1"/>
    <row r="420" ht="17.25" customHeight="1"/>
    <row r="421" ht="17.25" customHeight="1"/>
    <row r="422" ht="17.25" customHeight="1"/>
    <row r="423" ht="17.25" customHeight="1"/>
    <row r="424" ht="17.25" customHeight="1"/>
    <row r="425" ht="17.25" customHeight="1"/>
    <row r="426" ht="17.25" customHeight="1"/>
    <row r="427" ht="17.25" customHeight="1"/>
    <row r="428" ht="17.25" customHeight="1"/>
    <row r="429" ht="17.25" customHeight="1"/>
    <row r="430" ht="17.25" customHeight="1"/>
    <row r="431" ht="17.25" customHeight="1"/>
    <row r="432" ht="17.25" customHeight="1"/>
    <row r="433" ht="17.25" customHeight="1"/>
    <row r="434" ht="17.25" customHeight="1"/>
    <row r="435" ht="17.25" customHeight="1"/>
    <row r="436" ht="17.25" customHeight="1"/>
    <row r="437" ht="17.25" customHeight="1"/>
    <row r="438" ht="17.25" customHeight="1"/>
    <row r="439" ht="17.25" customHeight="1"/>
    <row r="440" ht="17.25" customHeight="1"/>
    <row r="441" ht="17.25" customHeight="1"/>
    <row r="442" ht="17.25" customHeight="1"/>
    <row r="443" ht="17.25" customHeight="1"/>
    <row r="444" ht="17.25" customHeight="1"/>
    <row r="445" ht="17.25" customHeight="1"/>
    <row r="446" ht="17.25" customHeight="1"/>
    <row r="447" ht="17.25" customHeight="1"/>
    <row r="448" ht="17.25" customHeight="1"/>
    <row r="449" ht="17.25" customHeight="1"/>
    <row r="450" ht="17.25" customHeight="1"/>
    <row r="451" ht="17.25" customHeight="1"/>
    <row r="452" ht="17.25" customHeight="1"/>
    <row r="453" ht="17.25" customHeight="1"/>
    <row r="454" ht="17.25" customHeight="1"/>
    <row r="455" ht="17.25" customHeight="1"/>
    <row r="456" ht="17.25" customHeight="1"/>
    <row r="457" ht="17.25" customHeight="1"/>
    <row r="458" ht="17.25" customHeight="1"/>
    <row r="459" ht="17.25" customHeight="1"/>
    <row r="460" ht="17.25" customHeight="1"/>
    <row r="461" ht="17.25" customHeight="1"/>
    <row r="462" ht="17.25" customHeight="1"/>
    <row r="463" ht="17.25" customHeight="1"/>
    <row r="464" ht="17.25" customHeight="1"/>
    <row r="465" ht="17.25" customHeight="1"/>
    <row r="466" ht="17.25" customHeight="1"/>
    <row r="467" ht="17.25" customHeight="1"/>
    <row r="468" ht="17.25" customHeight="1"/>
    <row r="469" ht="17.25" customHeight="1"/>
    <row r="470" ht="17.25" customHeight="1"/>
    <row r="471" ht="17.25" customHeight="1"/>
    <row r="472" ht="17.25" customHeight="1"/>
    <row r="473" ht="17.25" customHeight="1"/>
    <row r="474" ht="17.25" customHeight="1"/>
    <row r="475" ht="17.25" customHeight="1"/>
    <row r="476" ht="17.25" customHeight="1"/>
    <row r="477" ht="17.25" customHeight="1"/>
    <row r="478" ht="17.25" customHeight="1"/>
    <row r="479" ht="17.25" customHeight="1"/>
    <row r="480" ht="17.25" customHeight="1"/>
    <row r="481" ht="17.25" customHeight="1"/>
    <row r="482" ht="17.25" customHeight="1"/>
    <row r="483" ht="17.25" customHeight="1"/>
    <row r="484" ht="17.25" customHeight="1"/>
    <row r="485" ht="17.25" customHeight="1"/>
    <row r="486" ht="17.25" customHeight="1"/>
    <row r="487" ht="17.25" customHeight="1"/>
    <row r="488" ht="17.25" customHeight="1"/>
    <row r="489" ht="17.25" customHeight="1"/>
    <row r="490" ht="17.25" customHeight="1"/>
    <row r="491" ht="17.25" customHeight="1"/>
    <row r="492" ht="17.25" customHeight="1"/>
    <row r="493" ht="17.25" customHeight="1"/>
    <row r="494" ht="17.25" customHeight="1"/>
    <row r="495" ht="17.25" customHeight="1"/>
    <row r="496" ht="17.25" customHeight="1"/>
    <row r="497" ht="17.25" customHeight="1"/>
    <row r="498" ht="17.25" customHeight="1"/>
    <row r="499" ht="17.25" customHeight="1"/>
    <row r="500" ht="17.25" customHeight="1"/>
    <row r="501" ht="17.25" customHeight="1"/>
    <row r="502" ht="17.25" customHeight="1"/>
    <row r="503" ht="17.25" customHeight="1"/>
    <row r="504" ht="17.25" customHeight="1"/>
    <row r="505" ht="17.25" customHeight="1"/>
    <row r="506" ht="17.25" customHeight="1"/>
    <row r="507" ht="17.25" customHeight="1"/>
    <row r="508" ht="17.25" customHeight="1"/>
    <row r="509" ht="17.25" customHeight="1"/>
    <row r="510" ht="17.25" customHeight="1"/>
    <row r="511" ht="17.25" customHeight="1"/>
    <row r="512" ht="17.25" customHeight="1"/>
    <row r="513" ht="17.25" customHeight="1"/>
    <row r="514" ht="17.25" customHeight="1"/>
    <row r="515" ht="17.25" customHeight="1"/>
    <row r="516" ht="17.25" customHeight="1"/>
    <row r="517" ht="17.25" customHeight="1"/>
    <row r="518" ht="17.25" customHeight="1"/>
    <row r="519" ht="17.25" customHeight="1"/>
    <row r="520" ht="17.25" customHeight="1"/>
    <row r="521" ht="17.25" customHeight="1"/>
    <row r="522" ht="17.25" customHeight="1"/>
    <row r="523" ht="17.25" customHeight="1"/>
    <row r="524" ht="17.25" customHeight="1"/>
    <row r="525" ht="17.25" customHeight="1"/>
    <row r="526" ht="17.25" customHeight="1"/>
    <row r="527" ht="17.25" customHeight="1"/>
    <row r="528" ht="17.25" customHeight="1"/>
    <row r="529" ht="17.25" customHeight="1"/>
    <row r="530" ht="17.25" customHeight="1"/>
    <row r="531" ht="17.25" customHeight="1"/>
    <row r="532" ht="17.25" customHeight="1"/>
    <row r="533" ht="17.25" customHeight="1"/>
    <row r="534" ht="17.25" customHeight="1"/>
    <row r="535" ht="17.25" customHeight="1"/>
    <row r="536" ht="17.25" customHeight="1"/>
    <row r="537" ht="17.25" customHeight="1"/>
    <row r="538" ht="17.25" customHeight="1"/>
    <row r="539" ht="17.25" customHeight="1"/>
    <row r="540" ht="17.25" customHeight="1"/>
    <row r="541" ht="17.25" customHeight="1"/>
    <row r="542" ht="17.25" customHeight="1"/>
    <row r="543" ht="17.25" customHeight="1"/>
    <row r="544" ht="17.25" customHeight="1"/>
    <row r="545" ht="17.25" customHeight="1"/>
    <row r="546" ht="17.25" customHeight="1"/>
    <row r="547" ht="17.25" customHeight="1"/>
    <row r="548" ht="17.25" customHeight="1"/>
    <row r="549" ht="17.25" customHeight="1"/>
    <row r="550" ht="17.25" customHeight="1"/>
    <row r="551" ht="17.25" customHeight="1"/>
    <row r="552" ht="17.25" customHeight="1"/>
    <row r="553" ht="17.25" customHeight="1"/>
    <row r="554" ht="17.25" customHeight="1"/>
    <row r="555" ht="17.25" customHeight="1"/>
    <row r="556" ht="17.25" customHeight="1"/>
    <row r="557" ht="17.25" customHeight="1"/>
    <row r="558" ht="17.25" customHeight="1"/>
    <row r="559" ht="17.25" customHeight="1"/>
    <row r="560" ht="17.25" customHeight="1"/>
    <row r="561" ht="17.25" customHeight="1"/>
    <row r="562" ht="17.25" customHeight="1"/>
    <row r="563" ht="17.25" customHeight="1"/>
    <row r="564" ht="17.25" customHeight="1"/>
    <row r="565" ht="17.25" customHeight="1"/>
    <row r="566" ht="17.25" customHeight="1"/>
    <row r="567" ht="17.25" customHeight="1"/>
    <row r="568" ht="17.25" customHeight="1"/>
    <row r="569" ht="17.25" customHeight="1"/>
    <row r="570" ht="17.25" customHeight="1"/>
    <row r="571" ht="17.25" customHeight="1"/>
    <row r="572" ht="17.25" customHeight="1"/>
    <row r="573" ht="17.25" customHeight="1"/>
    <row r="574" ht="17.25" customHeight="1"/>
    <row r="575" ht="17.25" customHeight="1"/>
    <row r="576" ht="17.25" customHeight="1"/>
    <row r="577" ht="17.25" customHeight="1"/>
    <row r="578" ht="17.25" customHeight="1"/>
    <row r="579" ht="17.25" customHeight="1"/>
    <row r="580" ht="17.25" customHeight="1"/>
    <row r="581" ht="17.25" customHeight="1"/>
    <row r="582" ht="17.25" customHeight="1"/>
    <row r="583" ht="17.25" customHeight="1"/>
    <row r="584" ht="17.25" customHeight="1"/>
    <row r="585" ht="17.25" customHeight="1"/>
    <row r="586" ht="17.25" customHeight="1"/>
    <row r="587" ht="17.25" customHeight="1"/>
    <row r="588" ht="17.25" customHeight="1"/>
    <row r="589" ht="17.25" customHeight="1"/>
    <row r="590" ht="17.25" customHeight="1"/>
    <row r="591" ht="17.25" customHeight="1"/>
    <row r="592" ht="17.25" customHeight="1"/>
    <row r="593" ht="17.25" customHeight="1"/>
    <row r="594" ht="17.25" customHeight="1"/>
    <row r="595" ht="17.25" customHeight="1"/>
    <row r="596" ht="17.25" customHeight="1"/>
    <row r="597" ht="17.25" customHeight="1"/>
    <row r="598" ht="17.25" customHeight="1"/>
    <row r="599" ht="17.25" customHeight="1"/>
    <row r="600" ht="17.25" customHeight="1"/>
    <row r="601" ht="17.25" customHeight="1"/>
    <row r="602" ht="17.25" customHeight="1"/>
    <row r="603" ht="17.25" customHeight="1"/>
    <row r="604" ht="17.25" customHeight="1"/>
    <row r="605" ht="17.25" customHeight="1"/>
    <row r="606" ht="17.25" customHeight="1"/>
    <row r="607" ht="17.25" customHeight="1"/>
    <row r="608" ht="17.25" customHeight="1"/>
    <row r="609" ht="17.25" customHeight="1"/>
    <row r="610" ht="17.25" customHeight="1"/>
    <row r="611" ht="17.25" customHeight="1"/>
    <row r="612" ht="17.25" customHeight="1"/>
    <row r="613" ht="17.25" customHeight="1"/>
    <row r="614" ht="17.25" customHeight="1"/>
    <row r="615" ht="17.25" customHeight="1"/>
    <row r="616" ht="17.25" customHeight="1"/>
    <row r="617" ht="17.25" customHeight="1"/>
    <row r="618" ht="17.25" customHeight="1"/>
    <row r="619" ht="17.25" customHeight="1"/>
    <row r="620" ht="17.25" customHeight="1"/>
    <row r="621" ht="17.25" customHeight="1"/>
    <row r="622" ht="17.25" customHeight="1"/>
    <row r="623" ht="17.25" customHeight="1"/>
    <row r="624" ht="17.25" customHeight="1"/>
    <row r="625" ht="17.25" customHeight="1"/>
    <row r="626" ht="17.25" customHeight="1"/>
    <row r="627" ht="17.25" customHeight="1"/>
    <row r="628" ht="17.25" customHeight="1"/>
    <row r="629" ht="17.25" customHeight="1"/>
    <row r="630" ht="17.25" customHeight="1"/>
    <row r="631" ht="17.25" customHeight="1"/>
    <row r="632" ht="17.25" customHeight="1"/>
    <row r="633" ht="17.25" customHeight="1"/>
    <row r="634" ht="17.25" customHeight="1"/>
    <row r="635" ht="17.25" customHeight="1"/>
    <row r="636" ht="17.25" customHeight="1"/>
    <row r="637" ht="17.25" customHeight="1"/>
    <row r="638" ht="17.25" customHeight="1"/>
    <row r="639" ht="17.25" customHeight="1"/>
    <row r="640" ht="17.25" customHeight="1"/>
    <row r="641" ht="17.25" customHeight="1"/>
    <row r="642" ht="17.25" customHeight="1"/>
    <row r="643" ht="17.25" customHeight="1"/>
    <row r="644" ht="17.25" customHeight="1"/>
    <row r="645" ht="17.25" customHeight="1"/>
    <row r="646" ht="17.25" customHeight="1"/>
    <row r="647" ht="17.25" customHeight="1"/>
    <row r="648" ht="17.25" customHeight="1"/>
    <row r="649" ht="17.25" customHeight="1"/>
    <row r="650" ht="17.25" customHeight="1"/>
    <row r="651" ht="17.25" customHeight="1"/>
    <row r="652" ht="17.25" customHeight="1"/>
    <row r="653" ht="17.25" customHeight="1"/>
    <row r="654" ht="17.25" customHeight="1"/>
    <row r="655" ht="17.25" customHeight="1"/>
    <row r="656" ht="17.25" customHeight="1"/>
    <row r="657" ht="17.25" customHeight="1"/>
    <row r="658" ht="17.25" customHeight="1"/>
    <row r="659" ht="17.25" customHeight="1"/>
    <row r="660" ht="17.25" customHeight="1"/>
    <row r="661" ht="17.25" customHeight="1"/>
    <row r="662" ht="17.25" customHeight="1"/>
    <row r="663" ht="17.25" customHeight="1"/>
    <row r="664" ht="17.25" customHeight="1"/>
    <row r="665" ht="17.25" customHeight="1"/>
    <row r="666" ht="17.25" customHeight="1"/>
    <row r="667" ht="17.25" customHeight="1"/>
    <row r="668" ht="17.25" customHeight="1"/>
    <row r="669" ht="17.25" customHeight="1"/>
    <row r="670" ht="17.25" customHeight="1"/>
    <row r="671" ht="17.25" customHeight="1"/>
    <row r="672" ht="17.25" customHeight="1"/>
    <row r="673" ht="17.25" customHeight="1"/>
    <row r="674" ht="17.25" customHeight="1"/>
    <row r="675" ht="17.25" customHeight="1"/>
    <row r="676" ht="17.25" customHeight="1"/>
    <row r="677" ht="17.25" customHeight="1"/>
    <row r="678" ht="17.25" customHeight="1"/>
    <row r="679" ht="17.25" customHeight="1"/>
    <row r="680" ht="17.25" customHeight="1"/>
    <row r="681" ht="17.25" customHeight="1"/>
    <row r="682" ht="17.25" customHeight="1"/>
    <row r="683" ht="17.25" customHeight="1"/>
    <row r="684" ht="17.25" customHeight="1"/>
    <row r="685" ht="17.25" customHeight="1"/>
    <row r="686" ht="17.25" customHeight="1"/>
    <row r="687" ht="17.25" customHeight="1"/>
    <row r="688" ht="17.25" customHeight="1"/>
    <row r="689" ht="17.25" customHeight="1"/>
    <row r="690" ht="17.25" customHeight="1"/>
    <row r="691" ht="17.25" customHeight="1"/>
    <row r="692" ht="17.25" customHeight="1"/>
    <row r="693" ht="17.25" customHeight="1"/>
    <row r="694" ht="17.25" customHeight="1"/>
    <row r="695" ht="17.25" customHeight="1"/>
    <row r="696" ht="17.25" customHeight="1"/>
    <row r="697" ht="17.25" customHeight="1"/>
    <row r="698" ht="17.25" customHeight="1"/>
    <row r="699" ht="17.25" customHeight="1"/>
    <row r="700" ht="17.25" customHeight="1"/>
    <row r="701" ht="17.25" customHeight="1"/>
    <row r="702" ht="17.25" customHeight="1"/>
    <row r="703" ht="17.25" customHeight="1"/>
    <row r="704" ht="17.25" customHeight="1"/>
    <row r="705" ht="17.25" customHeight="1"/>
    <row r="706" ht="17.25" customHeight="1"/>
    <row r="707" ht="17.25" customHeight="1"/>
    <row r="708" ht="17.25" customHeight="1"/>
    <row r="709" ht="17.25" customHeight="1"/>
    <row r="710" ht="17.25" customHeight="1"/>
    <row r="711" ht="17.25" customHeight="1"/>
    <row r="712" ht="17.25" customHeight="1"/>
    <row r="713" ht="17.25" customHeight="1"/>
    <row r="714" ht="17.25" customHeight="1"/>
    <row r="715" ht="17.25" customHeight="1"/>
    <row r="716" ht="17.25" customHeight="1"/>
    <row r="717" ht="17.25" customHeight="1"/>
    <row r="718" ht="17.25" customHeight="1"/>
    <row r="719" ht="17.25" customHeight="1"/>
    <row r="720" ht="17.25" customHeight="1"/>
    <row r="721" ht="17.25" customHeight="1"/>
    <row r="722" ht="17.25" customHeight="1"/>
    <row r="723" ht="17.25" customHeight="1"/>
    <row r="724" ht="17.25" customHeight="1"/>
    <row r="725" ht="17.25" customHeight="1"/>
    <row r="726" ht="17.25" customHeight="1"/>
    <row r="727" ht="17.25" customHeight="1"/>
    <row r="728" ht="17.25" customHeight="1"/>
    <row r="729" ht="17.25" customHeight="1"/>
    <row r="730" ht="17.25" customHeight="1"/>
    <row r="731" ht="17.25" customHeight="1"/>
    <row r="732" ht="17.25" customHeight="1"/>
    <row r="733" ht="17.25" customHeight="1"/>
    <row r="734" ht="17.25" customHeight="1"/>
    <row r="735" ht="17.25" customHeight="1"/>
    <row r="736" ht="17.25" customHeight="1"/>
    <row r="737" ht="17.25" customHeight="1"/>
    <row r="738" ht="17.25" customHeight="1"/>
    <row r="739" ht="17.25" customHeight="1"/>
    <row r="740" ht="17.25" customHeight="1"/>
    <row r="741" ht="17.25" customHeight="1"/>
    <row r="742" ht="17.25" customHeight="1"/>
    <row r="743" ht="17.25" customHeight="1"/>
    <row r="744" ht="17.25" customHeight="1"/>
    <row r="745" ht="17.25" customHeight="1"/>
    <row r="746" ht="17.25" customHeight="1"/>
    <row r="747" ht="17.25" customHeight="1"/>
    <row r="748" ht="17.25" customHeight="1"/>
    <row r="749" ht="17.25" customHeight="1"/>
    <row r="750" ht="17.25" customHeight="1"/>
    <row r="751" ht="17.25" customHeight="1"/>
    <row r="752" ht="17.25" customHeight="1"/>
    <row r="753" ht="17.25" customHeight="1"/>
    <row r="754" ht="17.25" customHeight="1"/>
    <row r="755" ht="17.25" customHeight="1"/>
    <row r="756" ht="17.25" customHeight="1"/>
    <row r="757" ht="17.25" customHeight="1"/>
    <row r="758" ht="17.25" customHeight="1"/>
    <row r="759" ht="17.25" customHeight="1"/>
    <row r="760" ht="17.25" customHeight="1"/>
    <row r="761" ht="17.25" customHeight="1"/>
    <row r="762" ht="17.25" customHeight="1"/>
    <row r="763" ht="17.25" customHeight="1"/>
    <row r="764" ht="17.25" customHeight="1"/>
    <row r="765" ht="17.25" customHeight="1"/>
    <row r="766" ht="17.25" customHeight="1"/>
    <row r="767" ht="17.25" customHeight="1"/>
    <row r="768" ht="17.25" customHeight="1"/>
    <row r="769" ht="17.25" customHeight="1"/>
    <row r="770" ht="17.25" customHeight="1"/>
    <row r="771" ht="17.25" customHeight="1"/>
    <row r="772" ht="17.25" customHeight="1"/>
    <row r="773" ht="17.25" customHeight="1"/>
    <row r="774" ht="17.25" customHeight="1"/>
    <row r="775" ht="17.25" customHeight="1"/>
    <row r="776" ht="17.25" customHeight="1"/>
    <row r="777" ht="17.25" customHeight="1"/>
    <row r="778" ht="17.25" customHeight="1"/>
    <row r="779" ht="17.25" customHeight="1"/>
    <row r="780" ht="17.25" customHeight="1"/>
    <row r="781" ht="17.25" customHeight="1"/>
    <row r="782" ht="17.25" customHeight="1"/>
    <row r="783" ht="17.25" customHeight="1"/>
    <row r="784" ht="17.25" customHeight="1"/>
    <row r="785" ht="17.25" customHeight="1"/>
    <row r="786" ht="17.25" customHeight="1"/>
    <row r="787" ht="17.25" customHeight="1"/>
    <row r="788" ht="17.25" customHeight="1"/>
    <row r="789" ht="17.25" customHeight="1"/>
    <row r="790" ht="17.25" customHeight="1"/>
    <row r="791" ht="17.25" customHeight="1"/>
    <row r="792" ht="17.25" customHeight="1"/>
    <row r="793" ht="17.25" customHeight="1"/>
    <row r="794" ht="17.25" customHeight="1"/>
    <row r="795" ht="17.25" customHeight="1"/>
    <row r="796" ht="17.25" customHeight="1"/>
    <row r="797" ht="17.25" customHeight="1"/>
    <row r="798" ht="17.25" customHeight="1"/>
    <row r="799" ht="17.25" customHeight="1"/>
    <row r="800" ht="17.25" customHeight="1"/>
    <row r="801" ht="17.25" customHeight="1"/>
    <row r="802" ht="17.25" customHeight="1"/>
    <row r="803" ht="17.25" customHeight="1"/>
    <row r="804" ht="17.25" customHeight="1"/>
    <row r="805" ht="17.25" customHeight="1"/>
    <row r="806" ht="17.25" customHeight="1"/>
    <row r="807" ht="17.25" customHeight="1"/>
    <row r="808" ht="17.25" customHeight="1"/>
    <row r="809" ht="17.25" customHeight="1"/>
    <row r="810" ht="17.25" customHeight="1"/>
    <row r="811" ht="17.25" customHeight="1"/>
    <row r="812" ht="17.25" customHeight="1"/>
    <row r="813" ht="17.25" customHeight="1"/>
    <row r="814" ht="17.25" customHeight="1"/>
    <row r="815" ht="17.25" customHeight="1"/>
    <row r="816" ht="17.25" customHeight="1"/>
    <row r="817" ht="17.25" customHeight="1"/>
    <row r="818" ht="17.25" customHeight="1"/>
    <row r="819" ht="17.25" customHeight="1"/>
    <row r="820" ht="17.25" customHeight="1"/>
    <row r="821" ht="17.25" customHeight="1"/>
    <row r="822" ht="17.25" customHeight="1"/>
    <row r="823" ht="17.25" customHeight="1"/>
    <row r="824" ht="17.25" customHeight="1"/>
    <row r="825" ht="17.25" customHeight="1"/>
    <row r="826" ht="17.25" customHeight="1"/>
    <row r="827" ht="17.25" customHeight="1"/>
    <row r="828" ht="17.25" customHeight="1"/>
    <row r="829" ht="17.25" customHeight="1"/>
    <row r="830" ht="17.25" customHeight="1"/>
    <row r="831" ht="17.25" customHeight="1"/>
    <row r="832" ht="17.25" customHeight="1"/>
    <row r="833" ht="17.25" customHeight="1"/>
    <row r="834" ht="17.25" customHeight="1"/>
    <row r="835" ht="17.25" customHeight="1"/>
    <row r="836" ht="17.25" customHeight="1"/>
    <row r="837" ht="17.25" customHeight="1"/>
    <row r="838" ht="17.25" customHeight="1"/>
    <row r="839" ht="17.25" customHeight="1"/>
    <row r="840" ht="17.25" customHeight="1"/>
    <row r="841" ht="17.25" customHeight="1"/>
    <row r="842" ht="17.25" customHeight="1"/>
    <row r="843" ht="17.25" customHeight="1"/>
    <row r="844" ht="17.25" customHeight="1"/>
    <row r="845" ht="17.25" customHeight="1"/>
    <row r="846" ht="17.25" customHeight="1"/>
    <row r="847" ht="17.25" customHeight="1"/>
    <row r="848" ht="17.25" customHeight="1"/>
    <row r="849" ht="17.25" customHeight="1"/>
    <row r="850" ht="17.25" customHeight="1"/>
    <row r="851" ht="17.25" customHeight="1"/>
    <row r="852" ht="17.25" customHeight="1"/>
    <row r="853" ht="17.25" customHeight="1"/>
    <row r="854" ht="17.25" customHeight="1"/>
    <row r="855" ht="17.25" customHeight="1"/>
    <row r="856" ht="17.25" customHeight="1"/>
    <row r="857" ht="17.25" customHeight="1"/>
    <row r="858" ht="17.25" customHeight="1"/>
    <row r="859" ht="17.25" customHeight="1"/>
    <row r="860" ht="17.25" customHeight="1"/>
    <row r="861" ht="17.25" customHeight="1"/>
    <row r="862" ht="17.25" customHeight="1"/>
    <row r="863" ht="17.25" customHeight="1"/>
    <row r="864" ht="17.25" customHeight="1"/>
    <row r="865" ht="17.25" customHeight="1"/>
    <row r="866" ht="17.25" customHeight="1"/>
    <row r="867" ht="17.25" customHeight="1"/>
    <row r="868" ht="17.25" customHeight="1"/>
    <row r="869" ht="17.25" customHeight="1"/>
    <row r="870" ht="17.25" customHeight="1"/>
    <row r="871" ht="17.25" customHeight="1"/>
    <row r="872" ht="17.25" customHeight="1"/>
    <row r="873" ht="17.25" customHeight="1"/>
    <row r="874" ht="17.25" customHeight="1"/>
    <row r="875" ht="17.25" customHeight="1"/>
    <row r="876" ht="17.25" customHeight="1"/>
    <row r="877" ht="17.25" customHeight="1"/>
    <row r="878" ht="17.25" customHeight="1"/>
    <row r="879" ht="17.25" customHeight="1"/>
    <row r="880" ht="17.25" customHeight="1"/>
    <row r="881" ht="17.25" customHeight="1"/>
    <row r="882" ht="17.25" customHeight="1"/>
    <row r="883" ht="17.25" customHeight="1"/>
    <row r="884" ht="17.25" customHeight="1"/>
    <row r="885" ht="17.25" customHeight="1"/>
    <row r="886" ht="17.25" customHeight="1"/>
    <row r="887" ht="17.25" customHeight="1"/>
    <row r="888" ht="17.25" customHeight="1"/>
    <row r="889" ht="17.25" customHeight="1"/>
    <row r="890" ht="17.25" customHeight="1"/>
    <row r="891" ht="17.25" customHeight="1"/>
    <row r="892" ht="17.25" customHeight="1"/>
    <row r="893" ht="17.25" customHeight="1"/>
    <row r="894" ht="17.25" customHeight="1"/>
    <row r="895" ht="17.25" customHeight="1"/>
    <row r="896" ht="17.25" customHeight="1"/>
    <row r="897" ht="17.25" customHeight="1"/>
    <row r="898" ht="17.25" customHeight="1"/>
    <row r="899" ht="17.25" customHeight="1"/>
    <row r="900" ht="17.25" customHeight="1"/>
    <row r="901" ht="17.25" customHeight="1"/>
    <row r="902" ht="17.25" customHeight="1"/>
    <row r="903" ht="17.25" customHeight="1"/>
    <row r="904" ht="17.25" customHeight="1"/>
    <row r="905" ht="17.25" customHeight="1"/>
    <row r="906" ht="17.25" customHeight="1"/>
    <row r="907" ht="17.25" customHeight="1"/>
    <row r="908" ht="17.25" customHeight="1"/>
    <row r="909" ht="17.25" customHeight="1"/>
    <row r="910" ht="17.25" customHeight="1"/>
    <row r="911" ht="17.25" customHeight="1"/>
    <row r="912" ht="17.25" customHeight="1"/>
    <row r="913" ht="17.25" customHeight="1"/>
    <row r="914" ht="17.25" customHeight="1"/>
    <row r="915" ht="17.25" customHeight="1"/>
    <row r="916" ht="17.25" customHeight="1"/>
    <row r="917" ht="17.25" customHeight="1"/>
    <row r="918" ht="17.25" customHeight="1"/>
    <row r="919" ht="17.25" customHeight="1"/>
    <row r="920" ht="17.25" customHeight="1"/>
    <row r="921" ht="17.25" customHeight="1"/>
    <row r="922" ht="17.25" customHeight="1"/>
    <row r="923" ht="17.25" customHeight="1"/>
    <row r="924" ht="17.25" customHeight="1"/>
    <row r="925" ht="17.25" customHeight="1"/>
    <row r="926" ht="17.25" customHeight="1"/>
    <row r="927" ht="17.25" customHeight="1"/>
    <row r="928" ht="17.25" customHeight="1"/>
    <row r="929" ht="17.25" customHeight="1"/>
    <row r="930" ht="17.25" customHeight="1"/>
    <row r="931" ht="17.25" customHeight="1"/>
    <row r="932" ht="17.25" customHeight="1"/>
    <row r="933" ht="17.25" customHeight="1"/>
    <row r="934" ht="17.25" customHeight="1"/>
    <row r="935" ht="17.25" customHeight="1"/>
    <row r="936" ht="17.25" customHeight="1"/>
    <row r="937" ht="17.25" customHeight="1"/>
    <row r="938" ht="17.25" customHeight="1"/>
    <row r="939" ht="17.25" customHeight="1"/>
    <row r="940" ht="17.25" customHeight="1"/>
    <row r="941" ht="17.25" customHeight="1"/>
    <row r="942" ht="17.25" customHeight="1"/>
    <row r="943" ht="17.25" customHeight="1"/>
    <row r="944" ht="17.25" customHeight="1"/>
    <row r="945" ht="17.25" customHeight="1"/>
    <row r="946" ht="17.25" customHeight="1"/>
    <row r="947" ht="17.25" customHeight="1"/>
    <row r="948" ht="17.25" customHeight="1"/>
    <row r="949" ht="17.25" customHeight="1"/>
    <row r="950" ht="17.25" customHeight="1"/>
    <row r="951" ht="17.25" customHeight="1"/>
    <row r="952" ht="17.25" customHeight="1"/>
    <row r="953" ht="17.25" customHeight="1"/>
    <row r="954" ht="17.25" customHeight="1"/>
    <row r="955" ht="17.25" customHeight="1"/>
    <row r="956" ht="17.25" customHeight="1"/>
    <row r="957" ht="17.25" customHeight="1"/>
    <row r="958" ht="17.25" customHeight="1"/>
    <row r="959" ht="17.25" customHeight="1"/>
    <row r="960" ht="17.25" customHeight="1"/>
    <row r="961" ht="17.25" customHeight="1"/>
    <row r="962" ht="17.25" customHeight="1"/>
    <row r="963" ht="17.25" customHeight="1"/>
    <row r="964" ht="17.25" customHeight="1"/>
    <row r="965" ht="17.25" customHeight="1"/>
    <row r="966" ht="17.25" customHeight="1"/>
    <row r="967" ht="17.25" customHeight="1"/>
    <row r="968" ht="17.25" customHeight="1"/>
    <row r="969" ht="17.25" customHeight="1"/>
    <row r="970" ht="17.25" customHeight="1"/>
    <row r="971" ht="17.25" customHeight="1"/>
    <row r="972" ht="17.25" customHeight="1"/>
    <row r="973" ht="17.25" customHeight="1"/>
    <row r="974" ht="17.25" customHeight="1"/>
    <row r="975" ht="17.25" customHeight="1"/>
    <row r="976" ht="17.25" customHeight="1"/>
    <row r="977" ht="17.25" customHeight="1"/>
    <row r="978" ht="17.25" customHeight="1"/>
    <row r="979" ht="17.25" customHeight="1"/>
    <row r="980" ht="17.25" customHeight="1"/>
    <row r="981" ht="17.25" customHeight="1"/>
    <row r="982" ht="17.25" customHeight="1"/>
    <row r="983" ht="17.25" customHeight="1"/>
    <row r="984" ht="17.25" customHeight="1"/>
    <row r="985" ht="17.25" customHeight="1"/>
    <row r="986" ht="17.25" customHeight="1"/>
    <row r="987" ht="17.25" customHeight="1"/>
    <row r="988" ht="17.25" customHeight="1"/>
    <row r="989" ht="17.25" customHeight="1"/>
    <row r="990" ht="17.25" customHeight="1"/>
    <row r="991" ht="17.25" customHeight="1"/>
    <row r="992" ht="17.25" customHeight="1"/>
    <row r="993" ht="17.25" customHeight="1"/>
    <row r="994" ht="17.25" customHeight="1"/>
    <row r="995" ht="17.25" customHeight="1"/>
    <row r="996" ht="17.25" customHeight="1"/>
    <row r="997" ht="17.25" customHeight="1"/>
    <row r="998" ht="17.25" customHeight="1"/>
    <row r="999" ht="17.25" customHeight="1"/>
    <row r="1000" ht="17.25" customHeight="1"/>
    <row r="1001" ht="17.25" customHeight="1"/>
    <row r="1002" ht="17.25" customHeight="1"/>
    <row r="1003" ht="17.25" customHeight="1"/>
    <row r="1004" ht="17.25" customHeight="1"/>
    <row r="1005" ht="17.25" customHeight="1"/>
    <row r="1006" ht="17.25" customHeight="1"/>
    <row r="1007" ht="17.25" customHeight="1"/>
    <row r="1008" ht="17.25" customHeight="1"/>
    <row r="1009" ht="17.25" customHeight="1"/>
    <row r="1010" ht="17.25" customHeight="1"/>
    <row r="1011" ht="17.25" customHeight="1"/>
    <row r="1012" ht="17.25" customHeight="1"/>
    <row r="1013" ht="17.25" customHeight="1"/>
    <row r="1014" ht="17.25" customHeight="1"/>
    <row r="1015" ht="17.25" customHeight="1"/>
    <row r="1016" ht="17.25" customHeight="1"/>
    <row r="1017" ht="17.25" customHeight="1"/>
    <row r="1018" ht="17.25" customHeight="1"/>
    <row r="1019" ht="17.25" customHeight="1"/>
    <row r="1020" ht="17.25" customHeight="1"/>
    <row r="1021" ht="17.25" customHeight="1"/>
    <row r="1022" ht="17.25" customHeight="1"/>
    <row r="1023" ht="17.25" customHeight="1"/>
    <row r="1024" ht="17.25" customHeight="1"/>
    <row r="1025" ht="17.25" customHeight="1"/>
    <row r="1026" ht="17.25" customHeight="1"/>
    <row r="1027" ht="17.25" customHeight="1"/>
    <row r="1028" ht="17.25" customHeight="1"/>
    <row r="1029" ht="17.25" customHeight="1"/>
    <row r="1030" ht="17.25" customHeight="1"/>
    <row r="1031" ht="17.25" customHeight="1"/>
    <row r="1032" ht="17.25" customHeight="1"/>
    <row r="1033" ht="17.25" customHeight="1"/>
    <row r="1034" ht="17.25" customHeight="1"/>
    <row r="1035" ht="17.25" customHeight="1"/>
    <row r="1036" ht="17.25" customHeight="1"/>
    <row r="1037" ht="17.25" customHeight="1"/>
    <row r="1038" ht="17.25" customHeight="1"/>
    <row r="1039" ht="17.25" customHeight="1"/>
    <row r="1040" ht="17.25" customHeight="1"/>
    <row r="1041" ht="17.25" customHeight="1"/>
    <row r="1042" ht="17.25" customHeight="1"/>
    <row r="1043" ht="17.25" customHeight="1"/>
    <row r="1044" ht="17.25" customHeight="1"/>
    <row r="1045" ht="17.25" customHeight="1"/>
    <row r="1046" ht="17.25" customHeight="1"/>
    <row r="1047" ht="17.25" customHeight="1"/>
    <row r="1048" ht="17.25" customHeight="1"/>
    <row r="1049" ht="17.25" customHeight="1"/>
    <row r="1050" ht="17.25" customHeight="1"/>
    <row r="1051" ht="17.25" customHeight="1"/>
    <row r="1052" ht="17.25" customHeight="1"/>
    <row r="1053" ht="17.25" customHeight="1"/>
    <row r="1054" ht="17.25" customHeight="1"/>
    <row r="1055" ht="17.25" customHeight="1"/>
    <row r="1056" ht="17.25" customHeight="1"/>
    <row r="1057" ht="17.25" customHeight="1"/>
    <row r="1058" ht="17.25" customHeight="1"/>
    <row r="1059" ht="17.25" customHeight="1"/>
    <row r="1060" ht="17.25" customHeight="1"/>
    <row r="1061" ht="17.25" customHeight="1"/>
    <row r="1062" ht="17.25" customHeight="1"/>
    <row r="1063" ht="17.25" customHeight="1"/>
    <row r="1064" ht="17.25" customHeight="1"/>
    <row r="1065" ht="17.25" customHeight="1"/>
    <row r="1066" ht="17.25" customHeight="1"/>
    <row r="1067" ht="17.25" customHeight="1"/>
    <row r="1068" ht="17.25" customHeight="1"/>
    <row r="1069" ht="17.25" customHeight="1"/>
    <row r="1070" ht="17.25" customHeight="1"/>
    <row r="1071" ht="17.25" customHeight="1"/>
    <row r="1072" ht="17.25" customHeight="1"/>
    <row r="1073" ht="17.25" customHeight="1"/>
    <row r="1074" ht="17.25" customHeight="1"/>
    <row r="1075" ht="17.25" customHeight="1"/>
    <row r="1076" ht="17.25" customHeight="1"/>
    <row r="1077" ht="17.25" customHeight="1"/>
    <row r="1078" ht="17.25" customHeight="1"/>
    <row r="1079" ht="17.25" customHeight="1"/>
    <row r="1080" ht="17.25" customHeight="1"/>
    <row r="1081" ht="17.25" customHeight="1"/>
    <row r="1082" ht="17.25" customHeight="1"/>
    <row r="1083" ht="17.25" customHeight="1"/>
    <row r="1084" ht="17.25" customHeight="1"/>
    <row r="1085" ht="17.25" customHeight="1"/>
    <row r="1086" ht="17.25" customHeight="1"/>
    <row r="1087" ht="17.25" customHeight="1"/>
    <row r="1088" ht="17.25" customHeight="1"/>
    <row r="1089" ht="17.25" customHeight="1"/>
    <row r="1090" ht="17.25" customHeight="1"/>
    <row r="1091" ht="17.25" customHeight="1"/>
    <row r="1092" ht="17.25" customHeight="1"/>
    <row r="1093" ht="17.25" customHeight="1"/>
    <row r="1094" ht="17.25" customHeight="1"/>
    <row r="1095" ht="17.25" customHeight="1"/>
    <row r="1096" ht="17.25" customHeight="1"/>
    <row r="1097" ht="17.25" customHeight="1"/>
    <row r="1098" ht="17.25" customHeight="1"/>
    <row r="1099" ht="17.25" customHeight="1"/>
    <row r="1100" ht="17.25" customHeight="1"/>
    <row r="1101" ht="17.25" customHeight="1"/>
    <row r="1102" ht="17.25" customHeight="1"/>
    <row r="1103" ht="17.25" customHeight="1"/>
    <row r="1104" ht="17.25" customHeight="1"/>
    <row r="1105" ht="17.25" customHeight="1"/>
    <row r="1106" ht="17.25" customHeight="1"/>
    <row r="1107" ht="17.25" customHeight="1"/>
    <row r="1108" ht="17.25" customHeight="1"/>
    <row r="1109" ht="17.25" customHeight="1"/>
    <row r="1110" ht="17.25" customHeight="1"/>
    <row r="1111" ht="17.25" customHeight="1"/>
    <row r="1112" ht="17.25" customHeight="1"/>
    <row r="1113" ht="17.25" customHeight="1"/>
    <row r="1114" ht="17.25" customHeight="1"/>
    <row r="1115" ht="17.25" customHeight="1"/>
    <row r="1116" ht="17.25" customHeight="1"/>
    <row r="1117" ht="17.25" customHeight="1"/>
    <row r="1118" ht="17.25" customHeight="1"/>
    <row r="1119" ht="17.25" customHeight="1"/>
    <row r="1120" ht="17.25" customHeight="1"/>
    <row r="1121" ht="17.25" customHeight="1"/>
    <row r="1122" ht="17.25" customHeight="1"/>
    <row r="1123" ht="17.25" customHeight="1"/>
    <row r="1124" ht="17.25" customHeight="1"/>
    <row r="1125" ht="17.25" customHeight="1"/>
    <row r="1126" ht="17.25" customHeight="1"/>
    <row r="1127" ht="17.25" customHeight="1"/>
    <row r="1128" ht="17.25" customHeight="1"/>
    <row r="1129" ht="17.25" customHeight="1"/>
    <row r="1130" ht="17.25" customHeight="1"/>
    <row r="1131" ht="17.25" customHeight="1"/>
    <row r="1132" ht="17.25" customHeight="1"/>
    <row r="1133" ht="17.25" customHeight="1"/>
    <row r="1134" ht="17.25" customHeight="1"/>
    <row r="1135" ht="17.25" customHeight="1"/>
    <row r="1136" ht="17.25" customHeight="1"/>
    <row r="1137" ht="17.25" customHeight="1"/>
    <row r="1138" ht="17.25" customHeight="1"/>
    <row r="1139" ht="17.25" customHeight="1"/>
    <row r="1140" ht="17.25" customHeight="1"/>
    <row r="1141" ht="17.25" customHeight="1"/>
    <row r="1142" ht="17.25" customHeight="1"/>
    <row r="1143" ht="17.25" customHeight="1"/>
    <row r="1144" ht="17.25" customHeight="1"/>
    <row r="1145" ht="17.25" customHeight="1"/>
    <row r="1146" ht="17.25" customHeight="1"/>
    <row r="1147" ht="17.25" customHeight="1"/>
    <row r="1148" ht="17.25" customHeight="1"/>
    <row r="1149" ht="17.25" customHeight="1"/>
    <row r="1150" ht="17.25" customHeight="1"/>
    <row r="1151" ht="17.25" customHeight="1"/>
    <row r="1152" ht="17.25" customHeight="1"/>
    <row r="1153" ht="17.25" customHeight="1"/>
    <row r="1154" ht="17.25" customHeight="1"/>
    <row r="1155" ht="17.25" customHeight="1"/>
    <row r="1156" ht="17.25" customHeight="1"/>
    <row r="1157" ht="17.25" customHeight="1"/>
    <row r="1158" ht="17.25" customHeight="1"/>
    <row r="1159" ht="17.25" customHeight="1"/>
    <row r="1160" ht="17.25" customHeight="1"/>
    <row r="1161" ht="17.25" customHeight="1"/>
    <row r="1162" ht="17.25" customHeight="1"/>
    <row r="1163" ht="17.25" customHeight="1"/>
    <row r="1164" ht="17.25" customHeight="1"/>
    <row r="1165" ht="17.25" customHeight="1"/>
    <row r="1166" ht="17.25" customHeight="1"/>
    <row r="1167" ht="17.25" customHeight="1"/>
    <row r="1168" ht="17.25" customHeight="1"/>
    <row r="1169" ht="17.25" customHeight="1"/>
    <row r="1170" ht="17.25" customHeight="1"/>
    <row r="1171" ht="17.25" customHeight="1"/>
    <row r="1172" ht="17.25" customHeight="1"/>
    <row r="1173" ht="17.25" customHeight="1"/>
    <row r="1174" ht="17.25" customHeight="1"/>
    <row r="1175" ht="17.25" customHeight="1"/>
    <row r="1176" ht="17.25" customHeight="1"/>
    <row r="1177" ht="17.25" customHeight="1"/>
    <row r="1178" ht="17.25" customHeight="1"/>
    <row r="1179" ht="17.25" customHeight="1"/>
    <row r="1180" ht="17.25" customHeight="1"/>
    <row r="1181" ht="17.25" customHeight="1"/>
    <row r="1182" ht="17.25" customHeight="1"/>
    <row r="1183" ht="17.25" customHeight="1"/>
    <row r="1184" ht="17.25" customHeight="1"/>
    <row r="1185" ht="17.25" customHeight="1"/>
    <row r="1186" ht="17.25" customHeight="1"/>
    <row r="1187" ht="17.25" customHeight="1"/>
    <row r="1188" ht="17.25" customHeight="1"/>
    <row r="1189" ht="17.25" customHeight="1"/>
    <row r="1190" ht="17.25" customHeight="1"/>
    <row r="1191" ht="17.25" customHeight="1"/>
    <row r="1192" ht="17.25" customHeight="1"/>
    <row r="1193" ht="17.25" customHeight="1"/>
    <row r="1194" ht="17.25" customHeight="1"/>
    <row r="1195" ht="17.25" customHeight="1"/>
    <row r="1196" ht="17.25" customHeight="1"/>
    <row r="1197" ht="17.25" customHeight="1"/>
    <row r="1198" ht="17.25" customHeight="1"/>
    <row r="1199" ht="17.25" customHeight="1"/>
    <row r="1200" ht="17.25" customHeight="1"/>
    <row r="1201" ht="17.25" customHeight="1"/>
    <row r="1202" ht="17.25" customHeight="1"/>
    <row r="1203" ht="17.25" customHeight="1"/>
    <row r="1204" ht="17.25" customHeight="1"/>
    <row r="1205" ht="17.25" customHeight="1"/>
    <row r="1206" ht="17.25" customHeight="1"/>
    <row r="1207" ht="17.25" customHeight="1"/>
    <row r="1208" ht="17.25" customHeight="1"/>
    <row r="1209" ht="17.25" customHeight="1"/>
    <row r="1210" ht="17.25" customHeight="1"/>
    <row r="1211" ht="17.25" customHeight="1"/>
    <row r="1212" ht="17.25" customHeight="1"/>
    <row r="1213" ht="17.25" customHeight="1"/>
    <row r="1214" ht="17.25" customHeight="1"/>
    <row r="1215" ht="17.25" customHeight="1"/>
    <row r="1216" ht="17.25" customHeight="1"/>
    <row r="1217" ht="17.25" customHeight="1"/>
    <row r="1218" ht="17.25" customHeight="1"/>
    <row r="1219" ht="17.25" customHeight="1"/>
    <row r="1220" ht="17.25" customHeight="1"/>
    <row r="1221" ht="17.25" customHeight="1"/>
    <row r="1222" ht="17.25" customHeight="1"/>
    <row r="1223" ht="17.25" customHeight="1"/>
    <row r="1224" ht="17.25" customHeight="1"/>
    <row r="1225" ht="17.25" customHeight="1"/>
    <row r="1226" ht="17.25" customHeight="1"/>
    <row r="1227" ht="17.25" customHeight="1"/>
    <row r="1228" ht="17.25" customHeight="1"/>
    <row r="1229" ht="17.25" customHeight="1"/>
    <row r="1230" ht="17.25" customHeight="1"/>
    <row r="1231" ht="17.25" customHeight="1"/>
    <row r="1232" ht="17.25" customHeight="1"/>
    <row r="1233" ht="17.25" customHeight="1"/>
    <row r="1234" ht="17.25" customHeight="1"/>
    <row r="1235" ht="17.25" customHeight="1"/>
    <row r="1236" ht="17.25" customHeight="1"/>
    <row r="1237" ht="17.25" customHeight="1"/>
    <row r="1238" ht="17.25" customHeight="1"/>
    <row r="1239" ht="17.25" customHeight="1"/>
    <row r="1240" ht="17.25" customHeight="1"/>
    <row r="1241" ht="17.25" customHeight="1"/>
    <row r="1242" ht="17.25" customHeight="1"/>
    <row r="1243" ht="17.25" customHeight="1"/>
    <row r="1244" ht="17.25" customHeight="1"/>
    <row r="1245" ht="17.25" customHeight="1"/>
    <row r="1246" ht="17.25" customHeight="1"/>
    <row r="1247" ht="17.25" customHeight="1"/>
    <row r="1248" ht="17.25" customHeight="1"/>
    <row r="1249" ht="17.25" customHeight="1"/>
    <row r="1250" ht="17.25" customHeight="1"/>
    <row r="1251" ht="17.25" customHeight="1"/>
    <row r="1252" ht="17.25" customHeight="1"/>
    <row r="1253" ht="17.25" customHeight="1"/>
    <row r="1254" ht="17.25" customHeight="1"/>
    <row r="1255" ht="17.25" customHeight="1"/>
    <row r="1256" ht="17.25" customHeight="1"/>
    <row r="1257" ht="17.25" customHeight="1"/>
    <row r="1258" ht="17.25" customHeight="1"/>
    <row r="1259" ht="17.25" customHeight="1"/>
    <row r="1260" ht="17.25" customHeight="1"/>
    <row r="1261" ht="17.25" customHeight="1"/>
    <row r="1262" ht="17.25" customHeight="1"/>
    <row r="1263" ht="17.25" customHeight="1"/>
    <row r="1264" ht="17.25" customHeight="1"/>
    <row r="1265" ht="17.25" customHeight="1"/>
    <row r="1266" ht="17.25" customHeight="1"/>
    <row r="1267" ht="17.25" customHeight="1"/>
    <row r="1268" ht="17.25" customHeight="1"/>
    <row r="1269" ht="17.25" customHeight="1"/>
    <row r="1270" ht="17.25" customHeight="1"/>
    <row r="1271" ht="17.25" customHeight="1"/>
    <row r="1272" ht="17.25" customHeight="1"/>
    <row r="1273" ht="17.25" customHeight="1"/>
    <row r="1274" ht="17.25" customHeight="1"/>
    <row r="1275" ht="17.25" customHeight="1"/>
    <row r="1276" ht="17.25" customHeight="1"/>
    <row r="1277" ht="17.25" customHeight="1"/>
    <row r="1278" ht="17.25" customHeight="1"/>
    <row r="1279" ht="17.25" customHeight="1"/>
    <row r="1280" ht="17.25" customHeight="1"/>
    <row r="1281" ht="17.25" customHeight="1"/>
    <row r="1282" ht="17.25" customHeight="1"/>
    <row r="1283" ht="17.25" customHeight="1"/>
    <row r="1284" ht="17.25" customHeight="1"/>
    <row r="1285" ht="17.25" customHeight="1"/>
    <row r="1286" ht="17.25" customHeight="1"/>
    <row r="1287" ht="17.25" customHeight="1"/>
    <row r="1288" ht="17.25" customHeight="1"/>
    <row r="1289" ht="17.25" customHeight="1"/>
    <row r="1290" ht="17.25" customHeight="1"/>
    <row r="1291" ht="17.25" customHeight="1"/>
    <row r="1292" ht="17.25" customHeight="1"/>
    <row r="1293" ht="17.25" customHeight="1"/>
    <row r="1294" ht="17.25" customHeight="1"/>
    <row r="1295" ht="17.25" customHeight="1"/>
    <row r="1296" ht="17.25" customHeight="1"/>
    <row r="1297" ht="17.25" customHeight="1"/>
    <row r="1298" ht="17.25" customHeight="1"/>
    <row r="1299" ht="17.25" customHeight="1"/>
    <row r="1300" ht="17.25" customHeight="1"/>
    <row r="1301" ht="17.25" customHeight="1"/>
    <row r="1302" ht="17.25" customHeight="1"/>
    <row r="1303" ht="17.25" customHeight="1"/>
    <row r="1304" ht="17.25" customHeight="1"/>
    <row r="1305" ht="17.25" customHeight="1"/>
    <row r="1306" ht="17.25" customHeight="1"/>
    <row r="1307" ht="17.25" customHeight="1"/>
    <row r="1308" ht="17.25" customHeight="1"/>
    <row r="1309" ht="17.25" customHeight="1"/>
    <row r="1310" ht="17.25" customHeight="1"/>
    <row r="1311" ht="17.25" customHeight="1"/>
    <row r="1312" ht="17.25" customHeight="1"/>
    <row r="1313" ht="17.25" customHeight="1"/>
    <row r="1314" ht="17.25" customHeight="1"/>
    <row r="1315" ht="17.25" customHeight="1"/>
    <row r="1316" ht="17.25" customHeight="1"/>
    <row r="1317" ht="17.25" customHeight="1"/>
    <row r="1318" ht="17.25" customHeight="1"/>
    <row r="1319" ht="17.25" customHeight="1"/>
    <row r="1320" ht="17.25" customHeight="1"/>
    <row r="1321" ht="17.25" customHeight="1"/>
    <row r="1322" ht="17.25" customHeight="1"/>
    <row r="1323" ht="17.25" customHeight="1"/>
    <row r="1324" ht="17.25" customHeight="1"/>
    <row r="1325" ht="17.25" customHeight="1"/>
    <row r="1326" ht="17.25" customHeight="1"/>
    <row r="1327" ht="17.25" customHeight="1"/>
    <row r="1328" ht="17.25" customHeight="1"/>
    <row r="1329" ht="17.25" customHeight="1"/>
    <row r="1330" ht="17.25" customHeight="1"/>
    <row r="1331" ht="17.25" customHeight="1"/>
    <row r="1332" ht="17.25" customHeight="1"/>
    <row r="1333" ht="17.25" customHeight="1"/>
    <row r="1334" ht="17.25" customHeight="1"/>
    <row r="1335" ht="17.25" customHeight="1"/>
    <row r="1336" ht="17.25" customHeight="1"/>
    <row r="1337" ht="17.25" customHeight="1"/>
    <row r="1338" ht="17.25" customHeight="1"/>
    <row r="1339" ht="17.25" customHeight="1"/>
    <row r="1340" ht="17.25" customHeight="1"/>
    <row r="1341" ht="17.25" customHeight="1"/>
    <row r="1342" ht="17.25" customHeight="1"/>
    <row r="1343" ht="17.25" customHeight="1"/>
    <row r="1344" ht="17.25" customHeight="1"/>
    <row r="1345" ht="17.25" customHeight="1"/>
    <row r="1346" ht="17.25" customHeight="1"/>
    <row r="1347" ht="17.25" customHeight="1"/>
    <row r="1348" ht="17.25" customHeight="1"/>
    <row r="1349" ht="17.25" customHeight="1"/>
    <row r="1350" ht="17.25" customHeight="1"/>
    <row r="1351" ht="17.25" customHeight="1"/>
    <row r="1352" ht="17.25" customHeight="1"/>
    <row r="1353" ht="17.25" customHeight="1"/>
    <row r="1354" ht="17.25" customHeight="1"/>
    <row r="1355" ht="17.25" customHeight="1"/>
    <row r="1356" ht="17.25" customHeight="1"/>
    <row r="1357" ht="17.25" customHeight="1"/>
    <row r="1358" ht="17.25" customHeight="1"/>
    <row r="1359" ht="17.25" customHeight="1"/>
    <row r="1360" ht="17.25" customHeight="1"/>
    <row r="1361" ht="17.25" customHeight="1"/>
    <row r="1362" ht="17.25" customHeight="1"/>
    <row r="1363" ht="17.25" customHeight="1"/>
    <row r="1364" ht="17.25" customHeight="1"/>
    <row r="1365" ht="17.25" customHeight="1"/>
    <row r="1366" ht="17.25" customHeight="1"/>
    <row r="1367" ht="17.25" customHeight="1"/>
    <row r="1368" ht="17.25" customHeight="1"/>
    <row r="1369" ht="17.25" customHeight="1"/>
    <row r="1370" ht="17.25" customHeight="1"/>
    <row r="1371" ht="17.25" customHeight="1"/>
    <row r="1372" ht="17.25" customHeight="1"/>
    <row r="1373" ht="17.25" customHeight="1"/>
    <row r="1374" ht="17.25" customHeight="1"/>
    <row r="1375" ht="17.25" customHeight="1"/>
    <row r="1376" ht="17.25" customHeight="1"/>
    <row r="1377" ht="17.25" customHeight="1"/>
    <row r="1378" ht="17.25" customHeight="1"/>
    <row r="1379" ht="17.25" customHeight="1"/>
    <row r="1380" ht="17.25" customHeight="1"/>
    <row r="1381" ht="17.25" customHeight="1"/>
    <row r="1382" ht="17.25" customHeight="1"/>
    <row r="1383" ht="17.25" customHeight="1"/>
    <row r="1384" ht="17.25" customHeight="1"/>
    <row r="1385" ht="17.25" customHeight="1"/>
    <row r="1386" ht="17.25" customHeight="1"/>
    <row r="1387" ht="17.25" customHeight="1"/>
    <row r="1388" ht="17.25" customHeight="1"/>
    <row r="1389" ht="17.25" customHeight="1"/>
    <row r="1390" ht="17.25" customHeight="1"/>
    <row r="1391" ht="17.25" customHeight="1"/>
    <row r="1392" ht="17.25" customHeight="1"/>
    <row r="1393" ht="17.25" customHeight="1"/>
    <row r="1394" ht="17.25" customHeight="1"/>
    <row r="1395" ht="17.25" customHeight="1"/>
    <row r="1396" ht="17.25" customHeight="1"/>
    <row r="1397" ht="17.25" customHeight="1"/>
    <row r="1398" ht="17.25" customHeight="1"/>
    <row r="1399" ht="17.25" customHeight="1"/>
    <row r="1400" ht="17.25" customHeight="1"/>
    <row r="1401" ht="17.25" customHeight="1"/>
    <row r="1402" ht="17.25" customHeight="1"/>
    <row r="1403" ht="17.25" customHeight="1"/>
    <row r="1404" ht="17.25" customHeight="1"/>
    <row r="1405" ht="17.25" customHeight="1"/>
    <row r="1406" ht="17.25" customHeight="1"/>
    <row r="1407" ht="17.25" customHeight="1"/>
    <row r="1408" ht="17.25" customHeight="1"/>
    <row r="1409" ht="17.25" customHeight="1"/>
    <row r="1410" ht="17.25" customHeight="1"/>
    <row r="1411" ht="17.25" customHeight="1"/>
    <row r="1412" ht="17.25" customHeight="1"/>
    <row r="1413" ht="17.25" customHeight="1"/>
    <row r="1414" ht="17.25" customHeight="1"/>
    <row r="1415" ht="17.25" customHeight="1"/>
    <row r="1416" ht="17.25" customHeight="1"/>
    <row r="1417" ht="17.25" customHeight="1"/>
    <row r="1418" ht="17.25" customHeight="1"/>
    <row r="1419" ht="17.25" customHeight="1"/>
    <row r="1420" ht="17.25" customHeight="1"/>
    <row r="1421" ht="17.25" customHeight="1"/>
    <row r="1422" ht="17.25" customHeight="1"/>
    <row r="1423" ht="17.25" customHeight="1"/>
    <row r="1424" ht="17.25" customHeight="1"/>
    <row r="1425" ht="17.25" customHeight="1"/>
    <row r="1426" ht="17.25" customHeight="1"/>
    <row r="1427" ht="17.25" customHeight="1"/>
    <row r="1428" ht="17.25" customHeight="1"/>
    <row r="1429" ht="17.25" customHeight="1"/>
    <row r="1430" ht="17.25" customHeight="1"/>
    <row r="1431" ht="17.25" customHeight="1"/>
    <row r="1432" ht="17.25" customHeight="1"/>
    <row r="1433" ht="17.25" customHeight="1"/>
    <row r="1434" ht="17.25" customHeight="1"/>
    <row r="1435" ht="17.25" customHeight="1"/>
    <row r="1436" ht="17.25" customHeight="1"/>
    <row r="1437" ht="17.25" customHeight="1"/>
    <row r="1438" ht="17.25" customHeight="1"/>
    <row r="1439" ht="17.25" customHeight="1"/>
    <row r="1440" ht="17.25" customHeight="1"/>
    <row r="1441" ht="17.25" customHeight="1"/>
    <row r="1442" ht="17.25" customHeight="1"/>
    <row r="1443" ht="17.25" customHeight="1"/>
    <row r="1444" ht="17.25" customHeight="1"/>
    <row r="1445" ht="17.25" customHeight="1"/>
    <row r="1446" ht="17.25" customHeight="1"/>
    <row r="1447" ht="17.25" customHeight="1"/>
    <row r="1448" ht="17.25" customHeight="1"/>
    <row r="1449" ht="17.25" customHeight="1"/>
    <row r="1450" ht="17.25" customHeight="1"/>
    <row r="1451" ht="17.25" customHeight="1"/>
    <row r="1452" ht="17.25" customHeight="1"/>
    <row r="1453" ht="17.25" customHeight="1"/>
    <row r="1454" ht="17.25" customHeight="1"/>
    <row r="1455" ht="17.25" customHeight="1"/>
    <row r="1456" ht="17.25" customHeight="1"/>
    <row r="1457" ht="17.25" customHeight="1"/>
    <row r="1458" ht="17.25" customHeight="1"/>
    <row r="1459" ht="17.25" customHeight="1"/>
    <row r="1460" ht="17.25" customHeight="1"/>
    <row r="1461" ht="17.25" customHeight="1"/>
    <row r="1462" ht="17.25" customHeight="1"/>
    <row r="1463" ht="17.25" customHeight="1"/>
    <row r="1464" ht="17.25" customHeight="1"/>
    <row r="1465" ht="17.25" customHeight="1"/>
    <row r="1466" ht="17.25" customHeight="1"/>
    <row r="1467" ht="17.25" customHeight="1"/>
    <row r="1468" ht="17.25" customHeight="1"/>
    <row r="1469" ht="17.25" customHeight="1"/>
    <row r="1470" ht="17.25" customHeight="1"/>
    <row r="1471" ht="17.25" customHeight="1"/>
    <row r="1472" ht="17.25" customHeight="1"/>
    <row r="1473" ht="17.25" customHeight="1"/>
    <row r="1474" ht="17.25" customHeight="1"/>
    <row r="1475" ht="17.25" customHeight="1"/>
    <row r="1476" ht="17.25" customHeight="1"/>
    <row r="1477" ht="17.25" customHeight="1"/>
    <row r="1478" ht="17.25" customHeight="1"/>
    <row r="1479" ht="17.25" customHeight="1"/>
    <row r="1480" ht="17.25" customHeight="1"/>
    <row r="1481" ht="17.25" customHeight="1"/>
    <row r="1482" ht="17.25" customHeight="1"/>
    <row r="1483" ht="17.25" customHeight="1"/>
    <row r="1484" ht="17.25" customHeight="1"/>
    <row r="1485" ht="17.25" customHeight="1"/>
    <row r="1486" ht="17.25" customHeight="1"/>
    <row r="1487" ht="17.25" customHeight="1"/>
    <row r="1488" ht="17.25" customHeight="1"/>
    <row r="1489" ht="17.25" customHeight="1"/>
    <row r="1490" ht="17.25" customHeight="1"/>
    <row r="1491" ht="17.25" customHeight="1"/>
    <row r="1492" ht="17.25" customHeight="1"/>
    <row r="1493" ht="17.25" customHeight="1"/>
    <row r="1494" ht="17.25" customHeight="1"/>
    <row r="1495" ht="17.25" customHeight="1"/>
    <row r="1496" ht="17.25" customHeight="1"/>
    <row r="1497" ht="17.25" customHeight="1"/>
    <row r="1498" ht="17.25" customHeight="1"/>
    <row r="1499" ht="17.25" customHeight="1"/>
    <row r="1500" ht="17.25" customHeight="1"/>
    <row r="1501" ht="17.25" customHeight="1"/>
    <row r="1502" ht="17.25" customHeight="1"/>
    <row r="1503" ht="17.25" customHeight="1"/>
    <row r="1504" ht="17.25" customHeight="1"/>
    <row r="1505" ht="17.25" customHeight="1"/>
    <row r="1506" ht="17.25" customHeight="1"/>
    <row r="1507" ht="17.25" customHeight="1"/>
    <row r="1508" ht="17.25" customHeight="1"/>
    <row r="1509" ht="17.25" customHeight="1"/>
    <row r="1510" ht="17.25" customHeight="1"/>
    <row r="1511" ht="17.25" customHeight="1"/>
    <row r="1512" ht="17.25" customHeight="1"/>
    <row r="1513" ht="17.25" customHeight="1"/>
    <row r="1514" ht="17.25" customHeight="1"/>
    <row r="1515" ht="17.25" customHeight="1"/>
    <row r="1516" ht="17.25" customHeight="1"/>
    <row r="1517" ht="17.25" customHeight="1"/>
    <row r="1518" ht="17.25" customHeight="1"/>
    <row r="1519" ht="17.25" customHeight="1"/>
    <row r="1520" ht="17.25" customHeight="1"/>
    <row r="1521" ht="17.25" customHeight="1"/>
    <row r="1522" ht="17.25" customHeight="1"/>
    <row r="1523" ht="17.25" customHeight="1"/>
    <row r="1524" ht="17.25" customHeight="1"/>
    <row r="1525" ht="17.25" customHeight="1"/>
    <row r="1526" ht="17.25" customHeight="1"/>
    <row r="1527" ht="17.25" customHeight="1"/>
    <row r="1528" ht="17.25" customHeight="1"/>
    <row r="1529" ht="17.25" customHeight="1"/>
    <row r="1530" ht="17.25" customHeight="1"/>
    <row r="1531" ht="17.25" customHeight="1"/>
    <row r="1532" ht="17.25" customHeight="1"/>
    <row r="1533" ht="17.25" customHeight="1"/>
    <row r="1534" ht="17.25" customHeight="1"/>
    <row r="1535" ht="17.25" customHeight="1"/>
    <row r="1536" ht="17.25" customHeight="1"/>
    <row r="1537" ht="17.25" customHeight="1"/>
    <row r="1538" ht="17.25" customHeight="1"/>
    <row r="1539" ht="17.25" customHeight="1"/>
    <row r="1540" ht="17.25" customHeight="1"/>
    <row r="1541" ht="17.25" customHeight="1"/>
    <row r="1542" ht="17.25" customHeight="1"/>
    <row r="1543" ht="17.25" customHeight="1"/>
    <row r="1544" ht="17.25" customHeight="1"/>
    <row r="1545" ht="17.25" customHeight="1"/>
    <row r="1546" ht="17.25" customHeight="1"/>
    <row r="1547" ht="17.25" customHeight="1"/>
    <row r="1548" ht="17.25" customHeight="1"/>
    <row r="1549" ht="17.25" customHeight="1"/>
    <row r="1550" ht="17.25" customHeight="1"/>
    <row r="1551" ht="17.25" customHeight="1"/>
    <row r="1552" ht="17.25" customHeight="1"/>
    <row r="1553" ht="17.25" customHeight="1"/>
    <row r="1554" ht="17.25" customHeight="1"/>
    <row r="1555" ht="17.25" customHeight="1"/>
    <row r="1556" ht="17.25" customHeight="1"/>
    <row r="1557" ht="17.25" customHeight="1"/>
    <row r="1558" ht="17.25" customHeight="1"/>
    <row r="1559" ht="17.25" customHeight="1"/>
    <row r="1560" ht="17.25" customHeight="1"/>
    <row r="1561" ht="17.25" customHeight="1"/>
    <row r="1562" ht="17.25" customHeight="1"/>
    <row r="1563" ht="17.25" customHeight="1"/>
    <row r="1564" ht="17.25" customHeight="1"/>
    <row r="1565" ht="17.25" customHeight="1"/>
    <row r="1566" ht="17.25" customHeight="1"/>
    <row r="1567" ht="17.25" customHeight="1"/>
    <row r="1568" ht="17.25" customHeight="1"/>
    <row r="1569" ht="17.25" customHeight="1"/>
    <row r="1570" ht="17.25" customHeight="1"/>
    <row r="1571" ht="17.25" customHeight="1"/>
    <row r="1572" ht="17.25" customHeight="1"/>
    <row r="1573" ht="17.25" customHeight="1"/>
    <row r="1574" ht="17.25" customHeight="1"/>
    <row r="1575" ht="17.25" customHeight="1"/>
    <row r="1576" ht="17.25" customHeight="1"/>
    <row r="1577" ht="17.25" customHeight="1"/>
    <row r="1578" ht="17.25" customHeight="1"/>
    <row r="1579" ht="17.25" customHeight="1"/>
    <row r="1580" ht="17.25" customHeight="1"/>
    <row r="1581" ht="17.25" customHeight="1"/>
    <row r="1582" ht="17.25" customHeight="1"/>
    <row r="1583" ht="17.25" customHeight="1"/>
    <row r="1584" ht="17.25" customHeight="1"/>
    <row r="1585" ht="17.25" customHeight="1"/>
    <row r="1586" ht="17.25" customHeight="1"/>
    <row r="1587" ht="17.25" customHeight="1"/>
    <row r="1588" ht="17.25" customHeight="1"/>
    <row r="1589" ht="17.25" customHeight="1"/>
    <row r="1590" ht="17.25" customHeight="1"/>
    <row r="1591" ht="17.25" customHeight="1"/>
    <row r="1592" ht="17.25" customHeight="1"/>
    <row r="1593" ht="17.25" customHeight="1"/>
    <row r="1594" ht="17.25" customHeight="1"/>
    <row r="1595" ht="17.25" customHeight="1"/>
    <row r="1596" ht="17.25" customHeight="1"/>
    <row r="1597" ht="17.25" customHeight="1"/>
    <row r="1598" ht="17.25" customHeight="1"/>
    <row r="1599" ht="17.25" customHeight="1"/>
    <row r="1600" ht="17.25" customHeight="1"/>
    <row r="1601" ht="17.25" customHeight="1"/>
    <row r="1602" ht="17.25" customHeight="1"/>
    <row r="1603" ht="17.25" customHeight="1"/>
    <row r="1604" ht="17.25" customHeight="1"/>
    <row r="1605" ht="17.25" customHeight="1"/>
    <row r="1606" ht="17.25" customHeight="1"/>
    <row r="1607" ht="17.25" customHeight="1"/>
    <row r="1608" ht="17.25" customHeight="1"/>
    <row r="1609" ht="17.25" customHeight="1"/>
    <row r="1610" ht="17.25" customHeight="1"/>
    <row r="1611" ht="17.25" customHeight="1"/>
    <row r="1612" ht="17.25" customHeight="1"/>
    <row r="1613" ht="17.25" customHeight="1"/>
    <row r="1614" ht="17.25" customHeight="1"/>
    <row r="1615" ht="17.25" customHeight="1"/>
    <row r="1616" ht="17.25" customHeight="1"/>
    <row r="1617" ht="17.25" customHeight="1"/>
    <row r="1618" ht="17.25" customHeight="1"/>
    <row r="1619" ht="17.25" customHeight="1"/>
    <row r="1620" ht="17.25" customHeight="1"/>
    <row r="1621" ht="17.25" customHeight="1"/>
    <row r="1622" ht="17.25" customHeight="1"/>
    <row r="1623" ht="17.25" customHeight="1"/>
    <row r="1624" ht="17.25" customHeight="1"/>
    <row r="1625" ht="17.25" customHeight="1"/>
    <row r="1626" ht="17.25" customHeight="1"/>
    <row r="1627" ht="17.25" customHeight="1"/>
    <row r="1628" ht="17.25" customHeight="1"/>
    <row r="1629" ht="17.25" customHeight="1"/>
    <row r="1630" ht="17.25" customHeight="1"/>
    <row r="1631" ht="17.25" customHeight="1"/>
    <row r="1632" ht="17.25" customHeight="1"/>
    <row r="1633" ht="17.25" customHeight="1"/>
    <row r="1634" ht="17.25" customHeight="1"/>
    <row r="1635" ht="17.25" customHeight="1"/>
    <row r="1636" ht="17.25" customHeight="1"/>
    <row r="1637" ht="17.25" customHeight="1"/>
    <row r="1638" ht="17.25" customHeight="1"/>
    <row r="1639" ht="17.25" customHeight="1"/>
    <row r="1640" ht="17.25" customHeight="1"/>
    <row r="1641" ht="17.25" customHeight="1"/>
    <row r="1642" ht="17.25" customHeight="1"/>
    <row r="1643" ht="17.25" customHeight="1"/>
    <row r="1644" ht="17.25" customHeight="1"/>
    <row r="1645" ht="17.25" customHeight="1"/>
    <row r="1646" ht="17.25" customHeight="1"/>
    <row r="1647" ht="17.25" customHeight="1"/>
    <row r="1648" ht="17.25" customHeight="1"/>
    <row r="1649" ht="17.25" customHeight="1"/>
    <row r="1650" ht="17.25" customHeight="1"/>
    <row r="1651" ht="17.25" customHeight="1"/>
    <row r="1652" ht="17.25" customHeight="1"/>
    <row r="1653" ht="17.25" customHeight="1"/>
    <row r="1654" ht="17.25" customHeight="1"/>
    <row r="1655" ht="17.25" customHeight="1"/>
    <row r="1656" ht="17.25" customHeight="1"/>
    <row r="1657" ht="17.25" customHeight="1"/>
    <row r="1658" ht="17.25" customHeight="1"/>
    <row r="1659" ht="17.25" customHeight="1"/>
    <row r="1660" ht="17.25" customHeight="1"/>
    <row r="1661" ht="17.25" customHeight="1"/>
    <row r="1662" ht="17.25" customHeight="1"/>
    <row r="1663" ht="17.25" customHeight="1"/>
    <row r="1664" ht="17.25" customHeight="1"/>
    <row r="1665" ht="17.25" customHeight="1"/>
    <row r="1666" ht="17.25" customHeight="1"/>
    <row r="1667" ht="17.25" customHeight="1"/>
    <row r="1668" ht="17.25" customHeight="1"/>
    <row r="1669" ht="17.25" customHeight="1"/>
    <row r="1670" ht="17.25" customHeight="1"/>
    <row r="1671" ht="17.25" customHeight="1"/>
    <row r="1672" ht="17.25" customHeight="1"/>
    <row r="1673" ht="17.25" customHeight="1"/>
    <row r="1674" ht="17.25" customHeight="1"/>
    <row r="1675" ht="17.25" customHeight="1"/>
    <row r="1676" ht="17.25" customHeight="1"/>
    <row r="1677" ht="17.25" customHeight="1"/>
    <row r="1678" ht="17.25" customHeight="1"/>
    <row r="1679" ht="17.25" customHeight="1"/>
    <row r="1680" ht="17.25" customHeight="1"/>
    <row r="1681" ht="17.25" customHeight="1"/>
    <row r="1682" ht="17.25" customHeight="1"/>
    <row r="1683" ht="17.25" customHeight="1"/>
    <row r="1684" ht="17.25" customHeight="1"/>
    <row r="1685" ht="17.25" customHeight="1"/>
    <row r="1686" ht="17.25" customHeight="1"/>
    <row r="1687" ht="17.25" customHeight="1"/>
    <row r="1688" ht="17.25" customHeight="1"/>
    <row r="1689" ht="17.25" customHeight="1"/>
    <row r="1690" ht="17.25" customHeight="1"/>
    <row r="1691" ht="17.25" customHeight="1"/>
    <row r="1692" ht="17.25" customHeight="1"/>
    <row r="1693" ht="17.25" customHeight="1"/>
    <row r="1694" ht="17.25" customHeight="1"/>
    <row r="1695" ht="17.25" customHeight="1"/>
    <row r="1696" ht="17.25" customHeight="1"/>
    <row r="1697" ht="17.25" customHeight="1"/>
    <row r="1698" ht="17.25" customHeight="1"/>
    <row r="1699" ht="17.25" customHeight="1"/>
    <row r="1700" ht="17.25" customHeight="1"/>
    <row r="1701" ht="17.25" customHeight="1"/>
    <row r="1702" ht="17.25" customHeight="1"/>
    <row r="1703" ht="17.25" customHeight="1"/>
    <row r="1704" ht="17.25" customHeight="1"/>
    <row r="1705" ht="17.25" customHeight="1"/>
    <row r="1706" ht="17.25" customHeight="1"/>
    <row r="1707" ht="17.25" customHeight="1"/>
    <row r="1708" ht="17.25" customHeight="1"/>
    <row r="1709" ht="17.25" customHeight="1"/>
    <row r="1710" ht="17.25" customHeight="1"/>
    <row r="1711" ht="17.25" customHeight="1"/>
    <row r="1712" ht="17.25" customHeight="1"/>
    <row r="1713" ht="17.25" customHeight="1"/>
    <row r="1714" ht="17.25" customHeight="1"/>
    <row r="1715" ht="17.25" customHeight="1"/>
    <row r="1716" ht="17.25" customHeight="1"/>
    <row r="1717" ht="17.25" customHeight="1"/>
    <row r="1718" ht="17.25" customHeight="1"/>
    <row r="1719" ht="17.25" customHeight="1"/>
    <row r="1720" ht="17.25" customHeight="1"/>
    <row r="1721" ht="17.25" customHeight="1"/>
    <row r="1722" ht="17.25" customHeight="1"/>
    <row r="1723" ht="17.25" customHeight="1"/>
    <row r="1724" ht="17.25" customHeight="1"/>
    <row r="1725" ht="17.25" customHeight="1"/>
    <row r="1726" ht="17.25" customHeight="1"/>
    <row r="1727" ht="17.25" customHeight="1"/>
    <row r="1728" ht="17.25" customHeight="1"/>
    <row r="1729" ht="17.25" customHeight="1"/>
    <row r="1730" ht="17.25" customHeight="1"/>
    <row r="1731" ht="17.25" customHeight="1"/>
    <row r="1732" ht="17.25" customHeight="1"/>
    <row r="1733" ht="17.25" customHeight="1"/>
    <row r="1734" ht="17.25" customHeight="1"/>
    <row r="1735" ht="17.25" customHeight="1"/>
    <row r="1736" ht="17.25" customHeight="1"/>
    <row r="1737" ht="17.25" customHeight="1"/>
    <row r="1738" ht="17.25" customHeight="1"/>
    <row r="1739" ht="17.25" customHeight="1"/>
    <row r="1740" ht="17.25" customHeight="1"/>
    <row r="1741" ht="17.25" customHeight="1"/>
    <row r="1742" ht="17.25" customHeight="1"/>
    <row r="1743" ht="17.25" customHeight="1"/>
    <row r="1744" ht="17.25" customHeight="1"/>
    <row r="1745" ht="17.25" customHeight="1"/>
    <row r="1746" ht="17.25" customHeight="1"/>
    <row r="1747" ht="17.25" customHeight="1"/>
    <row r="1748" ht="17.25" customHeight="1"/>
    <row r="1749" ht="17.25" customHeight="1"/>
    <row r="1750" ht="17.25" customHeight="1"/>
    <row r="1751" ht="17.25" customHeight="1"/>
    <row r="1752" ht="17.25" customHeight="1"/>
    <row r="1753" ht="17.25" customHeight="1"/>
    <row r="1754" ht="17.25" customHeight="1"/>
    <row r="1755" ht="17.25" customHeight="1"/>
    <row r="1756" ht="17.25" customHeight="1"/>
    <row r="1757" ht="17.25" customHeight="1"/>
    <row r="1758" ht="17.25" customHeight="1"/>
    <row r="1759" ht="17.25" customHeight="1"/>
    <row r="1760" ht="17.25" customHeight="1"/>
    <row r="1761" ht="17.25" customHeight="1"/>
    <row r="1762" ht="17.25" customHeight="1"/>
    <row r="1763" ht="17.25" customHeight="1"/>
    <row r="1764" ht="17.25" customHeight="1"/>
    <row r="1765" ht="17.25" customHeight="1"/>
    <row r="1766" ht="17.25" customHeight="1"/>
    <row r="1767" ht="17.25" customHeight="1"/>
    <row r="1768" ht="17.25" customHeight="1"/>
    <row r="1769" ht="17.25" customHeight="1"/>
    <row r="1770" ht="17.25" customHeight="1"/>
    <row r="1771" ht="17.25" customHeight="1"/>
    <row r="1772" ht="17.25" customHeight="1"/>
    <row r="1773" ht="17.25" customHeight="1"/>
    <row r="1774" ht="17.25" customHeight="1"/>
    <row r="1775" ht="17.25" customHeight="1"/>
    <row r="1776" ht="17.25" customHeight="1"/>
    <row r="1777" ht="17.25" customHeight="1"/>
    <row r="1778" ht="17.25" customHeight="1"/>
    <row r="1779" ht="17.25" customHeight="1"/>
    <row r="1780" ht="17.25" customHeight="1"/>
    <row r="1781" ht="17.25" customHeight="1"/>
    <row r="1782" ht="17.25" customHeight="1"/>
    <row r="1783" ht="17.25" customHeight="1"/>
    <row r="1784" ht="17.25" customHeight="1"/>
    <row r="1785" ht="17.25" customHeight="1"/>
    <row r="1786" ht="17.25" customHeight="1"/>
    <row r="1787" ht="17.25" customHeight="1"/>
    <row r="1788" ht="17.25" customHeight="1"/>
    <row r="1789" ht="17.25" customHeight="1"/>
    <row r="1790" ht="17.25" customHeight="1"/>
    <row r="1791" ht="17.25" customHeight="1"/>
    <row r="1792" ht="17.25" customHeight="1"/>
    <row r="1793" ht="17.25" customHeight="1"/>
    <row r="1794" ht="17.25" customHeight="1"/>
    <row r="1795" ht="17.25" customHeight="1"/>
    <row r="1796" ht="17.25" customHeight="1"/>
    <row r="1797" ht="17.25" customHeight="1"/>
    <row r="1798" ht="17.25" customHeight="1"/>
    <row r="1799" ht="17.25" customHeight="1"/>
    <row r="1800" ht="17.25" customHeight="1"/>
    <row r="1801" ht="17.25" customHeight="1"/>
    <row r="1802" ht="17.25" customHeight="1"/>
    <row r="1803" ht="17.25" customHeight="1"/>
    <row r="1804" ht="17.25" customHeight="1"/>
    <row r="1805" ht="17.25" customHeight="1"/>
    <row r="1806" ht="17.25" customHeight="1"/>
    <row r="1807" ht="17.25" customHeight="1"/>
    <row r="1808" ht="17.25" customHeight="1"/>
    <row r="1809" ht="17.25" customHeight="1"/>
    <row r="1810" ht="17.25" customHeight="1"/>
    <row r="1811" ht="17.25" customHeight="1"/>
    <row r="1812" ht="17.25" customHeight="1"/>
    <row r="1813" ht="17.25" customHeight="1"/>
    <row r="1814" ht="17.25" customHeight="1"/>
    <row r="1815" ht="17.25" customHeight="1"/>
    <row r="1816" ht="17.25" customHeight="1"/>
    <row r="1817" ht="17.25" customHeight="1"/>
    <row r="1818" ht="17.25" customHeight="1"/>
    <row r="1819" ht="17.25" customHeight="1"/>
    <row r="1820" ht="17.25" customHeight="1"/>
    <row r="1821" ht="17.25" customHeight="1"/>
    <row r="1822" ht="17.25" customHeight="1"/>
    <row r="1823" ht="17.25" customHeight="1"/>
    <row r="1824" ht="17.25" customHeight="1"/>
    <row r="1825" ht="17.25" customHeight="1"/>
    <row r="1826" ht="17.25" customHeight="1"/>
    <row r="1827" ht="17.25" customHeight="1"/>
    <row r="1828" ht="17.25" customHeight="1"/>
    <row r="1829" ht="17.25" customHeight="1"/>
    <row r="1830" ht="17.25" customHeight="1"/>
    <row r="1831" ht="17.25" customHeight="1"/>
    <row r="1832" ht="17.25" customHeight="1"/>
    <row r="1833" ht="17.25" customHeight="1"/>
    <row r="1834" ht="17.25" customHeight="1"/>
    <row r="1835" ht="17.25" customHeight="1"/>
    <row r="1836" ht="17.25" customHeight="1"/>
    <row r="1837" ht="17.25" customHeight="1"/>
    <row r="1838" ht="17.25" customHeight="1"/>
    <row r="1839" ht="17.25" customHeight="1"/>
    <row r="1840" ht="17.25" customHeight="1"/>
    <row r="1841" ht="17.25" customHeight="1"/>
    <row r="1842" ht="17.25" customHeight="1"/>
    <row r="1843" ht="17.25" customHeight="1"/>
    <row r="1844" ht="17.25" customHeight="1"/>
    <row r="1845" ht="17.25" customHeight="1"/>
    <row r="1846" ht="17.25" customHeight="1"/>
    <row r="1847" ht="17.25" customHeight="1"/>
    <row r="1848" ht="17.25" customHeight="1"/>
    <row r="1849" ht="17.25" customHeight="1"/>
    <row r="1850" ht="17.25" customHeight="1"/>
    <row r="1851" ht="17.25" customHeight="1"/>
    <row r="1852" ht="17.25" customHeight="1"/>
    <row r="1853" ht="17.25" customHeight="1"/>
    <row r="1854" ht="17.25" customHeight="1"/>
    <row r="1855" ht="17.25" customHeight="1"/>
    <row r="1856" ht="17.25" customHeight="1"/>
    <row r="1857" ht="17.25" customHeight="1"/>
    <row r="1858" ht="17.25" customHeight="1"/>
    <row r="1859" ht="17.25" customHeight="1"/>
    <row r="1860" ht="17.25" customHeight="1"/>
    <row r="1861" ht="17.25" customHeight="1"/>
    <row r="1862" ht="17.25" customHeight="1"/>
    <row r="1863" ht="17.25" customHeight="1"/>
    <row r="1864" ht="17.25" customHeight="1"/>
    <row r="1865" ht="17.25" customHeight="1"/>
    <row r="1866" ht="17.25" customHeight="1"/>
    <row r="1867" ht="17.25" customHeight="1"/>
    <row r="1868" ht="17.25" customHeight="1"/>
    <row r="1869" ht="17.25" customHeight="1"/>
    <row r="1870" ht="17.25" customHeight="1"/>
    <row r="1871" ht="17.25" customHeight="1"/>
    <row r="1872" ht="17.25" customHeight="1"/>
    <row r="1873" ht="17.25" customHeight="1"/>
    <row r="1874" ht="17.25" customHeight="1"/>
    <row r="1875" ht="17.25" customHeight="1"/>
    <row r="1876" ht="17.25" customHeight="1"/>
    <row r="1877" ht="17.25" customHeight="1"/>
    <row r="1878" ht="17.25" customHeight="1"/>
    <row r="1879" ht="17.25" customHeight="1"/>
    <row r="1880" ht="17.25" customHeight="1"/>
    <row r="1881" ht="17.25" customHeight="1"/>
    <row r="1882" ht="17.25" customHeight="1"/>
    <row r="1883" ht="17.25" customHeight="1"/>
    <row r="1884" ht="17.25" customHeight="1"/>
    <row r="1885" ht="17.25" customHeight="1"/>
    <row r="1886" ht="17.25" customHeight="1"/>
    <row r="1887" ht="17.25" customHeight="1"/>
    <row r="1888" ht="17.25" customHeight="1"/>
    <row r="1889" ht="17.25" customHeight="1"/>
    <row r="1890" ht="17.25" customHeight="1"/>
    <row r="1891" ht="17.25" customHeight="1"/>
    <row r="1892" ht="17.25" customHeight="1"/>
    <row r="1893" ht="17.25" customHeight="1"/>
    <row r="1894" ht="17.25" customHeight="1"/>
    <row r="1895" ht="17.25" customHeight="1"/>
    <row r="1896" ht="17.25" customHeight="1"/>
    <row r="1897" ht="17.25" customHeight="1"/>
    <row r="1898" ht="17.25" customHeight="1"/>
    <row r="1899" ht="17.25" customHeight="1"/>
    <row r="1900" ht="17.25" customHeight="1"/>
    <row r="1901" ht="17.25" customHeight="1"/>
    <row r="1902" ht="17.25" customHeight="1"/>
    <row r="1903" ht="17.25" customHeight="1"/>
    <row r="1904" ht="17.25" customHeight="1"/>
    <row r="1905" ht="17.25" customHeight="1"/>
    <row r="1906" ht="17.25" customHeight="1"/>
    <row r="1907" ht="17.25" customHeight="1"/>
    <row r="1908" ht="17.25" customHeight="1"/>
    <row r="1909" ht="17.25" customHeight="1"/>
    <row r="1910" ht="17.25" customHeight="1"/>
    <row r="1911" ht="17.25" customHeight="1"/>
    <row r="1912" ht="17.25" customHeight="1"/>
    <row r="1913" ht="17.25" customHeight="1"/>
    <row r="1914" ht="17.25" customHeight="1"/>
    <row r="1915" ht="17.25" customHeight="1"/>
    <row r="1916" ht="17.25" customHeight="1"/>
    <row r="1917" ht="17.25" customHeight="1"/>
    <row r="1918" ht="17.25" customHeight="1"/>
    <row r="1919" ht="17.25" customHeight="1"/>
    <row r="1920" ht="17.25" customHeight="1"/>
    <row r="1921" ht="17.25" customHeight="1"/>
    <row r="1922" ht="17.25" customHeight="1"/>
    <row r="1923" ht="17.25" customHeight="1"/>
    <row r="1924" ht="17.25" customHeight="1"/>
    <row r="1925" ht="17.25" customHeight="1"/>
    <row r="1926" ht="17.25" customHeight="1"/>
    <row r="1927" ht="17.25" customHeight="1"/>
    <row r="1928" ht="17.25" customHeight="1"/>
    <row r="1929" ht="17.25" customHeight="1"/>
    <row r="1930" ht="17.25" customHeight="1"/>
    <row r="1931" ht="17.25" customHeight="1"/>
    <row r="1932" ht="17.25" customHeight="1"/>
    <row r="1933" ht="17.25" customHeight="1"/>
    <row r="1934" ht="17.25" customHeight="1"/>
    <row r="1935" ht="17.25" customHeight="1"/>
    <row r="1936" ht="17.25" customHeight="1"/>
    <row r="1937" ht="17.25" customHeight="1"/>
    <row r="1938" ht="17.25" customHeight="1"/>
    <row r="1939" ht="17.25" customHeight="1"/>
    <row r="1940" ht="17.25" customHeight="1"/>
    <row r="1941" ht="17.25" customHeight="1"/>
    <row r="1942" ht="17.25" customHeight="1"/>
    <row r="1943" ht="17.25" customHeight="1"/>
    <row r="1944" ht="17.25" customHeight="1"/>
    <row r="1945" ht="17.25" customHeight="1"/>
    <row r="1946" ht="17.25" customHeight="1"/>
    <row r="1947" ht="17.25" customHeight="1"/>
    <row r="1948" ht="17.25" customHeight="1"/>
    <row r="1949" ht="17.25" customHeight="1"/>
    <row r="1950" ht="17.25" customHeight="1"/>
    <row r="1951" ht="17.25" customHeight="1"/>
    <row r="1952" ht="17.25" customHeight="1"/>
    <row r="1953" ht="17.25" customHeight="1"/>
    <row r="1954" ht="17.25" customHeight="1"/>
    <row r="1955" ht="17.25" customHeight="1"/>
    <row r="1956" ht="17.25" customHeight="1"/>
    <row r="1957" ht="17.25" customHeight="1"/>
    <row r="1958" ht="17.25" customHeight="1"/>
    <row r="1959" ht="17.25" customHeight="1"/>
    <row r="1960" ht="17.25" customHeight="1"/>
    <row r="1961" ht="17.25" customHeight="1"/>
    <row r="1962" ht="17.25" customHeight="1"/>
    <row r="1963" ht="17.25" customHeight="1"/>
    <row r="1964" ht="17.25" customHeight="1"/>
    <row r="1965" ht="17.25" customHeight="1"/>
    <row r="1966" ht="17.25" customHeight="1"/>
    <row r="1967" ht="17.25" customHeight="1"/>
    <row r="1968" ht="17.25" customHeight="1"/>
    <row r="1969" ht="17.25" customHeight="1"/>
    <row r="1970" ht="17.25" customHeight="1"/>
    <row r="1971" ht="17.25" customHeight="1"/>
    <row r="1972" ht="17.25" customHeight="1"/>
    <row r="1973" ht="17.25" customHeight="1"/>
    <row r="1974" ht="17.25" customHeight="1"/>
    <row r="1975" ht="17.25" customHeight="1"/>
    <row r="1976" ht="17.25" customHeight="1"/>
    <row r="1977" ht="17.25" customHeight="1"/>
    <row r="1978" ht="17.25" customHeight="1"/>
    <row r="1979" ht="17.25" customHeight="1"/>
    <row r="1980" ht="17.25" customHeight="1"/>
    <row r="1981" ht="17.25" customHeight="1"/>
    <row r="1982" ht="17.25" customHeight="1"/>
    <row r="1983" ht="17.25" customHeight="1"/>
    <row r="1984" ht="17.25" customHeight="1"/>
    <row r="1985" ht="17.25" customHeight="1"/>
    <row r="1986" ht="17.25" customHeight="1"/>
    <row r="1987" ht="17.25" customHeight="1"/>
    <row r="1988" ht="17.25" customHeight="1"/>
    <row r="1989" ht="17.25" customHeight="1"/>
    <row r="1990" ht="17.25" customHeight="1"/>
    <row r="1991" ht="17.25" customHeight="1"/>
    <row r="1992" ht="17.25" customHeight="1"/>
    <row r="1993" ht="17.25" customHeight="1"/>
    <row r="1994" ht="17.25" customHeight="1"/>
    <row r="1995" ht="17.25" customHeight="1"/>
    <row r="1996" ht="17.25" customHeight="1"/>
    <row r="1997" ht="17.25" customHeight="1"/>
    <row r="1998" ht="17.25" customHeight="1"/>
    <row r="1999" ht="17.25" customHeight="1"/>
    <row r="2000" ht="17.25" customHeight="1"/>
    <row r="2001" ht="17.25" customHeight="1"/>
    <row r="2002" ht="17.25" customHeight="1"/>
    <row r="2003" ht="17.25" customHeight="1"/>
    <row r="2004" ht="17.25" customHeight="1"/>
    <row r="2005" ht="17.25" customHeight="1"/>
    <row r="2006" ht="17.25" customHeight="1"/>
    <row r="2007" ht="17.25" customHeight="1"/>
    <row r="2008" ht="17.25" customHeight="1"/>
    <row r="2009" ht="17.25" customHeight="1"/>
    <row r="2010" ht="17.25" customHeight="1"/>
    <row r="2011" ht="17.25" customHeight="1"/>
    <row r="2012" ht="17.25" customHeight="1"/>
    <row r="2013" ht="17.25" customHeight="1"/>
    <row r="2014" ht="17.25" customHeight="1"/>
    <row r="2015" ht="17.25" customHeight="1"/>
    <row r="2016" ht="17.25" customHeight="1"/>
    <row r="2017" ht="17.25" customHeight="1"/>
    <row r="2018" ht="17.25" customHeight="1"/>
    <row r="2019" ht="17.25" customHeight="1"/>
    <row r="2020" ht="17.25" customHeight="1"/>
    <row r="2021" ht="17.25" customHeight="1"/>
    <row r="2022" ht="17.25" customHeight="1"/>
    <row r="2023" ht="17.25" customHeight="1"/>
    <row r="2024" ht="17.25" customHeight="1"/>
    <row r="2025" ht="17.25" customHeight="1"/>
    <row r="2026" ht="17.25" customHeight="1"/>
    <row r="2027" ht="17.25" customHeight="1"/>
    <row r="2028" ht="17.25" customHeight="1"/>
    <row r="2029" ht="17.25" customHeight="1"/>
    <row r="2030" ht="17.25" customHeight="1"/>
    <row r="2031" ht="17.25" customHeight="1"/>
    <row r="2032" ht="17.25" customHeight="1"/>
    <row r="2033" ht="17.25" customHeight="1"/>
    <row r="2034" ht="17.25" customHeight="1"/>
    <row r="2035" ht="17.25" customHeight="1"/>
    <row r="2036" ht="17.25" customHeight="1"/>
    <row r="2037" ht="17.25" customHeight="1"/>
    <row r="2038" ht="17.25" customHeight="1"/>
    <row r="2039" ht="17.25" customHeight="1"/>
    <row r="2040" ht="17.25" customHeight="1"/>
    <row r="2041" ht="17.25" customHeight="1"/>
    <row r="2042" ht="17.25" customHeight="1"/>
    <row r="2043" ht="17.25" customHeight="1"/>
    <row r="2044" ht="17.25" customHeight="1"/>
    <row r="2045" ht="17.25" customHeight="1"/>
    <row r="2046" ht="17.25" customHeight="1"/>
    <row r="2047" ht="17.25" customHeight="1"/>
    <row r="2048" ht="17.25" customHeight="1"/>
    <row r="2049" ht="17.25" customHeight="1"/>
    <row r="2050" ht="17.25" customHeight="1"/>
    <row r="2051" ht="17.25" customHeight="1"/>
    <row r="2052" ht="17.25" customHeight="1"/>
    <row r="2053" ht="17.25" customHeight="1"/>
    <row r="2054" ht="17.25" customHeight="1"/>
    <row r="2055" ht="17.25" customHeight="1"/>
    <row r="2056" ht="17.25" customHeight="1"/>
    <row r="2057" ht="17.25" customHeight="1"/>
    <row r="2058" ht="17.25" customHeight="1"/>
    <row r="2059" ht="17.25" customHeight="1"/>
    <row r="2060" ht="17.25" customHeight="1"/>
    <row r="2061" ht="17.25" customHeight="1"/>
    <row r="2062" ht="17.25" customHeight="1"/>
    <row r="2063" ht="17.25" customHeight="1"/>
    <row r="2064" ht="17.25" customHeight="1"/>
    <row r="2065" ht="17.25" customHeight="1"/>
    <row r="2066" ht="17.25" customHeight="1"/>
    <row r="2067" ht="17.25" customHeight="1"/>
    <row r="2068" ht="17.25" customHeight="1"/>
    <row r="2069" ht="17.25" customHeight="1"/>
    <row r="2070" ht="17.25" customHeight="1"/>
    <row r="2071" ht="17.25" customHeight="1"/>
    <row r="2072" ht="17.25" customHeight="1"/>
    <row r="2073" ht="17.25" customHeight="1"/>
    <row r="2074" ht="17.25" customHeight="1"/>
    <row r="2075" ht="17.25" customHeight="1"/>
    <row r="2076" ht="17.25" customHeight="1"/>
    <row r="2077" ht="17.25" customHeight="1"/>
    <row r="2078" ht="17.25" customHeight="1"/>
    <row r="2079" ht="17.25" customHeight="1"/>
    <row r="2080" ht="17.25" customHeight="1"/>
    <row r="2081" ht="17.25" customHeight="1"/>
    <row r="2082" ht="17.25" customHeight="1"/>
    <row r="2083" ht="17.25" customHeight="1"/>
    <row r="2084" ht="17.25" customHeight="1"/>
    <row r="2085" ht="17.25" customHeight="1"/>
    <row r="2086" ht="17.25" customHeight="1"/>
    <row r="2087" ht="17.25" customHeight="1"/>
    <row r="2088" ht="17.25" customHeight="1"/>
    <row r="2089" ht="17.25" customHeight="1"/>
    <row r="2090" ht="17.25" customHeight="1"/>
    <row r="2091" ht="17.25" customHeight="1"/>
    <row r="2092" ht="17.25" customHeight="1"/>
    <row r="2093" ht="17.25" customHeight="1"/>
    <row r="2094" ht="17.25" customHeight="1"/>
    <row r="2095" ht="17.25" customHeight="1"/>
    <row r="2096" ht="17.25" customHeight="1"/>
    <row r="2097" ht="17.25" customHeight="1"/>
    <row r="2098" ht="17.25" customHeight="1"/>
    <row r="2099" ht="17.25" customHeight="1"/>
    <row r="2100" ht="17.25" customHeight="1"/>
    <row r="2101" ht="17.25" customHeight="1"/>
    <row r="2102" ht="17.25" customHeight="1"/>
    <row r="2103" ht="17.25" customHeight="1"/>
    <row r="2104" ht="17.25" customHeight="1"/>
    <row r="2105" ht="17.25" customHeight="1"/>
    <row r="2106" ht="17.25" customHeight="1"/>
    <row r="2107" ht="17.25" customHeight="1"/>
    <row r="2108" ht="17.25" customHeight="1"/>
    <row r="2109" ht="17.25" customHeight="1"/>
    <row r="2110" ht="17.25" customHeight="1"/>
    <row r="2111" ht="17.25" customHeight="1"/>
    <row r="2112" ht="17.25" customHeight="1"/>
    <row r="2113" ht="17.25" customHeight="1"/>
    <row r="2114" ht="17.25" customHeight="1"/>
    <row r="2115" ht="17.25" customHeight="1"/>
    <row r="2116" ht="17.25" customHeight="1"/>
    <row r="2117" ht="17.25" customHeight="1"/>
    <row r="2118" ht="17.25" customHeight="1"/>
    <row r="2119" ht="17.25" customHeight="1"/>
    <row r="2120" ht="17.25" customHeight="1"/>
    <row r="2121" ht="17.25" customHeight="1"/>
    <row r="2122" ht="17.25" customHeight="1"/>
    <row r="2123" ht="17.25" customHeight="1"/>
    <row r="2124" ht="17.25" customHeight="1"/>
    <row r="2125" ht="17.25" customHeight="1"/>
    <row r="2126" ht="17.25" customHeight="1"/>
    <row r="2127" ht="17.25" customHeight="1"/>
    <row r="2128" ht="17.25" customHeight="1"/>
    <row r="2129" ht="17.25" customHeight="1"/>
    <row r="2130" ht="17.25" customHeight="1"/>
    <row r="2131" ht="17.25" customHeight="1"/>
    <row r="2132" ht="17.25" customHeight="1"/>
    <row r="2133" ht="17.25" customHeight="1"/>
    <row r="2134" ht="17.25" customHeight="1"/>
    <row r="2135" ht="17.25" customHeight="1"/>
    <row r="2136" ht="17.25" customHeight="1"/>
    <row r="2137" ht="17.25" customHeight="1"/>
    <row r="2138" ht="17.25" customHeight="1"/>
    <row r="2139" ht="17.25" customHeight="1"/>
    <row r="2140" ht="17.25" customHeight="1"/>
    <row r="2141" ht="17.25" customHeight="1"/>
    <row r="2142" ht="17.25" customHeight="1"/>
    <row r="2143" ht="17.25" customHeight="1"/>
    <row r="2144" ht="17.25" customHeight="1"/>
    <row r="2145" ht="17.25" customHeight="1"/>
    <row r="2146" ht="17.25" customHeight="1"/>
    <row r="2147" ht="17.25" customHeight="1"/>
    <row r="2148" ht="17.25" customHeight="1"/>
    <row r="2149" ht="17.25" customHeight="1"/>
    <row r="2150" ht="17.25" customHeight="1"/>
    <row r="2151" ht="17.25" customHeight="1"/>
    <row r="2152" ht="17.25" customHeight="1"/>
    <row r="2153" ht="17.25" customHeight="1"/>
    <row r="2154" ht="17.25" customHeight="1"/>
    <row r="2155" ht="17.25" customHeight="1"/>
    <row r="2156" ht="17.25" customHeight="1"/>
    <row r="2157" ht="17.25" customHeight="1"/>
    <row r="2158" ht="17.25" customHeight="1"/>
    <row r="2159" ht="17.25" customHeight="1"/>
    <row r="2160" ht="17.25" customHeight="1"/>
    <row r="2161" ht="17.25" customHeight="1"/>
    <row r="2162" ht="17.25" customHeight="1"/>
    <row r="2163" ht="17.25" customHeight="1"/>
    <row r="2164" ht="17.25" customHeight="1"/>
    <row r="2165" ht="17.25" customHeight="1"/>
    <row r="2166" ht="17.25" customHeight="1"/>
    <row r="2167" ht="17.25" customHeight="1"/>
    <row r="2168" ht="17.25" customHeight="1"/>
    <row r="2169" ht="17.25" customHeight="1"/>
    <row r="2170" ht="17.25" customHeight="1"/>
    <row r="2171" ht="17.25" customHeight="1"/>
    <row r="2172" ht="17.25" customHeight="1"/>
    <row r="2173" ht="17.25" customHeight="1"/>
    <row r="2174" ht="17.25" customHeight="1"/>
    <row r="2175" ht="17.25" customHeight="1"/>
    <row r="2176" ht="17.25" customHeight="1"/>
    <row r="2177" ht="17.25" customHeight="1"/>
    <row r="2178" ht="17.25" customHeight="1"/>
    <row r="2179" ht="17.25" customHeight="1"/>
    <row r="2180" ht="17.25" customHeight="1"/>
    <row r="2181" ht="17.25" customHeight="1"/>
    <row r="2182" ht="17.25" customHeight="1"/>
    <row r="2183" ht="17.25" customHeight="1"/>
    <row r="2184" ht="17.25" customHeight="1"/>
    <row r="2185" ht="17.25" customHeight="1"/>
    <row r="2186" ht="17.25" customHeight="1"/>
    <row r="2187" ht="17.25" customHeight="1"/>
    <row r="2188" ht="17.25" customHeight="1"/>
    <row r="2189" ht="17.25" customHeight="1"/>
    <row r="2190" ht="17.25" customHeight="1"/>
    <row r="2191" ht="17.25" customHeight="1"/>
    <row r="2192" ht="17.25" customHeight="1"/>
    <row r="2193" ht="17.25" customHeight="1"/>
    <row r="2194" ht="17.25" customHeight="1"/>
    <row r="2195" ht="17.25" customHeight="1"/>
    <row r="2196" ht="17.25" customHeight="1"/>
    <row r="2197" ht="17.25" customHeight="1"/>
    <row r="2198" ht="17.25" customHeight="1"/>
    <row r="2199" ht="17.25" customHeight="1"/>
    <row r="2200" ht="17.25" customHeight="1"/>
    <row r="2201" ht="17.25" customHeight="1"/>
    <row r="2202" ht="17.25" customHeight="1"/>
    <row r="2203" ht="17.25" customHeight="1"/>
    <row r="2204" ht="17.25" customHeight="1"/>
    <row r="2205" ht="17.25" customHeight="1"/>
    <row r="2206" ht="17.25" customHeight="1"/>
    <row r="2207" ht="17.25" customHeight="1"/>
    <row r="2208" ht="17.25" customHeight="1"/>
    <row r="2209" ht="17.25" customHeight="1"/>
    <row r="2210" ht="17.25" customHeight="1"/>
    <row r="2211" ht="17.25" customHeight="1"/>
    <row r="2212" ht="17.25" customHeight="1"/>
    <row r="2213" ht="17.25" customHeight="1"/>
    <row r="2214" ht="17.25" customHeight="1"/>
    <row r="2215" ht="17.25" customHeight="1"/>
    <row r="2216" ht="17.25" customHeight="1"/>
    <row r="2217" ht="17.25" customHeight="1"/>
    <row r="2218" ht="17.25" customHeight="1"/>
    <row r="2219" ht="17.25" customHeight="1"/>
    <row r="2220" ht="17.25" customHeight="1"/>
    <row r="2221" ht="17.25" customHeight="1"/>
    <row r="2222" ht="17.25" customHeight="1"/>
    <row r="2223" ht="17.25" customHeight="1"/>
    <row r="2224" ht="17.25" customHeight="1"/>
    <row r="2225" ht="17.25" customHeight="1"/>
    <row r="2226" ht="17.25" customHeight="1"/>
    <row r="2227" ht="17.25" customHeight="1"/>
    <row r="2228" ht="17.25" customHeight="1"/>
    <row r="2229" ht="17.25" customHeight="1"/>
    <row r="2230" ht="17.25" customHeight="1"/>
    <row r="2231" ht="17.25" customHeight="1"/>
    <row r="2232" ht="17.25" customHeight="1"/>
    <row r="2233" ht="17.25" customHeight="1"/>
    <row r="2234" ht="17.25" customHeight="1"/>
    <row r="2235" ht="17.25" customHeight="1"/>
    <row r="2236" ht="17.25" customHeight="1"/>
    <row r="2237" ht="17.25" customHeight="1"/>
    <row r="2238" ht="17.25" customHeight="1"/>
    <row r="2239" ht="17.25" customHeight="1"/>
    <row r="2240" ht="17.25" customHeight="1"/>
    <row r="2241" ht="17.25" customHeight="1"/>
    <row r="2242" ht="17.25" customHeight="1"/>
    <row r="2243" ht="17.25" customHeight="1"/>
    <row r="2244" ht="17.25" customHeight="1"/>
    <row r="2245" ht="17.25" customHeight="1"/>
    <row r="2246" ht="17.25" customHeight="1"/>
    <row r="2247" ht="17.25" customHeight="1"/>
    <row r="2248" ht="17.25" customHeight="1"/>
    <row r="2249" ht="17.25" customHeight="1"/>
    <row r="2250" ht="17.25" customHeight="1"/>
    <row r="2251" ht="17.25" customHeight="1"/>
    <row r="2252" ht="17.25" customHeight="1"/>
    <row r="2253" ht="17.25" customHeight="1"/>
    <row r="2254" ht="17.25" customHeight="1"/>
    <row r="2255" ht="17.25" customHeight="1"/>
    <row r="2256" ht="17.25" customHeight="1"/>
    <row r="2257" ht="17.25" customHeight="1"/>
    <row r="2258" ht="17.25" customHeight="1"/>
    <row r="2259" ht="17.25" customHeight="1"/>
    <row r="2260" ht="17.25" customHeight="1"/>
    <row r="2261" ht="17.25" customHeight="1"/>
    <row r="2262" ht="17.25" customHeight="1"/>
    <row r="2263" ht="17.25" customHeight="1"/>
    <row r="2264" ht="17.25" customHeight="1"/>
    <row r="2265" ht="17.25" customHeight="1"/>
    <row r="2266" ht="17.25" customHeight="1"/>
    <row r="2267" ht="17.25" customHeight="1"/>
    <row r="2268" ht="17.25" customHeight="1"/>
    <row r="2269" ht="17.25" customHeight="1"/>
    <row r="2270" ht="17.25" customHeight="1"/>
    <row r="2271" ht="17.25" customHeight="1"/>
    <row r="2272" ht="17.25" customHeight="1"/>
    <row r="2273" ht="17.25" customHeight="1"/>
    <row r="2274" ht="17.25" customHeight="1"/>
    <row r="2275" ht="17.25" customHeight="1"/>
    <row r="2276" ht="17.25" customHeight="1"/>
    <row r="2277" ht="17.25" customHeight="1"/>
    <row r="2278" ht="17.25" customHeight="1"/>
    <row r="2279" ht="17.25" customHeight="1"/>
    <row r="2280" ht="17.25" customHeight="1"/>
    <row r="2281" ht="17.25" customHeight="1"/>
    <row r="2282" ht="17.25" customHeight="1"/>
    <row r="2283" ht="17.25" customHeight="1"/>
    <row r="2284" ht="17.25" customHeight="1"/>
    <row r="2285" ht="17.25" customHeight="1"/>
    <row r="2286" ht="17.25" customHeight="1"/>
    <row r="2287" ht="17.25" customHeight="1"/>
    <row r="2288" ht="17.25" customHeight="1"/>
    <row r="2289" ht="17.25" customHeight="1"/>
    <row r="2290" ht="17.25" customHeight="1"/>
    <row r="2291" ht="17.25" customHeight="1"/>
    <row r="2292" ht="17.25" customHeight="1"/>
    <row r="2293" ht="17.25" customHeight="1"/>
    <row r="2294" ht="17.25" customHeight="1"/>
    <row r="2295" ht="17.25" customHeight="1"/>
    <row r="2296" ht="17.25" customHeight="1"/>
    <row r="2297" ht="17.25" customHeight="1"/>
    <row r="2298" ht="17.25" customHeight="1"/>
    <row r="2299" ht="17.25" customHeight="1"/>
    <row r="2300" ht="17.25" customHeight="1"/>
    <row r="2301" ht="17.25" customHeight="1"/>
    <row r="2302" ht="17.25" customHeight="1"/>
    <row r="2303" ht="17.25" customHeight="1"/>
    <row r="2304" ht="17.25" customHeight="1"/>
    <row r="2305" ht="17.25" customHeight="1"/>
    <row r="2306" ht="17.25" customHeight="1"/>
    <row r="2307" ht="17.25" customHeight="1"/>
    <row r="2308" ht="17.25" customHeight="1"/>
    <row r="2309" ht="17.25" customHeight="1"/>
    <row r="2310" ht="17.25" customHeight="1"/>
    <row r="2311" ht="17.25" customHeight="1"/>
    <row r="2312" ht="17.25" customHeight="1"/>
    <row r="2313" ht="17.25" customHeight="1"/>
    <row r="2314" ht="17.25" customHeight="1"/>
    <row r="2315" ht="17.25" customHeight="1"/>
    <row r="2316" ht="17.25" customHeight="1"/>
    <row r="2317" ht="17.25" customHeight="1"/>
    <row r="2318" ht="17.25" customHeight="1"/>
    <row r="2319" ht="17.25" customHeight="1"/>
    <row r="2320" ht="17.25" customHeight="1"/>
    <row r="2321" ht="17.25" customHeight="1"/>
    <row r="2322" ht="17.25" customHeight="1"/>
    <row r="2323" ht="17.25" customHeight="1"/>
    <row r="2324" ht="17.25" customHeight="1"/>
    <row r="2325" ht="17.25" customHeight="1"/>
    <row r="2326" ht="17.25" customHeight="1"/>
    <row r="2327" ht="17.25" customHeight="1"/>
    <row r="2328" ht="17.25" customHeight="1"/>
    <row r="2329" ht="17.25" customHeight="1"/>
    <row r="2330" ht="17.25" customHeight="1"/>
    <row r="2331" ht="17.25" customHeight="1"/>
    <row r="2332" ht="17.25" customHeight="1"/>
    <row r="2333" ht="17.25" customHeight="1"/>
    <row r="2334" ht="17.25" customHeight="1"/>
    <row r="2335" ht="17.25" customHeight="1"/>
    <row r="2336" ht="17.25" customHeight="1"/>
    <row r="2337" ht="17.25" customHeight="1"/>
    <row r="2338" ht="17.25" customHeight="1"/>
    <row r="2339" ht="17.25" customHeight="1"/>
    <row r="2340" ht="17.25" customHeight="1"/>
    <row r="2341" ht="17.25" customHeight="1"/>
    <row r="2342" ht="17.25" customHeight="1"/>
    <row r="2343" ht="17.25" customHeight="1"/>
    <row r="2344" ht="17.25" customHeight="1"/>
    <row r="2345" ht="17.25" customHeight="1"/>
    <row r="2346" ht="17.25" customHeight="1"/>
    <row r="2347" ht="17.25" customHeight="1"/>
    <row r="2348" ht="17.25" customHeight="1"/>
    <row r="2349" ht="17.25" customHeight="1"/>
    <row r="2350" ht="17.25" customHeight="1"/>
    <row r="2351" ht="17.25" customHeight="1"/>
    <row r="2352" ht="17.25" customHeight="1"/>
    <row r="2353" ht="17.25" customHeight="1"/>
    <row r="2354" ht="17.25" customHeight="1"/>
    <row r="2355" ht="17.25" customHeight="1"/>
    <row r="2356" ht="17.25" customHeight="1"/>
    <row r="2357" ht="17.25" customHeight="1"/>
    <row r="2358" ht="17.25" customHeight="1"/>
    <row r="2359" ht="17.25" customHeight="1"/>
    <row r="2360" ht="17.25" customHeight="1"/>
    <row r="2361" ht="17.25" customHeight="1"/>
    <row r="2362" ht="17.25" customHeight="1"/>
    <row r="2363" ht="17.25" customHeight="1"/>
    <row r="2364" ht="17.25" customHeight="1"/>
    <row r="2365" ht="17.25" customHeight="1"/>
    <row r="2366" ht="17.25" customHeight="1"/>
    <row r="2367" ht="17.25" customHeight="1"/>
    <row r="2368" ht="17.25" customHeight="1"/>
    <row r="2369" ht="17.25" customHeight="1"/>
    <row r="2370" ht="17.25" customHeight="1"/>
    <row r="2371" ht="17.25" customHeight="1"/>
    <row r="2372" ht="17.25" customHeight="1"/>
    <row r="2373" ht="17.25" customHeight="1"/>
    <row r="2374" ht="17.25" customHeight="1"/>
    <row r="2375" ht="17.25" customHeight="1"/>
    <row r="2376" ht="17.25" customHeight="1"/>
    <row r="2377" ht="17.25" customHeight="1"/>
    <row r="2378" ht="17.25" customHeight="1"/>
    <row r="2379" ht="17.25" customHeight="1"/>
    <row r="2380" ht="17.25" customHeight="1"/>
    <row r="2381" ht="17.25" customHeight="1"/>
    <row r="2382" ht="17.25" customHeight="1"/>
    <row r="2383" ht="17.25" customHeight="1"/>
    <row r="2384" ht="17.25" customHeight="1"/>
    <row r="2385" ht="17.25" customHeight="1"/>
    <row r="2386" ht="17.25" customHeight="1"/>
    <row r="2387" ht="17.25" customHeight="1"/>
    <row r="2388" ht="17.25" customHeight="1"/>
    <row r="2389" ht="17.25" customHeight="1"/>
    <row r="2390" ht="17.25" customHeight="1"/>
    <row r="2391" ht="17.25" customHeight="1"/>
    <row r="2392" ht="17.25" customHeight="1"/>
    <row r="2393" ht="17.25" customHeight="1"/>
    <row r="2394" ht="17.25" customHeight="1"/>
    <row r="2395" ht="17.25" customHeight="1"/>
    <row r="2396" ht="17.25" customHeight="1"/>
    <row r="2397" ht="17.25" customHeight="1"/>
    <row r="2398" ht="17.25" customHeight="1"/>
    <row r="2399" ht="17.25" customHeight="1"/>
    <row r="2400" ht="17.25" customHeight="1"/>
    <row r="2401" ht="17.25" customHeight="1"/>
    <row r="2402" ht="17.25" customHeight="1"/>
    <row r="2403" ht="17.25" customHeight="1"/>
    <row r="2404" ht="17.25" customHeight="1"/>
    <row r="2405" ht="17.25" customHeight="1"/>
    <row r="2406" ht="17.25" customHeight="1"/>
    <row r="2407" ht="17.25" customHeight="1"/>
    <row r="2408" ht="17.25" customHeight="1"/>
    <row r="2409" ht="17.25" customHeight="1"/>
    <row r="2410" ht="17.25" customHeight="1"/>
    <row r="2411" ht="17.25" customHeight="1"/>
    <row r="2412" ht="17.25" customHeight="1"/>
    <row r="2413" ht="17.25" customHeight="1"/>
    <row r="2414" ht="17.25" customHeight="1"/>
    <row r="2415" ht="17.25" customHeight="1"/>
    <row r="2416" ht="17.25" customHeight="1"/>
    <row r="2417" ht="17.25" customHeight="1"/>
    <row r="2418" ht="17.25" customHeight="1"/>
    <row r="2419" ht="17.25" customHeight="1"/>
    <row r="2420" ht="17.25" customHeight="1"/>
    <row r="2421" ht="17.25" customHeight="1"/>
    <row r="2422" ht="17.25" customHeight="1"/>
    <row r="2423" ht="17.25" customHeight="1"/>
    <row r="2424" ht="17.25" customHeight="1"/>
    <row r="2425" ht="17.25" customHeight="1"/>
    <row r="2426" ht="17.25" customHeight="1"/>
    <row r="2427" ht="17.25" customHeight="1"/>
    <row r="2428" ht="17.25" customHeight="1"/>
    <row r="2429" ht="17.25" customHeight="1"/>
    <row r="2430" ht="17.25" customHeight="1"/>
    <row r="2431" ht="17.25" customHeight="1"/>
    <row r="2432" ht="17.25" customHeight="1"/>
    <row r="2433" ht="17.25" customHeight="1"/>
    <row r="2434" ht="17.25" customHeight="1"/>
    <row r="2435" ht="17.25" customHeight="1"/>
    <row r="2436" ht="17.25" customHeight="1"/>
    <row r="2437" ht="17.25" customHeight="1"/>
    <row r="2438" ht="17.25" customHeight="1"/>
    <row r="2439" ht="17.25" customHeight="1"/>
    <row r="2440" ht="17.25" customHeight="1"/>
    <row r="2441" ht="17.25" customHeight="1"/>
    <row r="2442" ht="17.25" customHeight="1"/>
    <row r="2443" ht="17.25" customHeight="1"/>
    <row r="2444" ht="17.25" customHeight="1"/>
    <row r="2445" ht="17.25" customHeight="1"/>
    <row r="2446" ht="17.25" customHeight="1"/>
    <row r="2447" ht="17.25" customHeight="1"/>
    <row r="2448" ht="17.25" customHeight="1"/>
    <row r="2449" ht="17.25" customHeight="1"/>
    <row r="2450" ht="17.25" customHeight="1"/>
    <row r="2451" ht="17.25" customHeight="1"/>
    <row r="2452" ht="17.25" customHeight="1"/>
    <row r="2453" ht="17.25" customHeight="1"/>
    <row r="2454" ht="17.25" customHeight="1"/>
    <row r="2455" ht="17.25" customHeight="1"/>
    <row r="2456" ht="17.25" customHeight="1"/>
    <row r="2457" ht="17.25" customHeight="1"/>
    <row r="2458" ht="17.25" customHeight="1"/>
    <row r="2459" ht="17.25" customHeight="1"/>
    <row r="2460" ht="17.25" customHeight="1"/>
    <row r="2461" ht="17.25" customHeight="1"/>
    <row r="2462" ht="17.25" customHeight="1"/>
    <row r="2463" ht="17.25" customHeight="1"/>
    <row r="2464" ht="17.25" customHeight="1"/>
    <row r="2465" ht="17.25" customHeight="1"/>
    <row r="2466" ht="17.25" customHeight="1"/>
    <row r="2467" ht="17.25" customHeight="1"/>
    <row r="2468" ht="17.25" customHeight="1"/>
    <row r="2469" ht="17.25" customHeight="1"/>
    <row r="2470" ht="17.25" customHeight="1"/>
    <row r="2471" ht="17.25" customHeight="1"/>
    <row r="2472" ht="17.25" customHeight="1"/>
    <row r="2473" ht="17.25" customHeight="1"/>
    <row r="2474" ht="17.25" customHeight="1"/>
    <row r="2475" ht="17.25" customHeight="1"/>
    <row r="2476" ht="17.25" customHeight="1"/>
    <row r="2477" ht="17.25" customHeight="1"/>
    <row r="2478" ht="17.25" customHeight="1"/>
    <row r="2479" ht="17.25" customHeight="1"/>
    <row r="2480" ht="17.25" customHeight="1"/>
    <row r="2481" ht="17.25" customHeight="1"/>
    <row r="2482" ht="17.25" customHeight="1"/>
    <row r="2483" ht="17.25" customHeight="1"/>
    <row r="2484" ht="17.25" customHeight="1"/>
    <row r="2485" ht="17.25" customHeight="1"/>
    <row r="2486" ht="17.25" customHeight="1"/>
    <row r="2487" ht="17.25" customHeight="1"/>
    <row r="2488" ht="17.25" customHeight="1"/>
    <row r="2489" ht="17.25" customHeight="1"/>
    <row r="2490" ht="17.25" customHeight="1"/>
    <row r="2491" ht="17.25" customHeight="1"/>
    <row r="2492" ht="17.25" customHeight="1"/>
    <row r="2493" ht="17.25" customHeight="1"/>
    <row r="2494" ht="17.25" customHeight="1"/>
    <row r="2495" ht="17.25" customHeight="1"/>
    <row r="2496" ht="17.25" customHeight="1"/>
    <row r="2497" ht="17.25" customHeight="1"/>
    <row r="2498" ht="17.25" customHeight="1"/>
    <row r="2499" ht="17.25" customHeight="1"/>
    <row r="2500" ht="17.25" customHeight="1"/>
    <row r="2501" ht="17.25" customHeight="1"/>
    <row r="2502" ht="17.25" customHeight="1"/>
    <row r="2503" ht="17.25" customHeight="1"/>
    <row r="2504" ht="17.25" customHeight="1"/>
    <row r="2505" ht="17.25" customHeight="1"/>
    <row r="2506" ht="17.25" customHeight="1"/>
    <row r="2507" ht="17.25" customHeight="1"/>
    <row r="2508" ht="17.25" customHeight="1"/>
    <row r="2509" ht="17.25" customHeight="1"/>
    <row r="2510" ht="17.25" customHeight="1"/>
    <row r="2511" ht="17.25" customHeight="1"/>
    <row r="2512" ht="17.25" customHeight="1"/>
    <row r="2513" ht="17.25" customHeight="1"/>
    <row r="2514" ht="17.25" customHeight="1"/>
    <row r="2515" ht="17.25" customHeight="1"/>
    <row r="2516" ht="17.25" customHeight="1"/>
    <row r="2517" ht="17.25" customHeight="1"/>
    <row r="2518" ht="17.25" customHeight="1"/>
    <row r="2519" ht="17.25" customHeight="1"/>
    <row r="2520" ht="17.25" customHeight="1"/>
    <row r="2521" ht="17.25" customHeight="1"/>
    <row r="2522" ht="17.25" customHeight="1"/>
    <row r="2523" ht="17.25" customHeight="1"/>
    <row r="2524" ht="17.25" customHeight="1"/>
    <row r="2525" ht="17.25" customHeight="1"/>
    <row r="2526" ht="17.25" customHeight="1"/>
    <row r="2527" ht="17.25" customHeight="1"/>
    <row r="2528" ht="17.25" customHeight="1"/>
    <row r="2529" ht="17.25" customHeight="1"/>
    <row r="2530" ht="17.25" customHeight="1"/>
    <row r="2531" ht="17.25" customHeight="1"/>
    <row r="2532" ht="17.25" customHeight="1"/>
    <row r="2533" ht="17.25" customHeight="1"/>
    <row r="2534" ht="17.25" customHeight="1"/>
    <row r="2535" ht="17.25" customHeight="1"/>
    <row r="2536" ht="17.25" customHeight="1"/>
    <row r="2537" ht="17.25" customHeight="1"/>
    <row r="2538" ht="17.25" customHeight="1"/>
    <row r="2539" ht="17.25" customHeight="1"/>
    <row r="2540" ht="17.25" customHeight="1"/>
    <row r="2541" ht="17.25" customHeight="1"/>
    <row r="2542" ht="17.25" customHeight="1"/>
    <row r="2543" ht="17.25" customHeight="1"/>
    <row r="2544" ht="17.25" customHeight="1"/>
    <row r="2545" ht="17.25" customHeight="1"/>
    <row r="2546" ht="17.25" customHeight="1"/>
    <row r="2547" ht="17.25" customHeight="1"/>
    <row r="2548" ht="17.25" customHeight="1"/>
    <row r="2549" ht="17.25" customHeight="1"/>
    <row r="2550" ht="17.25" customHeight="1"/>
    <row r="2551" ht="17.25" customHeight="1"/>
    <row r="2552" ht="17.25" customHeight="1"/>
    <row r="2553" ht="17.25" customHeight="1"/>
    <row r="2554" ht="17.25" customHeight="1"/>
    <row r="2555" ht="17.25" customHeight="1"/>
    <row r="2556" ht="17.25" customHeight="1"/>
    <row r="2557" ht="17.25" customHeight="1"/>
    <row r="2558" ht="17.25" customHeight="1"/>
    <row r="2559" ht="17.25" customHeight="1"/>
    <row r="2560" ht="17.25" customHeight="1"/>
    <row r="2561" ht="17.25" customHeight="1"/>
    <row r="2562" ht="17.25" customHeight="1"/>
    <row r="2563" ht="17.25" customHeight="1"/>
    <row r="2564" ht="17.25" customHeight="1"/>
    <row r="2565" ht="17.25" customHeight="1"/>
    <row r="2566" ht="17.25" customHeight="1"/>
    <row r="2567" ht="17.25" customHeight="1"/>
    <row r="2568" ht="17.25" customHeight="1"/>
    <row r="2569" ht="17.25" customHeight="1"/>
    <row r="2570" ht="17.25" customHeight="1"/>
    <row r="2571" ht="17.25" customHeight="1"/>
    <row r="2572" ht="17.25" customHeight="1"/>
    <row r="2573" ht="17.25" customHeight="1"/>
    <row r="2574" ht="17.25" customHeight="1"/>
    <row r="2575" ht="17.25" customHeight="1"/>
    <row r="2576" ht="17.25" customHeight="1"/>
    <row r="2577" ht="17.25" customHeight="1"/>
    <row r="2578" ht="17.25" customHeight="1"/>
    <row r="2579" ht="17.25" customHeight="1"/>
    <row r="2580" ht="17.25" customHeight="1"/>
    <row r="2581" ht="17.25" customHeight="1"/>
    <row r="2582" ht="17.25" customHeight="1"/>
    <row r="2583" ht="17.25" customHeight="1"/>
    <row r="2584" ht="17.25" customHeight="1"/>
    <row r="2585" ht="17.25" customHeight="1"/>
    <row r="2586" ht="17.25" customHeight="1"/>
    <row r="2587" ht="17.25" customHeight="1"/>
    <row r="2588" ht="17.25" customHeight="1"/>
    <row r="2589" ht="17.25" customHeight="1"/>
    <row r="2590" ht="17.25" customHeight="1"/>
    <row r="2591" ht="17.25" customHeight="1"/>
    <row r="2592" ht="17.25" customHeight="1"/>
    <row r="2593" ht="17.25" customHeight="1"/>
    <row r="2594" ht="17.25" customHeight="1"/>
    <row r="2595" ht="17.25" customHeight="1"/>
    <row r="2596" ht="17.25" customHeight="1"/>
    <row r="2597" ht="17.25" customHeight="1"/>
    <row r="2598" ht="17.25" customHeight="1"/>
    <row r="2599" ht="17.25" customHeight="1"/>
    <row r="2600" ht="17.25" customHeight="1"/>
    <row r="2601" ht="17.25" customHeight="1"/>
    <row r="2602" ht="17.25" customHeight="1"/>
    <row r="2603" ht="17.25" customHeight="1"/>
    <row r="2604" ht="17.25" customHeight="1"/>
    <row r="2605" ht="17.25" customHeight="1"/>
    <row r="2606" ht="17.25" customHeight="1"/>
    <row r="2607" ht="17.25" customHeight="1"/>
    <row r="2608" ht="17.25" customHeight="1"/>
    <row r="2609" ht="17.25" customHeight="1"/>
    <row r="2610" ht="17.25" customHeight="1"/>
    <row r="2611" ht="17.25" customHeight="1"/>
    <row r="2612" ht="17.25" customHeight="1"/>
    <row r="2613" ht="17.25" customHeight="1"/>
    <row r="2614" ht="17.25" customHeight="1"/>
    <row r="2615" ht="17.25" customHeight="1"/>
    <row r="2616" ht="17.25" customHeight="1"/>
    <row r="2617" ht="17.25" customHeight="1"/>
    <row r="2618" ht="17.25" customHeight="1"/>
    <row r="2619" ht="17.25" customHeight="1"/>
    <row r="2620" ht="17.25" customHeight="1"/>
    <row r="2621" ht="17.25" customHeight="1"/>
    <row r="2622" ht="17.25" customHeight="1"/>
    <row r="2623" ht="17.25" customHeight="1"/>
    <row r="2624" ht="17.25" customHeight="1"/>
    <row r="2625" ht="17.25" customHeight="1"/>
    <row r="2626" ht="17.25" customHeight="1"/>
    <row r="2627" ht="17.25" customHeight="1"/>
    <row r="2628" ht="17.25" customHeight="1"/>
    <row r="2629" ht="17.25" customHeight="1"/>
    <row r="2630" ht="17.25" customHeight="1"/>
    <row r="2631" ht="17.25" customHeight="1"/>
    <row r="2632" ht="17.25" customHeight="1"/>
    <row r="2633" ht="17.25" customHeight="1"/>
    <row r="2634" ht="17.25" customHeight="1"/>
    <row r="2635" ht="17.25" customHeight="1"/>
    <row r="2636" ht="17.25" customHeight="1"/>
    <row r="2637" ht="17.25" customHeight="1"/>
    <row r="2638" ht="17.25" customHeight="1"/>
    <row r="2639" ht="17.25" customHeight="1"/>
    <row r="2640" ht="17.25" customHeight="1"/>
    <row r="2641" ht="17.25" customHeight="1"/>
    <row r="2642" ht="17.25" customHeight="1"/>
    <row r="2643" ht="17.25" customHeight="1"/>
    <row r="2644" ht="17.25" customHeight="1"/>
    <row r="2645" ht="17.25" customHeight="1"/>
    <row r="2646" ht="17.25" customHeight="1"/>
    <row r="2647" ht="17.25" customHeight="1"/>
    <row r="2648" ht="17.25" customHeight="1"/>
    <row r="2649" ht="17.25" customHeight="1"/>
    <row r="2650" ht="17.25" customHeight="1"/>
    <row r="2651" ht="17.25" customHeight="1"/>
    <row r="2652" ht="17.25" customHeight="1"/>
    <row r="2653" ht="17.25" customHeight="1"/>
    <row r="2654" ht="17.25" customHeight="1"/>
    <row r="2655" ht="17.25" customHeight="1"/>
    <row r="2656" ht="17.25" customHeight="1"/>
    <row r="2657" ht="17.25" customHeight="1"/>
    <row r="2658" ht="17.25" customHeight="1"/>
    <row r="2659" ht="17.25" customHeight="1"/>
    <row r="2660" ht="17.25" customHeight="1"/>
    <row r="2661" ht="17.25" customHeight="1"/>
    <row r="2662" ht="17.25" customHeight="1"/>
    <row r="2663" ht="17.25" customHeight="1"/>
    <row r="2664" ht="17.25" customHeight="1"/>
    <row r="2665" ht="17.25" customHeight="1"/>
    <row r="2666" ht="17.25" customHeight="1"/>
    <row r="2667" ht="17.25" customHeight="1"/>
    <row r="2668" ht="17.25" customHeight="1"/>
    <row r="2669" ht="17.25" customHeight="1"/>
    <row r="2670" ht="17.25" customHeight="1"/>
    <row r="2671" ht="17.25" customHeight="1"/>
    <row r="2672" ht="17.25" customHeight="1"/>
    <row r="2673" ht="17.25" customHeight="1"/>
    <row r="2674" ht="17.25" customHeight="1"/>
    <row r="2675" ht="17.25" customHeight="1"/>
    <row r="2676" ht="17.25" customHeight="1"/>
    <row r="2677" ht="17.25" customHeight="1"/>
    <row r="2678" ht="17.25" customHeight="1"/>
    <row r="2679" ht="17.25" customHeight="1"/>
    <row r="2680" ht="17.25" customHeight="1"/>
    <row r="2681" ht="17.25" customHeight="1"/>
    <row r="2682" ht="17.25" customHeight="1"/>
    <row r="2683" ht="17.25" customHeight="1"/>
  </sheetData>
  <autoFilter ref="A2:DP30">
    <filterColumn colId="117"/>
    <sortState ref="A3:DP1523">
      <sortCondition ref="DN2:DN1523"/>
    </sortState>
  </autoFilter>
  <mergeCells count="11">
    <mergeCell ref="BV1:CC1"/>
    <mergeCell ref="CD1:CL1"/>
    <mergeCell ref="CM1:CR1"/>
    <mergeCell ref="CS1:DI1"/>
    <mergeCell ref="DJ1:DL1"/>
    <mergeCell ref="BN1:BU1"/>
    <mergeCell ref="A1:S1"/>
    <mergeCell ref="T1:AI1"/>
    <mergeCell ref="AJ1:AQ1"/>
    <mergeCell ref="AR1:BA1"/>
    <mergeCell ref="BB1:BM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 Habilitation</vt:lpstr>
      <vt:lpstr>Fichier E-Formation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CERDAN Nicolas</dc:creator>
  <cp:lastModifiedBy>nath-nico</cp:lastModifiedBy>
  <dcterms:created xsi:type="dcterms:W3CDTF">2018-08-02T13:48:03Z</dcterms:created>
  <dcterms:modified xsi:type="dcterms:W3CDTF">2018-08-30T14:51:21Z</dcterms:modified>
</cp:coreProperties>
</file>