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arnaud.duvernois\Downloads\"/>
    </mc:Choice>
  </mc:AlternateContent>
  <xr:revisionPtr revIDLastSave="0" documentId="13_ncr:1_{30856334-0FE5-43A9-B19B-BA3FD183BDD4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Onglet 1" sheetId="1" r:id="rId1"/>
    <sheet name="Onglet 2" sheetId="2" r:id="rId2"/>
  </sheets>
  <definedNames>
    <definedName name="ACTIVITE">#REF!</definedName>
    <definedName name="INTERVENANT">#REF!</definedName>
    <definedName name="JOUR">#REF!</definedName>
    <definedName name="SITE">#REF!</definedName>
    <definedName name="STATUT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2" l="1"/>
  <c r="D2" i="2" a="1"/>
  <c r="D2" i="2" s="1"/>
  <c r="C2" i="2" a="1"/>
  <c r="C2" i="2" s="1"/>
  <c r="F7" i="1"/>
  <c r="F8" i="1"/>
  <c r="F3" i="1"/>
  <c r="F4" i="1"/>
  <c r="F5" i="1"/>
  <c r="F6" i="1"/>
  <c r="F2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<sst xmlns="http://schemas.openxmlformats.org/spreadsheetml/2006/main" count="18" uniqueCount="14">
  <si>
    <t>Activité</t>
  </si>
  <si>
    <t>H début</t>
  </si>
  <si>
    <t>H fin</t>
  </si>
  <si>
    <t>quantité de cours</t>
  </si>
  <si>
    <t>Nrh</t>
  </si>
  <si>
    <t>(C2-B2)*D2</t>
  </si>
  <si>
    <t>SOMME.SI(C1:C2000;"Gym d'entretien";N1:N2000)</t>
  </si>
  <si>
    <t>Intervenant</t>
  </si>
  <si>
    <t>AA</t>
  </si>
  <si>
    <t>BB</t>
  </si>
  <si>
    <t xml:space="preserve">Intervenant </t>
  </si>
  <si>
    <t>Methode 1</t>
  </si>
  <si>
    <t>Methode 2</t>
  </si>
  <si>
    <t>Methode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</si>
</sst>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[h]:mm:ss;@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1" xfId="0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20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0" fontId="0" fillId="0" borderId="9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5" fontId="0" fillId="3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12">
    <dxf>
      <fill>
        <patternFill>
          <bgColor rgb="FF00B050"/>
        </patternFill>
      </fill>
    </dxf>
    <dxf>
      <font>
        <b/>
        <i val="0"/>
        <color rgb="FFFF0000"/>
      </font>
    </dxf>
    <dxf>
      <numFmt numFmtId="165" formatCode="[h]:mm:ss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5" formatCode="hh:mm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5" formatCode="hh:mm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F8" totalsRowShown="0" headerRowDxfId="11" headerRowBorderDxfId="10" tableBorderDxfId="9" totalsRowBorderDxfId="8">
  <autoFilter ref="A1:F8" xr:uid="{00000000-0009-0000-0100-000001000000}"/>
  <tableColumns count="6">
    <tableColumn id="1" xr3:uid="{00000000-0010-0000-0000-000001000000}" name="Activité" dataDxfId="7"/>
    <tableColumn id="2" xr3:uid="{00000000-0010-0000-0000-000002000000}" name="H début" dataDxfId="6"/>
    <tableColumn id="3" xr3:uid="{00000000-0010-0000-0000-000003000000}" name="H fin" dataDxfId="5"/>
    <tableColumn id="4" xr3:uid="{00000000-0010-0000-0000-000004000000}" name="quantité de cours" dataDxfId="4"/>
    <tableColumn id="6" xr3:uid="{00000000-0010-0000-0000-000006000000}" name="Intervenant" dataDxfId="3"/>
    <tableColumn id="5" xr3:uid="{00000000-0010-0000-0000-000005000000}" name="Nrh" dataDxfId="2">
      <calculatedColumnFormula>(C2-B2)*D2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workbookViewId="0">
      <selection activeCell="E8" sqref="E8"/>
    </sheetView>
  </sheetViews>
  <sheetFormatPr baseColWidth="10" defaultColWidth="11.44140625" defaultRowHeight="14.4" x14ac:dyDescent="0.3"/>
  <cols>
    <col min="1" max="2" width="14.88671875" style="3" customWidth="1"/>
    <col min="3" max="3" width="11.44140625" style="3"/>
    <col min="4" max="5" width="18.5546875" style="3" customWidth="1"/>
    <col min="6" max="16384" width="11.44140625" style="3"/>
  </cols>
  <sheetData>
    <row r="1" spans="1:10" x14ac:dyDescent="0.3">
      <c r="A1" s="13" t="s">
        <v>0</v>
      </c>
      <c r="B1" s="14" t="s">
        <v>1</v>
      </c>
      <c r="C1" s="14" t="s">
        <v>2</v>
      </c>
      <c r="D1" s="15" t="s">
        <v>3</v>
      </c>
      <c r="E1" s="21" t="s">
        <v>7</v>
      </c>
      <c r="F1" s="16" t="s">
        <v>4</v>
      </c>
    </row>
    <row r="2" spans="1:10" ht="13.95" customHeight="1" x14ac:dyDescent="0.3">
      <c r="A2" s="11">
        <v>1</v>
      </c>
      <c r="B2" s="2">
        <v>0.4375</v>
      </c>
      <c r="C2" s="2">
        <v>0.5</v>
      </c>
      <c r="D2" s="6">
        <v>12</v>
      </c>
      <c r="E2" s="22" t="s">
        <v>8</v>
      </c>
      <c r="F2" s="12">
        <f>(C2-B2)*D2</f>
        <v>0.75</v>
      </c>
      <c r="G2" s="4" t="s">
        <v>5</v>
      </c>
      <c r="H2" s="5"/>
      <c r="J2" s="5"/>
    </row>
    <row r="3" spans="1:10" x14ac:dyDescent="0.3">
      <c r="A3" s="10">
        <v>1</v>
      </c>
      <c r="B3" s="9">
        <v>0.58333333333333337</v>
      </c>
      <c r="C3" s="9">
        <v>0.625</v>
      </c>
      <c r="D3" s="7">
        <v>5</v>
      </c>
      <c r="E3" s="23" t="s">
        <v>8</v>
      </c>
      <c r="F3" s="12">
        <f t="shared" ref="F3:F8" si="0">(C3-B3)*D3</f>
        <v>0.20833333333333315</v>
      </c>
    </row>
    <row r="4" spans="1:10" x14ac:dyDescent="0.3">
      <c r="A4" s="10">
        <v>2</v>
      </c>
      <c r="B4" s="9">
        <v>0.41666666666666669</v>
      </c>
      <c r="C4" s="9">
        <v>0.47916666666666669</v>
      </c>
      <c r="D4" s="7">
        <v>3</v>
      </c>
      <c r="E4" s="23"/>
      <c r="F4" s="12">
        <f t="shared" si="0"/>
        <v>0.1875</v>
      </c>
    </row>
    <row r="5" spans="1:10" x14ac:dyDescent="0.3">
      <c r="A5" s="17">
        <v>1</v>
      </c>
      <c r="B5" s="18">
        <v>0.41666666666666669</v>
      </c>
      <c r="C5" s="18">
        <v>0.47916666666666669</v>
      </c>
      <c r="D5" s="19">
        <v>3</v>
      </c>
      <c r="E5" s="24" t="s">
        <v>9</v>
      </c>
      <c r="F5" s="12">
        <f t="shared" si="0"/>
        <v>0.1875</v>
      </c>
    </row>
    <row r="6" spans="1:10" x14ac:dyDescent="0.3">
      <c r="A6" s="17">
        <v>3</v>
      </c>
      <c r="B6" s="2">
        <v>0.4375</v>
      </c>
      <c r="C6" s="2">
        <v>0.5</v>
      </c>
      <c r="D6" s="19">
        <v>4</v>
      </c>
      <c r="E6" s="24"/>
      <c r="F6" s="12">
        <f t="shared" si="0"/>
        <v>0.25</v>
      </c>
    </row>
    <row r="7" spans="1:10" x14ac:dyDescent="0.3">
      <c r="A7" s="3">
        <v>3</v>
      </c>
      <c r="B7" s="20">
        <v>0.41666666666666669</v>
      </c>
      <c r="C7" s="20">
        <v>0.47916666666666669</v>
      </c>
      <c r="D7" s="3">
        <v>2</v>
      </c>
      <c r="F7" s="12">
        <f t="shared" si="0"/>
        <v>0.125</v>
      </c>
    </row>
    <row r="8" spans="1:10" x14ac:dyDescent="0.3">
      <c r="A8" s="3">
        <v>3</v>
      </c>
      <c r="B8" s="9">
        <v>0.58333333333333337</v>
      </c>
      <c r="C8" s="9">
        <v>0.625</v>
      </c>
      <c r="D8" s="3">
        <v>6</v>
      </c>
      <c r="F8" s="12">
        <f t="shared" si="0"/>
        <v>0.24999999999999978</v>
      </c>
    </row>
    <row r="9" spans="1:10" x14ac:dyDescent="0.3">
      <c r="F9" s="5"/>
    </row>
    <row r="13" spans="1:10" x14ac:dyDescent="0.3">
      <c r="H13" s="3" t="s">
        <v>6</v>
      </c>
    </row>
  </sheetData>
  <conditionalFormatting sqref="D2:E2">
    <cfRule type="cellIs" dxfId="1" priority="8" operator="equal">
      <formula>"R"</formula>
    </cfRule>
    <cfRule type="cellIs" dxfId="0" priority="9" operator="equal">
      <formula>1</formula>
    </cfRule>
  </conditionalFormatting>
  <dataValidations count="1">
    <dataValidation type="list" allowBlank="1" showInputMessage="1" showErrorMessage="1" sqref="A2" xr:uid="{00000000-0002-0000-0000-000000000000}">
      <formula1>ACTIVITE</formula1>
    </dataValidation>
  </dataValidations>
  <pageMargins left="0.7" right="0.7" top="0.75" bottom="0.75" header="0.3" footer="0.3"/>
  <headerFooter>
    <oddFooter>&amp;L_x000D_&amp;1#&amp;"Aptos"&amp;8&amp;K000000 LIMITED SHARING</oddFooter>
  </headerFooter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5"/>
  <sheetViews>
    <sheetView workbookViewId="0">
      <selection activeCell="C2" sqref="C2"/>
    </sheetView>
  </sheetViews>
  <sheetFormatPr baseColWidth="10" defaultRowHeight="14.4" x14ac:dyDescent="0.3"/>
  <cols>
    <col min="1" max="2" width="17.6640625" customWidth="1"/>
    <col min="3" max="3" width="22" bestFit="1" customWidth="1"/>
  </cols>
  <sheetData>
    <row r="1" spans="1:5" x14ac:dyDescent="0.3">
      <c r="A1" s="7" t="s">
        <v>0</v>
      </c>
      <c r="B1" s="7" t="s">
        <v>10</v>
      </c>
      <c r="C1" s="7" t="s">
        <v>11</v>
      </c>
      <c r="D1" s="7" t="s">
        <v>12</v>
      </c>
      <c r="E1" s="7" t="s">
        <v>13</v>
      </c>
    </row>
    <row r="2" spans="1:5" x14ac:dyDescent="0.3">
      <c r="A2" s="1">
        <v>1</v>
      </c>
      <c r="B2" s="1" t="s">
        <v>8</v>
      </c>
      <c r="C2" s="25" cm="1">
        <f t="array" ref="C2">SUM((Tableau1[Nrh])*(Tableau1[Intervenant]='Onglet 2'!$B2)*(Tableau1[Activité]='Onglet 2'!$A2))</f>
        <v>0.95833333333333315</v>
      </c>
      <c r="D2" s="25" cm="1">
        <f t="array" ref="D2">SUMPRODUCT((Tableau1[Nrh])*(Tableau1[Intervenant]='Onglet 2'!$B2)*(Tableau1[Activité]='Onglet 2'!$A2))</f>
        <v>0.95833333333333315</v>
      </c>
      <c r="E2" s="25">
        <f>SUMIFS(Tableau1[Nrh],Tableau1[Intervenant],'Onglet 2'!$B2,Tableau1[Activité],'Onglet 2'!$A2)</f>
        <v>0.95833333333333315</v>
      </c>
    </row>
    <row r="3" spans="1:5" x14ac:dyDescent="0.3">
      <c r="A3" s="1">
        <v>1</v>
      </c>
      <c r="B3" s="1" t="s">
        <v>9</v>
      </c>
      <c r="C3" s="8"/>
      <c r="D3" s="8"/>
      <c r="E3" s="8"/>
    </row>
    <row r="4" spans="1:5" x14ac:dyDescent="0.3">
      <c r="A4" s="1">
        <v>2</v>
      </c>
      <c r="B4" s="1"/>
      <c r="C4" s="8"/>
      <c r="D4" s="8"/>
      <c r="E4" s="8"/>
    </row>
    <row r="5" spans="1:5" x14ac:dyDescent="0.3">
      <c r="A5" s="1">
        <v>3</v>
      </c>
      <c r="B5" s="1"/>
      <c r="C5" s="8"/>
      <c r="D5" s="8"/>
      <c r="E5" s="8"/>
    </row>
  </sheetData>
  <phoneticPr fontId="2" type="noConversion"/>
  <pageMargins left="0.7" right="0.7" top="0.75" bottom="0.75" header="0.3" footer="0.3"/>
  <headerFooter>
    <oddFooter>&amp;L_x000D_&amp;1#&amp;"Aptos"&amp;8&amp;K000000 LIMITED SHARING</oddFooter>
  </headerFooter>
</worksheet>
</file>

<file path=docMetadata/LabelInfo.xml><?xml version="1.0" encoding="utf-8"?>
<clbl:labelList xmlns:clbl="http://schemas.microsoft.com/office/2020/mipLabelMetadata">
  <clbl:label id="{8ec47177-7042-437d-aa6f-31fd7962b727}" enabled="1" method="Standard" siteId="{b87cc266-09c4-40cc-8dfa-c92e08bf9cb4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Onglet 1</vt:lpstr>
      <vt:lpstr>Onglet 2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THUILLIEZ Julien</dc:creator>
  <cp:lastModifiedBy>DUVERNOIS Arnaud</cp:lastModifiedBy>
  <dcterms:created xsi:type="dcterms:W3CDTF">2026-02-03T11:59:37Z</dcterms:created>
  <dcterms:modified xsi:type="dcterms:W3CDTF">2026-02-04T11:04:34Z</dcterms:modified>
</cp:coreProperties>
</file>