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A8137402-0C1F-4D1B-AF99-A66E14A0F919}" xr6:coauthVersionLast="47" xr6:coauthVersionMax="47" xr10:uidLastSave="{00000000-0000-0000-0000-000000000000}"/>
  <bookViews>
    <workbookView xWindow="-108" yWindow="-108" windowWidth="23256" windowHeight="13896" tabRatio="500" xr2:uid="{00000000-000D-0000-FFFF-FFFF00000000}"/>
  </bookViews>
  <sheets>
    <sheet name="Tableau1" sheetId="3" r:id="rId1"/>
    <sheet name="Données Transport" sheetId="1" r:id="rId2"/>
  </sheets>
  <definedNames>
    <definedName name="_xlnm._FilterDatabase" localSheetId="1" hidden="1">'Données Transport'!$A$1:$K$1</definedName>
    <definedName name="DonnéesExternes_1" localSheetId="0" hidden="1">Tableau1!$A$1:$Q$14</definedName>
    <definedName name="DonnéesExternes_2" localSheetId="0" hidden="1">Tableau1!$A$26:$K$33</definedName>
    <definedName name="DonnéesExternes_3" localSheetId="0" hidden="1">Tableau1!$A$36:$K$49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D6" i="3" l="1"/>
  <c r="E6" i="3"/>
  <c r="G6" i="3"/>
  <c r="H6" i="3" s="1"/>
  <c r="D7" i="3"/>
  <c r="G8" i="3" s="1"/>
  <c r="H8" i="3" s="1"/>
  <c r="E7" i="3"/>
  <c r="G7" i="3"/>
  <c r="H7" i="3" s="1"/>
  <c r="D8" i="3"/>
  <c r="E8" i="3"/>
  <c r="D9" i="3"/>
  <c r="E9" i="3"/>
  <c r="G9" i="3"/>
  <c r="H9" i="3" s="1"/>
  <c r="D10" i="3"/>
  <c r="E10" i="3"/>
  <c r="G10" i="3"/>
  <c r="H10" i="3"/>
  <c r="D11" i="3"/>
  <c r="E11" i="3"/>
  <c r="G11" i="3"/>
  <c r="H11" i="3"/>
  <c r="D12" i="3"/>
  <c r="E12" i="3"/>
  <c r="G12" i="3"/>
  <c r="H12" i="3" s="1"/>
  <c r="D13" i="3"/>
  <c r="E13" i="3"/>
  <c r="G13" i="3"/>
  <c r="H13" i="3" s="1"/>
  <c r="D2" i="3"/>
  <c r="G3" i="3" s="1"/>
  <c r="H3" i="3" s="1"/>
  <c r="D3" i="3"/>
  <c r="D4" i="3"/>
  <c r="D5" i="3"/>
  <c r="D14" i="3"/>
  <c r="E2" i="3"/>
  <c r="E3" i="3"/>
  <c r="E4" i="3"/>
  <c r="E5" i="3"/>
  <c r="E14" i="3"/>
  <c r="G2" i="3"/>
  <c r="H2" i="3" s="1"/>
  <c r="G4" i="3"/>
  <c r="H4" i="3" s="1"/>
  <c r="G5" i="3"/>
  <c r="H5" i="3" s="1"/>
  <c r="G14" i="3"/>
  <c r="H14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714FC1-7615-4749-ACA1-95B230DDE91F}" keepAlive="1" name="Requête - Baroute78" description="Connexion à la requête « Baroute78 » dans le classeur." type="5" refreshedVersion="8" background="1" saveData="1">
    <dbPr connection="Provider=Microsoft.Mashup.OleDb.1;Data Source=$Workbook$;Location=Baroute78;Extended Properties=&quot;&quot;" command="SELECT * FROM [Baroute78]"/>
  </connection>
  <connection id="2" xr16:uid="{ACE5DE1E-B2A3-4366-9477-E398F8997BF1}" keepAlive="1" name="Requête - BL = 9 caractères" description="Connexion à la requête « BL = 9 caractères » dans le classeur." type="5" refreshedVersion="0" background="1">
    <dbPr connection="Provider=Microsoft.Mashup.OleDb.1;Data Source=$Workbook$;Location=&quot;BL = 9 caractères&quot;;Extended Properties=&quot;&quot;" command="SELECT * FROM [BL = 9 caractères]"/>
  </connection>
  <connection id="3" xr16:uid="{21D7AD0B-19F6-4EEF-AA54-86A6D6CE374B}" keepAlive="1" name="Requête - Concat AB" description="Connexion à la requête « Concat AB » dans le classeur." type="5" refreshedVersion="0" background="1">
    <dbPr connection="Provider=Microsoft.Mashup.OleDb.1;Data Source=$Workbook$;Location=&quot;Concat AB&quot;;Extended Properties=&quot;&quot;" command="SELECT * FROM [Concat AB]"/>
  </connection>
  <connection id="4" xr16:uid="{E4A4BD1E-E8BB-4883-98D8-C55C3D28601C}" keepAlive="1" name="Requête - KeepOnlyNumber" description="Connexion à la requête « KeepOnlyNumber » dans le classeur." type="5" refreshedVersion="0" background="1">
    <dbPr connection="Provider=Microsoft.Mashup.OleDb.1;Data Source=$Workbook$;Location=KeepOnlyNumber;Extended Properties=&quot;&quot;" command="SELECT * FROM [KeepOnlyNumber]"/>
  </connection>
  <connection id="5" xr16:uid="{D1DE3547-FF39-4C8A-9017-216158CC9231}" keepAlive="1" name="Requête - SquareNumber" description="Connexion à la requête « SquareNumber » dans le classeur." type="5" refreshedVersion="0" background="1">
    <dbPr connection="Provider=Microsoft.Mashup.OleDb.1;Data Source=$Workbook$;Location=SquareNumber;Extended Properties=&quot;&quot;" command="SELECT * FROM [SquareNumber]"/>
  </connection>
  <connection id="6" xr16:uid="{A749F4D5-37A8-43B1-8A3F-F10EE89B9DD5}" keepAlive="1" name="Requête - Tableau_Test" description="Connexion à la requête « Tableau_Test » dans le classeur." type="5" refreshedVersion="0" background="1">
    <dbPr connection="Provider=Microsoft.Mashup.OleDb.1;Data Source=$Workbook$;Location=Tableau_Test;Extended Properties=&quot;&quot;" command="SELECT * FROM [Tableau_Test]"/>
  </connection>
  <connection id="7" xr16:uid="{4FCD5BEE-6C3E-486B-8BC3-087CABAC9A4B}" keepAlive="1" name="Requête - Tableau_Test (2)" description="Connexion à la requête « Tableau_Test (2) » dans le classeur." type="5" refreshedVersion="0" background="1">
    <dbPr connection="Provider=Microsoft.Mashup.OleDb.1;Data Source=$Workbook$;Location=&quot;Tableau_Test (2)&quot;;Extended Properties=&quot;&quot;" command="SELECT * FROM [Tableau_Test (2)]"/>
  </connection>
  <connection id="8" xr16:uid="{0C9FB75C-2422-4736-9B2A-637C39144CBD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  <connection id="9" xr16:uid="{DB37EE60-7B78-45DD-AA7B-D83DE60539B7}" keepAlive="1" name="Requête - Tableau1 (2)" description="Connexion à la requête « Tableau1 (2) » dans le classeur." type="5" refreshedVersion="8" background="1" saveData="1">
    <dbPr connection="Provider=Microsoft.Mashup.OleDb.1;Data Source=$Workbook$;Location=&quot;Tableau1 (2)&quot;;Extended Properties=&quot;&quot;" command="SELECT * FROM [Tableau1 (2)]"/>
  </connection>
</connections>
</file>

<file path=xl/sharedStrings.xml><?xml version="1.0" encoding="utf-8"?>
<sst xmlns="http://schemas.openxmlformats.org/spreadsheetml/2006/main" count="289" uniqueCount="69">
  <si>
    <t>Date d'expé</t>
  </si>
  <si>
    <t>Expéditeur</t>
  </si>
  <si>
    <t>Destinataire</t>
  </si>
  <si>
    <t>CP</t>
  </si>
  <si>
    <t>Localité</t>
  </si>
  <si>
    <t>Pays</t>
  </si>
  <si>
    <t>UM</t>
  </si>
  <si>
    <t xml:space="preserve">Poids </t>
  </si>
  <si>
    <t>Date livraison</t>
  </si>
  <si>
    <t>N° BL</t>
  </si>
  <si>
    <t>N° d'expé</t>
  </si>
  <si>
    <t>2411-0766962</t>
  </si>
  <si>
    <t>NAVAILLES</t>
  </si>
  <si>
    <t>2411-0922856</t>
  </si>
  <si>
    <t>2412-0137155</t>
  </si>
  <si>
    <t>BL2411443</t>
  </si>
  <si>
    <t>BL2411009/10</t>
  </si>
  <si>
    <t>BL241129/300</t>
  </si>
  <si>
    <t>N° BL - Copier</t>
  </si>
  <si>
    <t>10</t>
  </si>
  <si>
    <t>300</t>
  </si>
  <si>
    <t>Colonne1</t>
  </si>
  <si>
    <t>Colonne2</t>
  </si>
  <si>
    <t>BL24100109</t>
  </si>
  <si>
    <t>BL24100110</t>
  </si>
  <si>
    <t>BL24100299</t>
  </si>
  <si>
    <t>BL24100300</t>
  </si>
  <si>
    <t>BL24100109/10</t>
  </si>
  <si>
    <t>BL24100299/300</t>
  </si>
  <si>
    <t>BL24110443</t>
  </si>
  <si>
    <t>Résultat attendu</t>
  </si>
  <si>
    <t>2412-0137156</t>
  </si>
  <si>
    <t>BL24110444</t>
  </si>
  <si>
    <t>2412-0137157</t>
  </si>
  <si>
    <t>BL24110445</t>
  </si>
  <si>
    <t>2412-0137158</t>
  </si>
  <si>
    <t>BL24110446</t>
  </si>
  <si>
    <t>2412-0137159</t>
  </si>
  <si>
    <t>2412-0137160</t>
  </si>
  <si>
    <t>2412-0137161</t>
  </si>
  <si>
    <t>2412-0137162</t>
  </si>
  <si>
    <t>2412-0137163</t>
  </si>
  <si>
    <t>BL2411444/45/46</t>
  </si>
  <si>
    <t>BL24110499</t>
  </si>
  <si>
    <t>BL24110499/500/501</t>
  </si>
  <si>
    <t>BL24110602</t>
  </si>
  <si>
    <t>BL24110603</t>
  </si>
  <si>
    <t>BL24110500</t>
  </si>
  <si>
    <t>BL24110501</t>
  </si>
  <si>
    <t>Colonne33</t>
  </si>
  <si>
    <t>=SI(et(NBCAR(c8)=2;nbcar(c9)=2):CONCATENER(d7;c9);si(ET(NBCAR(c8)=3;NBCAR(c9)=3);CONCATENER(STXT(c7;1;7);c9);SI(NBCAR(C9)=2;CONCATENER(D8;C9);SI(NBCAR(C9)=3;CONCATENER(STXT(C8;1;7);C9);SI(NBCAR(C9)&gt;3;C9;SI(OU(NBCAR(C9)=2;NBCAR(C10)=2);CONCATENER(D7;C9);SI(OU(NBCAR(C9)=3;NBCAR(C10)=3);CONCATENER(STXT(C7;1;7);C9);C10))))));"nul")</t>
  </si>
  <si>
    <t>BL2410109/10</t>
  </si>
  <si>
    <t>BL2410299/300</t>
  </si>
  <si>
    <t>BL2411499/500/501</t>
  </si>
  <si>
    <t>BL2411602</t>
  </si>
  <si>
    <t>BL2411603</t>
  </si>
  <si>
    <t>Test formule</t>
  </si>
  <si>
    <t>LONGVIC</t>
  </si>
  <si>
    <t>FR</t>
  </si>
  <si>
    <t>BL2411444</t>
  </si>
  <si>
    <t>BL2411445</t>
  </si>
  <si>
    <t>BL2411446</t>
  </si>
  <si>
    <t>BL2411499</t>
  </si>
  <si>
    <t>BL2411500</t>
  </si>
  <si>
    <t>BL2411501</t>
  </si>
  <si>
    <t>BL2410299</t>
  </si>
  <si>
    <t>BL2410300</t>
  </si>
  <si>
    <t>BL2410109</t>
  </si>
  <si>
    <t>BL2410110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</si>
</sst>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dd/mm/yy"/>
  </numFmts>
  <fonts count="5" x14ac:knownFonts="1">
    <font>
      <sz val="10"/>
      <name val="Arial"/>
      <family val="2"/>
    </font>
    <font>
      <b/>
      <i/>
      <u/>
      <sz val="10"/>
      <name val="Arial"/>
      <family val="2"/>
    </font>
    <font>
      <b/>
      <i/>
      <sz val="16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 applyBorder="0" applyAlignment="0" applyProtection="0"/>
    <xf numFmtId="164" fontId="1" fillId="0" borderId="0" applyBorder="0" applyAlignment="0" applyProtection="0"/>
    <xf numFmtId="0" fontId="2" fillId="0" borderId="0" applyBorder="0" applyProtection="0">
      <alignment horizontal="center"/>
    </xf>
    <xf numFmtId="0" fontId="2" fillId="0" borderId="0" applyBorder="0" applyProtection="0">
      <alignment horizontal="center" textRotation="90"/>
    </xf>
  </cellStyleXfs>
  <cellXfs count="12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center"/>
    </xf>
    <xf numFmtId="14" fontId="0" fillId="0" borderId="0" xfId="0" applyNumberFormat="1"/>
    <xf numFmtId="0" fontId="0" fillId="2" borderId="0" xfId="0" applyFill="1"/>
    <xf numFmtId="0" fontId="0" fillId="3" borderId="0" xfId="0" quotePrefix="1" applyFill="1"/>
    <xf numFmtId="0" fontId="0" fillId="0" borderId="1" xfId="0" applyBorder="1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left"/>
    </xf>
    <xf numFmtId="0" fontId="4" fillId="0" borderId="0" xfId="0" quotePrefix="1" applyFont="1" applyAlignment="1">
      <alignment horizontal="left" vertical="center" wrapText="1"/>
    </xf>
  </cellXfs>
  <cellStyles count="5">
    <cellStyle name="En-tête" xfId="3" xr:uid="{00000000-0005-0000-0000-000008000000}"/>
    <cellStyle name="Normal" xfId="0" builtinId="0"/>
    <cellStyle name="Résultat" xfId="1" xr:uid="{00000000-0005-0000-0000-000006000000}"/>
    <cellStyle name="Résultat2" xfId="2" xr:uid="{00000000-0005-0000-0000-000007000000}"/>
    <cellStyle name="Titre1" xfId="4" xr:uid="{00000000-0005-0000-0000-000009000000}"/>
  </cellStyles>
  <dxfs count="37">
    <dxf>
      <numFmt numFmtId="165" formatCode="dd/mm/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dd/mm/yy"/>
      <alignment horizontal="center" vertical="bottom" textRotation="0" wrapText="0" indent="0" justifyLastLine="0" shrinkToFit="0" readingOrder="0"/>
    </dxf>
    <dxf>
      <numFmt numFmtId="165" formatCode="dd/mm/yy"/>
      <alignment horizontal="center" vertical="bottom" textRotation="0" wrapText="0" indent="0" justifyLastLine="0" shrinkToFit="0" readingOrder="0"/>
    </dxf>
    <dxf>
      <numFmt numFmtId="165" formatCode="dd/mm/yy"/>
      <alignment horizontal="center" vertical="bottom" textRotation="0" wrapText="0" indent="0" justifyLastLine="0" shrinkToFit="0" readingOrder="0"/>
    </dxf>
    <dxf>
      <numFmt numFmtId="165" formatCode="dd/mm/yy"/>
      <alignment horizontal="center" vertical="bottom" textRotation="0" wrapText="0" indent="0" justifyLastLine="0" shrinkToFit="0" readingOrder="0"/>
    </dxf>
    <dxf>
      <numFmt numFmtId="165" formatCode="dd/mm/yy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solid">
          <fgColor indexed="64"/>
          <bgColor theme="3" tint="0.5999938962981048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2A6099"/>
      <rgbColor rgb="FFDDDDDD"/>
      <rgbColor rgb="FF000080"/>
      <rgbColor rgb="FFFF00FF"/>
      <rgbColor rgb="FFCCFF00"/>
      <rgbColor rgb="FF00FFFF"/>
      <rgbColor rgb="FF800080"/>
      <rgbColor rgb="FF800000"/>
      <rgbColor rgb="FF008080"/>
      <rgbColor rgb="FF0000FF"/>
      <rgbColor rgb="FF00CCFF"/>
      <rgbColor rgb="FFCCFFFF"/>
      <rgbColor rgb="FF99FF66"/>
      <rgbColor rgb="FFFFFF99"/>
      <rgbColor rgb="FF66FFFF"/>
      <rgbColor rgb="FFFF99FF"/>
      <rgbColor rgb="FFCC99FF"/>
      <rgbColor rgb="FFFFCC99"/>
      <rgbColor rgb="FF3366FF"/>
      <rgbColor rgb="FF33CCCC"/>
      <rgbColor rgb="FF66FF00"/>
      <rgbColor rgb="FFFFCC00"/>
      <rgbColor rgb="FFFF9900"/>
      <rgbColor rgb="FFFF3333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8" xr16:uid="{4BB75CAB-C34F-42B8-81E3-8178E29CDAC8}" autoFormatId="16" applyNumberFormats="0" applyBorderFormats="0" applyFontFormats="0" applyPatternFormats="0" applyAlignmentFormats="0" applyWidthHeightFormats="0">
  <queryTableRefresh nextId="19">
    <queryTableFields count="17">
      <queryTableField id="1" name="N° d'expé" tableColumnId="1"/>
      <queryTableField id="2" name="Date d'expé" tableColumnId="2"/>
      <queryTableField id="3" name="N° BL" tableColumnId="3"/>
      <queryTableField id="13" dataBound="0" tableColumnId="14"/>
      <queryTableField id="14" dataBound="0" tableColumnId="15"/>
      <queryTableField id="15" dataBound="0" tableColumnId="16"/>
      <queryTableField id="17" dataBound="0" tableColumnId="18"/>
      <queryTableField id="18" dataBound="0" tableColumnId="19"/>
      <queryTableField id="4" name="N° BL - Copier" tableColumnId="4"/>
      <queryTableField id="5" name="Expéditeur" tableColumnId="5"/>
      <queryTableField id="6" name="Destinataire" tableColumnId="6"/>
      <queryTableField id="7" name="CP" tableColumnId="7"/>
      <queryTableField id="8" name="Localité" tableColumnId="8"/>
      <queryTableField id="9" name="Pays" tableColumnId="9"/>
      <queryTableField id="10" name="UM" tableColumnId="10"/>
      <queryTableField id="11" name="Poids " tableColumnId="11"/>
      <queryTableField id="12" name="Date livraison" tableColumnId="1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9" xr16:uid="{84B42133-3B98-410E-B66A-1D85D2B9E7AF}" autoFormatId="16" applyNumberFormats="0" applyBorderFormats="0" applyFontFormats="0" applyPatternFormats="0" applyAlignmentFormats="0" applyWidthHeightFormats="0">
  <queryTableRefresh nextId="19">
    <queryTableFields count="11">
      <queryTableField id="1" name="N° d'expé" tableColumnId="1"/>
      <queryTableField id="2" name="Date d'expé" tableColumnId="2"/>
      <queryTableField id="3" dataBound="0" tableColumnId="3"/>
      <queryTableField id="5" name="Expéditeur" tableColumnId="5"/>
      <queryTableField id="6" name="Destinataire" tableColumnId="6"/>
      <queryTableField id="7" name="CP" tableColumnId="7"/>
      <queryTableField id="8" name="Localité" tableColumnId="8"/>
      <queryTableField id="9" name="Pays" tableColumnId="9"/>
      <queryTableField id="10" name="UM" tableColumnId="10"/>
      <queryTableField id="11" name="Poids " tableColumnId="11"/>
      <queryTableField id="12" name="Date livraison" tableColumnId="12"/>
    </queryTableFields>
    <queryTableDeletedFields count="2">
      <deletedField name="N° BL"/>
      <deletedField name="N° BL - Copier"/>
    </queryTableDeleted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" xr16:uid="{8C5BADED-8E31-4374-A87A-5F91CFF8EBD1}" autoFormatId="16" applyNumberFormats="0" applyBorderFormats="0" applyFontFormats="0" applyPatternFormats="0" applyAlignmentFormats="0" applyWidthHeightFormats="0">
  <queryTableRefresh nextId="12">
    <queryTableFields count="11">
      <queryTableField id="1" name="N° d'expé" tableColumnId="1"/>
      <queryTableField id="2" name="Date d'expé" tableColumnId="2"/>
      <queryTableField id="3" name="N° BL" tableColumnId="3"/>
      <queryTableField id="4" name="Expéditeur" tableColumnId="4"/>
      <queryTableField id="5" name="Destinataire" tableColumnId="5"/>
      <queryTableField id="6" name="CP" tableColumnId="6"/>
      <queryTableField id="7" name="Localité" tableColumnId="7"/>
      <queryTableField id="8" name="Pays" tableColumnId="8"/>
      <queryTableField id="9" name="UM" tableColumnId="9"/>
      <queryTableField id="10" name="Poids " tableColumnId="10"/>
      <queryTableField id="11" name="Date livraison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3BB2A7-652B-4FB9-B513-EC0AD77E11B3}" name="Tableau1_1" displayName="Tableau1_1" ref="A1:Q14" tableType="queryTable" totalsRowShown="0">
  <autoFilter ref="A1:Q14" xr:uid="{623BB2A7-652B-4FB9-B513-EC0AD77E11B3}"/>
  <tableColumns count="17">
    <tableColumn id="1" xr3:uid="{4C77704F-6A2D-4002-90F8-336E69E0074C}" uniqueName="1" name="N° d'expé" queryTableFieldId="1" dataDxfId="36"/>
    <tableColumn id="2" xr3:uid="{3D87C5C5-1323-44DD-8D10-2B71812A466F}" uniqueName="2" name="Date d'expé" queryTableFieldId="2" dataDxfId="35"/>
    <tableColumn id="3" xr3:uid="{457D7B04-85BF-475E-B61E-B9554AB63198}" uniqueName="3" name="N° BL" queryTableFieldId="3" dataDxfId="34"/>
    <tableColumn id="14" xr3:uid="{F98B3668-A0C0-4E7F-A7EB-AC6A08F5DD79}" uniqueName="14" name="Colonne1" queryTableFieldId="13" dataDxfId="33">
      <calculatedColumnFormula>MID(Tableau1_1[[#This Row],[N° BL]],1,8)</calculatedColumnFormula>
    </tableColumn>
    <tableColumn id="15" xr3:uid="{23BB4C5B-4F30-40A0-B752-BE7FD23AD602}" uniqueName="15" name="Colonne2" queryTableFieldId="14" dataDxfId="32">
      <calculatedColumnFormula>LEN(Tableau1_1[[#This Row],[N° BL]])</calculatedColumnFormula>
    </tableColumn>
    <tableColumn id="16" xr3:uid="{C7874808-7A84-4278-9659-9409DC84CFEA}" uniqueName="16" name="Résultat attendu" queryTableFieldId="15" dataDxfId="31"/>
    <tableColumn id="18" xr3:uid="{901A550F-B9F3-4494-A8FA-B5D4E99979DA}" uniqueName="18" name="Test formule" queryTableFieldId="17" dataDxfId="30">
      <calculatedColumnFormula>IF(OR(LEN(C2)&gt;3,LEN(C3)&gt;3,LEN(C4)&gt;3),C2,IF(LEN(C3)=2,CONCATENATE(D2,C3),IF(LEN(C3)=3,CONCATENATE(D2,C3),"nul")))</calculatedColumnFormula>
    </tableColumn>
    <tableColumn id="19" xr3:uid="{8EE22B7B-6642-42E8-AB8C-E8F023B050CA}" uniqueName="19" name="Colonne33" queryTableFieldId="18" dataDxfId="29">
      <calculatedColumnFormula>IF(F2=G2,"OK","nul")</calculatedColumnFormula>
    </tableColumn>
    <tableColumn id="4" xr3:uid="{826C106A-F058-4ACB-9CC5-4225FFB1FB9C}" uniqueName="4" name="N° BL - Copier" queryTableFieldId="4" dataDxfId="28"/>
    <tableColumn id="5" xr3:uid="{281CB945-CADC-4E93-AD7D-7F9BA095E07F}" uniqueName="5" name="Expéditeur" queryTableFieldId="5" dataDxfId="27"/>
    <tableColumn id="6" xr3:uid="{788C6CD6-C229-4E8F-8098-5FFC03EE5432}" uniqueName="6" name="Destinataire" queryTableFieldId="6" dataDxfId="26"/>
    <tableColumn id="7" xr3:uid="{4D49DACC-4E39-4BA5-BA65-36458F70EDA6}" uniqueName="7" name="CP" queryTableFieldId="7" dataDxfId="25"/>
    <tableColumn id="8" xr3:uid="{0D5648B3-FBA3-4104-90CB-E65B515F02C6}" uniqueName="8" name="Localité" queryTableFieldId="8" dataDxfId="24"/>
    <tableColumn id="9" xr3:uid="{F0A6C87C-1EB3-4339-AA09-C2446BBFA82E}" uniqueName="9" name="Pays" queryTableFieldId="9" dataDxfId="23"/>
    <tableColumn id="10" xr3:uid="{B31E2DB7-C7C7-4F6F-94DC-589F138943C1}" uniqueName="10" name="UM" queryTableFieldId="10"/>
    <tableColumn id="11" xr3:uid="{453C9CC2-7B1A-4D0D-976D-4A5BACDD881F}" uniqueName="11" name="Poids " queryTableFieldId="11"/>
    <tableColumn id="12" xr3:uid="{72820FBC-053B-4E73-9B92-BA4402593B59}" uniqueName="12" name="Date livraison" queryTableFieldId="12" dataDxfId="2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B14D27-A768-42B7-A2E1-522FF3F32231}" name="Tableau_Test" displayName="Tableau_Test" ref="A26:K33" tableType="queryTable" totalsRowShown="0">
  <autoFilter ref="A26:K33" xr:uid="{51B14D27-A768-42B7-A2E1-522FF3F32231}"/>
  <sortState xmlns:xlrd2="http://schemas.microsoft.com/office/spreadsheetml/2017/richdata2" ref="A27:K33">
    <sortCondition ref="B26:B33"/>
  </sortState>
  <tableColumns count="11">
    <tableColumn id="1" xr3:uid="{F7AFE83A-2622-47B8-9F28-FC0099333F0B}" uniqueName="1" name="N° d'expé" queryTableFieldId="1" dataDxfId="21"/>
    <tableColumn id="2" xr3:uid="{B411C987-97B6-476B-95EF-2A42E0CCF2D0}" uniqueName="2" name="Date d'expé" queryTableFieldId="2" dataDxfId="20"/>
    <tableColumn id="3" xr3:uid="{9155C073-A475-450E-9953-1D1D6694AC17}" uniqueName="3" name="N° BL" queryTableFieldId="3" dataDxfId="19"/>
    <tableColumn id="5" xr3:uid="{CBBC9855-22EF-4719-8E4C-1A741A26C9D7}" uniqueName="5" name="Expéditeur" queryTableFieldId="5" dataDxfId="18"/>
    <tableColumn id="6" xr3:uid="{0D4CAC2C-401B-4AAB-B47A-266B43E0C67E}" uniqueName="6" name="Destinataire" queryTableFieldId="6" dataDxfId="17"/>
    <tableColumn id="7" xr3:uid="{401F2A11-6F95-46BE-92EB-3D486057ED6F}" uniqueName="7" name="CP" queryTableFieldId="7" dataDxfId="16"/>
    <tableColumn id="8" xr3:uid="{A6614759-9401-4725-9BD6-8F0B86FDA681}" uniqueName="8" name="Localité" queryTableFieldId="8" dataDxfId="15"/>
    <tableColumn id="9" xr3:uid="{57E3EF82-EBBD-4F2A-B67D-B6FC39DF3BC2}" uniqueName="9" name="Pays" queryTableFieldId="9" dataDxfId="14"/>
    <tableColumn id="10" xr3:uid="{A22A69D5-0D3B-4184-AE54-C9108C748E0A}" uniqueName="10" name="UM" queryTableFieldId="10"/>
    <tableColumn id="11" xr3:uid="{31082820-6AC0-4473-A3DD-4E7EE4F11362}" uniqueName="11" name="Poids " queryTableFieldId="11"/>
    <tableColumn id="12" xr3:uid="{F6666147-2914-412F-B9C6-E98847C6D51A}" uniqueName="12" name="Date livraison" queryTableFieldId="12" dataDxfId="1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20B895B-DB8F-4C05-975A-EFFFBF552B8B}" name="Baroute78" displayName="Baroute78" ref="A36:K49" tableType="queryTable" totalsRowShown="0">
  <autoFilter ref="A36:K49" xr:uid="{A20B895B-DB8F-4C05-975A-EFFFBF552B8B}"/>
  <tableColumns count="11">
    <tableColumn id="1" xr3:uid="{D8E471C5-6D81-4654-9FBA-3ECC33734A75}" uniqueName="1" name="N° d'expé" queryTableFieldId="1"/>
    <tableColumn id="2" xr3:uid="{878D95F4-A6AB-4130-8864-23AD95C0E66F}" uniqueName="2" name="Date d'expé" queryTableFieldId="2"/>
    <tableColumn id="3" xr3:uid="{F2F2D575-EB7F-49B3-8CEB-CC7007B79F9C}" uniqueName="3" name="N° BL" queryTableFieldId="3"/>
    <tableColumn id="4" xr3:uid="{21EB2E7F-2AA9-43B8-9848-B7A36BCD1569}" uniqueName="4" name="Expéditeur" queryTableFieldId="4"/>
    <tableColumn id="5" xr3:uid="{44646855-101C-401E-B878-68AF823F11E6}" uniqueName="5" name="Destinataire" queryTableFieldId="5"/>
    <tableColumn id="6" xr3:uid="{3A5C2827-1C50-4F2E-8687-DD57C85AC136}" uniqueName="6" name="CP" queryTableFieldId="6"/>
    <tableColumn id="7" xr3:uid="{B3DF00AC-8307-46C6-A905-2C59D0C71189}" uniqueName="7" name="Localité" queryTableFieldId="7"/>
    <tableColumn id="8" xr3:uid="{E5851D61-6754-4C20-9A10-8A91D87A0AED}" uniqueName="8" name="Pays" queryTableFieldId="8"/>
    <tableColumn id="9" xr3:uid="{D2799784-ADF6-40C2-9E57-6F6EC1A55EED}" uniqueName="9" name="UM" queryTableFieldId="9"/>
    <tableColumn id="10" xr3:uid="{8F89F9BD-CE44-48DC-8FF7-8911D470BF72}" uniqueName="10" name="Poids " queryTableFieldId="10"/>
    <tableColumn id="11" xr3:uid="{191EB8C5-0031-4675-AEFE-BF06483CB707}" uniqueName="11" name="Date livraison" queryTableFieldId="1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BC3C37-2334-460F-9784-2EE63003AF10}" name="Tableau1" displayName="Tableau1" ref="A1:K4" totalsRowShown="0" headerRowDxfId="12" dataDxfId="10" headerRowBorderDxfId="11" tableBorderDxfId="9">
  <autoFilter ref="A1:K4" xr:uid="{C1BC3C37-2334-460F-9784-2EE63003AF10}"/>
  <tableColumns count="11">
    <tableColumn id="1" xr3:uid="{621D47E1-68E8-409A-830B-62CC72157D44}" name="N° d'expé"/>
    <tableColumn id="2" xr3:uid="{8B13CC1C-B20A-4F99-8E95-D6363FDB25D8}" name="Date d'expé" dataDxfId="8"/>
    <tableColumn id="3" xr3:uid="{6C2684BC-E362-409D-806D-B904FB6C49FD}" name="N° BL" dataDxfId="7"/>
    <tableColumn id="4" xr3:uid="{BBDA4C7A-9DAA-4518-999C-2182A41FF52F}" name="Expéditeur" dataDxfId="6"/>
    <tableColumn id="5" xr3:uid="{3C0415C7-8FB2-44CD-929C-F2A2D616A6CD}" name="Destinataire" dataDxfId="5"/>
    <tableColumn id="6" xr3:uid="{303D80F8-EE85-4AFF-9197-50F9AD491039}" name="CP"/>
    <tableColumn id="7" xr3:uid="{ED7C9C13-3A4A-46BB-BEBE-FA9D2DC2E779}" name="Localité" dataDxfId="4"/>
    <tableColumn id="8" xr3:uid="{FE4A6A4D-60F2-47E0-8E20-CF5640310F13}" name="Pays" dataDxfId="3"/>
    <tableColumn id="9" xr3:uid="{1B33621D-C07F-444C-8824-5CFF66CABE57}" name="UM" dataDxfId="2"/>
    <tableColumn id="10" xr3:uid="{30761DCC-5F6D-4974-8732-CFB81E930F70}" name="Poids " dataDxfId="1"/>
    <tableColumn id="11" xr3:uid="{96E22449-7A2F-4254-A82A-E39924250C00}" name="Date livrais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DE5A0-0A33-4AAD-AED8-5CF82E60C624}">
  <dimension ref="A1:Q49"/>
  <sheetViews>
    <sheetView tabSelected="1" topLeftCell="A19" workbookViewId="0">
      <selection activeCell="G44" sqref="G44"/>
    </sheetView>
  </sheetViews>
  <sheetFormatPr baseColWidth="10" defaultRowHeight="13.2" x14ac:dyDescent="0.25"/>
  <cols>
    <col min="1" max="1" width="12.6640625" bestFit="1" customWidth="1"/>
    <col min="2" max="2" width="13.44140625" bestFit="1" customWidth="1"/>
    <col min="3" max="3" width="10.21875" bestFit="1" customWidth="1"/>
    <col min="4" max="4" width="12.6640625" bestFit="1" customWidth="1"/>
    <col min="5" max="5" width="13.6640625" bestFit="1" customWidth="1"/>
    <col min="6" max="6" width="6" bestFit="1" customWidth="1"/>
    <col min="7" max="7" width="10" bestFit="1" customWidth="1"/>
    <col min="8" max="8" width="7.44140625" bestFit="1" customWidth="1"/>
    <col min="9" max="9" width="6" bestFit="1" customWidth="1"/>
    <col min="10" max="10" width="8.6640625" bestFit="1" customWidth="1"/>
    <col min="11" max="11" width="15.109375" bestFit="1" customWidth="1"/>
    <col min="12" max="12" width="9.33203125" bestFit="1" customWidth="1"/>
    <col min="13" max="13" width="16.6640625" bestFit="1" customWidth="1"/>
    <col min="14" max="14" width="7.5546875" bestFit="1" customWidth="1"/>
    <col min="15" max="15" width="6.109375" bestFit="1" customWidth="1"/>
    <col min="16" max="16" width="8.88671875" bestFit="1" customWidth="1"/>
    <col min="17" max="17" width="15.6640625" bestFit="1" customWidth="1"/>
  </cols>
  <sheetData>
    <row r="1" spans="1:17" x14ac:dyDescent="0.25">
      <c r="A1" t="s">
        <v>10</v>
      </c>
      <c r="B1" t="s">
        <v>0</v>
      </c>
      <c r="C1" t="s">
        <v>9</v>
      </c>
      <c r="D1" t="s">
        <v>21</v>
      </c>
      <c r="E1" t="s">
        <v>22</v>
      </c>
      <c r="F1" t="s">
        <v>30</v>
      </c>
      <c r="G1" t="s">
        <v>56</v>
      </c>
      <c r="H1" t="s">
        <v>49</v>
      </c>
      <c r="I1" t="s">
        <v>18</v>
      </c>
      <c r="J1" t="s">
        <v>1</v>
      </c>
      <c r="K1" t="s">
        <v>2</v>
      </c>
      <c r="L1" t="s">
        <v>3</v>
      </c>
      <c r="M1" t="s">
        <v>4</v>
      </c>
      <c r="N1" t="s">
        <v>5</v>
      </c>
      <c r="O1" t="s">
        <v>6</v>
      </c>
      <c r="P1" t="s">
        <v>7</v>
      </c>
      <c r="Q1" t="s">
        <v>8</v>
      </c>
    </row>
    <row r="2" spans="1:17" x14ac:dyDescent="0.25">
      <c r="A2" t="s">
        <v>11</v>
      </c>
      <c r="B2" s="5">
        <v>45628</v>
      </c>
      <c r="C2" t="s">
        <v>23</v>
      </c>
      <c r="D2" t="str">
        <f>MID(Tableau1_1[[#This Row],[N° BL]],1,8)</f>
        <v>BL241001</v>
      </c>
      <c r="E2">
        <f>LEN(Tableau1_1[[#This Row],[N° BL]])</f>
        <v>10</v>
      </c>
      <c r="F2" s="6" t="s">
        <v>23</v>
      </c>
      <c r="G2" s="7" t="str">
        <f t="shared" ref="G2" si="0">IF(AND(LEN(C1)=2,LEN(C2)=2),CONCATENATE(#REF!,C2),IF(AND(LEN(C1)=3,LEN(C2)=3),CONCATENATE(MID(#REF!,1,7),C2),IF(AND(LEN(C2)=2,LEN(C3)=2),CONCATENATE(D1,C2),IF(AND(LEN(C2)=3,LEN(C3)=3),CONCATENATE(MID(C1,1,7),C2),IF(LEN(C2)=2,CONCATENATE(D1,C2),IF(LEN(C2)=3,CONCATENATE(MID(C1,1,7)*C2),IF(LEN(C2)&gt;3,C2,C3)))))))</f>
        <v>BL24100109</v>
      </c>
      <c r="H2" t="str">
        <f t="shared" ref="H2:H14" si="1">IF(F2=G2,"OK","nul")</f>
        <v>OK</v>
      </c>
      <c r="I2" t="s">
        <v>27</v>
      </c>
      <c r="J2" t="s">
        <v>12</v>
      </c>
      <c r="K2" t="s">
        <v>12</v>
      </c>
      <c r="L2" s="2">
        <v>21600</v>
      </c>
      <c r="M2" s="4" t="s">
        <v>57</v>
      </c>
      <c r="N2" s="1" t="s">
        <v>58</v>
      </c>
      <c r="O2">
        <v>1</v>
      </c>
      <c r="P2">
        <v>36</v>
      </c>
      <c r="Q2" s="5">
        <v>45631</v>
      </c>
    </row>
    <row r="3" spans="1:17" x14ac:dyDescent="0.25">
      <c r="A3" t="s">
        <v>11</v>
      </c>
      <c r="B3" s="5">
        <v>45628</v>
      </c>
      <c r="C3" t="s">
        <v>19</v>
      </c>
      <c r="D3" t="str">
        <f>MID(Tableau1_1[[#This Row],[N° BL]],1,8)</f>
        <v>10</v>
      </c>
      <c r="E3">
        <f>LEN(Tableau1_1[[#This Row],[N° BL]])</f>
        <v>2</v>
      </c>
      <c r="F3" s="6" t="s">
        <v>24</v>
      </c>
      <c r="G3" s="7" t="str">
        <f t="shared" ref="G3:G8" si="2">IF(AND(LEN(C2)=2,LEN(C3)=2),CONCATENATE(D1,C3),IF(AND(LEN(C2)=3,LEN(C3)=3),CONCATENATE(MID(C1,1,7),C3),IF(AND(LEN(C3)=2,LEN(C4)=2),CONCATENATE(D2,C3),IF(AND(LEN(C3)=3,LEN(C4)=3),CONCATENATE(MID(C2,1,7),C3),IF(LEN(C3)=2,CONCATENATE(D2,C3),IF(LEN(C3)=3,CONCATENATE(MID(C2,1,7)*C3),IF(LEN(C3)&gt;3,C3,C4)))))))</f>
        <v>BL24100110</v>
      </c>
      <c r="H3" t="str">
        <f t="shared" si="1"/>
        <v>OK</v>
      </c>
      <c r="I3" t="s">
        <v>27</v>
      </c>
      <c r="J3" t="s">
        <v>12</v>
      </c>
      <c r="K3" t="s">
        <v>12</v>
      </c>
      <c r="L3" s="2">
        <v>21600</v>
      </c>
      <c r="M3" s="4" t="s">
        <v>57</v>
      </c>
      <c r="N3" s="1" t="s">
        <v>58</v>
      </c>
      <c r="O3">
        <v>1</v>
      </c>
      <c r="P3">
        <v>36</v>
      </c>
      <c r="Q3" s="5">
        <v>45631</v>
      </c>
    </row>
    <row r="4" spans="1:17" x14ac:dyDescent="0.25">
      <c r="A4" t="s">
        <v>13</v>
      </c>
      <c r="B4" s="5">
        <v>45625</v>
      </c>
      <c r="C4" t="s">
        <v>25</v>
      </c>
      <c r="D4" t="str">
        <f>MID(Tableau1_1[[#This Row],[N° BL]],1,8)</f>
        <v>BL241002</v>
      </c>
      <c r="E4">
        <f>LEN(Tableau1_1[[#This Row],[N° BL]])</f>
        <v>10</v>
      </c>
      <c r="F4" s="6" t="s">
        <v>25</v>
      </c>
      <c r="G4" s="7" t="str">
        <f t="shared" si="2"/>
        <v>BL24100299</v>
      </c>
      <c r="H4" t="str">
        <f t="shared" si="1"/>
        <v>OK</v>
      </c>
      <c r="I4" t="s">
        <v>28</v>
      </c>
      <c r="J4" t="s">
        <v>12</v>
      </c>
      <c r="K4" t="s">
        <v>12</v>
      </c>
      <c r="L4" s="2">
        <v>21600</v>
      </c>
      <c r="M4" s="4" t="s">
        <v>57</v>
      </c>
      <c r="N4" s="1" t="s">
        <v>58</v>
      </c>
      <c r="O4">
        <v>1</v>
      </c>
      <c r="P4">
        <v>41</v>
      </c>
      <c r="Q4" s="5">
        <v>45632</v>
      </c>
    </row>
    <row r="5" spans="1:17" x14ac:dyDescent="0.25">
      <c r="A5" t="s">
        <v>13</v>
      </c>
      <c r="B5" s="5">
        <v>45625</v>
      </c>
      <c r="C5" t="s">
        <v>20</v>
      </c>
      <c r="D5" t="str">
        <f>MID(Tableau1_1[[#This Row],[N° BL]],1,8)</f>
        <v>300</v>
      </c>
      <c r="E5">
        <f>LEN(Tableau1_1[[#This Row],[N° BL]])</f>
        <v>3</v>
      </c>
      <c r="F5" s="6" t="s">
        <v>26</v>
      </c>
      <c r="G5" s="7" t="str">
        <f>IF(AND(LEN(C4)=2,LEN(C5)=2),CONCATENATE(D3,C5),IF(AND(LEN(C4)=3,LEN(C5)=3),CONCATENATE(MID(C3,1,7),C5),IF(AND(LEN(C5)=2,LEN(C6)=2),CONCATENATE(D4,C5),IF(AND(LEN(C5)=3,LEN(C6)=3),CONCATENATE(MID(C4,1,7),C5),IF(LEN(C5)=2,CONCATENATE(D4,C5),IF(LEN(C5)=3,CONCATENATE(MID(C4,1,7),C5),IF(LEN(C5)&gt;3,C5,C6)))))))</f>
        <v>BL24100300</v>
      </c>
      <c r="H5" t="str">
        <f t="shared" si="1"/>
        <v>OK</v>
      </c>
      <c r="I5" t="s">
        <v>28</v>
      </c>
      <c r="J5" t="s">
        <v>12</v>
      </c>
      <c r="K5" t="s">
        <v>12</v>
      </c>
      <c r="L5" s="2">
        <v>21600</v>
      </c>
      <c r="M5" s="4" t="s">
        <v>57</v>
      </c>
      <c r="N5" s="1" t="s">
        <v>58</v>
      </c>
      <c r="O5">
        <v>1</v>
      </c>
      <c r="P5">
        <v>41</v>
      </c>
      <c r="Q5" s="5">
        <v>45632</v>
      </c>
    </row>
    <row r="6" spans="1:17" x14ac:dyDescent="0.25">
      <c r="A6" t="s">
        <v>14</v>
      </c>
      <c r="B6" s="5">
        <v>45630</v>
      </c>
      <c r="C6" t="s">
        <v>29</v>
      </c>
      <c r="D6" t="str">
        <f>MID(Tableau1_1[[#This Row],[N° BL]],1,8)</f>
        <v>BL241104</v>
      </c>
      <c r="E6">
        <f>LEN(Tableau1_1[[#This Row],[N° BL]])</f>
        <v>10</v>
      </c>
      <c r="F6" s="6" t="s">
        <v>29</v>
      </c>
      <c r="G6" s="7" t="str">
        <f t="shared" si="2"/>
        <v>BL24110443</v>
      </c>
      <c r="H6" t="str">
        <f t="shared" si="1"/>
        <v>OK</v>
      </c>
      <c r="I6" t="s">
        <v>15</v>
      </c>
      <c r="J6" t="s">
        <v>12</v>
      </c>
      <c r="K6" t="s">
        <v>12</v>
      </c>
      <c r="L6" s="2">
        <v>21600</v>
      </c>
      <c r="M6" s="4" t="s">
        <v>57</v>
      </c>
      <c r="N6" s="1" t="s">
        <v>58</v>
      </c>
      <c r="O6">
        <v>1</v>
      </c>
      <c r="P6">
        <v>202</v>
      </c>
      <c r="Q6" s="5">
        <v>45642</v>
      </c>
    </row>
    <row r="7" spans="1:17" x14ac:dyDescent="0.25">
      <c r="A7" t="s">
        <v>31</v>
      </c>
      <c r="B7" s="5">
        <v>45631</v>
      </c>
      <c r="C7" t="s">
        <v>32</v>
      </c>
      <c r="D7" t="str">
        <f>MID(Tableau1_1[[#This Row],[N° BL]],1,8)</f>
        <v>BL241104</v>
      </c>
      <c r="E7">
        <f>LEN(Tableau1_1[[#This Row],[N° BL]])</f>
        <v>10</v>
      </c>
      <c r="F7" s="6" t="s">
        <v>32</v>
      </c>
      <c r="G7" s="7" t="str">
        <f t="shared" si="2"/>
        <v>BL24110444</v>
      </c>
      <c r="H7" t="str">
        <f t="shared" si="1"/>
        <v>OK</v>
      </c>
      <c r="I7" t="s">
        <v>42</v>
      </c>
      <c r="J7" t="s">
        <v>12</v>
      </c>
      <c r="K7" t="s">
        <v>12</v>
      </c>
      <c r="L7" s="2">
        <v>21600</v>
      </c>
      <c r="M7" s="4" t="s">
        <v>57</v>
      </c>
      <c r="N7" s="1" t="s">
        <v>58</v>
      </c>
      <c r="O7">
        <v>1</v>
      </c>
      <c r="P7">
        <v>67</v>
      </c>
      <c r="Q7" s="5"/>
    </row>
    <row r="8" spans="1:17" x14ac:dyDescent="0.25">
      <c r="A8" t="s">
        <v>33</v>
      </c>
      <c r="B8" s="5">
        <v>45632</v>
      </c>
      <c r="C8" s="3">
        <v>45</v>
      </c>
      <c r="D8" t="str">
        <f>MID(Tableau1_1[[#This Row],[N° BL]],1,8)</f>
        <v>45</v>
      </c>
      <c r="E8">
        <f>LEN(Tableau1_1[[#This Row],[N° BL]])</f>
        <v>2</v>
      </c>
      <c r="F8" s="6" t="s">
        <v>34</v>
      </c>
      <c r="G8" s="7" t="str">
        <f t="shared" si="2"/>
        <v>BL24110445</v>
      </c>
      <c r="H8" t="str">
        <f t="shared" si="1"/>
        <v>OK</v>
      </c>
      <c r="I8" t="s">
        <v>42</v>
      </c>
      <c r="J8" t="s">
        <v>12</v>
      </c>
      <c r="K8" t="s">
        <v>12</v>
      </c>
      <c r="L8" s="2">
        <v>21600</v>
      </c>
      <c r="M8" s="4" t="s">
        <v>57</v>
      </c>
      <c r="N8" s="1" t="s">
        <v>58</v>
      </c>
      <c r="O8">
        <v>1</v>
      </c>
      <c r="P8">
        <v>124</v>
      </c>
      <c r="Q8" s="5"/>
    </row>
    <row r="9" spans="1:17" x14ac:dyDescent="0.25">
      <c r="A9" t="s">
        <v>35</v>
      </c>
      <c r="B9" s="5">
        <v>45633</v>
      </c>
      <c r="C9" s="3">
        <v>46</v>
      </c>
      <c r="D9" t="str">
        <f>MID(Tableau1_1[[#This Row],[N° BL]],1,8)</f>
        <v>46</v>
      </c>
      <c r="E9">
        <f>LEN(Tableau1_1[[#This Row],[N° BL]])</f>
        <v>2</v>
      </c>
      <c r="F9" s="6" t="s">
        <v>36</v>
      </c>
      <c r="G9" s="7" t="str">
        <f>IF(AND(LEN(C8)=2,LEN(C9)=2),CONCATENATE(D7,C9),IF(AND(LEN(C8)=3,LEN(C9)=3),CONCATENATE(MID(C7,1,7),C9),IF(AND(LEN(C9)=2,LEN(C10)=2),CONCATENATE(D8,C9),IF(AND(LEN(C9)=3,LEN(C10)=3),CONCATENATE(MID(C8,1,7),C9),IF(LEN(C9)=2,CONCATENATE(D8,C9),IF(LEN(C9)=3,CONCATENATE(MID(C8,1,7)*C9),IF(LEN(C9)&gt;3,C9,C10)))))))</f>
        <v>BL24110446</v>
      </c>
      <c r="H9" t="str">
        <f t="shared" si="1"/>
        <v>OK</v>
      </c>
      <c r="I9" t="s">
        <v>42</v>
      </c>
      <c r="J9" t="s">
        <v>12</v>
      </c>
      <c r="K9" t="s">
        <v>12</v>
      </c>
      <c r="L9" s="2">
        <v>21600</v>
      </c>
      <c r="M9" s="4" t="s">
        <v>57</v>
      </c>
      <c r="N9" s="1" t="s">
        <v>58</v>
      </c>
      <c r="O9">
        <v>2</v>
      </c>
      <c r="P9">
        <v>208</v>
      </c>
      <c r="Q9" s="5"/>
    </row>
    <row r="10" spans="1:17" x14ac:dyDescent="0.25">
      <c r="A10" t="s">
        <v>37</v>
      </c>
      <c r="B10" s="5">
        <v>45634</v>
      </c>
      <c r="C10" t="s">
        <v>43</v>
      </c>
      <c r="D10" t="str">
        <f>MID(Tableau1_1[[#This Row],[N° BL]],1,8)</f>
        <v>BL241104</v>
      </c>
      <c r="E10">
        <f>LEN(Tableau1_1[[#This Row],[N° BL]])</f>
        <v>10</v>
      </c>
      <c r="F10" s="6" t="s">
        <v>43</v>
      </c>
      <c r="G10" s="7" t="str">
        <f t="shared" ref="G10:G13" si="3">IF(AND(LEN(C9)=2,LEN(C10)=2),CONCATENATE(D8,C10),IF(AND(LEN(C9)=3,LEN(C10)=3),CONCATENATE(MID(C8,1,7),C10),IF(AND(LEN(C10)=2,LEN(C11)=2),CONCATENATE(D9,C10),IF(AND(LEN(C10)=3,LEN(C11)=3),CONCATENATE(MID(C9,1,7),C10),IF(LEN(C10)=2,CONCATENATE(D9,C10),IF(LEN(C10)=3,CONCATENATE(MID(C9,1,7)*C10),IF(LEN(C10)&gt;3,C10,C11)))))))</f>
        <v>BL24110499</v>
      </c>
      <c r="H10" t="str">
        <f t="shared" si="1"/>
        <v>OK</v>
      </c>
      <c r="I10" t="s">
        <v>44</v>
      </c>
      <c r="J10" t="s">
        <v>12</v>
      </c>
      <c r="K10" t="s">
        <v>12</v>
      </c>
      <c r="L10" s="2">
        <v>21600</v>
      </c>
      <c r="M10" s="4" t="s">
        <v>57</v>
      </c>
      <c r="N10" s="1" t="s">
        <v>58</v>
      </c>
      <c r="O10">
        <v>1</v>
      </c>
      <c r="P10">
        <v>47</v>
      </c>
      <c r="Q10" s="5"/>
    </row>
    <row r="11" spans="1:17" x14ac:dyDescent="0.25">
      <c r="A11" t="s">
        <v>38</v>
      </c>
      <c r="B11" s="5">
        <v>45635</v>
      </c>
      <c r="C11">
        <v>500</v>
      </c>
      <c r="D11" t="str">
        <f>MID(Tableau1_1[[#This Row],[N° BL]],1,8)</f>
        <v>500</v>
      </c>
      <c r="E11">
        <f>LEN(Tableau1_1[[#This Row],[N° BL]])</f>
        <v>3</v>
      </c>
      <c r="F11" s="6" t="s">
        <v>47</v>
      </c>
      <c r="G11" s="7" t="str">
        <f t="shared" si="3"/>
        <v>BL24110500</v>
      </c>
      <c r="H11" t="str">
        <f t="shared" si="1"/>
        <v>OK</v>
      </c>
      <c r="I11" t="s">
        <v>44</v>
      </c>
      <c r="J11" t="s">
        <v>12</v>
      </c>
      <c r="K11" t="s">
        <v>12</v>
      </c>
      <c r="L11" s="2">
        <v>21600</v>
      </c>
      <c r="M11" s="4" t="s">
        <v>57</v>
      </c>
      <c r="N11" s="1" t="s">
        <v>58</v>
      </c>
      <c r="O11">
        <v>3</v>
      </c>
      <c r="P11">
        <v>269</v>
      </c>
      <c r="Q11" s="5"/>
    </row>
    <row r="12" spans="1:17" x14ac:dyDescent="0.25">
      <c r="A12" t="s">
        <v>39</v>
      </c>
      <c r="B12" s="5">
        <v>45636</v>
      </c>
      <c r="C12">
        <v>501</v>
      </c>
      <c r="D12" t="str">
        <f>MID(Tableau1_1[[#This Row],[N° BL]],1,8)</f>
        <v>501</v>
      </c>
      <c r="E12">
        <f>LEN(Tableau1_1[[#This Row],[N° BL]])</f>
        <v>3</v>
      </c>
      <c r="F12" s="6" t="s">
        <v>48</v>
      </c>
      <c r="G12" s="7" t="str">
        <f t="shared" si="3"/>
        <v>BL24110501</v>
      </c>
      <c r="H12" t="str">
        <f t="shared" si="1"/>
        <v>OK</v>
      </c>
      <c r="I12" t="s">
        <v>44</v>
      </c>
      <c r="J12" t="s">
        <v>12</v>
      </c>
      <c r="K12" t="s">
        <v>12</v>
      </c>
      <c r="L12" s="2">
        <v>21600</v>
      </c>
      <c r="M12" s="4" t="s">
        <v>57</v>
      </c>
      <c r="N12" s="1" t="s">
        <v>58</v>
      </c>
      <c r="O12">
        <v>1</v>
      </c>
      <c r="P12">
        <v>103</v>
      </c>
      <c r="Q12" s="5"/>
    </row>
    <row r="13" spans="1:17" x14ac:dyDescent="0.25">
      <c r="A13" t="s">
        <v>40</v>
      </c>
      <c r="B13" s="5">
        <v>45637</v>
      </c>
      <c r="C13" t="s">
        <v>45</v>
      </c>
      <c r="D13" t="str">
        <f>MID(Tableau1_1[[#This Row],[N° BL]],1,8)</f>
        <v>BL241106</v>
      </c>
      <c r="E13">
        <f>LEN(Tableau1_1[[#This Row],[N° BL]])</f>
        <v>10</v>
      </c>
      <c r="F13" s="6" t="s">
        <v>45</v>
      </c>
      <c r="G13" s="7" t="str">
        <f t="shared" si="3"/>
        <v>BL24110602</v>
      </c>
      <c r="H13" t="str">
        <f t="shared" si="1"/>
        <v>OK</v>
      </c>
      <c r="I13" t="s">
        <v>45</v>
      </c>
      <c r="J13" t="s">
        <v>12</v>
      </c>
      <c r="K13" t="s">
        <v>12</v>
      </c>
      <c r="L13" s="2">
        <v>21600</v>
      </c>
      <c r="M13" s="4" t="s">
        <v>57</v>
      </c>
      <c r="N13" s="1" t="s">
        <v>58</v>
      </c>
      <c r="O13">
        <v>1</v>
      </c>
      <c r="P13">
        <v>59</v>
      </c>
      <c r="Q13" s="5"/>
    </row>
    <row r="14" spans="1:17" x14ac:dyDescent="0.25">
      <c r="A14" t="s">
        <v>41</v>
      </c>
      <c r="B14" s="5">
        <v>45638</v>
      </c>
      <c r="C14" t="s">
        <v>46</v>
      </c>
      <c r="D14" t="str">
        <f>MID(Tableau1_1[[#This Row],[N° BL]],1,8)</f>
        <v>BL241106</v>
      </c>
      <c r="E14">
        <f>LEN(Tableau1_1[[#This Row],[N° BL]])</f>
        <v>10</v>
      </c>
      <c r="F14" s="6" t="s">
        <v>46</v>
      </c>
      <c r="G14" s="7" t="str">
        <f>IF(AND(LEN(C13)=2,LEN(C14)=2),CONCATENATE(D12,C14),IF(AND(LEN(C13)=3,LEN(C14)=3),CONCATENATE(MID(C12,1,7),C14),IF(AND(LEN(C14)=2,LEN(C15)=2),CONCATENATE(D13,C14),IF(AND(LEN(C14)=3,LEN(C15)=3),CONCATENATE(MID(C13,1,7),C14),IF(LEN(C14)=2,CONCATENATE(D13,C14),IF(LEN(C14)=3,CONCATENATE(MID(C13,1,7)*C14),IF(LEN(C14)&gt;3,C14,C15)))))))</f>
        <v>BL24110603</v>
      </c>
      <c r="H14" t="str">
        <f t="shared" si="1"/>
        <v>OK</v>
      </c>
      <c r="I14" t="s">
        <v>46</v>
      </c>
      <c r="J14" t="s">
        <v>12</v>
      </c>
      <c r="K14" t="s">
        <v>12</v>
      </c>
      <c r="L14" s="2">
        <v>21600</v>
      </c>
      <c r="M14" s="4" t="s">
        <v>57</v>
      </c>
      <c r="N14" s="1" t="s">
        <v>58</v>
      </c>
      <c r="O14">
        <v>1</v>
      </c>
      <c r="P14">
        <v>66</v>
      </c>
      <c r="Q14" s="5"/>
    </row>
    <row r="17" spans="1:11" x14ac:dyDescent="0.25">
      <c r="A17" s="11" t="s">
        <v>50</v>
      </c>
      <c r="B17" s="11"/>
      <c r="C17" s="11"/>
      <c r="D17" s="11"/>
      <c r="E17" s="11"/>
      <c r="F17" s="11"/>
      <c r="G17" s="11"/>
      <c r="H17" s="11"/>
      <c r="I17" s="11"/>
      <c r="J17" s="11"/>
    </row>
    <row r="18" spans="1:11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</row>
    <row r="19" spans="1:11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</row>
    <row r="20" spans="1:11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</row>
    <row r="21" spans="1:11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</row>
    <row r="26" spans="1:11" x14ac:dyDescent="0.25">
      <c r="A26" t="s">
        <v>10</v>
      </c>
      <c r="B26" t="s">
        <v>0</v>
      </c>
      <c r="C26" t="s">
        <v>9</v>
      </c>
      <c r="D26" t="s">
        <v>1</v>
      </c>
      <c r="E26" t="s">
        <v>2</v>
      </c>
      <c r="F26" t="s">
        <v>3</v>
      </c>
      <c r="G26" t="s">
        <v>4</v>
      </c>
      <c r="H26" t="s">
        <v>5</v>
      </c>
      <c r="I26" t="s">
        <v>6</v>
      </c>
      <c r="J26" t="s">
        <v>7</v>
      </c>
      <c r="K26" t="s">
        <v>8</v>
      </c>
    </row>
    <row r="27" spans="1:11" x14ac:dyDescent="0.25">
      <c r="A27" t="s">
        <v>31</v>
      </c>
      <c r="B27" s="5">
        <v>45439</v>
      </c>
      <c r="C27" t="s">
        <v>54</v>
      </c>
      <c r="D27" t="s">
        <v>12</v>
      </c>
      <c r="E27" t="s">
        <v>12</v>
      </c>
      <c r="F27" s="2">
        <v>21600</v>
      </c>
      <c r="G27" s="4" t="s">
        <v>57</v>
      </c>
      <c r="H27" s="1" t="s">
        <v>58</v>
      </c>
      <c r="I27">
        <v>1</v>
      </c>
      <c r="J27">
        <v>48</v>
      </c>
      <c r="K27" s="5">
        <v>45835</v>
      </c>
    </row>
    <row r="28" spans="1:11" x14ac:dyDescent="0.25">
      <c r="A28" t="s">
        <v>37</v>
      </c>
      <c r="B28" s="5">
        <v>45532</v>
      </c>
      <c r="C28" t="s">
        <v>55</v>
      </c>
      <c r="D28" t="s">
        <v>12</v>
      </c>
      <c r="E28" t="s">
        <v>12</v>
      </c>
      <c r="F28" s="2">
        <v>21600</v>
      </c>
      <c r="G28" s="4" t="s">
        <v>57</v>
      </c>
      <c r="H28" s="1" t="s">
        <v>58</v>
      </c>
      <c r="I28">
        <v>1</v>
      </c>
      <c r="J28">
        <v>182</v>
      </c>
      <c r="K28" s="5"/>
    </row>
    <row r="29" spans="1:11" x14ac:dyDescent="0.25">
      <c r="A29" t="s">
        <v>40</v>
      </c>
      <c r="B29" s="5">
        <v>45574</v>
      </c>
      <c r="C29" t="s">
        <v>42</v>
      </c>
      <c r="D29" t="s">
        <v>12</v>
      </c>
      <c r="E29" t="s">
        <v>12</v>
      </c>
      <c r="F29" s="2">
        <v>21600</v>
      </c>
      <c r="G29" s="4" t="s">
        <v>57</v>
      </c>
      <c r="H29" s="1" t="s">
        <v>58</v>
      </c>
      <c r="I29">
        <v>1</v>
      </c>
      <c r="J29">
        <v>79</v>
      </c>
      <c r="K29" s="5"/>
    </row>
    <row r="30" spans="1:11" x14ac:dyDescent="0.25">
      <c r="A30" t="s">
        <v>41</v>
      </c>
      <c r="B30" s="5">
        <v>45601</v>
      </c>
      <c r="C30" t="s">
        <v>53</v>
      </c>
      <c r="D30" t="s">
        <v>12</v>
      </c>
      <c r="E30" t="s">
        <v>12</v>
      </c>
      <c r="F30" s="2">
        <v>21600</v>
      </c>
      <c r="G30" s="4" t="s">
        <v>57</v>
      </c>
      <c r="H30" s="1" t="s">
        <v>58</v>
      </c>
      <c r="I30">
        <v>1</v>
      </c>
      <c r="J30">
        <v>182</v>
      </c>
      <c r="K30" s="5">
        <v>45614</v>
      </c>
    </row>
    <row r="31" spans="1:11" x14ac:dyDescent="0.25">
      <c r="A31" t="s">
        <v>13</v>
      </c>
      <c r="B31" s="5">
        <v>45625</v>
      </c>
      <c r="C31" t="s">
        <v>52</v>
      </c>
      <c r="D31" t="s">
        <v>12</v>
      </c>
      <c r="E31" t="s">
        <v>12</v>
      </c>
      <c r="F31" s="2">
        <v>21600</v>
      </c>
      <c r="G31" s="4" t="s">
        <v>57</v>
      </c>
      <c r="H31" s="1" t="s">
        <v>58</v>
      </c>
      <c r="I31">
        <v>1</v>
      </c>
      <c r="J31">
        <v>41</v>
      </c>
      <c r="K31" s="5">
        <v>45632</v>
      </c>
    </row>
    <row r="32" spans="1:11" x14ac:dyDescent="0.25">
      <c r="A32" t="s">
        <v>11</v>
      </c>
      <c r="B32" s="5">
        <v>45628</v>
      </c>
      <c r="C32" t="s">
        <v>51</v>
      </c>
      <c r="D32" t="s">
        <v>12</v>
      </c>
      <c r="E32" t="s">
        <v>12</v>
      </c>
      <c r="F32" s="2">
        <v>21600</v>
      </c>
      <c r="G32" s="4" t="s">
        <v>57</v>
      </c>
      <c r="H32" s="1" t="s">
        <v>58</v>
      </c>
      <c r="I32">
        <v>1</v>
      </c>
      <c r="J32">
        <v>36</v>
      </c>
      <c r="K32" s="5">
        <v>45631</v>
      </c>
    </row>
    <row r="33" spans="1:11" x14ac:dyDescent="0.25">
      <c r="A33" t="s">
        <v>14</v>
      </c>
      <c r="B33" s="5">
        <v>45630</v>
      </c>
      <c r="C33" t="s">
        <v>15</v>
      </c>
      <c r="D33" t="s">
        <v>12</v>
      </c>
      <c r="E33" t="s">
        <v>12</v>
      </c>
      <c r="F33" s="2">
        <v>21600</v>
      </c>
      <c r="G33" s="4" t="s">
        <v>57</v>
      </c>
      <c r="H33" s="1" t="s">
        <v>58</v>
      </c>
      <c r="I33">
        <v>1</v>
      </c>
      <c r="J33">
        <v>202</v>
      </c>
      <c r="K33" s="5">
        <v>45642</v>
      </c>
    </row>
    <row r="36" spans="1:11" x14ac:dyDescent="0.25">
      <c r="A36" t="s">
        <v>10</v>
      </c>
      <c r="B36" t="s">
        <v>0</v>
      </c>
      <c r="C36" t="s">
        <v>9</v>
      </c>
      <c r="D36" t="s">
        <v>1</v>
      </c>
      <c r="E36" t="s">
        <v>2</v>
      </c>
      <c r="F36" t="s">
        <v>3</v>
      </c>
      <c r="G36" t="s">
        <v>4</v>
      </c>
      <c r="H36" t="s">
        <v>5</v>
      </c>
      <c r="I36" t="s">
        <v>6</v>
      </c>
      <c r="J36" t="s">
        <v>7</v>
      </c>
      <c r="K36" t="s">
        <v>8</v>
      </c>
    </row>
    <row r="37" spans="1:11" x14ac:dyDescent="0.25">
      <c r="A37" t="s">
        <v>31</v>
      </c>
      <c r="B37">
        <v>45439</v>
      </c>
      <c r="C37" t="s">
        <v>54</v>
      </c>
      <c r="D37" t="s">
        <v>12</v>
      </c>
      <c r="E37" t="s">
        <v>12</v>
      </c>
      <c r="F37">
        <v>21600</v>
      </c>
      <c r="G37" t="s">
        <v>57</v>
      </c>
      <c r="H37" t="s">
        <v>58</v>
      </c>
      <c r="I37">
        <v>1</v>
      </c>
      <c r="J37">
        <v>48</v>
      </c>
      <c r="K37">
        <v>45835</v>
      </c>
    </row>
    <row r="38" spans="1:11" x14ac:dyDescent="0.25">
      <c r="A38" t="s">
        <v>37</v>
      </c>
      <c r="B38">
        <v>45532</v>
      </c>
      <c r="C38" t="s">
        <v>55</v>
      </c>
      <c r="D38" t="s">
        <v>12</v>
      </c>
      <c r="E38" t="s">
        <v>12</v>
      </c>
      <c r="F38">
        <v>21600</v>
      </c>
      <c r="G38" t="s">
        <v>57</v>
      </c>
      <c r="H38" t="s">
        <v>58</v>
      </c>
      <c r="I38">
        <v>1</v>
      </c>
      <c r="J38">
        <v>182</v>
      </c>
    </row>
    <row r="39" spans="1:11" x14ac:dyDescent="0.25">
      <c r="A39" t="s">
        <v>40</v>
      </c>
      <c r="B39">
        <v>45574</v>
      </c>
      <c r="C39" t="s">
        <v>59</v>
      </c>
      <c r="D39" t="s">
        <v>12</v>
      </c>
      <c r="E39" t="s">
        <v>12</v>
      </c>
      <c r="F39">
        <v>21600</v>
      </c>
      <c r="G39" t="s">
        <v>57</v>
      </c>
      <c r="H39" t="s">
        <v>58</v>
      </c>
      <c r="I39">
        <v>1</v>
      </c>
      <c r="J39">
        <v>79</v>
      </c>
    </row>
    <row r="40" spans="1:11" x14ac:dyDescent="0.25">
      <c r="A40" t="s">
        <v>40</v>
      </c>
      <c r="B40">
        <v>45574</v>
      </c>
      <c r="C40" t="s">
        <v>60</v>
      </c>
      <c r="D40" t="s">
        <v>12</v>
      </c>
      <c r="E40" t="s">
        <v>12</v>
      </c>
      <c r="F40">
        <v>21600</v>
      </c>
      <c r="G40" t="s">
        <v>57</v>
      </c>
      <c r="H40" t="s">
        <v>58</v>
      </c>
      <c r="I40">
        <v>1</v>
      </c>
      <c r="J40">
        <v>79</v>
      </c>
    </row>
    <row r="41" spans="1:11" x14ac:dyDescent="0.25">
      <c r="A41" t="s">
        <v>40</v>
      </c>
      <c r="B41">
        <v>45574</v>
      </c>
      <c r="C41" t="s">
        <v>61</v>
      </c>
      <c r="D41" t="s">
        <v>12</v>
      </c>
      <c r="E41" t="s">
        <v>12</v>
      </c>
      <c r="F41">
        <v>21600</v>
      </c>
      <c r="G41" t="s">
        <v>57</v>
      </c>
      <c r="H41" t="s">
        <v>58</v>
      </c>
      <c r="I41">
        <v>1</v>
      </c>
      <c r="J41">
        <v>79</v>
      </c>
    </row>
    <row r="42" spans="1:11" x14ac:dyDescent="0.25">
      <c r="A42" t="s">
        <v>41</v>
      </c>
      <c r="B42">
        <v>45601</v>
      </c>
      <c r="C42" t="s">
        <v>62</v>
      </c>
      <c r="D42" t="s">
        <v>12</v>
      </c>
      <c r="E42" t="s">
        <v>12</v>
      </c>
      <c r="F42">
        <v>21600</v>
      </c>
      <c r="G42" t="s">
        <v>57</v>
      </c>
      <c r="H42" t="s">
        <v>58</v>
      </c>
      <c r="I42">
        <v>1</v>
      </c>
      <c r="J42">
        <v>182</v>
      </c>
      <c r="K42">
        <v>45614</v>
      </c>
    </row>
    <row r="43" spans="1:11" x14ac:dyDescent="0.25">
      <c r="A43" t="s">
        <v>41</v>
      </c>
      <c r="B43">
        <v>45601</v>
      </c>
      <c r="C43" t="s">
        <v>63</v>
      </c>
      <c r="D43" t="s">
        <v>12</v>
      </c>
      <c r="E43" t="s">
        <v>12</v>
      </c>
      <c r="F43">
        <v>21600</v>
      </c>
      <c r="G43" t="s">
        <v>57</v>
      </c>
      <c r="H43" t="s">
        <v>58</v>
      </c>
      <c r="I43">
        <v>1</v>
      </c>
      <c r="J43">
        <v>182</v>
      </c>
      <c r="K43">
        <v>45614</v>
      </c>
    </row>
    <row r="44" spans="1:11" x14ac:dyDescent="0.25">
      <c r="A44" t="s">
        <v>41</v>
      </c>
      <c r="B44">
        <v>45601</v>
      </c>
      <c r="C44" t="s">
        <v>64</v>
      </c>
      <c r="D44" t="s">
        <v>12</v>
      </c>
      <c r="E44" t="s">
        <v>12</v>
      </c>
      <c r="F44">
        <v>21600</v>
      </c>
      <c r="G44" t="s">
        <v>57</v>
      </c>
      <c r="H44" t="s">
        <v>58</v>
      </c>
      <c r="I44">
        <v>1</v>
      </c>
      <c r="J44">
        <v>182</v>
      </c>
      <c r="K44">
        <v>45614</v>
      </c>
    </row>
    <row r="45" spans="1:11" x14ac:dyDescent="0.25">
      <c r="A45" t="s">
        <v>13</v>
      </c>
      <c r="B45">
        <v>45625</v>
      </c>
      <c r="C45" t="s">
        <v>65</v>
      </c>
      <c r="D45" t="s">
        <v>12</v>
      </c>
      <c r="E45" t="s">
        <v>12</v>
      </c>
      <c r="F45">
        <v>21600</v>
      </c>
      <c r="G45" t="s">
        <v>57</v>
      </c>
      <c r="H45" t="s">
        <v>58</v>
      </c>
      <c r="I45">
        <v>1</v>
      </c>
      <c r="J45">
        <v>41</v>
      </c>
      <c r="K45">
        <v>45632</v>
      </c>
    </row>
    <row r="46" spans="1:11" x14ac:dyDescent="0.25">
      <c r="A46" t="s">
        <v>13</v>
      </c>
      <c r="B46">
        <v>45625</v>
      </c>
      <c r="C46" t="s">
        <v>66</v>
      </c>
      <c r="D46" t="s">
        <v>12</v>
      </c>
      <c r="E46" t="s">
        <v>12</v>
      </c>
      <c r="F46">
        <v>21600</v>
      </c>
      <c r="G46" t="s">
        <v>57</v>
      </c>
      <c r="H46" t="s">
        <v>58</v>
      </c>
      <c r="I46">
        <v>1</v>
      </c>
      <c r="J46">
        <v>41</v>
      </c>
      <c r="K46">
        <v>45632</v>
      </c>
    </row>
    <row r="47" spans="1:11" x14ac:dyDescent="0.25">
      <c r="A47" t="s">
        <v>11</v>
      </c>
      <c r="B47">
        <v>45628</v>
      </c>
      <c r="C47" t="s">
        <v>67</v>
      </c>
      <c r="D47" t="s">
        <v>12</v>
      </c>
      <c r="E47" t="s">
        <v>12</v>
      </c>
      <c r="F47">
        <v>21600</v>
      </c>
      <c r="G47" t="s">
        <v>57</v>
      </c>
      <c r="H47" t="s">
        <v>58</v>
      </c>
      <c r="I47">
        <v>1</v>
      </c>
      <c r="J47">
        <v>36</v>
      </c>
      <c r="K47">
        <v>45631</v>
      </c>
    </row>
    <row r="48" spans="1:11" x14ac:dyDescent="0.25">
      <c r="A48" t="s">
        <v>11</v>
      </c>
      <c r="B48">
        <v>45628</v>
      </c>
      <c r="C48" t="s">
        <v>68</v>
      </c>
      <c r="D48" t="s">
        <v>12</v>
      </c>
      <c r="E48" t="s">
        <v>12</v>
      </c>
      <c r="F48">
        <v>21600</v>
      </c>
      <c r="G48" t="s">
        <v>57</v>
      </c>
      <c r="H48" t="s">
        <v>58</v>
      </c>
      <c r="I48">
        <v>1</v>
      </c>
      <c r="J48">
        <v>36</v>
      </c>
      <c r="K48">
        <v>45631</v>
      </c>
    </row>
    <row r="49" spans="1:11" x14ac:dyDescent="0.25">
      <c r="A49" t="s">
        <v>14</v>
      </c>
      <c r="B49">
        <v>45630</v>
      </c>
      <c r="C49" t="s">
        <v>15</v>
      </c>
      <c r="D49" t="s">
        <v>12</v>
      </c>
      <c r="E49" t="s">
        <v>12</v>
      </c>
      <c r="F49">
        <v>21600</v>
      </c>
      <c r="G49" t="s">
        <v>57</v>
      </c>
      <c r="H49" t="s">
        <v>58</v>
      </c>
      <c r="I49">
        <v>1</v>
      </c>
      <c r="J49">
        <v>202</v>
      </c>
      <c r="K49">
        <v>45642</v>
      </c>
    </row>
  </sheetData>
  <mergeCells count="1">
    <mergeCell ref="A17:J21"/>
  </mergeCells>
  <phoneticPr fontId="3" type="noConversion"/>
  <pageMargins left="0.7" right="0.7" top="0.75" bottom="0.75" header="0.3" footer="0.3"/>
  <headerFooter>
    <oddFooter>&amp;L_x000D_&amp;1#&amp;"Calibri"&amp;8&amp;K000000 LIMITED SHARING</oddFooter>
  </headerFooter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6"/>
  <sheetViews>
    <sheetView zoomScaleNormal="100" workbookViewId="0">
      <selection activeCell="A2" sqref="A2:K4"/>
    </sheetView>
  </sheetViews>
  <sheetFormatPr baseColWidth="10" defaultColWidth="9.109375" defaultRowHeight="13.2" x14ac:dyDescent="0.25"/>
  <cols>
    <col min="1" max="1" width="13.44140625" bestFit="1" customWidth="1"/>
    <col min="2" max="2" width="15.33203125" style="1" bestFit="1" customWidth="1"/>
    <col min="3" max="3" width="12.88671875" style="1" bestFit="1" customWidth="1"/>
    <col min="4" max="4" width="14.44140625" bestFit="1" customWidth="1"/>
    <col min="5" max="5" width="31.6640625" bestFit="1" customWidth="1"/>
    <col min="6" max="6" width="9.88671875" style="2" bestFit="1" customWidth="1"/>
    <col min="7" max="7" width="13" bestFit="1" customWidth="1"/>
    <col min="8" max="8" width="9.88671875" style="1" bestFit="1" customWidth="1"/>
    <col min="9" max="9" width="8.44140625" style="1" bestFit="1" customWidth="1"/>
    <col min="10" max="10" width="10.88671875" style="1" bestFit="1" customWidth="1"/>
    <col min="11" max="11" width="16.5546875" style="1" bestFit="1" customWidth="1"/>
    <col min="12" max="1015" width="11.5546875"/>
  </cols>
  <sheetData>
    <row r="1" spans="1:11" x14ac:dyDescent="0.25">
      <c r="A1" s="8" t="s">
        <v>10</v>
      </c>
      <c r="B1" s="8" t="s">
        <v>0</v>
      </c>
      <c r="C1" s="8" t="s">
        <v>9</v>
      </c>
      <c r="D1" s="8" t="s">
        <v>1</v>
      </c>
      <c r="E1" s="9" t="s">
        <v>2</v>
      </c>
      <c r="F1" s="10" t="s">
        <v>3</v>
      </c>
      <c r="G1" s="9" t="s">
        <v>4</v>
      </c>
      <c r="H1" s="8" t="s">
        <v>5</v>
      </c>
      <c r="I1" s="8" t="s">
        <v>6</v>
      </c>
      <c r="J1" s="8" t="s">
        <v>7</v>
      </c>
      <c r="K1" s="8" t="s">
        <v>8</v>
      </c>
    </row>
    <row r="2" spans="1:11" x14ac:dyDescent="0.25">
      <c r="A2" t="s">
        <v>11</v>
      </c>
      <c r="B2" s="4">
        <v>45628</v>
      </c>
      <c r="C2" s="4" t="s">
        <v>16</v>
      </c>
      <c r="D2" s="4" t="s">
        <v>12</v>
      </c>
      <c r="E2" s="4" t="s">
        <v>12</v>
      </c>
      <c r="F2" s="2">
        <v>21600</v>
      </c>
      <c r="G2" s="4" t="s">
        <v>57</v>
      </c>
      <c r="H2" s="1" t="s">
        <v>58</v>
      </c>
      <c r="I2" s="1">
        <v>1</v>
      </c>
      <c r="J2" s="1">
        <v>36</v>
      </c>
      <c r="K2" s="4">
        <v>45631</v>
      </c>
    </row>
    <row r="3" spans="1:11" x14ac:dyDescent="0.25">
      <c r="A3" t="s">
        <v>13</v>
      </c>
      <c r="B3" s="4">
        <v>45625</v>
      </c>
      <c r="C3" s="4" t="s">
        <v>17</v>
      </c>
      <c r="D3" s="4" t="s">
        <v>12</v>
      </c>
      <c r="E3" s="4" t="s">
        <v>12</v>
      </c>
      <c r="F3" s="2">
        <v>21600</v>
      </c>
      <c r="G3" s="4" t="s">
        <v>57</v>
      </c>
      <c r="H3" s="1" t="s">
        <v>58</v>
      </c>
      <c r="I3" s="1">
        <v>1</v>
      </c>
      <c r="J3" s="1">
        <v>41</v>
      </c>
      <c r="K3" s="4">
        <v>45632</v>
      </c>
    </row>
    <row r="4" spans="1:11" x14ac:dyDescent="0.25">
      <c r="A4" t="s">
        <v>14</v>
      </c>
      <c r="B4" s="4">
        <v>45630</v>
      </c>
      <c r="C4" s="4" t="s">
        <v>15</v>
      </c>
      <c r="D4" s="4" t="s">
        <v>12</v>
      </c>
      <c r="E4" s="4" t="s">
        <v>12</v>
      </c>
      <c r="F4" s="2">
        <v>21600</v>
      </c>
      <c r="G4" s="4" t="s">
        <v>57</v>
      </c>
      <c r="H4" s="1" t="s">
        <v>58</v>
      </c>
      <c r="I4" s="1">
        <v>1</v>
      </c>
      <c r="J4" s="1">
        <v>202</v>
      </c>
      <c r="K4" s="4">
        <v>45642</v>
      </c>
    </row>
    <row r="5" spans="1:11" x14ac:dyDescent="0.25">
      <c r="B5" s="4"/>
      <c r="C5" s="4"/>
      <c r="D5" s="4"/>
      <c r="E5" s="4"/>
      <c r="G5" s="4"/>
      <c r="K5" s="4"/>
    </row>
    <row r="6" spans="1:11" x14ac:dyDescent="0.25">
      <c r="B6" s="4"/>
      <c r="C6" s="4"/>
      <c r="D6" s="4"/>
      <c r="E6" s="4"/>
      <c r="G6" s="4"/>
      <c r="K6" s="4"/>
    </row>
    <row r="7" spans="1:11" x14ac:dyDescent="0.25">
      <c r="B7" s="4"/>
      <c r="C7" s="4"/>
      <c r="D7" s="4"/>
      <c r="E7" s="4"/>
      <c r="G7" s="4"/>
      <c r="K7" s="4"/>
    </row>
    <row r="8" spans="1:11" x14ac:dyDescent="0.25">
      <c r="B8" s="4"/>
      <c r="C8" s="4"/>
      <c r="K8" s="4"/>
    </row>
    <row r="9" spans="1:11" x14ac:dyDescent="0.25">
      <c r="B9" s="4"/>
      <c r="C9" s="4"/>
      <c r="K9" s="4"/>
    </row>
    <row r="10" spans="1:11" x14ac:dyDescent="0.25">
      <c r="B10" s="4"/>
      <c r="C10" s="4"/>
      <c r="K10" s="4"/>
    </row>
    <row r="11" spans="1:11" x14ac:dyDescent="0.25">
      <c r="B11" s="4"/>
      <c r="C11" s="4"/>
      <c r="K11" s="4"/>
    </row>
    <row r="12" spans="1:11" x14ac:dyDescent="0.25">
      <c r="B12" s="4"/>
      <c r="C12" s="4"/>
      <c r="K12" s="4"/>
    </row>
    <row r="13" spans="1:11" x14ac:dyDescent="0.25">
      <c r="B13" s="4"/>
      <c r="C13" s="4"/>
      <c r="K13" s="4"/>
    </row>
    <row r="14" spans="1:11" x14ac:dyDescent="0.25">
      <c r="B14" s="4"/>
      <c r="C14" s="4"/>
      <c r="K14" s="4"/>
    </row>
    <row r="15" spans="1:11" x14ac:dyDescent="0.25">
      <c r="B15" s="4"/>
      <c r="C15" s="4"/>
      <c r="K15" s="4"/>
    </row>
    <row r="16" spans="1:11" x14ac:dyDescent="0.25">
      <c r="B16" s="4"/>
      <c r="C16" s="4"/>
      <c r="K16" s="4"/>
    </row>
    <row r="17" spans="2:11" x14ac:dyDescent="0.25">
      <c r="B17" s="4"/>
      <c r="C17" s="4"/>
      <c r="K17" s="4"/>
    </row>
    <row r="18" spans="2:11" x14ac:dyDescent="0.25">
      <c r="B18" s="4"/>
      <c r="C18" s="4"/>
      <c r="K18" s="4"/>
    </row>
    <row r="19" spans="2:11" x14ac:dyDescent="0.25">
      <c r="B19" s="4"/>
      <c r="C19" s="4"/>
      <c r="K19" s="4"/>
    </row>
    <row r="20" spans="2:11" x14ac:dyDescent="0.25">
      <c r="B20" s="4"/>
      <c r="C20" s="4"/>
      <c r="K20" s="4"/>
    </row>
    <row r="21" spans="2:11" x14ac:dyDescent="0.25">
      <c r="B21" s="4"/>
      <c r="C21" s="4"/>
      <c r="K21" s="4"/>
    </row>
    <row r="22" spans="2:11" x14ac:dyDescent="0.25">
      <c r="B22" s="4"/>
      <c r="C22" s="4"/>
      <c r="K22" s="4"/>
    </row>
    <row r="23" spans="2:11" x14ac:dyDescent="0.25">
      <c r="B23" s="4"/>
      <c r="C23" s="4"/>
      <c r="K23" s="4"/>
    </row>
    <row r="24" spans="2:11" x14ac:dyDescent="0.25">
      <c r="B24" s="4"/>
      <c r="C24" s="4"/>
      <c r="K24" s="4"/>
    </row>
    <row r="25" spans="2:11" x14ac:dyDescent="0.25">
      <c r="B25" s="4"/>
      <c r="C25" s="4"/>
    </row>
    <row r="26" spans="2:11" x14ac:dyDescent="0.25">
      <c r="B26" s="4"/>
      <c r="C26" s="4"/>
      <c r="K26" s="4"/>
    </row>
    <row r="27" spans="2:11" x14ac:dyDescent="0.25">
      <c r="B27" s="4"/>
      <c r="C27" s="4"/>
      <c r="K27" s="4"/>
    </row>
    <row r="28" spans="2:11" x14ac:dyDescent="0.25">
      <c r="B28" s="4"/>
      <c r="C28" s="4"/>
      <c r="K28" s="4"/>
    </row>
    <row r="29" spans="2:11" x14ac:dyDescent="0.25">
      <c r="B29" s="4"/>
      <c r="C29" s="4"/>
      <c r="K29" s="4"/>
    </row>
    <row r="30" spans="2:11" x14ac:dyDescent="0.25">
      <c r="B30" s="4"/>
      <c r="C30" s="4"/>
      <c r="K30" s="4"/>
    </row>
    <row r="31" spans="2:11" x14ac:dyDescent="0.25">
      <c r="B31" s="4"/>
      <c r="C31" s="4"/>
    </row>
    <row r="32" spans="2:11" x14ac:dyDescent="0.25">
      <c r="B32" s="4"/>
      <c r="C32" s="4"/>
    </row>
    <row r="33" spans="2:11" x14ac:dyDescent="0.25">
      <c r="B33" s="4"/>
      <c r="C33" s="4"/>
      <c r="K33" s="4"/>
    </row>
    <row r="34" spans="2:11" x14ac:dyDescent="0.25">
      <c r="B34" s="4"/>
      <c r="C34" s="4"/>
    </row>
    <row r="35" spans="2:11" x14ac:dyDescent="0.25">
      <c r="B35" s="4"/>
      <c r="C35" s="4"/>
    </row>
    <row r="36" spans="2:11" x14ac:dyDescent="0.25">
      <c r="B36" s="4"/>
      <c r="C36" s="4"/>
    </row>
  </sheetData>
  <phoneticPr fontId="3" type="noConversion"/>
  <pageMargins left="0.78749999999999998" right="0.78749999999999998" top="1.0249999999999999" bottom="1.0249999999999999" header="0.78749999999999998" footer="0.78749999999999998"/>
  <pageSetup paperSize="9" orientation="landscape" useFirstPageNumber="1" horizontalDpi="300" verticalDpi="300" r:id="rId1"/>
  <headerFooter>
    <oddHeader>&amp;C&amp;A</oddHeader>
    <oddFooter>&amp;L_x000D_&amp;1#&amp;"Calibri"&amp;8&amp;K000000 LIMITED SHARING&amp;CPage &amp;P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5D8A18-807F-4785-B5C3-62A57BCA006F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1322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Données Transport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Fiona CARMONT</dc:creator>
  <dc:description/>
  <cp:lastModifiedBy>DUVERNOIS Arnaud</cp:lastModifiedBy>
  <cp:revision>141</cp:revision>
  <cp:lastPrinted>2023-09-06T14:24:58Z</cp:lastPrinted>
  <dcterms:created xsi:type="dcterms:W3CDTF">2009-04-16T11:32:48Z</dcterms:created>
  <dcterms:modified xsi:type="dcterms:W3CDTF">2025-03-27T09:37:16Z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