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51196F13-6AD0-C1B8-E2B4-A1F9AE17003E}"/>
  <workbookPr filterPrivacy="1" codeName="ThisWorkbook"/>
  <xr:revisionPtr revIDLastSave="0" documentId="13_ncr:1_{5B704A87-10CF-412F-9C4C-657B74CF64FB}" xr6:coauthVersionLast="47" xr6:coauthVersionMax="47" xr10:uidLastSave="{00000000-0000-0000-0000-000000000000}"/>
  <bookViews>
    <workbookView xWindow="-120" yWindow="-120" windowWidth="29040" windowHeight="15720" tabRatio="888" activeTab="6" xr2:uid="{00000000-000D-0000-FFFF-FFFF00000000}"/>
  </bookViews>
  <sheets>
    <sheet name="Rapport" sheetId="1" r:id="rId1"/>
    <sheet name="Pilotage" sheetId="2" r:id="rId2"/>
    <sheet name="Info_EExt" sheetId="10" r:id="rId3"/>
    <sheet name="TCD_Docs_Sala" sheetId="16" r:id="rId4"/>
    <sheet name="TCD_Habi" sheetId="17" r:id="rId5"/>
    <sheet name="TCD_Corresp" sheetId="18" r:id="rId6"/>
    <sheet name="TCD_Doc_ST" sheetId="15" r:id="rId7"/>
    <sheet name="Sous-traitants" sheetId="3" r:id="rId8"/>
    <sheet name="Correspondance" sheetId="11" r:id="rId9"/>
    <sheet name="Docs_EExt" sheetId="7" r:id="rId10"/>
    <sheet name="Docs_Salaries" sheetId="5" r:id="rId11"/>
    <sheet name="Habilitations" sheetId="6" r:id="rId12"/>
  </sheets>
  <definedNames>
    <definedName name="_xlnm._FilterDatabase" localSheetId="8" hidden="1">Correspondance!$A$2:$I$2</definedName>
    <definedName name="_xlnm._FilterDatabase" localSheetId="9" hidden="1">Docs_EExt!$A$2:$W$2</definedName>
    <definedName name="_xlnm._FilterDatabase" localSheetId="10" hidden="1">Docs_Salaries!$A$2:$T$2</definedName>
    <definedName name="_xlnm._FilterDatabase" localSheetId="11">Habilitations!$A$2:$I$2</definedName>
    <definedName name="_xlnm._FilterDatabase" localSheetId="2" hidden="1">Info_EExt!$A$2:$Z$2</definedName>
    <definedName name="_xlnm._FilterDatabase" localSheetId="7" hidden="1">'Sous-traitants'!$A$2:$H$2</definedName>
    <definedName name="Data_Correspondance">Rapport!$F$108,Rapport!$F$110,Rapport!$R$108,Rapport!$R$110,Rapport!$D$113:$Z$132</definedName>
    <definedName name="Data_DocsEExt">Rapport!$G$10,Rapport!$X$140,Rapport!$X$142,Rapport!$X$144,Rapport!$X$146,Rapport!$X$148,Rapport!$X$150,Rapport!$X$152,Rapport!$X$154,Rapport!$X$156</definedName>
    <definedName name="Data_InfoEExt">Rapport!$G$10,Rapport!$C$55,Rapport!$I$39,Rapport!$I$41,Rapport!$S$41,Rapport!$T$43,Rapport!$T$45,Rapport!$T$47,Rapport!$T$49,Rapport!$T$51,Rapport!$U$10,Rapport!$I$12,Rapport!$E$16,Rapport!$J$16,Rapport!$O$16,Rapport!$T$16,Rapport!$Y$16,Rapport!$F$20,Rapport!$Q$20,Rapport!$D$22,Rapport!$M$22,Rapport!$F$26,Rapport!$Q$26,Rapport!$F$28,Rapport!$D$30,Rapport!$M$30</definedName>
    <definedName name="Data_Pilotage">Rapport!$G$10,Rapport!$U$10,Rapport!$C$55,Rapport!$T$43,Rapport!$I$41,Rapport!$S$41</definedName>
    <definedName name="Data_Requis">Rapport!$X$140,Rapport!$X$142,Rapport!$X$144,Rapport!$X$146,Rapport!$X$148,Rapport!$X$150,Rapport!$X$152,Rapport!$X$154,Rapport!$X$156,Rapport!$C$162:$Z$261,Rapport!$C$270:$Z$1269</definedName>
    <definedName name="Data_ST">Rapport!$C$60:$Z$89</definedName>
    <definedName name="LISTE_ALL">#REF!</definedName>
    <definedName name="LISTE_ANGL">#REF!</definedName>
    <definedName name="LISTE_FR">#REF!</definedName>
    <definedName name="_xlnm.Print_Area" localSheetId="0">Rapport!$B$4:$AA$1270</definedName>
  </definedNames>
  <calcPr calcId="191029"/>
  <pivotCaches>
    <pivotCache cacheId="20" r:id="rId13"/>
    <pivotCache cacheId="22" r:id="rId14"/>
    <pivotCache cacheId="24" r:id="rId15"/>
    <pivotCache cacheId="26" r:id="rId1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3" l="1"/>
  <c r="H7" i="3"/>
  <c r="H8" i="3"/>
  <c r="H9" i="3"/>
  <c r="H10" i="3"/>
  <c r="H11" i="3"/>
  <c r="H12" i="3"/>
  <c r="H13" i="3"/>
  <c r="H14" i="3"/>
  <c r="N9" i="2" l="1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I6" i="3"/>
  <c r="J6" i="3"/>
  <c r="K6" i="3"/>
  <c r="I7" i="3"/>
  <c r="J7" i="3"/>
  <c r="K7" i="3"/>
  <c r="I8" i="3"/>
  <c r="J8" i="3"/>
  <c r="K8" i="3"/>
  <c r="I9" i="3"/>
  <c r="J9" i="3"/>
  <c r="K9" i="3"/>
  <c r="I10" i="3"/>
  <c r="J10" i="3"/>
  <c r="K10" i="3"/>
  <c r="I11" i="3"/>
  <c r="J11" i="3"/>
  <c r="K11" i="3"/>
  <c r="I12" i="3"/>
  <c r="J12" i="3"/>
  <c r="K12" i="3"/>
  <c r="I13" i="3"/>
  <c r="J13" i="3"/>
  <c r="K13" i="3"/>
  <c r="I14" i="3"/>
  <c r="J14" i="3"/>
  <c r="K14" i="3"/>
  <c r="N8" i="2"/>
  <c r="I8" i="2"/>
  <c r="M8" i="2"/>
  <c r="L8" i="2"/>
  <c r="L5" i="2"/>
  <c r="I4" i="2"/>
  <c r="M4" i="2"/>
  <c r="L4" i="2"/>
  <c r="M7" i="2"/>
  <c r="I6" i="2"/>
  <c r="N7" i="2"/>
  <c r="I7" i="2"/>
  <c r="M5" i="2"/>
  <c r="N6" i="2"/>
  <c r="L7" i="2"/>
  <c r="N4" i="2"/>
  <c r="M6" i="2"/>
  <c r="I5" i="2"/>
  <c r="N5" i="2"/>
  <c r="L6" i="2"/>
  <c r="C4" i="1" l="1"/>
  <c r="G32" i="2" l="1"/>
  <c r="G114" i="2"/>
  <c r="G235" i="2"/>
  <c r="G161" i="2"/>
  <c r="G203" i="2"/>
  <c r="G361" i="2"/>
  <c r="G356" i="2"/>
  <c r="G446" i="2"/>
  <c r="G487" i="2"/>
  <c r="G418" i="2"/>
  <c r="G52" i="2"/>
  <c r="G98" i="2"/>
  <c r="G228" i="2"/>
  <c r="G197" i="2"/>
  <c r="G212" i="2"/>
  <c r="G362" i="2"/>
  <c r="G342" i="2"/>
  <c r="G454" i="2"/>
  <c r="G488" i="2"/>
  <c r="G426" i="2"/>
  <c r="G24" i="2"/>
  <c r="G13" i="2"/>
  <c r="G21" i="2"/>
  <c r="G44" i="2"/>
  <c r="G76" i="2"/>
  <c r="G95" i="2"/>
  <c r="G51" i="2"/>
  <c r="G87" i="2"/>
  <c r="G58" i="2"/>
  <c r="G82" i="2"/>
  <c r="G132" i="2"/>
  <c r="G147" i="2"/>
  <c r="G109" i="2"/>
  <c r="G121" i="2"/>
  <c r="G100" i="2"/>
  <c r="G41" i="2"/>
  <c r="G84" i="2"/>
  <c r="G226" i="2"/>
  <c r="G234" i="2"/>
  <c r="G242" i="2"/>
  <c r="G250" i="2"/>
  <c r="G158" i="2"/>
  <c r="G190" i="2"/>
  <c r="G157" i="2"/>
  <c r="G189" i="2"/>
  <c r="G221" i="2"/>
  <c r="G164" i="2"/>
  <c r="G196" i="2"/>
  <c r="G167" i="2"/>
  <c r="G199" i="2"/>
  <c r="G308" i="2"/>
  <c r="G272" i="2"/>
  <c r="G218" i="2"/>
  <c r="G346" i="2"/>
  <c r="G279" i="2"/>
  <c r="G296" i="2"/>
  <c r="G360" i="2"/>
  <c r="G368" i="2"/>
  <c r="G258" i="2"/>
  <c r="G295" i="2"/>
  <c r="G265" i="2"/>
  <c r="G309" i="2"/>
  <c r="G332" i="2"/>
  <c r="G351" i="2"/>
  <c r="G348" i="2"/>
  <c r="G315" i="2"/>
  <c r="G422" i="2"/>
  <c r="G388" i="2"/>
  <c r="G443" i="2"/>
  <c r="G400" i="2"/>
  <c r="G462" i="2"/>
  <c r="G470" i="2"/>
  <c r="G478" i="2"/>
  <c r="G486" i="2"/>
  <c r="G494" i="2"/>
  <c r="G397" i="2"/>
  <c r="G460" i="2"/>
  <c r="G410" i="2"/>
  <c r="G412" i="2"/>
  <c r="G399" i="2"/>
  <c r="G428" i="2"/>
  <c r="G433" i="2"/>
  <c r="G26" i="2"/>
  <c r="G129" i="2"/>
  <c r="G243" i="2"/>
  <c r="G61" i="2"/>
  <c r="G316" i="2"/>
  <c r="G283" i="2"/>
  <c r="G269" i="2"/>
  <c r="G347" i="2"/>
  <c r="G471" i="2"/>
  <c r="G313" i="2"/>
  <c r="G59" i="2"/>
  <c r="G122" i="2"/>
  <c r="G236" i="2"/>
  <c r="G165" i="2"/>
  <c r="G207" i="2"/>
  <c r="G289" i="2"/>
  <c r="G311" i="2"/>
  <c r="G375" i="2"/>
  <c r="G416" i="2"/>
  <c r="G413" i="2"/>
  <c r="G318" i="2"/>
  <c r="G56" i="2"/>
  <c r="G90" i="2"/>
  <c r="G30" i="2"/>
  <c r="G63" i="2"/>
  <c r="G38" i="2"/>
  <c r="G70" i="2"/>
  <c r="G102" i="2"/>
  <c r="G65" i="2"/>
  <c r="G77" i="2"/>
  <c r="G130" i="2"/>
  <c r="G31" i="2"/>
  <c r="G112" i="2"/>
  <c r="G119" i="2"/>
  <c r="G133" i="2"/>
  <c r="G229" i="2"/>
  <c r="G237" i="2"/>
  <c r="G245" i="2"/>
  <c r="G37" i="2"/>
  <c r="G170" i="2"/>
  <c r="G202" i="2"/>
  <c r="G169" i="2"/>
  <c r="G201" i="2"/>
  <c r="G118" i="2"/>
  <c r="G176" i="2"/>
  <c r="G99" i="2"/>
  <c r="G179" i="2"/>
  <c r="G211" i="2"/>
  <c r="G253" i="2"/>
  <c r="G284" i="2"/>
  <c r="G306" i="2"/>
  <c r="G259" i="2"/>
  <c r="G297" i="2"/>
  <c r="G320" i="2"/>
  <c r="G363" i="2"/>
  <c r="G371" i="2"/>
  <c r="G270" i="2"/>
  <c r="G319" i="2"/>
  <c r="G277" i="2"/>
  <c r="G333" i="2"/>
  <c r="G359" i="2"/>
  <c r="G286" i="2"/>
  <c r="G323" i="2"/>
  <c r="G345" i="2"/>
  <c r="G447" i="2"/>
  <c r="G403" i="2"/>
  <c r="G457" i="2"/>
  <c r="G424" i="2"/>
  <c r="G465" i="2"/>
  <c r="G473" i="2"/>
  <c r="G481" i="2"/>
  <c r="G489" i="2"/>
  <c r="G497" i="2"/>
  <c r="G421" i="2"/>
  <c r="G335" i="2"/>
  <c r="G434" i="2"/>
  <c r="G377" i="2"/>
  <c r="G431" i="2"/>
  <c r="G393" i="2"/>
  <c r="G456" i="2"/>
  <c r="G48" i="2"/>
  <c r="G53" i="2"/>
  <c r="G49" i="2"/>
  <c r="G251" i="2"/>
  <c r="G168" i="2"/>
  <c r="G290" i="2"/>
  <c r="G262" i="2"/>
  <c r="G430" i="2"/>
  <c r="G495" i="2"/>
  <c r="G441" i="2"/>
  <c r="G28" i="2"/>
  <c r="G29" i="2"/>
  <c r="G108" i="2"/>
  <c r="G252" i="2"/>
  <c r="G172" i="2"/>
  <c r="G298" i="2"/>
  <c r="G266" i="2"/>
  <c r="G254" i="2"/>
  <c r="G464" i="2"/>
  <c r="G383" i="2"/>
  <c r="G9" i="2"/>
  <c r="G17" i="2"/>
  <c r="G25" i="2"/>
  <c r="G60" i="2"/>
  <c r="G91" i="2"/>
  <c r="G35" i="2"/>
  <c r="G67" i="2"/>
  <c r="G42" i="2"/>
  <c r="G74" i="2"/>
  <c r="G106" i="2"/>
  <c r="G115" i="2"/>
  <c r="G80" i="2"/>
  <c r="G138" i="2"/>
  <c r="G45" i="2"/>
  <c r="G120" i="2"/>
  <c r="G127" i="2"/>
  <c r="G141" i="2"/>
  <c r="G230" i="2"/>
  <c r="G238" i="2"/>
  <c r="G246" i="2"/>
  <c r="G111" i="2"/>
  <c r="G174" i="2"/>
  <c r="G107" i="2"/>
  <c r="G173" i="2"/>
  <c r="G205" i="2"/>
  <c r="G145" i="2"/>
  <c r="G180" i="2"/>
  <c r="G151" i="2"/>
  <c r="G183" i="2"/>
  <c r="G215" i="2"/>
  <c r="G256" i="2"/>
  <c r="G291" i="2"/>
  <c r="G314" i="2"/>
  <c r="G263" i="2"/>
  <c r="G305" i="2"/>
  <c r="G328" i="2"/>
  <c r="G364" i="2"/>
  <c r="G372" i="2"/>
  <c r="G274" i="2"/>
  <c r="G214" i="2"/>
  <c r="G281" i="2"/>
  <c r="G341" i="2"/>
  <c r="G208" i="2"/>
  <c r="G331" i="2"/>
  <c r="G355" i="2"/>
  <c r="G378" i="2"/>
  <c r="G455" i="2"/>
  <c r="G411" i="2"/>
  <c r="G294" i="2"/>
  <c r="G432" i="2"/>
  <c r="G466" i="2"/>
  <c r="G474" i="2"/>
  <c r="G482" i="2"/>
  <c r="G490" i="2"/>
  <c r="G498" i="2"/>
  <c r="G429" i="2"/>
  <c r="G339" i="2"/>
  <c r="G442" i="2"/>
  <c r="G385" i="2"/>
  <c r="G439" i="2"/>
  <c r="G401" i="2"/>
  <c r="G340" i="2"/>
  <c r="G22" i="2"/>
  <c r="G62" i="2"/>
  <c r="G117" i="2"/>
  <c r="G193" i="2"/>
  <c r="G276" i="2"/>
  <c r="G369" i="2"/>
  <c r="G317" i="2"/>
  <c r="G390" i="2"/>
  <c r="G479" i="2"/>
  <c r="G436" i="2"/>
  <c r="G15" i="2"/>
  <c r="G66" i="2"/>
  <c r="G83" i="2"/>
  <c r="G198" i="2"/>
  <c r="G175" i="2"/>
  <c r="G312" i="2"/>
  <c r="G273" i="2"/>
  <c r="G438" i="2"/>
  <c r="G496" i="2"/>
  <c r="G415" i="2"/>
  <c r="G10" i="2"/>
  <c r="G33" i="2"/>
  <c r="G64" i="2"/>
  <c r="G92" i="2"/>
  <c r="G39" i="2"/>
  <c r="G71" i="2"/>
  <c r="G46" i="2"/>
  <c r="G78" i="2"/>
  <c r="G110" i="2"/>
  <c r="G123" i="2"/>
  <c r="G97" i="2"/>
  <c r="G146" i="2"/>
  <c r="G69" i="2"/>
  <c r="G128" i="2"/>
  <c r="G135" i="2"/>
  <c r="G223" i="2"/>
  <c r="G231" i="2"/>
  <c r="G239" i="2"/>
  <c r="G247" i="2"/>
  <c r="G134" i="2"/>
  <c r="G178" i="2"/>
  <c r="G126" i="2"/>
  <c r="G177" i="2"/>
  <c r="G209" i="2"/>
  <c r="G152" i="2"/>
  <c r="G184" i="2"/>
  <c r="G155" i="2"/>
  <c r="G187" i="2"/>
  <c r="G219" i="2"/>
  <c r="G260" i="2"/>
  <c r="G299" i="2"/>
  <c r="G322" i="2"/>
  <c r="G267" i="2"/>
  <c r="G210" i="2"/>
  <c r="G336" i="2"/>
  <c r="G365" i="2"/>
  <c r="G373" i="2"/>
  <c r="G278" i="2"/>
  <c r="G220" i="2"/>
  <c r="G285" i="2"/>
  <c r="G349" i="2"/>
  <c r="G324" i="2"/>
  <c r="G321" i="2"/>
  <c r="G27" i="2"/>
  <c r="G398" i="2"/>
  <c r="G350" i="2"/>
  <c r="G419" i="2"/>
  <c r="G376" i="2"/>
  <c r="G440" i="2"/>
  <c r="G467" i="2"/>
  <c r="G475" i="2"/>
  <c r="G483" i="2"/>
  <c r="G491" i="2"/>
  <c r="G499" i="2"/>
  <c r="G437" i="2"/>
  <c r="G382" i="2"/>
  <c r="G451" i="2"/>
  <c r="G387" i="2"/>
  <c r="G450" i="2"/>
  <c r="G409" i="2"/>
  <c r="G396" i="2"/>
  <c r="G81" i="2"/>
  <c r="G140" i="2"/>
  <c r="G104" i="2"/>
  <c r="G162" i="2"/>
  <c r="G171" i="2"/>
  <c r="G304" i="2"/>
  <c r="G337" i="2"/>
  <c r="G408" i="2"/>
  <c r="G405" i="2"/>
  <c r="G407" i="2"/>
  <c r="G89" i="2"/>
  <c r="G149" i="2"/>
  <c r="G125" i="2"/>
  <c r="G166" i="2"/>
  <c r="G204" i="2"/>
  <c r="G255" i="2"/>
  <c r="G325" i="2"/>
  <c r="G395" i="2"/>
  <c r="G480" i="2"/>
  <c r="G444" i="2"/>
  <c r="G16" i="2"/>
  <c r="G18" i="2"/>
  <c r="G11" i="2"/>
  <c r="G19" i="2"/>
  <c r="G36" i="2"/>
  <c r="G68" i="2"/>
  <c r="G93" i="2"/>
  <c r="G43" i="2"/>
  <c r="G75" i="2"/>
  <c r="G50" i="2"/>
  <c r="G85" i="2"/>
  <c r="G116" i="2"/>
  <c r="G131" i="2"/>
  <c r="G101" i="2"/>
  <c r="G57" i="2"/>
  <c r="G88" i="2"/>
  <c r="G136" i="2"/>
  <c r="G143" i="2"/>
  <c r="G224" i="2"/>
  <c r="G232" i="2"/>
  <c r="G240" i="2"/>
  <c r="G248" i="2"/>
  <c r="G150" i="2"/>
  <c r="G182" i="2"/>
  <c r="G142" i="2"/>
  <c r="G181" i="2"/>
  <c r="G213" i="2"/>
  <c r="G156" i="2"/>
  <c r="G188" i="2"/>
  <c r="G159" i="2"/>
  <c r="G191" i="2"/>
  <c r="G292" i="2"/>
  <c r="G264" i="2"/>
  <c r="G307" i="2"/>
  <c r="G330" i="2"/>
  <c r="G271" i="2"/>
  <c r="G216" i="2"/>
  <c r="G344" i="2"/>
  <c r="G366" i="2"/>
  <c r="G374" i="2"/>
  <c r="G282" i="2"/>
  <c r="G257" i="2"/>
  <c r="G293" i="2"/>
  <c r="G357" i="2"/>
  <c r="G329" i="2"/>
  <c r="G326" i="2"/>
  <c r="G302" i="2"/>
  <c r="G406" i="2"/>
  <c r="G381" i="2"/>
  <c r="G427" i="2"/>
  <c r="G384" i="2"/>
  <c r="G453" i="2"/>
  <c r="G468" i="2"/>
  <c r="G476" i="2"/>
  <c r="G484" i="2"/>
  <c r="G492" i="2"/>
  <c r="G500" i="2"/>
  <c r="G445" i="2"/>
  <c r="G394" i="2"/>
  <c r="G459" i="2"/>
  <c r="G389" i="2"/>
  <c r="G458" i="2"/>
  <c r="G417" i="2"/>
  <c r="G404" i="2"/>
  <c r="G14" i="2"/>
  <c r="G55" i="2"/>
  <c r="G148" i="2"/>
  <c r="G227" i="2"/>
  <c r="G194" i="2"/>
  <c r="G200" i="2"/>
  <c r="G354" i="2"/>
  <c r="G303" i="2"/>
  <c r="G353" i="2"/>
  <c r="G463" i="2"/>
  <c r="G449" i="2"/>
  <c r="G23" i="2"/>
  <c r="G86" i="2"/>
  <c r="G137" i="2"/>
  <c r="G244" i="2"/>
  <c r="G103" i="2"/>
  <c r="G280" i="2"/>
  <c r="G370" i="2"/>
  <c r="G358" i="2"/>
  <c r="G472" i="2"/>
  <c r="G448" i="2"/>
  <c r="G12" i="2"/>
  <c r="G20" i="2"/>
  <c r="G40" i="2"/>
  <c r="G72" i="2"/>
  <c r="G94" i="2"/>
  <c r="G47" i="2"/>
  <c r="G79" i="2"/>
  <c r="G54" i="2"/>
  <c r="G34" i="2"/>
  <c r="G124" i="2"/>
  <c r="G139" i="2"/>
  <c r="G105" i="2"/>
  <c r="G113" i="2"/>
  <c r="G96" i="2"/>
  <c r="G144" i="2"/>
  <c r="G73" i="2"/>
  <c r="G225" i="2"/>
  <c r="G233" i="2"/>
  <c r="G241" i="2"/>
  <c r="G249" i="2"/>
  <c r="G154" i="2"/>
  <c r="G186" i="2"/>
  <c r="G153" i="2"/>
  <c r="G185" i="2"/>
  <c r="G217" i="2"/>
  <c r="G160" i="2"/>
  <c r="G192" i="2"/>
  <c r="G163" i="2"/>
  <c r="G195" i="2"/>
  <c r="G300" i="2"/>
  <c r="G268" i="2"/>
  <c r="G206" i="2"/>
  <c r="G338" i="2"/>
  <c r="G275" i="2"/>
  <c r="G288" i="2"/>
  <c r="G352" i="2"/>
  <c r="G367" i="2"/>
  <c r="G222" i="2"/>
  <c r="G287" i="2"/>
  <c r="G261" i="2"/>
  <c r="G301" i="2"/>
  <c r="G327" i="2"/>
  <c r="G334" i="2"/>
  <c r="G343" i="2"/>
  <c r="G310" i="2"/>
  <c r="G414" i="2"/>
  <c r="G386" i="2"/>
  <c r="G435" i="2"/>
  <c r="G392" i="2"/>
  <c r="G461" i="2"/>
  <c r="G469" i="2"/>
  <c r="G477" i="2"/>
  <c r="G485" i="2"/>
  <c r="G493" i="2"/>
  <c r="G379" i="2"/>
  <c r="G452" i="2"/>
  <c r="G402" i="2"/>
  <c r="G423" i="2"/>
  <c r="G391" i="2"/>
  <c r="G380" i="2"/>
  <c r="G425" i="2"/>
  <c r="G420" i="2"/>
  <c r="L3" i="5"/>
  <c r="H3" i="3"/>
  <c r="H4" i="3"/>
  <c r="H5" i="3"/>
  <c r="L7" i="5"/>
  <c r="M7" i="5"/>
  <c r="N7" i="5"/>
  <c r="O7" i="5"/>
  <c r="P7" i="5"/>
  <c r="L8" i="5"/>
  <c r="M8" i="5"/>
  <c r="N8" i="5"/>
  <c r="O8" i="5"/>
  <c r="P8" i="5"/>
  <c r="L9" i="5"/>
  <c r="M9" i="5"/>
  <c r="N9" i="5"/>
  <c r="O9" i="5"/>
  <c r="P9" i="5"/>
  <c r="L10" i="5"/>
  <c r="M10" i="5"/>
  <c r="N10" i="5"/>
  <c r="O10" i="5"/>
  <c r="P10" i="5"/>
  <c r="L11" i="5"/>
  <c r="M11" i="5"/>
  <c r="N11" i="5"/>
  <c r="O11" i="5"/>
  <c r="P11" i="5"/>
  <c r="L5" i="5"/>
  <c r="M5" i="5"/>
  <c r="N5" i="5"/>
  <c r="O5" i="5"/>
  <c r="P5" i="5"/>
  <c r="L6" i="5"/>
  <c r="M6" i="5"/>
  <c r="N6" i="5"/>
  <c r="O6" i="5"/>
  <c r="P6" i="5"/>
  <c r="L4" i="5"/>
  <c r="M4" i="5"/>
  <c r="N4" i="5"/>
  <c r="O4" i="5"/>
  <c r="P4" i="5"/>
  <c r="P3" i="5"/>
  <c r="O3" i="5"/>
  <c r="N3" i="5"/>
  <c r="M3" i="5"/>
  <c r="K501" i="7"/>
  <c r="L501" i="7"/>
  <c r="M501" i="7"/>
  <c r="N501" i="7"/>
  <c r="O501" i="7"/>
  <c r="P501" i="7"/>
  <c r="Q501" i="7"/>
  <c r="R501" i="7"/>
  <c r="S501" i="7"/>
  <c r="T501" i="7"/>
  <c r="U501" i="7"/>
  <c r="V501" i="7"/>
  <c r="W501" i="7"/>
  <c r="K502" i="7"/>
  <c r="L502" i="7"/>
  <c r="M502" i="7"/>
  <c r="N502" i="7"/>
  <c r="O502" i="7"/>
  <c r="P502" i="7"/>
  <c r="Q502" i="7"/>
  <c r="R502" i="7"/>
  <c r="S502" i="7"/>
  <c r="T502" i="7"/>
  <c r="U502" i="7"/>
  <c r="V502" i="7"/>
  <c r="W502" i="7"/>
  <c r="K503" i="7"/>
  <c r="L503" i="7"/>
  <c r="M503" i="7"/>
  <c r="N503" i="7"/>
  <c r="O503" i="7"/>
  <c r="P503" i="7"/>
  <c r="Q503" i="7"/>
  <c r="R503" i="7"/>
  <c r="S503" i="7"/>
  <c r="T503" i="7"/>
  <c r="U503" i="7"/>
  <c r="V503" i="7"/>
  <c r="W503" i="7"/>
  <c r="K4" i="7"/>
  <c r="L4" i="7"/>
  <c r="M4" i="7"/>
  <c r="N4" i="7"/>
  <c r="O4" i="7"/>
  <c r="P4" i="7"/>
  <c r="Q4" i="7"/>
  <c r="R4" i="7"/>
  <c r="S4" i="7"/>
  <c r="K5" i="7"/>
  <c r="L5" i="7"/>
  <c r="M5" i="7"/>
  <c r="N5" i="7"/>
  <c r="O5" i="7"/>
  <c r="P5" i="7"/>
  <c r="Q5" i="7"/>
  <c r="R5" i="7"/>
  <c r="S5" i="7"/>
  <c r="K6" i="7"/>
  <c r="L6" i="7"/>
  <c r="M6" i="7"/>
  <c r="N6" i="7"/>
  <c r="O6" i="7"/>
  <c r="P6" i="7"/>
  <c r="Q6" i="7"/>
  <c r="R6" i="7"/>
  <c r="S6" i="7"/>
  <c r="K7" i="7"/>
  <c r="L7" i="7"/>
  <c r="M7" i="7"/>
  <c r="N7" i="7"/>
  <c r="O7" i="7"/>
  <c r="P7" i="7"/>
  <c r="Q7" i="7"/>
  <c r="R7" i="7"/>
  <c r="S7" i="7"/>
  <c r="K8" i="7"/>
  <c r="L8" i="7"/>
  <c r="M8" i="7"/>
  <c r="N8" i="7"/>
  <c r="O8" i="7"/>
  <c r="P8" i="7"/>
  <c r="Q8" i="7"/>
  <c r="R8" i="7"/>
  <c r="S8" i="7"/>
  <c r="T8" i="7"/>
  <c r="U8" i="7"/>
  <c r="V8" i="7"/>
  <c r="W8" i="7"/>
  <c r="K9" i="7"/>
  <c r="L9" i="7"/>
  <c r="M9" i="7"/>
  <c r="N9" i="7"/>
  <c r="O9" i="7"/>
  <c r="P9" i="7"/>
  <c r="Q9" i="7"/>
  <c r="R9" i="7"/>
  <c r="S9" i="7"/>
  <c r="T9" i="7"/>
  <c r="U9" i="7"/>
  <c r="V9" i="7"/>
  <c r="W9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K49" i="7"/>
  <c r="L49" i="7"/>
  <c r="M49" i="7"/>
  <c r="N49" i="7"/>
  <c r="O49" i="7"/>
  <c r="P49" i="7"/>
  <c r="Q49" i="7"/>
  <c r="R49" i="7"/>
  <c r="S49" i="7"/>
  <c r="T49" i="7"/>
  <c r="U49" i="7"/>
  <c r="V49" i="7"/>
  <c r="W49" i="7"/>
  <c r="K50" i="7"/>
  <c r="L50" i="7"/>
  <c r="M50" i="7"/>
  <c r="N50" i="7"/>
  <c r="O50" i="7"/>
  <c r="P50" i="7"/>
  <c r="Q50" i="7"/>
  <c r="R50" i="7"/>
  <c r="S50" i="7"/>
  <c r="T50" i="7"/>
  <c r="U50" i="7"/>
  <c r="V50" i="7"/>
  <c r="W50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K53" i="7"/>
  <c r="L53" i="7"/>
  <c r="M53" i="7"/>
  <c r="N53" i="7"/>
  <c r="O53" i="7"/>
  <c r="P53" i="7"/>
  <c r="Q53" i="7"/>
  <c r="R53" i="7"/>
  <c r="S53" i="7"/>
  <c r="T53" i="7"/>
  <c r="U53" i="7"/>
  <c r="V53" i="7"/>
  <c r="W53" i="7"/>
  <c r="K54" i="7"/>
  <c r="L54" i="7"/>
  <c r="M54" i="7"/>
  <c r="N54" i="7"/>
  <c r="O54" i="7"/>
  <c r="P54" i="7"/>
  <c r="Q54" i="7"/>
  <c r="R54" i="7"/>
  <c r="S54" i="7"/>
  <c r="T54" i="7"/>
  <c r="U54" i="7"/>
  <c r="V54" i="7"/>
  <c r="W54" i="7"/>
  <c r="K55" i="7"/>
  <c r="L55" i="7"/>
  <c r="M55" i="7"/>
  <c r="N55" i="7"/>
  <c r="O55" i="7"/>
  <c r="P55" i="7"/>
  <c r="Q55" i="7"/>
  <c r="R55" i="7"/>
  <c r="S55" i="7"/>
  <c r="T55" i="7"/>
  <c r="U55" i="7"/>
  <c r="V55" i="7"/>
  <c r="W55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K57" i="7"/>
  <c r="L57" i="7"/>
  <c r="M57" i="7"/>
  <c r="N57" i="7"/>
  <c r="O57" i="7"/>
  <c r="P57" i="7"/>
  <c r="Q57" i="7"/>
  <c r="R57" i="7"/>
  <c r="S57" i="7"/>
  <c r="T57" i="7"/>
  <c r="U57" i="7"/>
  <c r="V57" i="7"/>
  <c r="W57" i="7"/>
  <c r="K58" i="7"/>
  <c r="L58" i="7"/>
  <c r="M58" i="7"/>
  <c r="N58" i="7"/>
  <c r="O58" i="7"/>
  <c r="P58" i="7"/>
  <c r="Q58" i="7"/>
  <c r="R58" i="7"/>
  <c r="S58" i="7"/>
  <c r="T58" i="7"/>
  <c r="U58" i="7"/>
  <c r="V58" i="7"/>
  <c r="W58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K61" i="7"/>
  <c r="L61" i="7"/>
  <c r="M61" i="7"/>
  <c r="N61" i="7"/>
  <c r="O61" i="7"/>
  <c r="P61" i="7"/>
  <c r="Q61" i="7"/>
  <c r="R61" i="7"/>
  <c r="S61" i="7"/>
  <c r="T61" i="7"/>
  <c r="U61" i="7"/>
  <c r="V61" i="7"/>
  <c r="W61" i="7"/>
  <c r="K62" i="7"/>
  <c r="L62" i="7"/>
  <c r="M62" i="7"/>
  <c r="N62" i="7"/>
  <c r="O62" i="7"/>
  <c r="P62" i="7"/>
  <c r="Q62" i="7"/>
  <c r="R62" i="7"/>
  <c r="S62" i="7"/>
  <c r="T62" i="7"/>
  <c r="U62" i="7"/>
  <c r="V62" i="7"/>
  <c r="W62" i="7"/>
  <c r="K63" i="7"/>
  <c r="L63" i="7"/>
  <c r="M63" i="7"/>
  <c r="N63" i="7"/>
  <c r="O63" i="7"/>
  <c r="P63" i="7"/>
  <c r="Q63" i="7"/>
  <c r="R63" i="7"/>
  <c r="S63" i="7"/>
  <c r="T63" i="7"/>
  <c r="U63" i="7"/>
  <c r="V63" i="7"/>
  <c r="W63" i="7"/>
  <c r="K64" i="7"/>
  <c r="L64" i="7"/>
  <c r="M64" i="7"/>
  <c r="N64" i="7"/>
  <c r="O64" i="7"/>
  <c r="P64" i="7"/>
  <c r="Q64" i="7"/>
  <c r="R64" i="7"/>
  <c r="S64" i="7"/>
  <c r="T64" i="7"/>
  <c r="U64" i="7"/>
  <c r="V64" i="7"/>
  <c r="W64" i="7"/>
  <c r="K65" i="7"/>
  <c r="L65" i="7"/>
  <c r="M65" i="7"/>
  <c r="N65" i="7"/>
  <c r="O65" i="7"/>
  <c r="P65" i="7"/>
  <c r="Q65" i="7"/>
  <c r="R65" i="7"/>
  <c r="S65" i="7"/>
  <c r="T65" i="7"/>
  <c r="U65" i="7"/>
  <c r="V65" i="7"/>
  <c r="W65" i="7"/>
  <c r="K66" i="7"/>
  <c r="L66" i="7"/>
  <c r="M66" i="7"/>
  <c r="N66" i="7"/>
  <c r="O66" i="7"/>
  <c r="P66" i="7"/>
  <c r="Q66" i="7"/>
  <c r="R66" i="7"/>
  <c r="S66" i="7"/>
  <c r="T66" i="7"/>
  <c r="U66" i="7"/>
  <c r="V66" i="7"/>
  <c r="W66" i="7"/>
  <c r="K67" i="7"/>
  <c r="L67" i="7"/>
  <c r="M67" i="7"/>
  <c r="N67" i="7"/>
  <c r="O67" i="7"/>
  <c r="P67" i="7"/>
  <c r="Q67" i="7"/>
  <c r="R67" i="7"/>
  <c r="S67" i="7"/>
  <c r="T67" i="7"/>
  <c r="U67" i="7"/>
  <c r="V67" i="7"/>
  <c r="W67" i="7"/>
  <c r="K68" i="7"/>
  <c r="L68" i="7"/>
  <c r="M68" i="7"/>
  <c r="N68" i="7"/>
  <c r="O68" i="7"/>
  <c r="P68" i="7"/>
  <c r="Q68" i="7"/>
  <c r="R68" i="7"/>
  <c r="S68" i="7"/>
  <c r="T68" i="7"/>
  <c r="U68" i="7"/>
  <c r="V68" i="7"/>
  <c r="W68" i="7"/>
  <c r="K69" i="7"/>
  <c r="L69" i="7"/>
  <c r="M69" i="7"/>
  <c r="N69" i="7"/>
  <c r="O69" i="7"/>
  <c r="P69" i="7"/>
  <c r="Q69" i="7"/>
  <c r="R69" i="7"/>
  <c r="S69" i="7"/>
  <c r="T69" i="7"/>
  <c r="U69" i="7"/>
  <c r="V69" i="7"/>
  <c r="W69" i="7"/>
  <c r="K70" i="7"/>
  <c r="L70" i="7"/>
  <c r="M70" i="7"/>
  <c r="N70" i="7"/>
  <c r="O70" i="7"/>
  <c r="P70" i="7"/>
  <c r="Q70" i="7"/>
  <c r="R70" i="7"/>
  <c r="S70" i="7"/>
  <c r="T70" i="7"/>
  <c r="U70" i="7"/>
  <c r="V70" i="7"/>
  <c r="W70" i="7"/>
  <c r="K71" i="7"/>
  <c r="L71" i="7"/>
  <c r="M71" i="7"/>
  <c r="N71" i="7"/>
  <c r="O71" i="7"/>
  <c r="P71" i="7"/>
  <c r="Q71" i="7"/>
  <c r="R71" i="7"/>
  <c r="S71" i="7"/>
  <c r="T71" i="7"/>
  <c r="U71" i="7"/>
  <c r="V71" i="7"/>
  <c r="W71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K73" i="7"/>
  <c r="L73" i="7"/>
  <c r="M73" i="7"/>
  <c r="N73" i="7"/>
  <c r="O73" i="7"/>
  <c r="P73" i="7"/>
  <c r="Q73" i="7"/>
  <c r="R73" i="7"/>
  <c r="S73" i="7"/>
  <c r="T73" i="7"/>
  <c r="U73" i="7"/>
  <c r="V73" i="7"/>
  <c r="W73" i="7"/>
  <c r="K74" i="7"/>
  <c r="L74" i="7"/>
  <c r="M74" i="7"/>
  <c r="N74" i="7"/>
  <c r="O74" i="7"/>
  <c r="P74" i="7"/>
  <c r="Q74" i="7"/>
  <c r="R74" i="7"/>
  <c r="S74" i="7"/>
  <c r="T74" i="7"/>
  <c r="U74" i="7"/>
  <c r="V74" i="7"/>
  <c r="W74" i="7"/>
  <c r="K75" i="7"/>
  <c r="L75" i="7"/>
  <c r="M75" i="7"/>
  <c r="N75" i="7"/>
  <c r="O75" i="7"/>
  <c r="P75" i="7"/>
  <c r="Q75" i="7"/>
  <c r="R75" i="7"/>
  <c r="S75" i="7"/>
  <c r="T75" i="7"/>
  <c r="U75" i="7"/>
  <c r="V75" i="7"/>
  <c r="W75" i="7"/>
  <c r="K76" i="7"/>
  <c r="L76" i="7"/>
  <c r="M76" i="7"/>
  <c r="N76" i="7"/>
  <c r="O76" i="7"/>
  <c r="P76" i="7"/>
  <c r="Q76" i="7"/>
  <c r="R76" i="7"/>
  <c r="S76" i="7"/>
  <c r="T76" i="7"/>
  <c r="U76" i="7"/>
  <c r="V76" i="7"/>
  <c r="W76" i="7"/>
  <c r="K77" i="7"/>
  <c r="L77" i="7"/>
  <c r="M77" i="7"/>
  <c r="N77" i="7"/>
  <c r="O77" i="7"/>
  <c r="P77" i="7"/>
  <c r="Q77" i="7"/>
  <c r="R77" i="7"/>
  <c r="S77" i="7"/>
  <c r="T77" i="7"/>
  <c r="U77" i="7"/>
  <c r="V77" i="7"/>
  <c r="W77" i="7"/>
  <c r="K78" i="7"/>
  <c r="L78" i="7"/>
  <c r="M78" i="7"/>
  <c r="N78" i="7"/>
  <c r="O78" i="7"/>
  <c r="P78" i="7"/>
  <c r="Q78" i="7"/>
  <c r="R78" i="7"/>
  <c r="S78" i="7"/>
  <c r="T78" i="7"/>
  <c r="U78" i="7"/>
  <c r="V78" i="7"/>
  <c r="W78" i="7"/>
  <c r="K79" i="7"/>
  <c r="L79" i="7"/>
  <c r="M79" i="7"/>
  <c r="N79" i="7"/>
  <c r="O79" i="7"/>
  <c r="P79" i="7"/>
  <c r="Q79" i="7"/>
  <c r="R79" i="7"/>
  <c r="S79" i="7"/>
  <c r="T79" i="7"/>
  <c r="U79" i="7"/>
  <c r="V79" i="7"/>
  <c r="W79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K81" i="7"/>
  <c r="L81" i="7"/>
  <c r="M81" i="7"/>
  <c r="N81" i="7"/>
  <c r="O81" i="7"/>
  <c r="P81" i="7"/>
  <c r="Q81" i="7"/>
  <c r="R81" i="7"/>
  <c r="S81" i="7"/>
  <c r="T81" i="7"/>
  <c r="U81" i="7"/>
  <c r="V81" i="7"/>
  <c r="W81" i="7"/>
  <c r="K82" i="7"/>
  <c r="L82" i="7"/>
  <c r="M82" i="7"/>
  <c r="N82" i="7"/>
  <c r="O82" i="7"/>
  <c r="P82" i="7"/>
  <c r="Q82" i="7"/>
  <c r="R82" i="7"/>
  <c r="S82" i="7"/>
  <c r="T82" i="7"/>
  <c r="U82" i="7"/>
  <c r="V82" i="7"/>
  <c r="W82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K84" i="7"/>
  <c r="L84" i="7"/>
  <c r="M84" i="7"/>
  <c r="N84" i="7"/>
  <c r="O84" i="7"/>
  <c r="P84" i="7"/>
  <c r="Q84" i="7"/>
  <c r="R84" i="7"/>
  <c r="S84" i="7"/>
  <c r="T84" i="7"/>
  <c r="U84" i="7"/>
  <c r="V84" i="7"/>
  <c r="W84" i="7"/>
  <c r="K85" i="7"/>
  <c r="L85" i="7"/>
  <c r="M85" i="7"/>
  <c r="N85" i="7"/>
  <c r="O85" i="7"/>
  <c r="P85" i="7"/>
  <c r="Q85" i="7"/>
  <c r="R85" i="7"/>
  <c r="S85" i="7"/>
  <c r="T85" i="7"/>
  <c r="U85" i="7"/>
  <c r="V85" i="7"/>
  <c r="W85" i="7"/>
  <c r="K86" i="7"/>
  <c r="L86" i="7"/>
  <c r="M86" i="7"/>
  <c r="N86" i="7"/>
  <c r="O86" i="7"/>
  <c r="P86" i="7"/>
  <c r="Q86" i="7"/>
  <c r="R86" i="7"/>
  <c r="S86" i="7"/>
  <c r="T86" i="7"/>
  <c r="U86" i="7"/>
  <c r="V86" i="7"/>
  <c r="W86" i="7"/>
  <c r="K87" i="7"/>
  <c r="L87" i="7"/>
  <c r="M87" i="7"/>
  <c r="N87" i="7"/>
  <c r="O87" i="7"/>
  <c r="P87" i="7"/>
  <c r="Q87" i="7"/>
  <c r="R87" i="7"/>
  <c r="S87" i="7"/>
  <c r="T87" i="7"/>
  <c r="U87" i="7"/>
  <c r="V87" i="7"/>
  <c r="W87" i="7"/>
  <c r="K88" i="7"/>
  <c r="L88" i="7"/>
  <c r="M88" i="7"/>
  <c r="N88" i="7"/>
  <c r="O88" i="7"/>
  <c r="P88" i="7"/>
  <c r="Q88" i="7"/>
  <c r="R88" i="7"/>
  <c r="S88" i="7"/>
  <c r="T88" i="7"/>
  <c r="U88" i="7"/>
  <c r="V88" i="7"/>
  <c r="W88" i="7"/>
  <c r="K89" i="7"/>
  <c r="L89" i="7"/>
  <c r="M89" i="7"/>
  <c r="N89" i="7"/>
  <c r="O89" i="7"/>
  <c r="P89" i="7"/>
  <c r="Q89" i="7"/>
  <c r="R89" i="7"/>
  <c r="S89" i="7"/>
  <c r="T89" i="7"/>
  <c r="U89" i="7"/>
  <c r="V89" i="7"/>
  <c r="W89" i="7"/>
  <c r="K90" i="7"/>
  <c r="L90" i="7"/>
  <c r="M90" i="7"/>
  <c r="N90" i="7"/>
  <c r="O90" i="7"/>
  <c r="P90" i="7"/>
  <c r="Q90" i="7"/>
  <c r="R90" i="7"/>
  <c r="S90" i="7"/>
  <c r="T90" i="7"/>
  <c r="U90" i="7"/>
  <c r="V90" i="7"/>
  <c r="W90" i="7"/>
  <c r="K91" i="7"/>
  <c r="L91" i="7"/>
  <c r="M91" i="7"/>
  <c r="N91" i="7"/>
  <c r="O91" i="7"/>
  <c r="P91" i="7"/>
  <c r="Q91" i="7"/>
  <c r="R91" i="7"/>
  <c r="S91" i="7"/>
  <c r="T91" i="7"/>
  <c r="U91" i="7"/>
  <c r="V91" i="7"/>
  <c r="W91" i="7"/>
  <c r="K92" i="7"/>
  <c r="L92" i="7"/>
  <c r="M92" i="7"/>
  <c r="N92" i="7"/>
  <c r="O92" i="7"/>
  <c r="P92" i="7"/>
  <c r="Q92" i="7"/>
  <c r="R92" i="7"/>
  <c r="S92" i="7"/>
  <c r="T92" i="7"/>
  <c r="U92" i="7"/>
  <c r="V92" i="7"/>
  <c r="W92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K95" i="7"/>
  <c r="L95" i="7"/>
  <c r="M95" i="7"/>
  <c r="N95" i="7"/>
  <c r="O95" i="7"/>
  <c r="P95" i="7"/>
  <c r="Q95" i="7"/>
  <c r="R95" i="7"/>
  <c r="S95" i="7"/>
  <c r="T95" i="7"/>
  <c r="U95" i="7"/>
  <c r="V95" i="7"/>
  <c r="W95" i="7"/>
  <c r="K96" i="7"/>
  <c r="L96" i="7"/>
  <c r="M96" i="7"/>
  <c r="N96" i="7"/>
  <c r="O96" i="7"/>
  <c r="P96" i="7"/>
  <c r="Q96" i="7"/>
  <c r="R96" i="7"/>
  <c r="S96" i="7"/>
  <c r="T96" i="7"/>
  <c r="U96" i="7"/>
  <c r="V96" i="7"/>
  <c r="W96" i="7"/>
  <c r="K97" i="7"/>
  <c r="L97" i="7"/>
  <c r="M97" i="7"/>
  <c r="N97" i="7"/>
  <c r="O97" i="7"/>
  <c r="P97" i="7"/>
  <c r="Q97" i="7"/>
  <c r="R97" i="7"/>
  <c r="S97" i="7"/>
  <c r="T97" i="7"/>
  <c r="U97" i="7"/>
  <c r="V97" i="7"/>
  <c r="W97" i="7"/>
  <c r="K98" i="7"/>
  <c r="L98" i="7"/>
  <c r="M98" i="7"/>
  <c r="N98" i="7"/>
  <c r="O98" i="7"/>
  <c r="P98" i="7"/>
  <c r="Q98" i="7"/>
  <c r="R98" i="7"/>
  <c r="S98" i="7"/>
  <c r="T98" i="7"/>
  <c r="U98" i="7"/>
  <c r="V98" i="7"/>
  <c r="W98" i="7"/>
  <c r="K99" i="7"/>
  <c r="L99" i="7"/>
  <c r="M99" i="7"/>
  <c r="N99" i="7"/>
  <c r="O99" i="7"/>
  <c r="P99" i="7"/>
  <c r="Q99" i="7"/>
  <c r="R99" i="7"/>
  <c r="S99" i="7"/>
  <c r="T99" i="7"/>
  <c r="U99" i="7"/>
  <c r="V99" i="7"/>
  <c r="W99" i="7"/>
  <c r="K100" i="7"/>
  <c r="L100" i="7"/>
  <c r="M100" i="7"/>
  <c r="N100" i="7"/>
  <c r="O100" i="7"/>
  <c r="P100" i="7"/>
  <c r="Q100" i="7"/>
  <c r="R100" i="7"/>
  <c r="S100" i="7"/>
  <c r="T100" i="7"/>
  <c r="U100" i="7"/>
  <c r="V100" i="7"/>
  <c r="W100" i="7"/>
  <c r="K101" i="7"/>
  <c r="L101" i="7"/>
  <c r="M101" i="7"/>
  <c r="N101" i="7"/>
  <c r="O101" i="7"/>
  <c r="P101" i="7"/>
  <c r="Q101" i="7"/>
  <c r="R101" i="7"/>
  <c r="S101" i="7"/>
  <c r="T101" i="7"/>
  <c r="U101" i="7"/>
  <c r="V101" i="7"/>
  <c r="W101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W102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W103" i="7"/>
  <c r="K104" i="7"/>
  <c r="L104" i="7"/>
  <c r="M104" i="7"/>
  <c r="N104" i="7"/>
  <c r="O104" i="7"/>
  <c r="P104" i="7"/>
  <c r="Q104" i="7"/>
  <c r="R104" i="7"/>
  <c r="S104" i="7"/>
  <c r="T104" i="7"/>
  <c r="U104" i="7"/>
  <c r="V104" i="7"/>
  <c r="W104" i="7"/>
  <c r="K105" i="7"/>
  <c r="L105" i="7"/>
  <c r="M105" i="7"/>
  <c r="N105" i="7"/>
  <c r="O105" i="7"/>
  <c r="P105" i="7"/>
  <c r="Q105" i="7"/>
  <c r="R105" i="7"/>
  <c r="S105" i="7"/>
  <c r="T105" i="7"/>
  <c r="U105" i="7"/>
  <c r="V105" i="7"/>
  <c r="W105" i="7"/>
  <c r="K106" i="7"/>
  <c r="L106" i="7"/>
  <c r="M106" i="7"/>
  <c r="N106" i="7"/>
  <c r="O106" i="7"/>
  <c r="P106" i="7"/>
  <c r="Q106" i="7"/>
  <c r="R106" i="7"/>
  <c r="S106" i="7"/>
  <c r="T106" i="7"/>
  <c r="U106" i="7"/>
  <c r="V106" i="7"/>
  <c r="W106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K109" i="7"/>
  <c r="L109" i="7"/>
  <c r="M109" i="7"/>
  <c r="N109" i="7"/>
  <c r="O109" i="7"/>
  <c r="P109" i="7"/>
  <c r="Q109" i="7"/>
  <c r="R109" i="7"/>
  <c r="S109" i="7"/>
  <c r="T109" i="7"/>
  <c r="U109" i="7"/>
  <c r="V109" i="7"/>
  <c r="W109" i="7"/>
  <c r="K110" i="7"/>
  <c r="L110" i="7"/>
  <c r="M110" i="7"/>
  <c r="N110" i="7"/>
  <c r="O110" i="7"/>
  <c r="P110" i="7"/>
  <c r="Q110" i="7"/>
  <c r="R110" i="7"/>
  <c r="S110" i="7"/>
  <c r="T110" i="7"/>
  <c r="U110" i="7"/>
  <c r="V110" i="7"/>
  <c r="W110" i="7"/>
  <c r="K111" i="7"/>
  <c r="L111" i="7"/>
  <c r="M111" i="7"/>
  <c r="N111" i="7"/>
  <c r="O111" i="7"/>
  <c r="P111" i="7"/>
  <c r="Q111" i="7"/>
  <c r="R111" i="7"/>
  <c r="S111" i="7"/>
  <c r="T111" i="7"/>
  <c r="U111" i="7"/>
  <c r="V111" i="7"/>
  <c r="W111" i="7"/>
  <c r="K112" i="7"/>
  <c r="L112" i="7"/>
  <c r="M112" i="7"/>
  <c r="N112" i="7"/>
  <c r="O112" i="7"/>
  <c r="P112" i="7"/>
  <c r="Q112" i="7"/>
  <c r="R112" i="7"/>
  <c r="S112" i="7"/>
  <c r="T112" i="7"/>
  <c r="U112" i="7"/>
  <c r="V112" i="7"/>
  <c r="W112" i="7"/>
  <c r="K113" i="7"/>
  <c r="L113" i="7"/>
  <c r="M113" i="7"/>
  <c r="N113" i="7"/>
  <c r="O113" i="7"/>
  <c r="P113" i="7"/>
  <c r="Q113" i="7"/>
  <c r="R113" i="7"/>
  <c r="S113" i="7"/>
  <c r="T113" i="7"/>
  <c r="U113" i="7"/>
  <c r="V113" i="7"/>
  <c r="W113" i="7"/>
  <c r="K114" i="7"/>
  <c r="L114" i="7"/>
  <c r="M114" i="7"/>
  <c r="N114" i="7"/>
  <c r="O114" i="7"/>
  <c r="P114" i="7"/>
  <c r="Q114" i="7"/>
  <c r="R114" i="7"/>
  <c r="S114" i="7"/>
  <c r="T114" i="7"/>
  <c r="U114" i="7"/>
  <c r="V114" i="7"/>
  <c r="W114" i="7"/>
  <c r="K115" i="7"/>
  <c r="L115" i="7"/>
  <c r="M115" i="7"/>
  <c r="N115" i="7"/>
  <c r="O115" i="7"/>
  <c r="P115" i="7"/>
  <c r="Q115" i="7"/>
  <c r="R115" i="7"/>
  <c r="S115" i="7"/>
  <c r="T115" i="7"/>
  <c r="U115" i="7"/>
  <c r="V115" i="7"/>
  <c r="W115" i="7"/>
  <c r="K116" i="7"/>
  <c r="L116" i="7"/>
  <c r="M116" i="7"/>
  <c r="N116" i="7"/>
  <c r="O116" i="7"/>
  <c r="P116" i="7"/>
  <c r="Q116" i="7"/>
  <c r="R116" i="7"/>
  <c r="S116" i="7"/>
  <c r="T116" i="7"/>
  <c r="U116" i="7"/>
  <c r="V116" i="7"/>
  <c r="W116" i="7"/>
  <c r="K117" i="7"/>
  <c r="L117" i="7"/>
  <c r="M117" i="7"/>
  <c r="N117" i="7"/>
  <c r="O117" i="7"/>
  <c r="P117" i="7"/>
  <c r="Q117" i="7"/>
  <c r="R117" i="7"/>
  <c r="S117" i="7"/>
  <c r="T117" i="7"/>
  <c r="U117" i="7"/>
  <c r="V117" i="7"/>
  <c r="W117" i="7"/>
  <c r="K118" i="7"/>
  <c r="L118" i="7"/>
  <c r="M118" i="7"/>
  <c r="N118" i="7"/>
  <c r="O118" i="7"/>
  <c r="P118" i="7"/>
  <c r="Q118" i="7"/>
  <c r="R118" i="7"/>
  <c r="S118" i="7"/>
  <c r="T118" i="7"/>
  <c r="U118" i="7"/>
  <c r="V118" i="7"/>
  <c r="W118" i="7"/>
  <c r="K119" i="7"/>
  <c r="L119" i="7"/>
  <c r="M119" i="7"/>
  <c r="N119" i="7"/>
  <c r="O119" i="7"/>
  <c r="P119" i="7"/>
  <c r="Q119" i="7"/>
  <c r="R119" i="7"/>
  <c r="S119" i="7"/>
  <c r="T119" i="7"/>
  <c r="U119" i="7"/>
  <c r="V119" i="7"/>
  <c r="W119" i="7"/>
  <c r="K120" i="7"/>
  <c r="L120" i="7"/>
  <c r="M120" i="7"/>
  <c r="N120" i="7"/>
  <c r="O120" i="7"/>
  <c r="P120" i="7"/>
  <c r="Q120" i="7"/>
  <c r="R120" i="7"/>
  <c r="S120" i="7"/>
  <c r="T120" i="7"/>
  <c r="U120" i="7"/>
  <c r="V120" i="7"/>
  <c r="W120" i="7"/>
  <c r="K121" i="7"/>
  <c r="L121" i="7"/>
  <c r="M121" i="7"/>
  <c r="N121" i="7"/>
  <c r="O121" i="7"/>
  <c r="P121" i="7"/>
  <c r="Q121" i="7"/>
  <c r="R121" i="7"/>
  <c r="S121" i="7"/>
  <c r="T121" i="7"/>
  <c r="U121" i="7"/>
  <c r="V121" i="7"/>
  <c r="W121" i="7"/>
  <c r="K122" i="7"/>
  <c r="L122" i="7"/>
  <c r="M122" i="7"/>
  <c r="N122" i="7"/>
  <c r="O122" i="7"/>
  <c r="P122" i="7"/>
  <c r="Q122" i="7"/>
  <c r="R122" i="7"/>
  <c r="S122" i="7"/>
  <c r="T122" i="7"/>
  <c r="U122" i="7"/>
  <c r="V122" i="7"/>
  <c r="W122" i="7"/>
  <c r="K123" i="7"/>
  <c r="L123" i="7"/>
  <c r="M123" i="7"/>
  <c r="N123" i="7"/>
  <c r="O123" i="7"/>
  <c r="P123" i="7"/>
  <c r="Q123" i="7"/>
  <c r="R123" i="7"/>
  <c r="S123" i="7"/>
  <c r="T123" i="7"/>
  <c r="U123" i="7"/>
  <c r="V123" i="7"/>
  <c r="W123" i="7"/>
  <c r="K124" i="7"/>
  <c r="L124" i="7"/>
  <c r="M124" i="7"/>
  <c r="N124" i="7"/>
  <c r="O124" i="7"/>
  <c r="P124" i="7"/>
  <c r="Q124" i="7"/>
  <c r="R124" i="7"/>
  <c r="S124" i="7"/>
  <c r="T124" i="7"/>
  <c r="U124" i="7"/>
  <c r="V124" i="7"/>
  <c r="W124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K126" i="7"/>
  <c r="L126" i="7"/>
  <c r="M126" i="7"/>
  <c r="N126" i="7"/>
  <c r="O126" i="7"/>
  <c r="P126" i="7"/>
  <c r="Q126" i="7"/>
  <c r="R126" i="7"/>
  <c r="S126" i="7"/>
  <c r="T126" i="7"/>
  <c r="U126" i="7"/>
  <c r="V126" i="7"/>
  <c r="W126" i="7"/>
  <c r="K127" i="7"/>
  <c r="L127" i="7"/>
  <c r="M127" i="7"/>
  <c r="N127" i="7"/>
  <c r="O127" i="7"/>
  <c r="P127" i="7"/>
  <c r="Q127" i="7"/>
  <c r="R127" i="7"/>
  <c r="S127" i="7"/>
  <c r="T127" i="7"/>
  <c r="U127" i="7"/>
  <c r="V127" i="7"/>
  <c r="W127" i="7"/>
  <c r="K128" i="7"/>
  <c r="L128" i="7"/>
  <c r="M128" i="7"/>
  <c r="N128" i="7"/>
  <c r="O128" i="7"/>
  <c r="P128" i="7"/>
  <c r="Q128" i="7"/>
  <c r="R128" i="7"/>
  <c r="S128" i="7"/>
  <c r="T128" i="7"/>
  <c r="U128" i="7"/>
  <c r="V128" i="7"/>
  <c r="W128" i="7"/>
  <c r="K129" i="7"/>
  <c r="L129" i="7"/>
  <c r="M129" i="7"/>
  <c r="N129" i="7"/>
  <c r="O129" i="7"/>
  <c r="P129" i="7"/>
  <c r="Q129" i="7"/>
  <c r="R129" i="7"/>
  <c r="S129" i="7"/>
  <c r="T129" i="7"/>
  <c r="U129" i="7"/>
  <c r="V129" i="7"/>
  <c r="W129" i="7"/>
  <c r="K130" i="7"/>
  <c r="L130" i="7"/>
  <c r="M130" i="7"/>
  <c r="N130" i="7"/>
  <c r="O130" i="7"/>
  <c r="P130" i="7"/>
  <c r="Q130" i="7"/>
  <c r="R130" i="7"/>
  <c r="S130" i="7"/>
  <c r="T130" i="7"/>
  <c r="U130" i="7"/>
  <c r="V130" i="7"/>
  <c r="W130" i="7"/>
  <c r="K131" i="7"/>
  <c r="L131" i="7"/>
  <c r="M131" i="7"/>
  <c r="N131" i="7"/>
  <c r="O131" i="7"/>
  <c r="P131" i="7"/>
  <c r="Q131" i="7"/>
  <c r="R131" i="7"/>
  <c r="S131" i="7"/>
  <c r="T131" i="7"/>
  <c r="U131" i="7"/>
  <c r="V131" i="7"/>
  <c r="W131" i="7"/>
  <c r="K132" i="7"/>
  <c r="L132" i="7"/>
  <c r="M132" i="7"/>
  <c r="N132" i="7"/>
  <c r="O132" i="7"/>
  <c r="P132" i="7"/>
  <c r="Q132" i="7"/>
  <c r="R132" i="7"/>
  <c r="S132" i="7"/>
  <c r="T132" i="7"/>
  <c r="U132" i="7"/>
  <c r="V132" i="7"/>
  <c r="W132" i="7"/>
  <c r="K133" i="7"/>
  <c r="L133" i="7"/>
  <c r="M133" i="7"/>
  <c r="N133" i="7"/>
  <c r="O133" i="7"/>
  <c r="P133" i="7"/>
  <c r="Q133" i="7"/>
  <c r="R133" i="7"/>
  <c r="S133" i="7"/>
  <c r="T133" i="7"/>
  <c r="U133" i="7"/>
  <c r="V133" i="7"/>
  <c r="W133" i="7"/>
  <c r="K134" i="7"/>
  <c r="L134" i="7"/>
  <c r="M134" i="7"/>
  <c r="N134" i="7"/>
  <c r="O134" i="7"/>
  <c r="P134" i="7"/>
  <c r="Q134" i="7"/>
  <c r="R134" i="7"/>
  <c r="S134" i="7"/>
  <c r="T134" i="7"/>
  <c r="U134" i="7"/>
  <c r="V134" i="7"/>
  <c r="W134" i="7"/>
  <c r="K135" i="7"/>
  <c r="L135" i="7"/>
  <c r="M135" i="7"/>
  <c r="N135" i="7"/>
  <c r="O135" i="7"/>
  <c r="P135" i="7"/>
  <c r="Q135" i="7"/>
  <c r="R135" i="7"/>
  <c r="S135" i="7"/>
  <c r="T135" i="7"/>
  <c r="U135" i="7"/>
  <c r="V135" i="7"/>
  <c r="W135" i="7"/>
  <c r="K136" i="7"/>
  <c r="L136" i="7"/>
  <c r="M136" i="7"/>
  <c r="N136" i="7"/>
  <c r="O136" i="7"/>
  <c r="P136" i="7"/>
  <c r="Q136" i="7"/>
  <c r="R136" i="7"/>
  <c r="S136" i="7"/>
  <c r="T136" i="7"/>
  <c r="U136" i="7"/>
  <c r="V136" i="7"/>
  <c r="W136" i="7"/>
  <c r="K137" i="7"/>
  <c r="L137" i="7"/>
  <c r="M137" i="7"/>
  <c r="N137" i="7"/>
  <c r="O137" i="7"/>
  <c r="P137" i="7"/>
  <c r="Q137" i="7"/>
  <c r="R137" i="7"/>
  <c r="S137" i="7"/>
  <c r="T137" i="7"/>
  <c r="U137" i="7"/>
  <c r="V137" i="7"/>
  <c r="W137" i="7"/>
  <c r="K138" i="7"/>
  <c r="L138" i="7"/>
  <c r="M138" i="7"/>
  <c r="N138" i="7"/>
  <c r="O138" i="7"/>
  <c r="P138" i="7"/>
  <c r="Q138" i="7"/>
  <c r="R138" i="7"/>
  <c r="S138" i="7"/>
  <c r="T138" i="7"/>
  <c r="U138" i="7"/>
  <c r="V138" i="7"/>
  <c r="W138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W139" i="7"/>
  <c r="K140" i="7"/>
  <c r="L140" i="7"/>
  <c r="M140" i="7"/>
  <c r="N140" i="7"/>
  <c r="O140" i="7"/>
  <c r="P140" i="7"/>
  <c r="Q140" i="7"/>
  <c r="R140" i="7"/>
  <c r="S140" i="7"/>
  <c r="T140" i="7"/>
  <c r="U140" i="7"/>
  <c r="V140" i="7"/>
  <c r="W140" i="7"/>
  <c r="K141" i="7"/>
  <c r="L141" i="7"/>
  <c r="M141" i="7"/>
  <c r="N141" i="7"/>
  <c r="O141" i="7"/>
  <c r="P141" i="7"/>
  <c r="Q141" i="7"/>
  <c r="R141" i="7"/>
  <c r="S141" i="7"/>
  <c r="T141" i="7"/>
  <c r="U141" i="7"/>
  <c r="V141" i="7"/>
  <c r="W141" i="7"/>
  <c r="K142" i="7"/>
  <c r="L142" i="7"/>
  <c r="M142" i="7"/>
  <c r="N142" i="7"/>
  <c r="O142" i="7"/>
  <c r="P142" i="7"/>
  <c r="Q142" i="7"/>
  <c r="R142" i="7"/>
  <c r="S142" i="7"/>
  <c r="T142" i="7"/>
  <c r="U142" i="7"/>
  <c r="V142" i="7"/>
  <c r="W142" i="7"/>
  <c r="K143" i="7"/>
  <c r="L143" i="7"/>
  <c r="M143" i="7"/>
  <c r="N143" i="7"/>
  <c r="O143" i="7"/>
  <c r="P143" i="7"/>
  <c r="Q143" i="7"/>
  <c r="R143" i="7"/>
  <c r="S143" i="7"/>
  <c r="T143" i="7"/>
  <c r="U143" i="7"/>
  <c r="V143" i="7"/>
  <c r="W143" i="7"/>
  <c r="K144" i="7"/>
  <c r="L144" i="7"/>
  <c r="M144" i="7"/>
  <c r="N144" i="7"/>
  <c r="O144" i="7"/>
  <c r="P144" i="7"/>
  <c r="Q144" i="7"/>
  <c r="R144" i="7"/>
  <c r="S144" i="7"/>
  <c r="T144" i="7"/>
  <c r="U144" i="7"/>
  <c r="V144" i="7"/>
  <c r="W144" i="7"/>
  <c r="K145" i="7"/>
  <c r="L145" i="7"/>
  <c r="M145" i="7"/>
  <c r="N145" i="7"/>
  <c r="O145" i="7"/>
  <c r="P145" i="7"/>
  <c r="Q145" i="7"/>
  <c r="R145" i="7"/>
  <c r="S145" i="7"/>
  <c r="T145" i="7"/>
  <c r="U145" i="7"/>
  <c r="V145" i="7"/>
  <c r="W145" i="7"/>
  <c r="K146" i="7"/>
  <c r="L146" i="7"/>
  <c r="M146" i="7"/>
  <c r="N146" i="7"/>
  <c r="O146" i="7"/>
  <c r="P146" i="7"/>
  <c r="Q146" i="7"/>
  <c r="R146" i="7"/>
  <c r="S146" i="7"/>
  <c r="T146" i="7"/>
  <c r="U146" i="7"/>
  <c r="V146" i="7"/>
  <c r="W146" i="7"/>
  <c r="K147" i="7"/>
  <c r="L147" i="7"/>
  <c r="M147" i="7"/>
  <c r="N147" i="7"/>
  <c r="O147" i="7"/>
  <c r="P147" i="7"/>
  <c r="Q147" i="7"/>
  <c r="R147" i="7"/>
  <c r="S147" i="7"/>
  <c r="T147" i="7"/>
  <c r="U147" i="7"/>
  <c r="V147" i="7"/>
  <c r="W147" i="7"/>
  <c r="K148" i="7"/>
  <c r="L148" i="7"/>
  <c r="M148" i="7"/>
  <c r="N148" i="7"/>
  <c r="O148" i="7"/>
  <c r="P148" i="7"/>
  <c r="Q148" i="7"/>
  <c r="R148" i="7"/>
  <c r="S148" i="7"/>
  <c r="T148" i="7"/>
  <c r="U148" i="7"/>
  <c r="V148" i="7"/>
  <c r="W148" i="7"/>
  <c r="K149" i="7"/>
  <c r="L149" i="7"/>
  <c r="M149" i="7"/>
  <c r="N149" i="7"/>
  <c r="O149" i="7"/>
  <c r="P149" i="7"/>
  <c r="Q149" i="7"/>
  <c r="R149" i="7"/>
  <c r="S149" i="7"/>
  <c r="T149" i="7"/>
  <c r="U149" i="7"/>
  <c r="V149" i="7"/>
  <c r="W149" i="7"/>
  <c r="K150" i="7"/>
  <c r="L150" i="7"/>
  <c r="M150" i="7"/>
  <c r="N150" i="7"/>
  <c r="O150" i="7"/>
  <c r="P150" i="7"/>
  <c r="Q150" i="7"/>
  <c r="R150" i="7"/>
  <c r="S150" i="7"/>
  <c r="T150" i="7"/>
  <c r="U150" i="7"/>
  <c r="V150" i="7"/>
  <c r="W150" i="7"/>
  <c r="K151" i="7"/>
  <c r="L151" i="7"/>
  <c r="M151" i="7"/>
  <c r="N151" i="7"/>
  <c r="O151" i="7"/>
  <c r="P151" i="7"/>
  <c r="Q151" i="7"/>
  <c r="R151" i="7"/>
  <c r="S151" i="7"/>
  <c r="T151" i="7"/>
  <c r="U151" i="7"/>
  <c r="V151" i="7"/>
  <c r="W151" i="7"/>
  <c r="K152" i="7"/>
  <c r="L152" i="7"/>
  <c r="M152" i="7"/>
  <c r="N152" i="7"/>
  <c r="O152" i="7"/>
  <c r="P152" i="7"/>
  <c r="Q152" i="7"/>
  <c r="R152" i="7"/>
  <c r="S152" i="7"/>
  <c r="T152" i="7"/>
  <c r="U152" i="7"/>
  <c r="V152" i="7"/>
  <c r="W152" i="7"/>
  <c r="K153" i="7"/>
  <c r="L153" i="7"/>
  <c r="M153" i="7"/>
  <c r="N153" i="7"/>
  <c r="O153" i="7"/>
  <c r="P153" i="7"/>
  <c r="Q153" i="7"/>
  <c r="R153" i="7"/>
  <c r="S153" i="7"/>
  <c r="T153" i="7"/>
  <c r="U153" i="7"/>
  <c r="V153" i="7"/>
  <c r="W153" i="7"/>
  <c r="K154" i="7"/>
  <c r="L154" i="7"/>
  <c r="M154" i="7"/>
  <c r="N154" i="7"/>
  <c r="O154" i="7"/>
  <c r="P154" i="7"/>
  <c r="Q154" i="7"/>
  <c r="R154" i="7"/>
  <c r="S154" i="7"/>
  <c r="T154" i="7"/>
  <c r="U154" i="7"/>
  <c r="V154" i="7"/>
  <c r="W154" i="7"/>
  <c r="K155" i="7"/>
  <c r="L155" i="7"/>
  <c r="M155" i="7"/>
  <c r="N155" i="7"/>
  <c r="O155" i="7"/>
  <c r="P155" i="7"/>
  <c r="Q155" i="7"/>
  <c r="R155" i="7"/>
  <c r="S155" i="7"/>
  <c r="T155" i="7"/>
  <c r="U155" i="7"/>
  <c r="V155" i="7"/>
  <c r="W155" i="7"/>
  <c r="K156" i="7"/>
  <c r="L156" i="7"/>
  <c r="M156" i="7"/>
  <c r="N156" i="7"/>
  <c r="O156" i="7"/>
  <c r="P156" i="7"/>
  <c r="Q156" i="7"/>
  <c r="R156" i="7"/>
  <c r="S156" i="7"/>
  <c r="T156" i="7"/>
  <c r="U156" i="7"/>
  <c r="V156" i="7"/>
  <c r="W156" i="7"/>
  <c r="K157" i="7"/>
  <c r="L157" i="7"/>
  <c r="M157" i="7"/>
  <c r="N157" i="7"/>
  <c r="O157" i="7"/>
  <c r="P157" i="7"/>
  <c r="Q157" i="7"/>
  <c r="R157" i="7"/>
  <c r="S157" i="7"/>
  <c r="T157" i="7"/>
  <c r="U157" i="7"/>
  <c r="V157" i="7"/>
  <c r="W157" i="7"/>
  <c r="K158" i="7"/>
  <c r="L158" i="7"/>
  <c r="M158" i="7"/>
  <c r="N158" i="7"/>
  <c r="O158" i="7"/>
  <c r="P158" i="7"/>
  <c r="Q158" i="7"/>
  <c r="R158" i="7"/>
  <c r="S158" i="7"/>
  <c r="T158" i="7"/>
  <c r="U158" i="7"/>
  <c r="V158" i="7"/>
  <c r="W158" i="7"/>
  <c r="K159" i="7"/>
  <c r="L159" i="7"/>
  <c r="M159" i="7"/>
  <c r="N159" i="7"/>
  <c r="O159" i="7"/>
  <c r="P159" i="7"/>
  <c r="Q159" i="7"/>
  <c r="R159" i="7"/>
  <c r="S159" i="7"/>
  <c r="T159" i="7"/>
  <c r="U159" i="7"/>
  <c r="V159" i="7"/>
  <c r="W159" i="7"/>
  <c r="K160" i="7"/>
  <c r="L160" i="7"/>
  <c r="M160" i="7"/>
  <c r="N160" i="7"/>
  <c r="O160" i="7"/>
  <c r="P160" i="7"/>
  <c r="Q160" i="7"/>
  <c r="R160" i="7"/>
  <c r="S160" i="7"/>
  <c r="T160" i="7"/>
  <c r="U160" i="7"/>
  <c r="V160" i="7"/>
  <c r="W160" i="7"/>
  <c r="K161" i="7"/>
  <c r="L161" i="7"/>
  <c r="M161" i="7"/>
  <c r="N161" i="7"/>
  <c r="O161" i="7"/>
  <c r="P161" i="7"/>
  <c r="Q161" i="7"/>
  <c r="R161" i="7"/>
  <c r="S161" i="7"/>
  <c r="T161" i="7"/>
  <c r="U161" i="7"/>
  <c r="V161" i="7"/>
  <c r="W161" i="7"/>
  <c r="K162" i="7"/>
  <c r="L162" i="7"/>
  <c r="M162" i="7"/>
  <c r="N162" i="7"/>
  <c r="O162" i="7"/>
  <c r="P162" i="7"/>
  <c r="Q162" i="7"/>
  <c r="R162" i="7"/>
  <c r="S162" i="7"/>
  <c r="T162" i="7"/>
  <c r="U162" i="7"/>
  <c r="V162" i="7"/>
  <c r="W162" i="7"/>
  <c r="K163" i="7"/>
  <c r="L163" i="7"/>
  <c r="M163" i="7"/>
  <c r="N163" i="7"/>
  <c r="O163" i="7"/>
  <c r="P163" i="7"/>
  <c r="Q163" i="7"/>
  <c r="R163" i="7"/>
  <c r="S163" i="7"/>
  <c r="T163" i="7"/>
  <c r="U163" i="7"/>
  <c r="V163" i="7"/>
  <c r="W163" i="7"/>
  <c r="K164" i="7"/>
  <c r="L164" i="7"/>
  <c r="M164" i="7"/>
  <c r="N164" i="7"/>
  <c r="O164" i="7"/>
  <c r="P164" i="7"/>
  <c r="Q164" i="7"/>
  <c r="R164" i="7"/>
  <c r="S164" i="7"/>
  <c r="T164" i="7"/>
  <c r="U164" i="7"/>
  <c r="V164" i="7"/>
  <c r="W164" i="7"/>
  <c r="K165" i="7"/>
  <c r="L165" i="7"/>
  <c r="M165" i="7"/>
  <c r="N165" i="7"/>
  <c r="O165" i="7"/>
  <c r="P165" i="7"/>
  <c r="Q165" i="7"/>
  <c r="R165" i="7"/>
  <c r="S165" i="7"/>
  <c r="T165" i="7"/>
  <c r="U165" i="7"/>
  <c r="V165" i="7"/>
  <c r="W165" i="7"/>
  <c r="K166" i="7"/>
  <c r="L166" i="7"/>
  <c r="M166" i="7"/>
  <c r="N166" i="7"/>
  <c r="O166" i="7"/>
  <c r="P166" i="7"/>
  <c r="Q166" i="7"/>
  <c r="R166" i="7"/>
  <c r="S166" i="7"/>
  <c r="T166" i="7"/>
  <c r="U166" i="7"/>
  <c r="V166" i="7"/>
  <c r="W166" i="7"/>
  <c r="K167" i="7"/>
  <c r="L167" i="7"/>
  <c r="M167" i="7"/>
  <c r="N167" i="7"/>
  <c r="O167" i="7"/>
  <c r="P167" i="7"/>
  <c r="Q167" i="7"/>
  <c r="R167" i="7"/>
  <c r="S167" i="7"/>
  <c r="T167" i="7"/>
  <c r="U167" i="7"/>
  <c r="V167" i="7"/>
  <c r="W167" i="7"/>
  <c r="K168" i="7"/>
  <c r="L168" i="7"/>
  <c r="M168" i="7"/>
  <c r="N168" i="7"/>
  <c r="O168" i="7"/>
  <c r="P168" i="7"/>
  <c r="Q168" i="7"/>
  <c r="R168" i="7"/>
  <c r="S168" i="7"/>
  <c r="T168" i="7"/>
  <c r="U168" i="7"/>
  <c r="V168" i="7"/>
  <c r="W168" i="7"/>
  <c r="K169" i="7"/>
  <c r="L169" i="7"/>
  <c r="M169" i="7"/>
  <c r="N169" i="7"/>
  <c r="O169" i="7"/>
  <c r="P169" i="7"/>
  <c r="Q169" i="7"/>
  <c r="R169" i="7"/>
  <c r="S169" i="7"/>
  <c r="T169" i="7"/>
  <c r="U169" i="7"/>
  <c r="V169" i="7"/>
  <c r="W169" i="7"/>
  <c r="K170" i="7"/>
  <c r="L170" i="7"/>
  <c r="M170" i="7"/>
  <c r="N170" i="7"/>
  <c r="O170" i="7"/>
  <c r="P170" i="7"/>
  <c r="Q170" i="7"/>
  <c r="R170" i="7"/>
  <c r="S170" i="7"/>
  <c r="T170" i="7"/>
  <c r="U170" i="7"/>
  <c r="V170" i="7"/>
  <c r="W170" i="7"/>
  <c r="K171" i="7"/>
  <c r="L171" i="7"/>
  <c r="M171" i="7"/>
  <c r="N171" i="7"/>
  <c r="O171" i="7"/>
  <c r="P171" i="7"/>
  <c r="Q171" i="7"/>
  <c r="R171" i="7"/>
  <c r="S171" i="7"/>
  <c r="T171" i="7"/>
  <c r="U171" i="7"/>
  <c r="V171" i="7"/>
  <c r="W171" i="7"/>
  <c r="K172" i="7"/>
  <c r="L172" i="7"/>
  <c r="M172" i="7"/>
  <c r="N172" i="7"/>
  <c r="O172" i="7"/>
  <c r="P172" i="7"/>
  <c r="Q172" i="7"/>
  <c r="R172" i="7"/>
  <c r="S172" i="7"/>
  <c r="T172" i="7"/>
  <c r="U172" i="7"/>
  <c r="V172" i="7"/>
  <c r="W172" i="7"/>
  <c r="K173" i="7"/>
  <c r="L173" i="7"/>
  <c r="M173" i="7"/>
  <c r="N173" i="7"/>
  <c r="O173" i="7"/>
  <c r="P173" i="7"/>
  <c r="Q173" i="7"/>
  <c r="R173" i="7"/>
  <c r="S173" i="7"/>
  <c r="T173" i="7"/>
  <c r="U173" i="7"/>
  <c r="V173" i="7"/>
  <c r="W173" i="7"/>
  <c r="K174" i="7"/>
  <c r="L174" i="7"/>
  <c r="M174" i="7"/>
  <c r="N174" i="7"/>
  <c r="O174" i="7"/>
  <c r="P174" i="7"/>
  <c r="Q174" i="7"/>
  <c r="R174" i="7"/>
  <c r="S174" i="7"/>
  <c r="T174" i="7"/>
  <c r="U174" i="7"/>
  <c r="V174" i="7"/>
  <c r="W174" i="7"/>
  <c r="K175" i="7"/>
  <c r="L175" i="7"/>
  <c r="M175" i="7"/>
  <c r="N175" i="7"/>
  <c r="O175" i="7"/>
  <c r="P175" i="7"/>
  <c r="Q175" i="7"/>
  <c r="R175" i="7"/>
  <c r="S175" i="7"/>
  <c r="T175" i="7"/>
  <c r="U175" i="7"/>
  <c r="V175" i="7"/>
  <c r="W175" i="7"/>
  <c r="K176" i="7"/>
  <c r="L176" i="7"/>
  <c r="M176" i="7"/>
  <c r="N176" i="7"/>
  <c r="O176" i="7"/>
  <c r="P176" i="7"/>
  <c r="Q176" i="7"/>
  <c r="R176" i="7"/>
  <c r="S176" i="7"/>
  <c r="T176" i="7"/>
  <c r="U176" i="7"/>
  <c r="V176" i="7"/>
  <c r="W176" i="7"/>
  <c r="K177" i="7"/>
  <c r="L177" i="7"/>
  <c r="M177" i="7"/>
  <c r="N177" i="7"/>
  <c r="O177" i="7"/>
  <c r="P177" i="7"/>
  <c r="Q177" i="7"/>
  <c r="R177" i="7"/>
  <c r="S177" i="7"/>
  <c r="T177" i="7"/>
  <c r="U177" i="7"/>
  <c r="V177" i="7"/>
  <c r="W177" i="7"/>
  <c r="K178" i="7"/>
  <c r="L178" i="7"/>
  <c r="M178" i="7"/>
  <c r="N178" i="7"/>
  <c r="O178" i="7"/>
  <c r="P178" i="7"/>
  <c r="Q178" i="7"/>
  <c r="R178" i="7"/>
  <c r="S178" i="7"/>
  <c r="T178" i="7"/>
  <c r="U178" i="7"/>
  <c r="V178" i="7"/>
  <c r="W178" i="7"/>
  <c r="K179" i="7"/>
  <c r="L179" i="7"/>
  <c r="M179" i="7"/>
  <c r="N179" i="7"/>
  <c r="O179" i="7"/>
  <c r="P179" i="7"/>
  <c r="Q179" i="7"/>
  <c r="R179" i="7"/>
  <c r="S179" i="7"/>
  <c r="T179" i="7"/>
  <c r="U179" i="7"/>
  <c r="V179" i="7"/>
  <c r="W179" i="7"/>
  <c r="K180" i="7"/>
  <c r="L180" i="7"/>
  <c r="M180" i="7"/>
  <c r="N180" i="7"/>
  <c r="O180" i="7"/>
  <c r="P180" i="7"/>
  <c r="Q180" i="7"/>
  <c r="R180" i="7"/>
  <c r="S180" i="7"/>
  <c r="T180" i="7"/>
  <c r="U180" i="7"/>
  <c r="V180" i="7"/>
  <c r="W180" i="7"/>
  <c r="K181" i="7"/>
  <c r="L181" i="7"/>
  <c r="M181" i="7"/>
  <c r="N181" i="7"/>
  <c r="O181" i="7"/>
  <c r="P181" i="7"/>
  <c r="Q181" i="7"/>
  <c r="R181" i="7"/>
  <c r="S181" i="7"/>
  <c r="T181" i="7"/>
  <c r="U181" i="7"/>
  <c r="V181" i="7"/>
  <c r="W181" i="7"/>
  <c r="K182" i="7"/>
  <c r="L182" i="7"/>
  <c r="M182" i="7"/>
  <c r="N182" i="7"/>
  <c r="O182" i="7"/>
  <c r="P182" i="7"/>
  <c r="Q182" i="7"/>
  <c r="R182" i="7"/>
  <c r="S182" i="7"/>
  <c r="T182" i="7"/>
  <c r="U182" i="7"/>
  <c r="V182" i="7"/>
  <c r="W182" i="7"/>
  <c r="K183" i="7"/>
  <c r="L183" i="7"/>
  <c r="M183" i="7"/>
  <c r="N183" i="7"/>
  <c r="O183" i="7"/>
  <c r="P183" i="7"/>
  <c r="Q183" i="7"/>
  <c r="R183" i="7"/>
  <c r="S183" i="7"/>
  <c r="T183" i="7"/>
  <c r="U183" i="7"/>
  <c r="V183" i="7"/>
  <c r="W183" i="7"/>
  <c r="K184" i="7"/>
  <c r="L184" i="7"/>
  <c r="M184" i="7"/>
  <c r="N184" i="7"/>
  <c r="O184" i="7"/>
  <c r="P184" i="7"/>
  <c r="Q184" i="7"/>
  <c r="R184" i="7"/>
  <c r="S184" i="7"/>
  <c r="T184" i="7"/>
  <c r="U184" i="7"/>
  <c r="V184" i="7"/>
  <c r="W184" i="7"/>
  <c r="K185" i="7"/>
  <c r="L185" i="7"/>
  <c r="M185" i="7"/>
  <c r="N185" i="7"/>
  <c r="O185" i="7"/>
  <c r="P185" i="7"/>
  <c r="Q185" i="7"/>
  <c r="R185" i="7"/>
  <c r="S185" i="7"/>
  <c r="T185" i="7"/>
  <c r="U185" i="7"/>
  <c r="V185" i="7"/>
  <c r="W185" i="7"/>
  <c r="K186" i="7"/>
  <c r="L186" i="7"/>
  <c r="M186" i="7"/>
  <c r="N186" i="7"/>
  <c r="O186" i="7"/>
  <c r="P186" i="7"/>
  <c r="Q186" i="7"/>
  <c r="R186" i="7"/>
  <c r="S186" i="7"/>
  <c r="T186" i="7"/>
  <c r="U186" i="7"/>
  <c r="V186" i="7"/>
  <c r="W186" i="7"/>
  <c r="K187" i="7"/>
  <c r="L187" i="7"/>
  <c r="M187" i="7"/>
  <c r="N187" i="7"/>
  <c r="O187" i="7"/>
  <c r="P187" i="7"/>
  <c r="Q187" i="7"/>
  <c r="R187" i="7"/>
  <c r="S187" i="7"/>
  <c r="T187" i="7"/>
  <c r="U187" i="7"/>
  <c r="V187" i="7"/>
  <c r="W187" i="7"/>
  <c r="K188" i="7"/>
  <c r="L188" i="7"/>
  <c r="M188" i="7"/>
  <c r="N188" i="7"/>
  <c r="O188" i="7"/>
  <c r="P188" i="7"/>
  <c r="Q188" i="7"/>
  <c r="R188" i="7"/>
  <c r="S188" i="7"/>
  <c r="T188" i="7"/>
  <c r="U188" i="7"/>
  <c r="V188" i="7"/>
  <c r="W188" i="7"/>
  <c r="K189" i="7"/>
  <c r="L189" i="7"/>
  <c r="M189" i="7"/>
  <c r="N189" i="7"/>
  <c r="O189" i="7"/>
  <c r="P189" i="7"/>
  <c r="Q189" i="7"/>
  <c r="R189" i="7"/>
  <c r="S189" i="7"/>
  <c r="T189" i="7"/>
  <c r="U189" i="7"/>
  <c r="V189" i="7"/>
  <c r="W189" i="7"/>
  <c r="K190" i="7"/>
  <c r="L190" i="7"/>
  <c r="M190" i="7"/>
  <c r="N190" i="7"/>
  <c r="O190" i="7"/>
  <c r="P190" i="7"/>
  <c r="Q190" i="7"/>
  <c r="R190" i="7"/>
  <c r="S190" i="7"/>
  <c r="T190" i="7"/>
  <c r="U190" i="7"/>
  <c r="V190" i="7"/>
  <c r="W190" i="7"/>
  <c r="K191" i="7"/>
  <c r="L191" i="7"/>
  <c r="M191" i="7"/>
  <c r="N191" i="7"/>
  <c r="O191" i="7"/>
  <c r="P191" i="7"/>
  <c r="Q191" i="7"/>
  <c r="R191" i="7"/>
  <c r="S191" i="7"/>
  <c r="T191" i="7"/>
  <c r="U191" i="7"/>
  <c r="V191" i="7"/>
  <c r="W191" i="7"/>
  <c r="K192" i="7"/>
  <c r="L192" i="7"/>
  <c r="M192" i="7"/>
  <c r="N192" i="7"/>
  <c r="O192" i="7"/>
  <c r="P192" i="7"/>
  <c r="Q192" i="7"/>
  <c r="R192" i="7"/>
  <c r="S192" i="7"/>
  <c r="T192" i="7"/>
  <c r="U192" i="7"/>
  <c r="V192" i="7"/>
  <c r="W192" i="7"/>
  <c r="K193" i="7"/>
  <c r="L193" i="7"/>
  <c r="M193" i="7"/>
  <c r="N193" i="7"/>
  <c r="O193" i="7"/>
  <c r="P193" i="7"/>
  <c r="Q193" i="7"/>
  <c r="R193" i="7"/>
  <c r="S193" i="7"/>
  <c r="T193" i="7"/>
  <c r="U193" i="7"/>
  <c r="V193" i="7"/>
  <c r="W193" i="7"/>
  <c r="K194" i="7"/>
  <c r="L194" i="7"/>
  <c r="M194" i="7"/>
  <c r="N194" i="7"/>
  <c r="O194" i="7"/>
  <c r="P194" i="7"/>
  <c r="Q194" i="7"/>
  <c r="R194" i="7"/>
  <c r="S194" i="7"/>
  <c r="T194" i="7"/>
  <c r="U194" i="7"/>
  <c r="V194" i="7"/>
  <c r="W194" i="7"/>
  <c r="K195" i="7"/>
  <c r="L195" i="7"/>
  <c r="M195" i="7"/>
  <c r="N195" i="7"/>
  <c r="O195" i="7"/>
  <c r="P195" i="7"/>
  <c r="Q195" i="7"/>
  <c r="R195" i="7"/>
  <c r="S195" i="7"/>
  <c r="T195" i="7"/>
  <c r="U195" i="7"/>
  <c r="V195" i="7"/>
  <c r="W195" i="7"/>
  <c r="K196" i="7"/>
  <c r="L196" i="7"/>
  <c r="M196" i="7"/>
  <c r="N196" i="7"/>
  <c r="O196" i="7"/>
  <c r="P196" i="7"/>
  <c r="Q196" i="7"/>
  <c r="R196" i="7"/>
  <c r="S196" i="7"/>
  <c r="T196" i="7"/>
  <c r="U196" i="7"/>
  <c r="V196" i="7"/>
  <c r="W196" i="7"/>
  <c r="K197" i="7"/>
  <c r="L197" i="7"/>
  <c r="M197" i="7"/>
  <c r="N197" i="7"/>
  <c r="O197" i="7"/>
  <c r="P197" i="7"/>
  <c r="Q197" i="7"/>
  <c r="R197" i="7"/>
  <c r="S197" i="7"/>
  <c r="T197" i="7"/>
  <c r="U197" i="7"/>
  <c r="V197" i="7"/>
  <c r="W197" i="7"/>
  <c r="K198" i="7"/>
  <c r="L198" i="7"/>
  <c r="M198" i="7"/>
  <c r="N198" i="7"/>
  <c r="O198" i="7"/>
  <c r="P198" i="7"/>
  <c r="Q198" i="7"/>
  <c r="R198" i="7"/>
  <c r="S198" i="7"/>
  <c r="T198" i="7"/>
  <c r="U198" i="7"/>
  <c r="V198" i="7"/>
  <c r="W198" i="7"/>
  <c r="K199" i="7"/>
  <c r="L199" i="7"/>
  <c r="M199" i="7"/>
  <c r="N199" i="7"/>
  <c r="O199" i="7"/>
  <c r="P199" i="7"/>
  <c r="Q199" i="7"/>
  <c r="R199" i="7"/>
  <c r="S199" i="7"/>
  <c r="T199" i="7"/>
  <c r="U199" i="7"/>
  <c r="V199" i="7"/>
  <c r="W199" i="7"/>
  <c r="K200" i="7"/>
  <c r="L200" i="7"/>
  <c r="M200" i="7"/>
  <c r="N200" i="7"/>
  <c r="O200" i="7"/>
  <c r="P200" i="7"/>
  <c r="Q200" i="7"/>
  <c r="R200" i="7"/>
  <c r="S200" i="7"/>
  <c r="T200" i="7"/>
  <c r="U200" i="7"/>
  <c r="V200" i="7"/>
  <c r="W200" i="7"/>
  <c r="K201" i="7"/>
  <c r="L201" i="7"/>
  <c r="M201" i="7"/>
  <c r="N201" i="7"/>
  <c r="O201" i="7"/>
  <c r="P201" i="7"/>
  <c r="Q201" i="7"/>
  <c r="R201" i="7"/>
  <c r="S201" i="7"/>
  <c r="T201" i="7"/>
  <c r="U201" i="7"/>
  <c r="V201" i="7"/>
  <c r="W201" i="7"/>
  <c r="K202" i="7"/>
  <c r="L202" i="7"/>
  <c r="M202" i="7"/>
  <c r="N202" i="7"/>
  <c r="O202" i="7"/>
  <c r="P202" i="7"/>
  <c r="Q202" i="7"/>
  <c r="R202" i="7"/>
  <c r="S202" i="7"/>
  <c r="T202" i="7"/>
  <c r="U202" i="7"/>
  <c r="V202" i="7"/>
  <c r="W202" i="7"/>
  <c r="K203" i="7"/>
  <c r="L203" i="7"/>
  <c r="M203" i="7"/>
  <c r="N203" i="7"/>
  <c r="O203" i="7"/>
  <c r="P203" i="7"/>
  <c r="Q203" i="7"/>
  <c r="R203" i="7"/>
  <c r="S203" i="7"/>
  <c r="T203" i="7"/>
  <c r="U203" i="7"/>
  <c r="V203" i="7"/>
  <c r="W203" i="7"/>
  <c r="K204" i="7"/>
  <c r="L204" i="7"/>
  <c r="M204" i="7"/>
  <c r="N204" i="7"/>
  <c r="O204" i="7"/>
  <c r="P204" i="7"/>
  <c r="Q204" i="7"/>
  <c r="R204" i="7"/>
  <c r="S204" i="7"/>
  <c r="T204" i="7"/>
  <c r="U204" i="7"/>
  <c r="V204" i="7"/>
  <c r="W204" i="7"/>
  <c r="K205" i="7"/>
  <c r="L205" i="7"/>
  <c r="M205" i="7"/>
  <c r="N205" i="7"/>
  <c r="O205" i="7"/>
  <c r="P205" i="7"/>
  <c r="Q205" i="7"/>
  <c r="R205" i="7"/>
  <c r="S205" i="7"/>
  <c r="T205" i="7"/>
  <c r="U205" i="7"/>
  <c r="V205" i="7"/>
  <c r="W205" i="7"/>
  <c r="K206" i="7"/>
  <c r="L206" i="7"/>
  <c r="M206" i="7"/>
  <c r="N206" i="7"/>
  <c r="O206" i="7"/>
  <c r="P206" i="7"/>
  <c r="Q206" i="7"/>
  <c r="R206" i="7"/>
  <c r="S206" i="7"/>
  <c r="T206" i="7"/>
  <c r="U206" i="7"/>
  <c r="V206" i="7"/>
  <c r="W206" i="7"/>
  <c r="K207" i="7"/>
  <c r="L207" i="7"/>
  <c r="M207" i="7"/>
  <c r="N207" i="7"/>
  <c r="O207" i="7"/>
  <c r="P207" i="7"/>
  <c r="Q207" i="7"/>
  <c r="R207" i="7"/>
  <c r="S207" i="7"/>
  <c r="T207" i="7"/>
  <c r="U207" i="7"/>
  <c r="V207" i="7"/>
  <c r="W207" i="7"/>
  <c r="K208" i="7"/>
  <c r="L208" i="7"/>
  <c r="M208" i="7"/>
  <c r="N208" i="7"/>
  <c r="O208" i="7"/>
  <c r="P208" i="7"/>
  <c r="Q208" i="7"/>
  <c r="R208" i="7"/>
  <c r="S208" i="7"/>
  <c r="T208" i="7"/>
  <c r="U208" i="7"/>
  <c r="V208" i="7"/>
  <c r="W208" i="7"/>
  <c r="K209" i="7"/>
  <c r="L209" i="7"/>
  <c r="M209" i="7"/>
  <c r="N209" i="7"/>
  <c r="O209" i="7"/>
  <c r="P209" i="7"/>
  <c r="Q209" i="7"/>
  <c r="R209" i="7"/>
  <c r="S209" i="7"/>
  <c r="T209" i="7"/>
  <c r="U209" i="7"/>
  <c r="V209" i="7"/>
  <c r="W209" i="7"/>
  <c r="K210" i="7"/>
  <c r="L210" i="7"/>
  <c r="M210" i="7"/>
  <c r="N210" i="7"/>
  <c r="O210" i="7"/>
  <c r="P210" i="7"/>
  <c r="Q210" i="7"/>
  <c r="R210" i="7"/>
  <c r="S210" i="7"/>
  <c r="T210" i="7"/>
  <c r="U210" i="7"/>
  <c r="V210" i="7"/>
  <c r="W210" i="7"/>
  <c r="K211" i="7"/>
  <c r="L211" i="7"/>
  <c r="M211" i="7"/>
  <c r="N211" i="7"/>
  <c r="O211" i="7"/>
  <c r="P211" i="7"/>
  <c r="Q211" i="7"/>
  <c r="R211" i="7"/>
  <c r="S211" i="7"/>
  <c r="T211" i="7"/>
  <c r="U211" i="7"/>
  <c r="V211" i="7"/>
  <c r="W211" i="7"/>
  <c r="K212" i="7"/>
  <c r="L212" i="7"/>
  <c r="M212" i="7"/>
  <c r="N212" i="7"/>
  <c r="O212" i="7"/>
  <c r="P212" i="7"/>
  <c r="Q212" i="7"/>
  <c r="R212" i="7"/>
  <c r="S212" i="7"/>
  <c r="T212" i="7"/>
  <c r="U212" i="7"/>
  <c r="V212" i="7"/>
  <c r="W212" i="7"/>
  <c r="K213" i="7"/>
  <c r="L213" i="7"/>
  <c r="M213" i="7"/>
  <c r="N213" i="7"/>
  <c r="O213" i="7"/>
  <c r="P213" i="7"/>
  <c r="Q213" i="7"/>
  <c r="R213" i="7"/>
  <c r="S213" i="7"/>
  <c r="T213" i="7"/>
  <c r="U213" i="7"/>
  <c r="V213" i="7"/>
  <c r="W213" i="7"/>
  <c r="K214" i="7"/>
  <c r="L214" i="7"/>
  <c r="M214" i="7"/>
  <c r="N214" i="7"/>
  <c r="O214" i="7"/>
  <c r="P214" i="7"/>
  <c r="Q214" i="7"/>
  <c r="R214" i="7"/>
  <c r="S214" i="7"/>
  <c r="T214" i="7"/>
  <c r="U214" i="7"/>
  <c r="V214" i="7"/>
  <c r="W214" i="7"/>
  <c r="K215" i="7"/>
  <c r="L215" i="7"/>
  <c r="M215" i="7"/>
  <c r="N215" i="7"/>
  <c r="O215" i="7"/>
  <c r="P215" i="7"/>
  <c r="Q215" i="7"/>
  <c r="R215" i="7"/>
  <c r="S215" i="7"/>
  <c r="T215" i="7"/>
  <c r="U215" i="7"/>
  <c r="V215" i="7"/>
  <c r="W215" i="7"/>
  <c r="K216" i="7"/>
  <c r="L216" i="7"/>
  <c r="M216" i="7"/>
  <c r="N216" i="7"/>
  <c r="O216" i="7"/>
  <c r="P216" i="7"/>
  <c r="Q216" i="7"/>
  <c r="R216" i="7"/>
  <c r="S216" i="7"/>
  <c r="T216" i="7"/>
  <c r="U216" i="7"/>
  <c r="V216" i="7"/>
  <c r="W216" i="7"/>
  <c r="K217" i="7"/>
  <c r="L217" i="7"/>
  <c r="M217" i="7"/>
  <c r="N217" i="7"/>
  <c r="O217" i="7"/>
  <c r="P217" i="7"/>
  <c r="Q217" i="7"/>
  <c r="R217" i="7"/>
  <c r="S217" i="7"/>
  <c r="T217" i="7"/>
  <c r="U217" i="7"/>
  <c r="V217" i="7"/>
  <c r="W217" i="7"/>
  <c r="K218" i="7"/>
  <c r="L218" i="7"/>
  <c r="M218" i="7"/>
  <c r="N218" i="7"/>
  <c r="O218" i="7"/>
  <c r="P218" i="7"/>
  <c r="Q218" i="7"/>
  <c r="R218" i="7"/>
  <c r="S218" i="7"/>
  <c r="T218" i="7"/>
  <c r="U218" i="7"/>
  <c r="V218" i="7"/>
  <c r="W218" i="7"/>
  <c r="K219" i="7"/>
  <c r="L219" i="7"/>
  <c r="M219" i="7"/>
  <c r="N219" i="7"/>
  <c r="O219" i="7"/>
  <c r="P219" i="7"/>
  <c r="Q219" i="7"/>
  <c r="R219" i="7"/>
  <c r="S219" i="7"/>
  <c r="T219" i="7"/>
  <c r="U219" i="7"/>
  <c r="V219" i="7"/>
  <c r="W219" i="7"/>
  <c r="K220" i="7"/>
  <c r="L220" i="7"/>
  <c r="M220" i="7"/>
  <c r="N220" i="7"/>
  <c r="O220" i="7"/>
  <c r="P220" i="7"/>
  <c r="Q220" i="7"/>
  <c r="R220" i="7"/>
  <c r="S220" i="7"/>
  <c r="T220" i="7"/>
  <c r="U220" i="7"/>
  <c r="V220" i="7"/>
  <c r="W220" i="7"/>
  <c r="K221" i="7"/>
  <c r="L221" i="7"/>
  <c r="M221" i="7"/>
  <c r="N221" i="7"/>
  <c r="O221" i="7"/>
  <c r="P221" i="7"/>
  <c r="Q221" i="7"/>
  <c r="R221" i="7"/>
  <c r="S221" i="7"/>
  <c r="T221" i="7"/>
  <c r="U221" i="7"/>
  <c r="V221" i="7"/>
  <c r="W221" i="7"/>
  <c r="K222" i="7"/>
  <c r="L222" i="7"/>
  <c r="M222" i="7"/>
  <c r="N222" i="7"/>
  <c r="O222" i="7"/>
  <c r="P222" i="7"/>
  <c r="Q222" i="7"/>
  <c r="R222" i="7"/>
  <c r="S222" i="7"/>
  <c r="T222" i="7"/>
  <c r="U222" i="7"/>
  <c r="V222" i="7"/>
  <c r="W222" i="7"/>
  <c r="K223" i="7"/>
  <c r="L223" i="7"/>
  <c r="M223" i="7"/>
  <c r="N223" i="7"/>
  <c r="O223" i="7"/>
  <c r="P223" i="7"/>
  <c r="Q223" i="7"/>
  <c r="R223" i="7"/>
  <c r="S223" i="7"/>
  <c r="T223" i="7"/>
  <c r="U223" i="7"/>
  <c r="V223" i="7"/>
  <c r="W223" i="7"/>
  <c r="K224" i="7"/>
  <c r="L224" i="7"/>
  <c r="M224" i="7"/>
  <c r="N224" i="7"/>
  <c r="O224" i="7"/>
  <c r="P224" i="7"/>
  <c r="Q224" i="7"/>
  <c r="R224" i="7"/>
  <c r="S224" i="7"/>
  <c r="T224" i="7"/>
  <c r="U224" i="7"/>
  <c r="V224" i="7"/>
  <c r="W224" i="7"/>
  <c r="K225" i="7"/>
  <c r="L225" i="7"/>
  <c r="M225" i="7"/>
  <c r="N225" i="7"/>
  <c r="O225" i="7"/>
  <c r="P225" i="7"/>
  <c r="Q225" i="7"/>
  <c r="R225" i="7"/>
  <c r="S225" i="7"/>
  <c r="T225" i="7"/>
  <c r="U225" i="7"/>
  <c r="V225" i="7"/>
  <c r="W225" i="7"/>
  <c r="K226" i="7"/>
  <c r="L226" i="7"/>
  <c r="M226" i="7"/>
  <c r="N226" i="7"/>
  <c r="O226" i="7"/>
  <c r="P226" i="7"/>
  <c r="Q226" i="7"/>
  <c r="R226" i="7"/>
  <c r="S226" i="7"/>
  <c r="T226" i="7"/>
  <c r="U226" i="7"/>
  <c r="V226" i="7"/>
  <c r="W226" i="7"/>
  <c r="K227" i="7"/>
  <c r="L227" i="7"/>
  <c r="M227" i="7"/>
  <c r="N227" i="7"/>
  <c r="O227" i="7"/>
  <c r="P227" i="7"/>
  <c r="Q227" i="7"/>
  <c r="R227" i="7"/>
  <c r="S227" i="7"/>
  <c r="T227" i="7"/>
  <c r="U227" i="7"/>
  <c r="V227" i="7"/>
  <c r="W227" i="7"/>
  <c r="K228" i="7"/>
  <c r="L228" i="7"/>
  <c r="M228" i="7"/>
  <c r="N228" i="7"/>
  <c r="O228" i="7"/>
  <c r="P228" i="7"/>
  <c r="Q228" i="7"/>
  <c r="R228" i="7"/>
  <c r="S228" i="7"/>
  <c r="T228" i="7"/>
  <c r="U228" i="7"/>
  <c r="V228" i="7"/>
  <c r="W228" i="7"/>
  <c r="K229" i="7"/>
  <c r="L229" i="7"/>
  <c r="M229" i="7"/>
  <c r="N229" i="7"/>
  <c r="O229" i="7"/>
  <c r="P229" i="7"/>
  <c r="Q229" i="7"/>
  <c r="R229" i="7"/>
  <c r="S229" i="7"/>
  <c r="T229" i="7"/>
  <c r="U229" i="7"/>
  <c r="V229" i="7"/>
  <c r="W229" i="7"/>
  <c r="K230" i="7"/>
  <c r="L230" i="7"/>
  <c r="M230" i="7"/>
  <c r="N230" i="7"/>
  <c r="O230" i="7"/>
  <c r="P230" i="7"/>
  <c r="Q230" i="7"/>
  <c r="R230" i="7"/>
  <c r="S230" i="7"/>
  <c r="T230" i="7"/>
  <c r="U230" i="7"/>
  <c r="V230" i="7"/>
  <c r="W230" i="7"/>
  <c r="K231" i="7"/>
  <c r="L231" i="7"/>
  <c r="M231" i="7"/>
  <c r="N231" i="7"/>
  <c r="O231" i="7"/>
  <c r="P231" i="7"/>
  <c r="Q231" i="7"/>
  <c r="R231" i="7"/>
  <c r="S231" i="7"/>
  <c r="T231" i="7"/>
  <c r="U231" i="7"/>
  <c r="V231" i="7"/>
  <c r="W231" i="7"/>
  <c r="K232" i="7"/>
  <c r="L232" i="7"/>
  <c r="M232" i="7"/>
  <c r="N232" i="7"/>
  <c r="O232" i="7"/>
  <c r="P232" i="7"/>
  <c r="Q232" i="7"/>
  <c r="R232" i="7"/>
  <c r="S232" i="7"/>
  <c r="T232" i="7"/>
  <c r="U232" i="7"/>
  <c r="V232" i="7"/>
  <c r="W232" i="7"/>
  <c r="K233" i="7"/>
  <c r="L233" i="7"/>
  <c r="M233" i="7"/>
  <c r="N233" i="7"/>
  <c r="O233" i="7"/>
  <c r="P233" i="7"/>
  <c r="Q233" i="7"/>
  <c r="R233" i="7"/>
  <c r="S233" i="7"/>
  <c r="T233" i="7"/>
  <c r="U233" i="7"/>
  <c r="V233" i="7"/>
  <c r="W233" i="7"/>
  <c r="K234" i="7"/>
  <c r="L234" i="7"/>
  <c r="M234" i="7"/>
  <c r="N234" i="7"/>
  <c r="O234" i="7"/>
  <c r="P234" i="7"/>
  <c r="Q234" i="7"/>
  <c r="R234" i="7"/>
  <c r="S234" i="7"/>
  <c r="T234" i="7"/>
  <c r="U234" i="7"/>
  <c r="V234" i="7"/>
  <c r="W234" i="7"/>
  <c r="K235" i="7"/>
  <c r="L235" i="7"/>
  <c r="M235" i="7"/>
  <c r="N235" i="7"/>
  <c r="O235" i="7"/>
  <c r="P235" i="7"/>
  <c r="Q235" i="7"/>
  <c r="R235" i="7"/>
  <c r="S235" i="7"/>
  <c r="T235" i="7"/>
  <c r="U235" i="7"/>
  <c r="V235" i="7"/>
  <c r="W235" i="7"/>
  <c r="K236" i="7"/>
  <c r="L236" i="7"/>
  <c r="M236" i="7"/>
  <c r="N236" i="7"/>
  <c r="O236" i="7"/>
  <c r="P236" i="7"/>
  <c r="Q236" i="7"/>
  <c r="R236" i="7"/>
  <c r="S236" i="7"/>
  <c r="T236" i="7"/>
  <c r="U236" i="7"/>
  <c r="V236" i="7"/>
  <c r="W236" i="7"/>
  <c r="K237" i="7"/>
  <c r="L237" i="7"/>
  <c r="M237" i="7"/>
  <c r="N237" i="7"/>
  <c r="O237" i="7"/>
  <c r="P237" i="7"/>
  <c r="Q237" i="7"/>
  <c r="R237" i="7"/>
  <c r="S237" i="7"/>
  <c r="T237" i="7"/>
  <c r="U237" i="7"/>
  <c r="V237" i="7"/>
  <c r="W237" i="7"/>
  <c r="K238" i="7"/>
  <c r="L238" i="7"/>
  <c r="M238" i="7"/>
  <c r="N238" i="7"/>
  <c r="O238" i="7"/>
  <c r="P238" i="7"/>
  <c r="Q238" i="7"/>
  <c r="R238" i="7"/>
  <c r="S238" i="7"/>
  <c r="T238" i="7"/>
  <c r="U238" i="7"/>
  <c r="V238" i="7"/>
  <c r="W238" i="7"/>
  <c r="K239" i="7"/>
  <c r="L239" i="7"/>
  <c r="M239" i="7"/>
  <c r="N239" i="7"/>
  <c r="O239" i="7"/>
  <c r="P239" i="7"/>
  <c r="Q239" i="7"/>
  <c r="R239" i="7"/>
  <c r="S239" i="7"/>
  <c r="T239" i="7"/>
  <c r="U239" i="7"/>
  <c r="V239" i="7"/>
  <c r="W239" i="7"/>
  <c r="K240" i="7"/>
  <c r="L240" i="7"/>
  <c r="M240" i="7"/>
  <c r="N240" i="7"/>
  <c r="O240" i="7"/>
  <c r="P240" i="7"/>
  <c r="Q240" i="7"/>
  <c r="R240" i="7"/>
  <c r="S240" i="7"/>
  <c r="T240" i="7"/>
  <c r="U240" i="7"/>
  <c r="V240" i="7"/>
  <c r="W240" i="7"/>
  <c r="K241" i="7"/>
  <c r="L241" i="7"/>
  <c r="M241" i="7"/>
  <c r="N241" i="7"/>
  <c r="O241" i="7"/>
  <c r="P241" i="7"/>
  <c r="Q241" i="7"/>
  <c r="R241" i="7"/>
  <c r="S241" i="7"/>
  <c r="T241" i="7"/>
  <c r="U241" i="7"/>
  <c r="V241" i="7"/>
  <c r="W241" i="7"/>
  <c r="K242" i="7"/>
  <c r="L242" i="7"/>
  <c r="M242" i="7"/>
  <c r="N242" i="7"/>
  <c r="O242" i="7"/>
  <c r="P242" i="7"/>
  <c r="Q242" i="7"/>
  <c r="R242" i="7"/>
  <c r="S242" i="7"/>
  <c r="T242" i="7"/>
  <c r="U242" i="7"/>
  <c r="V242" i="7"/>
  <c r="W242" i="7"/>
  <c r="K243" i="7"/>
  <c r="L243" i="7"/>
  <c r="M243" i="7"/>
  <c r="N243" i="7"/>
  <c r="O243" i="7"/>
  <c r="P243" i="7"/>
  <c r="Q243" i="7"/>
  <c r="R243" i="7"/>
  <c r="S243" i="7"/>
  <c r="T243" i="7"/>
  <c r="U243" i="7"/>
  <c r="V243" i="7"/>
  <c r="W243" i="7"/>
  <c r="K244" i="7"/>
  <c r="L244" i="7"/>
  <c r="M244" i="7"/>
  <c r="N244" i="7"/>
  <c r="O244" i="7"/>
  <c r="P244" i="7"/>
  <c r="Q244" i="7"/>
  <c r="R244" i="7"/>
  <c r="S244" i="7"/>
  <c r="T244" i="7"/>
  <c r="U244" i="7"/>
  <c r="V244" i="7"/>
  <c r="W244" i="7"/>
  <c r="K245" i="7"/>
  <c r="L245" i="7"/>
  <c r="M245" i="7"/>
  <c r="N245" i="7"/>
  <c r="O245" i="7"/>
  <c r="P245" i="7"/>
  <c r="Q245" i="7"/>
  <c r="R245" i="7"/>
  <c r="S245" i="7"/>
  <c r="T245" i="7"/>
  <c r="U245" i="7"/>
  <c r="V245" i="7"/>
  <c r="W245" i="7"/>
  <c r="K246" i="7"/>
  <c r="L246" i="7"/>
  <c r="M246" i="7"/>
  <c r="N246" i="7"/>
  <c r="O246" i="7"/>
  <c r="P246" i="7"/>
  <c r="Q246" i="7"/>
  <c r="R246" i="7"/>
  <c r="S246" i="7"/>
  <c r="T246" i="7"/>
  <c r="U246" i="7"/>
  <c r="V246" i="7"/>
  <c r="W246" i="7"/>
  <c r="K247" i="7"/>
  <c r="L247" i="7"/>
  <c r="M247" i="7"/>
  <c r="N247" i="7"/>
  <c r="O247" i="7"/>
  <c r="P247" i="7"/>
  <c r="Q247" i="7"/>
  <c r="R247" i="7"/>
  <c r="S247" i="7"/>
  <c r="T247" i="7"/>
  <c r="U247" i="7"/>
  <c r="V247" i="7"/>
  <c r="W247" i="7"/>
  <c r="K248" i="7"/>
  <c r="L248" i="7"/>
  <c r="M248" i="7"/>
  <c r="N248" i="7"/>
  <c r="O248" i="7"/>
  <c r="P248" i="7"/>
  <c r="Q248" i="7"/>
  <c r="R248" i="7"/>
  <c r="S248" i="7"/>
  <c r="T248" i="7"/>
  <c r="U248" i="7"/>
  <c r="V248" i="7"/>
  <c r="W248" i="7"/>
  <c r="K249" i="7"/>
  <c r="L249" i="7"/>
  <c r="M249" i="7"/>
  <c r="N249" i="7"/>
  <c r="O249" i="7"/>
  <c r="P249" i="7"/>
  <c r="Q249" i="7"/>
  <c r="R249" i="7"/>
  <c r="S249" i="7"/>
  <c r="T249" i="7"/>
  <c r="U249" i="7"/>
  <c r="V249" i="7"/>
  <c r="W249" i="7"/>
  <c r="K250" i="7"/>
  <c r="L250" i="7"/>
  <c r="M250" i="7"/>
  <c r="N250" i="7"/>
  <c r="O250" i="7"/>
  <c r="P250" i="7"/>
  <c r="Q250" i="7"/>
  <c r="R250" i="7"/>
  <c r="S250" i="7"/>
  <c r="T250" i="7"/>
  <c r="U250" i="7"/>
  <c r="V250" i="7"/>
  <c r="W250" i="7"/>
  <c r="K251" i="7"/>
  <c r="L251" i="7"/>
  <c r="M251" i="7"/>
  <c r="N251" i="7"/>
  <c r="O251" i="7"/>
  <c r="P251" i="7"/>
  <c r="Q251" i="7"/>
  <c r="R251" i="7"/>
  <c r="S251" i="7"/>
  <c r="T251" i="7"/>
  <c r="U251" i="7"/>
  <c r="V251" i="7"/>
  <c r="W251" i="7"/>
  <c r="K252" i="7"/>
  <c r="L252" i="7"/>
  <c r="M252" i="7"/>
  <c r="N252" i="7"/>
  <c r="O252" i="7"/>
  <c r="P252" i="7"/>
  <c r="Q252" i="7"/>
  <c r="R252" i="7"/>
  <c r="S252" i="7"/>
  <c r="T252" i="7"/>
  <c r="U252" i="7"/>
  <c r="V252" i="7"/>
  <c r="W252" i="7"/>
  <c r="K253" i="7"/>
  <c r="L253" i="7"/>
  <c r="M253" i="7"/>
  <c r="N253" i="7"/>
  <c r="O253" i="7"/>
  <c r="P253" i="7"/>
  <c r="Q253" i="7"/>
  <c r="R253" i="7"/>
  <c r="S253" i="7"/>
  <c r="T253" i="7"/>
  <c r="U253" i="7"/>
  <c r="V253" i="7"/>
  <c r="W253" i="7"/>
  <c r="K254" i="7"/>
  <c r="L254" i="7"/>
  <c r="M254" i="7"/>
  <c r="N254" i="7"/>
  <c r="O254" i="7"/>
  <c r="P254" i="7"/>
  <c r="Q254" i="7"/>
  <c r="R254" i="7"/>
  <c r="S254" i="7"/>
  <c r="T254" i="7"/>
  <c r="U254" i="7"/>
  <c r="V254" i="7"/>
  <c r="W254" i="7"/>
  <c r="K255" i="7"/>
  <c r="L255" i="7"/>
  <c r="M255" i="7"/>
  <c r="N255" i="7"/>
  <c r="O255" i="7"/>
  <c r="P255" i="7"/>
  <c r="Q255" i="7"/>
  <c r="R255" i="7"/>
  <c r="S255" i="7"/>
  <c r="T255" i="7"/>
  <c r="U255" i="7"/>
  <c r="V255" i="7"/>
  <c r="W255" i="7"/>
  <c r="K256" i="7"/>
  <c r="L256" i="7"/>
  <c r="M256" i="7"/>
  <c r="N256" i="7"/>
  <c r="O256" i="7"/>
  <c r="P256" i="7"/>
  <c r="Q256" i="7"/>
  <c r="R256" i="7"/>
  <c r="S256" i="7"/>
  <c r="T256" i="7"/>
  <c r="U256" i="7"/>
  <c r="V256" i="7"/>
  <c r="W256" i="7"/>
  <c r="K257" i="7"/>
  <c r="L257" i="7"/>
  <c r="M257" i="7"/>
  <c r="N257" i="7"/>
  <c r="O257" i="7"/>
  <c r="P257" i="7"/>
  <c r="Q257" i="7"/>
  <c r="R257" i="7"/>
  <c r="S257" i="7"/>
  <c r="T257" i="7"/>
  <c r="U257" i="7"/>
  <c r="V257" i="7"/>
  <c r="W257" i="7"/>
  <c r="K258" i="7"/>
  <c r="L258" i="7"/>
  <c r="M258" i="7"/>
  <c r="N258" i="7"/>
  <c r="O258" i="7"/>
  <c r="P258" i="7"/>
  <c r="Q258" i="7"/>
  <c r="R258" i="7"/>
  <c r="S258" i="7"/>
  <c r="T258" i="7"/>
  <c r="U258" i="7"/>
  <c r="V258" i="7"/>
  <c r="W258" i="7"/>
  <c r="K259" i="7"/>
  <c r="L259" i="7"/>
  <c r="M259" i="7"/>
  <c r="N259" i="7"/>
  <c r="O259" i="7"/>
  <c r="P259" i="7"/>
  <c r="Q259" i="7"/>
  <c r="R259" i="7"/>
  <c r="S259" i="7"/>
  <c r="T259" i="7"/>
  <c r="U259" i="7"/>
  <c r="V259" i="7"/>
  <c r="W259" i="7"/>
  <c r="K260" i="7"/>
  <c r="L260" i="7"/>
  <c r="M260" i="7"/>
  <c r="N260" i="7"/>
  <c r="O260" i="7"/>
  <c r="P260" i="7"/>
  <c r="Q260" i="7"/>
  <c r="R260" i="7"/>
  <c r="S260" i="7"/>
  <c r="T260" i="7"/>
  <c r="U260" i="7"/>
  <c r="V260" i="7"/>
  <c r="W260" i="7"/>
  <c r="K261" i="7"/>
  <c r="L261" i="7"/>
  <c r="M261" i="7"/>
  <c r="N261" i="7"/>
  <c r="O261" i="7"/>
  <c r="P261" i="7"/>
  <c r="Q261" i="7"/>
  <c r="R261" i="7"/>
  <c r="S261" i="7"/>
  <c r="T261" i="7"/>
  <c r="U261" i="7"/>
  <c r="V261" i="7"/>
  <c r="W261" i="7"/>
  <c r="K262" i="7"/>
  <c r="L262" i="7"/>
  <c r="M262" i="7"/>
  <c r="N262" i="7"/>
  <c r="O262" i="7"/>
  <c r="P262" i="7"/>
  <c r="Q262" i="7"/>
  <c r="R262" i="7"/>
  <c r="S262" i="7"/>
  <c r="T262" i="7"/>
  <c r="U262" i="7"/>
  <c r="V262" i="7"/>
  <c r="W262" i="7"/>
  <c r="K263" i="7"/>
  <c r="L263" i="7"/>
  <c r="M263" i="7"/>
  <c r="N263" i="7"/>
  <c r="O263" i="7"/>
  <c r="P263" i="7"/>
  <c r="Q263" i="7"/>
  <c r="R263" i="7"/>
  <c r="S263" i="7"/>
  <c r="T263" i="7"/>
  <c r="U263" i="7"/>
  <c r="V263" i="7"/>
  <c r="W263" i="7"/>
  <c r="K264" i="7"/>
  <c r="L264" i="7"/>
  <c r="M264" i="7"/>
  <c r="N264" i="7"/>
  <c r="O264" i="7"/>
  <c r="P264" i="7"/>
  <c r="Q264" i="7"/>
  <c r="R264" i="7"/>
  <c r="S264" i="7"/>
  <c r="T264" i="7"/>
  <c r="U264" i="7"/>
  <c r="V264" i="7"/>
  <c r="W264" i="7"/>
  <c r="K265" i="7"/>
  <c r="L265" i="7"/>
  <c r="M265" i="7"/>
  <c r="N265" i="7"/>
  <c r="O265" i="7"/>
  <c r="P265" i="7"/>
  <c r="Q265" i="7"/>
  <c r="R265" i="7"/>
  <c r="S265" i="7"/>
  <c r="T265" i="7"/>
  <c r="U265" i="7"/>
  <c r="V265" i="7"/>
  <c r="W265" i="7"/>
  <c r="K266" i="7"/>
  <c r="L266" i="7"/>
  <c r="M266" i="7"/>
  <c r="N266" i="7"/>
  <c r="O266" i="7"/>
  <c r="P266" i="7"/>
  <c r="Q266" i="7"/>
  <c r="R266" i="7"/>
  <c r="S266" i="7"/>
  <c r="T266" i="7"/>
  <c r="U266" i="7"/>
  <c r="V266" i="7"/>
  <c r="W266" i="7"/>
  <c r="K267" i="7"/>
  <c r="L267" i="7"/>
  <c r="M267" i="7"/>
  <c r="N267" i="7"/>
  <c r="O267" i="7"/>
  <c r="P267" i="7"/>
  <c r="Q267" i="7"/>
  <c r="R267" i="7"/>
  <c r="S267" i="7"/>
  <c r="T267" i="7"/>
  <c r="U267" i="7"/>
  <c r="V267" i="7"/>
  <c r="W267" i="7"/>
  <c r="K268" i="7"/>
  <c r="L268" i="7"/>
  <c r="M268" i="7"/>
  <c r="N268" i="7"/>
  <c r="O268" i="7"/>
  <c r="P268" i="7"/>
  <c r="Q268" i="7"/>
  <c r="R268" i="7"/>
  <c r="S268" i="7"/>
  <c r="T268" i="7"/>
  <c r="U268" i="7"/>
  <c r="V268" i="7"/>
  <c r="W268" i="7"/>
  <c r="K269" i="7"/>
  <c r="L269" i="7"/>
  <c r="M269" i="7"/>
  <c r="N269" i="7"/>
  <c r="O269" i="7"/>
  <c r="P269" i="7"/>
  <c r="Q269" i="7"/>
  <c r="R269" i="7"/>
  <c r="S269" i="7"/>
  <c r="T269" i="7"/>
  <c r="U269" i="7"/>
  <c r="V269" i="7"/>
  <c r="W269" i="7"/>
  <c r="K270" i="7"/>
  <c r="L270" i="7"/>
  <c r="M270" i="7"/>
  <c r="N270" i="7"/>
  <c r="O270" i="7"/>
  <c r="P270" i="7"/>
  <c r="Q270" i="7"/>
  <c r="R270" i="7"/>
  <c r="S270" i="7"/>
  <c r="T270" i="7"/>
  <c r="U270" i="7"/>
  <c r="V270" i="7"/>
  <c r="W270" i="7"/>
  <c r="K271" i="7"/>
  <c r="L271" i="7"/>
  <c r="M271" i="7"/>
  <c r="N271" i="7"/>
  <c r="O271" i="7"/>
  <c r="P271" i="7"/>
  <c r="Q271" i="7"/>
  <c r="R271" i="7"/>
  <c r="S271" i="7"/>
  <c r="T271" i="7"/>
  <c r="U271" i="7"/>
  <c r="V271" i="7"/>
  <c r="W271" i="7"/>
  <c r="K272" i="7"/>
  <c r="L272" i="7"/>
  <c r="M272" i="7"/>
  <c r="N272" i="7"/>
  <c r="O272" i="7"/>
  <c r="P272" i="7"/>
  <c r="Q272" i="7"/>
  <c r="R272" i="7"/>
  <c r="S272" i="7"/>
  <c r="T272" i="7"/>
  <c r="U272" i="7"/>
  <c r="V272" i="7"/>
  <c r="W272" i="7"/>
  <c r="K273" i="7"/>
  <c r="L273" i="7"/>
  <c r="M273" i="7"/>
  <c r="N273" i="7"/>
  <c r="O273" i="7"/>
  <c r="P273" i="7"/>
  <c r="Q273" i="7"/>
  <c r="R273" i="7"/>
  <c r="S273" i="7"/>
  <c r="T273" i="7"/>
  <c r="U273" i="7"/>
  <c r="V273" i="7"/>
  <c r="W273" i="7"/>
  <c r="K274" i="7"/>
  <c r="L274" i="7"/>
  <c r="M274" i="7"/>
  <c r="N274" i="7"/>
  <c r="O274" i="7"/>
  <c r="P274" i="7"/>
  <c r="Q274" i="7"/>
  <c r="R274" i="7"/>
  <c r="S274" i="7"/>
  <c r="T274" i="7"/>
  <c r="U274" i="7"/>
  <c r="V274" i="7"/>
  <c r="W274" i="7"/>
  <c r="K275" i="7"/>
  <c r="L275" i="7"/>
  <c r="M275" i="7"/>
  <c r="N275" i="7"/>
  <c r="O275" i="7"/>
  <c r="P275" i="7"/>
  <c r="Q275" i="7"/>
  <c r="R275" i="7"/>
  <c r="S275" i="7"/>
  <c r="T275" i="7"/>
  <c r="U275" i="7"/>
  <c r="V275" i="7"/>
  <c r="W275" i="7"/>
  <c r="K276" i="7"/>
  <c r="L276" i="7"/>
  <c r="M276" i="7"/>
  <c r="N276" i="7"/>
  <c r="O276" i="7"/>
  <c r="P276" i="7"/>
  <c r="Q276" i="7"/>
  <c r="R276" i="7"/>
  <c r="S276" i="7"/>
  <c r="T276" i="7"/>
  <c r="U276" i="7"/>
  <c r="V276" i="7"/>
  <c r="W276" i="7"/>
  <c r="K277" i="7"/>
  <c r="L277" i="7"/>
  <c r="M277" i="7"/>
  <c r="N277" i="7"/>
  <c r="O277" i="7"/>
  <c r="P277" i="7"/>
  <c r="Q277" i="7"/>
  <c r="R277" i="7"/>
  <c r="S277" i="7"/>
  <c r="T277" i="7"/>
  <c r="U277" i="7"/>
  <c r="V277" i="7"/>
  <c r="W277" i="7"/>
  <c r="K278" i="7"/>
  <c r="L278" i="7"/>
  <c r="M278" i="7"/>
  <c r="N278" i="7"/>
  <c r="O278" i="7"/>
  <c r="P278" i="7"/>
  <c r="Q278" i="7"/>
  <c r="R278" i="7"/>
  <c r="S278" i="7"/>
  <c r="T278" i="7"/>
  <c r="U278" i="7"/>
  <c r="V278" i="7"/>
  <c r="W278" i="7"/>
  <c r="K279" i="7"/>
  <c r="L279" i="7"/>
  <c r="M279" i="7"/>
  <c r="N279" i="7"/>
  <c r="O279" i="7"/>
  <c r="P279" i="7"/>
  <c r="Q279" i="7"/>
  <c r="R279" i="7"/>
  <c r="S279" i="7"/>
  <c r="T279" i="7"/>
  <c r="U279" i="7"/>
  <c r="V279" i="7"/>
  <c r="W279" i="7"/>
  <c r="K280" i="7"/>
  <c r="L280" i="7"/>
  <c r="M280" i="7"/>
  <c r="N280" i="7"/>
  <c r="O280" i="7"/>
  <c r="P280" i="7"/>
  <c r="Q280" i="7"/>
  <c r="R280" i="7"/>
  <c r="S280" i="7"/>
  <c r="T280" i="7"/>
  <c r="U280" i="7"/>
  <c r="V280" i="7"/>
  <c r="W280" i="7"/>
  <c r="K281" i="7"/>
  <c r="L281" i="7"/>
  <c r="M281" i="7"/>
  <c r="N281" i="7"/>
  <c r="O281" i="7"/>
  <c r="P281" i="7"/>
  <c r="Q281" i="7"/>
  <c r="R281" i="7"/>
  <c r="S281" i="7"/>
  <c r="T281" i="7"/>
  <c r="U281" i="7"/>
  <c r="V281" i="7"/>
  <c r="W281" i="7"/>
  <c r="K282" i="7"/>
  <c r="L282" i="7"/>
  <c r="M282" i="7"/>
  <c r="N282" i="7"/>
  <c r="O282" i="7"/>
  <c r="P282" i="7"/>
  <c r="Q282" i="7"/>
  <c r="R282" i="7"/>
  <c r="S282" i="7"/>
  <c r="T282" i="7"/>
  <c r="U282" i="7"/>
  <c r="V282" i="7"/>
  <c r="W282" i="7"/>
  <c r="K283" i="7"/>
  <c r="L283" i="7"/>
  <c r="M283" i="7"/>
  <c r="N283" i="7"/>
  <c r="O283" i="7"/>
  <c r="P283" i="7"/>
  <c r="Q283" i="7"/>
  <c r="R283" i="7"/>
  <c r="S283" i="7"/>
  <c r="T283" i="7"/>
  <c r="U283" i="7"/>
  <c r="V283" i="7"/>
  <c r="W283" i="7"/>
  <c r="K284" i="7"/>
  <c r="L284" i="7"/>
  <c r="M284" i="7"/>
  <c r="N284" i="7"/>
  <c r="O284" i="7"/>
  <c r="P284" i="7"/>
  <c r="Q284" i="7"/>
  <c r="R284" i="7"/>
  <c r="S284" i="7"/>
  <c r="T284" i="7"/>
  <c r="U284" i="7"/>
  <c r="V284" i="7"/>
  <c r="W284" i="7"/>
  <c r="K285" i="7"/>
  <c r="L285" i="7"/>
  <c r="M285" i="7"/>
  <c r="N285" i="7"/>
  <c r="O285" i="7"/>
  <c r="P285" i="7"/>
  <c r="Q285" i="7"/>
  <c r="R285" i="7"/>
  <c r="S285" i="7"/>
  <c r="T285" i="7"/>
  <c r="U285" i="7"/>
  <c r="V285" i="7"/>
  <c r="W285" i="7"/>
  <c r="K286" i="7"/>
  <c r="L286" i="7"/>
  <c r="M286" i="7"/>
  <c r="N286" i="7"/>
  <c r="O286" i="7"/>
  <c r="P286" i="7"/>
  <c r="Q286" i="7"/>
  <c r="R286" i="7"/>
  <c r="S286" i="7"/>
  <c r="T286" i="7"/>
  <c r="U286" i="7"/>
  <c r="V286" i="7"/>
  <c r="W286" i="7"/>
  <c r="K287" i="7"/>
  <c r="L287" i="7"/>
  <c r="M287" i="7"/>
  <c r="N287" i="7"/>
  <c r="O287" i="7"/>
  <c r="P287" i="7"/>
  <c r="Q287" i="7"/>
  <c r="R287" i="7"/>
  <c r="S287" i="7"/>
  <c r="T287" i="7"/>
  <c r="U287" i="7"/>
  <c r="V287" i="7"/>
  <c r="W287" i="7"/>
  <c r="K288" i="7"/>
  <c r="L288" i="7"/>
  <c r="M288" i="7"/>
  <c r="N288" i="7"/>
  <c r="O288" i="7"/>
  <c r="P288" i="7"/>
  <c r="Q288" i="7"/>
  <c r="R288" i="7"/>
  <c r="S288" i="7"/>
  <c r="T288" i="7"/>
  <c r="U288" i="7"/>
  <c r="V288" i="7"/>
  <c r="W288" i="7"/>
  <c r="K289" i="7"/>
  <c r="L289" i="7"/>
  <c r="M289" i="7"/>
  <c r="N289" i="7"/>
  <c r="O289" i="7"/>
  <c r="P289" i="7"/>
  <c r="Q289" i="7"/>
  <c r="R289" i="7"/>
  <c r="S289" i="7"/>
  <c r="T289" i="7"/>
  <c r="U289" i="7"/>
  <c r="V289" i="7"/>
  <c r="W289" i="7"/>
  <c r="K290" i="7"/>
  <c r="L290" i="7"/>
  <c r="M290" i="7"/>
  <c r="N290" i="7"/>
  <c r="O290" i="7"/>
  <c r="P290" i="7"/>
  <c r="Q290" i="7"/>
  <c r="R290" i="7"/>
  <c r="S290" i="7"/>
  <c r="T290" i="7"/>
  <c r="U290" i="7"/>
  <c r="V290" i="7"/>
  <c r="W290" i="7"/>
  <c r="K291" i="7"/>
  <c r="L291" i="7"/>
  <c r="M291" i="7"/>
  <c r="N291" i="7"/>
  <c r="O291" i="7"/>
  <c r="P291" i="7"/>
  <c r="Q291" i="7"/>
  <c r="R291" i="7"/>
  <c r="S291" i="7"/>
  <c r="T291" i="7"/>
  <c r="U291" i="7"/>
  <c r="V291" i="7"/>
  <c r="W291" i="7"/>
  <c r="K292" i="7"/>
  <c r="L292" i="7"/>
  <c r="M292" i="7"/>
  <c r="N292" i="7"/>
  <c r="O292" i="7"/>
  <c r="P292" i="7"/>
  <c r="Q292" i="7"/>
  <c r="R292" i="7"/>
  <c r="S292" i="7"/>
  <c r="T292" i="7"/>
  <c r="U292" i="7"/>
  <c r="V292" i="7"/>
  <c r="W292" i="7"/>
  <c r="K293" i="7"/>
  <c r="L293" i="7"/>
  <c r="M293" i="7"/>
  <c r="N293" i="7"/>
  <c r="O293" i="7"/>
  <c r="P293" i="7"/>
  <c r="Q293" i="7"/>
  <c r="R293" i="7"/>
  <c r="S293" i="7"/>
  <c r="T293" i="7"/>
  <c r="U293" i="7"/>
  <c r="V293" i="7"/>
  <c r="W293" i="7"/>
  <c r="K294" i="7"/>
  <c r="L294" i="7"/>
  <c r="M294" i="7"/>
  <c r="N294" i="7"/>
  <c r="O294" i="7"/>
  <c r="P294" i="7"/>
  <c r="Q294" i="7"/>
  <c r="R294" i="7"/>
  <c r="S294" i="7"/>
  <c r="T294" i="7"/>
  <c r="U294" i="7"/>
  <c r="V294" i="7"/>
  <c r="W294" i="7"/>
  <c r="K295" i="7"/>
  <c r="L295" i="7"/>
  <c r="M295" i="7"/>
  <c r="N295" i="7"/>
  <c r="O295" i="7"/>
  <c r="P295" i="7"/>
  <c r="Q295" i="7"/>
  <c r="R295" i="7"/>
  <c r="S295" i="7"/>
  <c r="T295" i="7"/>
  <c r="U295" i="7"/>
  <c r="V295" i="7"/>
  <c r="W295" i="7"/>
  <c r="K296" i="7"/>
  <c r="L296" i="7"/>
  <c r="M296" i="7"/>
  <c r="N296" i="7"/>
  <c r="O296" i="7"/>
  <c r="P296" i="7"/>
  <c r="Q296" i="7"/>
  <c r="R296" i="7"/>
  <c r="S296" i="7"/>
  <c r="T296" i="7"/>
  <c r="U296" i="7"/>
  <c r="V296" i="7"/>
  <c r="W296" i="7"/>
  <c r="K297" i="7"/>
  <c r="L297" i="7"/>
  <c r="M297" i="7"/>
  <c r="N297" i="7"/>
  <c r="O297" i="7"/>
  <c r="P297" i="7"/>
  <c r="Q297" i="7"/>
  <c r="R297" i="7"/>
  <c r="S297" i="7"/>
  <c r="T297" i="7"/>
  <c r="U297" i="7"/>
  <c r="V297" i="7"/>
  <c r="W297" i="7"/>
  <c r="K298" i="7"/>
  <c r="L298" i="7"/>
  <c r="M298" i="7"/>
  <c r="N298" i="7"/>
  <c r="O298" i="7"/>
  <c r="P298" i="7"/>
  <c r="Q298" i="7"/>
  <c r="R298" i="7"/>
  <c r="S298" i="7"/>
  <c r="T298" i="7"/>
  <c r="U298" i="7"/>
  <c r="V298" i="7"/>
  <c r="W298" i="7"/>
  <c r="K299" i="7"/>
  <c r="L299" i="7"/>
  <c r="M299" i="7"/>
  <c r="N299" i="7"/>
  <c r="O299" i="7"/>
  <c r="P299" i="7"/>
  <c r="Q299" i="7"/>
  <c r="R299" i="7"/>
  <c r="S299" i="7"/>
  <c r="T299" i="7"/>
  <c r="U299" i="7"/>
  <c r="V299" i="7"/>
  <c r="W299" i="7"/>
  <c r="K300" i="7"/>
  <c r="L300" i="7"/>
  <c r="M300" i="7"/>
  <c r="N300" i="7"/>
  <c r="O300" i="7"/>
  <c r="P300" i="7"/>
  <c r="Q300" i="7"/>
  <c r="R300" i="7"/>
  <c r="S300" i="7"/>
  <c r="T300" i="7"/>
  <c r="U300" i="7"/>
  <c r="V300" i="7"/>
  <c r="W300" i="7"/>
  <c r="K301" i="7"/>
  <c r="L301" i="7"/>
  <c r="M301" i="7"/>
  <c r="N301" i="7"/>
  <c r="O301" i="7"/>
  <c r="P301" i="7"/>
  <c r="Q301" i="7"/>
  <c r="R301" i="7"/>
  <c r="S301" i="7"/>
  <c r="T301" i="7"/>
  <c r="U301" i="7"/>
  <c r="V301" i="7"/>
  <c r="W301" i="7"/>
  <c r="K302" i="7"/>
  <c r="L302" i="7"/>
  <c r="M302" i="7"/>
  <c r="N302" i="7"/>
  <c r="O302" i="7"/>
  <c r="P302" i="7"/>
  <c r="Q302" i="7"/>
  <c r="R302" i="7"/>
  <c r="S302" i="7"/>
  <c r="T302" i="7"/>
  <c r="U302" i="7"/>
  <c r="V302" i="7"/>
  <c r="W302" i="7"/>
  <c r="K303" i="7"/>
  <c r="L303" i="7"/>
  <c r="M303" i="7"/>
  <c r="N303" i="7"/>
  <c r="O303" i="7"/>
  <c r="P303" i="7"/>
  <c r="Q303" i="7"/>
  <c r="R303" i="7"/>
  <c r="S303" i="7"/>
  <c r="T303" i="7"/>
  <c r="U303" i="7"/>
  <c r="V303" i="7"/>
  <c r="W303" i="7"/>
  <c r="K304" i="7"/>
  <c r="L304" i="7"/>
  <c r="M304" i="7"/>
  <c r="N304" i="7"/>
  <c r="O304" i="7"/>
  <c r="P304" i="7"/>
  <c r="Q304" i="7"/>
  <c r="R304" i="7"/>
  <c r="S304" i="7"/>
  <c r="T304" i="7"/>
  <c r="U304" i="7"/>
  <c r="V304" i="7"/>
  <c r="W304" i="7"/>
  <c r="K305" i="7"/>
  <c r="L305" i="7"/>
  <c r="M305" i="7"/>
  <c r="N305" i="7"/>
  <c r="O305" i="7"/>
  <c r="P305" i="7"/>
  <c r="Q305" i="7"/>
  <c r="R305" i="7"/>
  <c r="S305" i="7"/>
  <c r="T305" i="7"/>
  <c r="U305" i="7"/>
  <c r="V305" i="7"/>
  <c r="W305" i="7"/>
  <c r="K306" i="7"/>
  <c r="L306" i="7"/>
  <c r="M306" i="7"/>
  <c r="N306" i="7"/>
  <c r="O306" i="7"/>
  <c r="P306" i="7"/>
  <c r="Q306" i="7"/>
  <c r="R306" i="7"/>
  <c r="S306" i="7"/>
  <c r="T306" i="7"/>
  <c r="U306" i="7"/>
  <c r="V306" i="7"/>
  <c r="W306" i="7"/>
  <c r="K307" i="7"/>
  <c r="L307" i="7"/>
  <c r="M307" i="7"/>
  <c r="N307" i="7"/>
  <c r="O307" i="7"/>
  <c r="P307" i="7"/>
  <c r="Q307" i="7"/>
  <c r="R307" i="7"/>
  <c r="S307" i="7"/>
  <c r="T307" i="7"/>
  <c r="U307" i="7"/>
  <c r="V307" i="7"/>
  <c r="W307" i="7"/>
  <c r="K308" i="7"/>
  <c r="L308" i="7"/>
  <c r="M308" i="7"/>
  <c r="N308" i="7"/>
  <c r="O308" i="7"/>
  <c r="P308" i="7"/>
  <c r="Q308" i="7"/>
  <c r="R308" i="7"/>
  <c r="S308" i="7"/>
  <c r="T308" i="7"/>
  <c r="U308" i="7"/>
  <c r="V308" i="7"/>
  <c r="W308" i="7"/>
  <c r="K309" i="7"/>
  <c r="L309" i="7"/>
  <c r="M309" i="7"/>
  <c r="N309" i="7"/>
  <c r="O309" i="7"/>
  <c r="P309" i="7"/>
  <c r="Q309" i="7"/>
  <c r="R309" i="7"/>
  <c r="S309" i="7"/>
  <c r="T309" i="7"/>
  <c r="U309" i="7"/>
  <c r="V309" i="7"/>
  <c r="W309" i="7"/>
  <c r="K310" i="7"/>
  <c r="L310" i="7"/>
  <c r="M310" i="7"/>
  <c r="N310" i="7"/>
  <c r="O310" i="7"/>
  <c r="P310" i="7"/>
  <c r="Q310" i="7"/>
  <c r="R310" i="7"/>
  <c r="S310" i="7"/>
  <c r="T310" i="7"/>
  <c r="U310" i="7"/>
  <c r="V310" i="7"/>
  <c r="W310" i="7"/>
  <c r="K311" i="7"/>
  <c r="L311" i="7"/>
  <c r="M311" i="7"/>
  <c r="N311" i="7"/>
  <c r="O311" i="7"/>
  <c r="P311" i="7"/>
  <c r="Q311" i="7"/>
  <c r="R311" i="7"/>
  <c r="S311" i="7"/>
  <c r="T311" i="7"/>
  <c r="U311" i="7"/>
  <c r="V311" i="7"/>
  <c r="W311" i="7"/>
  <c r="K312" i="7"/>
  <c r="L312" i="7"/>
  <c r="M312" i="7"/>
  <c r="N312" i="7"/>
  <c r="O312" i="7"/>
  <c r="P312" i="7"/>
  <c r="Q312" i="7"/>
  <c r="R312" i="7"/>
  <c r="S312" i="7"/>
  <c r="T312" i="7"/>
  <c r="U312" i="7"/>
  <c r="V312" i="7"/>
  <c r="W312" i="7"/>
  <c r="K313" i="7"/>
  <c r="L313" i="7"/>
  <c r="M313" i="7"/>
  <c r="N313" i="7"/>
  <c r="O313" i="7"/>
  <c r="P313" i="7"/>
  <c r="Q313" i="7"/>
  <c r="R313" i="7"/>
  <c r="S313" i="7"/>
  <c r="T313" i="7"/>
  <c r="U313" i="7"/>
  <c r="V313" i="7"/>
  <c r="W313" i="7"/>
  <c r="K314" i="7"/>
  <c r="L314" i="7"/>
  <c r="M314" i="7"/>
  <c r="N314" i="7"/>
  <c r="O314" i="7"/>
  <c r="P314" i="7"/>
  <c r="Q314" i="7"/>
  <c r="R314" i="7"/>
  <c r="S314" i="7"/>
  <c r="T314" i="7"/>
  <c r="U314" i="7"/>
  <c r="V314" i="7"/>
  <c r="W314" i="7"/>
  <c r="K315" i="7"/>
  <c r="L315" i="7"/>
  <c r="M315" i="7"/>
  <c r="N315" i="7"/>
  <c r="O315" i="7"/>
  <c r="P315" i="7"/>
  <c r="Q315" i="7"/>
  <c r="R315" i="7"/>
  <c r="S315" i="7"/>
  <c r="T315" i="7"/>
  <c r="U315" i="7"/>
  <c r="V315" i="7"/>
  <c r="W315" i="7"/>
  <c r="K316" i="7"/>
  <c r="L316" i="7"/>
  <c r="M316" i="7"/>
  <c r="N316" i="7"/>
  <c r="O316" i="7"/>
  <c r="P316" i="7"/>
  <c r="Q316" i="7"/>
  <c r="R316" i="7"/>
  <c r="S316" i="7"/>
  <c r="T316" i="7"/>
  <c r="U316" i="7"/>
  <c r="V316" i="7"/>
  <c r="W316" i="7"/>
  <c r="K317" i="7"/>
  <c r="L317" i="7"/>
  <c r="M317" i="7"/>
  <c r="N317" i="7"/>
  <c r="O317" i="7"/>
  <c r="P317" i="7"/>
  <c r="Q317" i="7"/>
  <c r="R317" i="7"/>
  <c r="S317" i="7"/>
  <c r="T317" i="7"/>
  <c r="U317" i="7"/>
  <c r="V317" i="7"/>
  <c r="W317" i="7"/>
  <c r="K318" i="7"/>
  <c r="L318" i="7"/>
  <c r="M318" i="7"/>
  <c r="N318" i="7"/>
  <c r="O318" i="7"/>
  <c r="P318" i="7"/>
  <c r="Q318" i="7"/>
  <c r="R318" i="7"/>
  <c r="S318" i="7"/>
  <c r="T318" i="7"/>
  <c r="U318" i="7"/>
  <c r="V318" i="7"/>
  <c r="W318" i="7"/>
  <c r="K319" i="7"/>
  <c r="L319" i="7"/>
  <c r="M319" i="7"/>
  <c r="N319" i="7"/>
  <c r="O319" i="7"/>
  <c r="P319" i="7"/>
  <c r="Q319" i="7"/>
  <c r="R319" i="7"/>
  <c r="S319" i="7"/>
  <c r="T319" i="7"/>
  <c r="U319" i="7"/>
  <c r="V319" i="7"/>
  <c r="W319" i="7"/>
  <c r="K320" i="7"/>
  <c r="L320" i="7"/>
  <c r="M320" i="7"/>
  <c r="N320" i="7"/>
  <c r="O320" i="7"/>
  <c r="P320" i="7"/>
  <c r="Q320" i="7"/>
  <c r="R320" i="7"/>
  <c r="S320" i="7"/>
  <c r="T320" i="7"/>
  <c r="U320" i="7"/>
  <c r="V320" i="7"/>
  <c r="W320" i="7"/>
  <c r="K321" i="7"/>
  <c r="L321" i="7"/>
  <c r="M321" i="7"/>
  <c r="N321" i="7"/>
  <c r="O321" i="7"/>
  <c r="P321" i="7"/>
  <c r="Q321" i="7"/>
  <c r="R321" i="7"/>
  <c r="S321" i="7"/>
  <c r="T321" i="7"/>
  <c r="U321" i="7"/>
  <c r="V321" i="7"/>
  <c r="W321" i="7"/>
  <c r="K322" i="7"/>
  <c r="L322" i="7"/>
  <c r="M322" i="7"/>
  <c r="N322" i="7"/>
  <c r="O322" i="7"/>
  <c r="P322" i="7"/>
  <c r="Q322" i="7"/>
  <c r="R322" i="7"/>
  <c r="S322" i="7"/>
  <c r="T322" i="7"/>
  <c r="U322" i="7"/>
  <c r="V322" i="7"/>
  <c r="W322" i="7"/>
  <c r="K323" i="7"/>
  <c r="L323" i="7"/>
  <c r="M323" i="7"/>
  <c r="N323" i="7"/>
  <c r="O323" i="7"/>
  <c r="P323" i="7"/>
  <c r="Q323" i="7"/>
  <c r="R323" i="7"/>
  <c r="S323" i="7"/>
  <c r="T323" i="7"/>
  <c r="U323" i="7"/>
  <c r="V323" i="7"/>
  <c r="W323" i="7"/>
  <c r="K324" i="7"/>
  <c r="L324" i="7"/>
  <c r="M324" i="7"/>
  <c r="N324" i="7"/>
  <c r="O324" i="7"/>
  <c r="P324" i="7"/>
  <c r="Q324" i="7"/>
  <c r="R324" i="7"/>
  <c r="S324" i="7"/>
  <c r="T324" i="7"/>
  <c r="U324" i="7"/>
  <c r="V324" i="7"/>
  <c r="W324" i="7"/>
  <c r="K325" i="7"/>
  <c r="L325" i="7"/>
  <c r="M325" i="7"/>
  <c r="N325" i="7"/>
  <c r="O325" i="7"/>
  <c r="P325" i="7"/>
  <c r="Q325" i="7"/>
  <c r="R325" i="7"/>
  <c r="S325" i="7"/>
  <c r="T325" i="7"/>
  <c r="U325" i="7"/>
  <c r="V325" i="7"/>
  <c r="W325" i="7"/>
  <c r="K326" i="7"/>
  <c r="L326" i="7"/>
  <c r="M326" i="7"/>
  <c r="N326" i="7"/>
  <c r="O326" i="7"/>
  <c r="P326" i="7"/>
  <c r="Q326" i="7"/>
  <c r="R326" i="7"/>
  <c r="S326" i="7"/>
  <c r="T326" i="7"/>
  <c r="U326" i="7"/>
  <c r="V326" i="7"/>
  <c r="W326" i="7"/>
  <c r="K327" i="7"/>
  <c r="L327" i="7"/>
  <c r="M327" i="7"/>
  <c r="N327" i="7"/>
  <c r="O327" i="7"/>
  <c r="P327" i="7"/>
  <c r="Q327" i="7"/>
  <c r="R327" i="7"/>
  <c r="S327" i="7"/>
  <c r="T327" i="7"/>
  <c r="U327" i="7"/>
  <c r="V327" i="7"/>
  <c r="W327" i="7"/>
  <c r="K328" i="7"/>
  <c r="L328" i="7"/>
  <c r="M328" i="7"/>
  <c r="N328" i="7"/>
  <c r="O328" i="7"/>
  <c r="P328" i="7"/>
  <c r="Q328" i="7"/>
  <c r="R328" i="7"/>
  <c r="S328" i="7"/>
  <c r="T328" i="7"/>
  <c r="U328" i="7"/>
  <c r="V328" i="7"/>
  <c r="W328" i="7"/>
  <c r="K329" i="7"/>
  <c r="L329" i="7"/>
  <c r="M329" i="7"/>
  <c r="N329" i="7"/>
  <c r="O329" i="7"/>
  <c r="P329" i="7"/>
  <c r="Q329" i="7"/>
  <c r="R329" i="7"/>
  <c r="S329" i="7"/>
  <c r="T329" i="7"/>
  <c r="U329" i="7"/>
  <c r="V329" i="7"/>
  <c r="W329" i="7"/>
  <c r="K330" i="7"/>
  <c r="L330" i="7"/>
  <c r="M330" i="7"/>
  <c r="N330" i="7"/>
  <c r="O330" i="7"/>
  <c r="P330" i="7"/>
  <c r="Q330" i="7"/>
  <c r="R330" i="7"/>
  <c r="S330" i="7"/>
  <c r="T330" i="7"/>
  <c r="U330" i="7"/>
  <c r="V330" i="7"/>
  <c r="W330" i="7"/>
  <c r="K331" i="7"/>
  <c r="L331" i="7"/>
  <c r="M331" i="7"/>
  <c r="N331" i="7"/>
  <c r="O331" i="7"/>
  <c r="P331" i="7"/>
  <c r="Q331" i="7"/>
  <c r="R331" i="7"/>
  <c r="S331" i="7"/>
  <c r="T331" i="7"/>
  <c r="U331" i="7"/>
  <c r="V331" i="7"/>
  <c r="W331" i="7"/>
  <c r="K332" i="7"/>
  <c r="L332" i="7"/>
  <c r="M332" i="7"/>
  <c r="N332" i="7"/>
  <c r="O332" i="7"/>
  <c r="P332" i="7"/>
  <c r="Q332" i="7"/>
  <c r="R332" i="7"/>
  <c r="S332" i="7"/>
  <c r="T332" i="7"/>
  <c r="U332" i="7"/>
  <c r="V332" i="7"/>
  <c r="W332" i="7"/>
  <c r="K333" i="7"/>
  <c r="L333" i="7"/>
  <c r="M333" i="7"/>
  <c r="N333" i="7"/>
  <c r="O333" i="7"/>
  <c r="P333" i="7"/>
  <c r="Q333" i="7"/>
  <c r="R333" i="7"/>
  <c r="S333" i="7"/>
  <c r="T333" i="7"/>
  <c r="U333" i="7"/>
  <c r="V333" i="7"/>
  <c r="W333" i="7"/>
  <c r="K334" i="7"/>
  <c r="L334" i="7"/>
  <c r="M334" i="7"/>
  <c r="N334" i="7"/>
  <c r="O334" i="7"/>
  <c r="P334" i="7"/>
  <c r="Q334" i="7"/>
  <c r="R334" i="7"/>
  <c r="S334" i="7"/>
  <c r="T334" i="7"/>
  <c r="U334" i="7"/>
  <c r="V334" i="7"/>
  <c r="W334" i="7"/>
  <c r="K335" i="7"/>
  <c r="L335" i="7"/>
  <c r="M335" i="7"/>
  <c r="N335" i="7"/>
  <c r="O335" i="7"/>
  <c r="P335" i="7"/>
  <c r="Q335" i="7"/>
  <c r="R335" i="7"/>
  <c r="S335" i="7"/>
  <c r="T335" i="7"/>
  <c r="U335" i="7"/>
  <c r="V335" i="7"/>
  <c r="W335" i="7"/>
  <c r="K336" i="7"/>
  <c r="L336" i="7"/>
  <c r="M336" i="7"/>
  <c r="N336" i="7"/>
  <c r="O336" i="7"/>
  <c r="P336" i="7"/>
  <c r="Q336" i="7"/>
  <c r="R336" i="7"/>
  <c r="S336" i="7"/>
  <c r="T336" i="7"/>
  <c r="U336" i="7"/>
  <c r="V336" i="7"/>
  <c r="W336" i="7"/>
  <c r="K337" i="7"/>
  <c r="L337" i="7"/>
  <c r="M337" i="7"/>
  <c r="N337" i="7"/>
  <c r="O337" i="7"/>
  <c r="P337" i="7"/>
  <c r="Q337" i="7"/>
  <c r="R337" i="7"/>
  <c r="S337" i="7"/>
  <c r="T337" i="7"/>
  <c r="U337" i="7"/>
  <c r="V337" i="7"/>
  <c r="W337" i="7"/>
  <c r="K338" i="7"/>
  <c r="L338" i="7"/>
  <c r="M338" i="7"/>
  <c r="N338" i="7"/>
  <c r="O338" i="7"/>
  <c r="P338" i="7"/>
  <c r="Q338" i="7"/>
  <c r="R338" i="7"/>
  <c r="S338" i="7"/>
  <c r="T338" i="7"/>
  <c r="U338" i="7"/>
  <c r="V338" i="7"/>
  <c r="W338" i="7"/>
  <c r="K339" i="7"/>
  <c r="L339" i="7"/>
  <c r="M339" i="7"/>
  <c r="N339" i="7"/>
  <c r="O339" i="7"/>
  <c r="P339" i="7"/>
  <c r="Q339" i="7"/>
  <c r="R339" i="7"/>
  <c r="S339" i="7"/>
  <c r="T339" i="7"/>
  <c r="U339" i="7"/>
  <c r="V339" i="7"/>
  <c r="W339" i="7"/>
  <c r="K340" i="7"/>
  <c r="L340" i="7"/>
  <c r="M340" i="7"/>
  <c r="N340" i="7"/>
  <c r="O340" i="7"/>
  <c r="P340" i="7"/>
  <c r="Q340" i="7"/>
  <c r="R340" i="7"/>
  <c r="S340" i="7"/>
  <c r="T340" i="7"/>
  <c r="U340" i="7"/>
  <c r="V340" i="7"/>
  <c r="W340" i="7"/>
  <c r="K341" i="7"/>
  <c r="L341" i="7"/>
  <c r="M341" i="7"/>
  <c r="N341" i="7"/>
  <c r="O341" i="7"/>
  <c r="P341" i="7"/>
  <c r="Q341" i="7"/>
  <c r="R341" i="7"/>
  <c r="S341" i="7"/>
  <c r="T341" i="7"/>
  <c r="U341" i="7"/>
  <c r="V341" i="7"/>
  <c r="W341" i="7"/>
  <c r="K342" i="7"/>
  <c r="L342" i="7"/>
  <c r="M342" i="7"/>
  <c r="N342" i="7"/>
  <c r="O342" i="7"/>
  <c r="P342" i="7"/>
  <c r="Q342" i="7"/>
  <c r="R342" i="7"/>
  <c r="S342" i="7"/>
  <c r="T342" i="7"/>
  <c r="U342" i="7"/>
  <c r="V342" i="7"/>
  <c r="W342" i="7"/>
  <c r="K343" i="7"/>
  <c r="L343" i="7"/>
  <c r="M343" i="7"/>
  <c r="N343" i="7"/>
  <c r="O343" i="7"/>
  <c r="P343" i="7"/>
  <c r="Q343" i="7"/>
  <c r="R343" i="7"/>
  <c r="S343" i="7"/>
  <c r="T343" i="7"/>
  <c r="U343" i="7"/>
  <c r="V343" i="7"/>
  <c r="W343" i="7"/>
  <c r="K344" i="7"/>
  <c r="L344" i="7"/>
  <c r="M344" i="7"/>
  <c r="N344" i="7"/>
  <c r="O344" i="7"/>
  <c r="P344" i="7"/>
  <c r="Q344" i="7"/>
  <c r="R344" i="7"/>
  <c r="S344" i="7"/>
  <c r="T344" i="7"/>
  <c r="U344" i="7"/>
  <c r="V344" i="7"/>
  <c r="W344" i="7"/>
  <c r="K345" i="7"/>
  <c r="L345" i="7"/>
  <c r="M345" i="7"/>
  <c r="N345" i="7"/>
  <c r="O345" i="7"/>
  <c r="P345" i="7"/>
  <c r="Q345" i="7"/>
  <c r="R345" i="7"/>
  <c r="S345" i="7"/>
  <c r="T345" i="7"/>
  <c r="U345" i="7"/>
  <c r="V345" i="7"/>
  <c r="W345" i="7"/>
  <c r="K346" i="7"/>
  <c r="L346" i="7"/>
  <c r="M346" i="7"/>
  <c r="N346" i="7"/>
  <c r="O346" i="7"/>
  <c r="P346" i="7"/>
  <c r="Q346" i="7"/>
  <c r="R346" i="7"/>
  <c r="S346" i="7"/>
  <c r="T346" i="7"/>
  <c r="U346" i="7"/>
  <c r="V346" i="7"/>
  <c r="W346" i="7"/>
  <c r="K347" i="7"/>
  <c r="L347" i="7"/>
  <c r="M347" i="7"/>
  <c r="N347" i="7"/>
  <c r="O347" i="7"/>
  <c r="P347" i="7"/>
  <c r="Q347" i="7"/>
  <c r="R347" i="7"/>
  <c r="S347" i="7"/>
  <c r="T347" i="7"/>
  <c r="U347" i="7"/>
  <c r="V347" i="7"/>
  <c r="W347" i="7"/>
  <c r="K348" i="7"/>
  <c r="L348" i="7"/>
  <c r="M348" i="7"/>
  <c r="N348" i="7"/>
  <c r="O348" i="7"/>
  <c r="P348" i="7"/>
  <c r="Q348" i="7"/>
  <c r="R348" i="7"/>
  <c r="S348" i="7"/>
  <c r="T348" i="7"/>
  <c r="U348" i="7"/>
  <c r="V348" i="7"/>
  <c r="W348" i="7"/>
  <c r="K349" i="7"/>
  <c r="L349" i="7"/>
  <c r="M349" i="7"/>
  <c r="N349" i="7"/>
  <c r="O349" i="7"/>
  <c r="P349" i="7"/>
  <c r="Q349" i="7"/>
  <c r="R349" i="7"/>
  <c r="S349" i="7"/>
  <c r="T349" i="7"/>
  <c r="U349" i="7"/>
  <c r="V349" i="7"/>
  <c r="W349" i="7"/>
  <c r="K350" i="7"/>
  <c r="L350" i="7"/>
  <c r="M350" i="7"/>
  <c r="N350" i="7"/>
  <c r="O350" i="7"/>
  <c r="P350" i="7"/>
  <c r="Q350" i="7"/>
  <c r="R350" i="7"/>
  <c r="S350" i="7"/>
  <c r="T350" i="7"/>
  <c r="U350" i="7"/>
  <c r="V350" i="7"/>
  <c r="W350" i="7"/>
  <c r="K351" i="7"/>
  <c r="L351" i="7"/>
  <c r="M351" i="7"/>
  <c r="N351" i="7"/>
  <c r="O351" i="7"/>
  <c r="P351" i="7"/>
  <c r="Q351" i="7"/>
  <c r="R351" i="7"/>
  <c r="S351" i="7"/>
  <c r="T351" i="7"/>
  <c r="U351" i="7"/>
  <c r="V351" i="7"/>
  <c r="W351" i="7"/>
  <c r="K352" i="7"/>
  <c r="L352" i="7"/>
  <c r="M352" i="7"/>
  <c r="N352" i="7"/>
  <c r="O352" i="7"/>
  <c r="P352" i="7"/>
  <c r="Q352" i="7"/>
  <c r="R352" i="7"/>
  <c r="S352" i="7"/>
  <c r="T352" i="7"/>
  <c r="U352" i="7"/>
  <c r="V352" i="7"/>
  <c r="W352" i="7"/>
  <c r="K353" i="7"/>
  <c r="L353" i="7"/>
  <c r="M353" i="7"/>
  <c r="N353" i="7"/>
  <c r="O353" i="7"/>
  <c r="P353" i="7"/>
  <c r="Q353" i="7"/>
  <c r="R353" i="7"/>
  <c r="S353" i="7"/>
  <c r="T353" i="7"/>
  <c r="U353" i="7"/>
  <c r="V353" i="7"/>
  <c r="W353" i="7"/>
  <c r="K354" i="7"/>
  <c r="L354" i="7"/>
  <c r="M354" i="7"/>
  <c r="N354" i="7"/>
  <c r="O354" i="7"/>
  <c r="P354" i="7"/>
  <c r="Q354" i="7"/>
  <c r="R354" i="7"/>
  <c r="S354" i="7"/>
  <c r="T354" i="7"/>
  <c r="U354" i="7"/>
  <c r="V354" i="7"/>
  <c r="W354" i="7"/>
  <c r="K355" i="7"/>
  <c r="L355" i="7"/>
  <c r="M355" i="7"/>
  <c r="N355" i="7"/>
  <c r="O355" i="7"/>
  <c r="P355" i="7"/>
  <c r="Q355" i="7"/>
  <c r="R355" i="7"/>
  <c r="S355" i="7"/>
  <c r="T355" i="7"/>
  <c r="U355" i="7"/>
  <c r="V355" i="7"/>
  <c r="W355" i="7"/>
  <c r="K356" i="7"/>
  <c r="L356" i="7"/>
  <c r="M356" i="7"/>
  <c r="N356" i="7"/>
  <c r="O356" i="7"/>
  <c r="P356" i="7"/>
  <c r="Q356" i="7"/>
  <c r="R356" i="7"/>
  <c r="S356" i="7"/>
  <c r="T356" i="7"/>
  <c r="U356" i="7"/>
  <c r="V356" i="7"/>
  <c r="W356" i="7"/>
  <c r="K357" i="7"/>
  <c r="L357" i="7"/>
  <c r="M357" i="7"/>
  <c r="N357" i="7"/>
  <c r="O357" i="7"/>
  <c r="P357" i="7"/>
  <c r="Q357" i="7"/>
  <c r="R357" i="7"/>
  <c r="S357" i="7"/>
  <c r="T357" i="7"/>
  <c r="U357" i="7"/>
  <c r="V357" i="7"/>
  <c r="W357" i="7"/>
  <c r="K358" i="7"/>
  <c r="L358" i="7"/>
  <c r="M358" i="7"/>
  <c r="N358" i="7"/>
  <c r="O358" i="7"/>
  <c r="P358" i="7"/>
  <c r="Q358" i="7"/>
  <c r="R358" i="7"/>
  <c r="S358" i="7"/>
  <c r="T358" i="7"/>
  <c r="U358" i="7"/>
  <c r="V358" i="7"/>
  <c r="W358" i="7"/>
  <c r="K359" i="7"/>
  <c r="L359" i="7"/>
  <c r="M359" i="7"/>
  <c r="N359" i="7"/>
  <c r="O359" i="7"/>
  <c r="P359" i="7"/>
  <c r="Q359" i="7"/>
  <c r="R359" i="7"/>
  <c r="S359" i="7"/>
  <c r="T359" i="7"/>
  <c r="U359" i="7"/>
  <c r="V359" i="7"/>
  <c r="W359" i="7"/>
  <c r="K360" i="7"/>
  <c r="L360" i="7"/>
  <c r="M360" i="7"/>
  <c r="N360" i="7"/>
  <c r="O360" i="7"/>
  <c r="P360" i="7"/>
  <c r="Q360" i="7"/>
  <c r="R360" i="7"/>
  <c r="S360" i="7"/>
  <c r="T360" i="7"/>
  <c r="U360" i="7"/>
  <c r="V360" i="7"/>
  <c r="W360" i="7"/>
  <c r="K361" i="7"/>
  <c r="L361" i="7"/>
  <c r="M361" i="7"/>
  <c r="N361" i="7"/>
  <c r="O361" i="7"/>
  <c r="P361" i="7"/>
  <c r="Q361" i="7"/>
  <c r="R361" i="7"/>
  <c r="S361" i="7"/>
  <c r="T361" i="7"/>
  <c r="U361" i="7"/>
  <c r="V361" i="7"/>
  <c r="W361" i="7"/>
  <c r="K362" i="7"/>
  <c r="L362" i="7"/>
  <c r="M362" i="7"/>
  <c r="N362" i="7"/>
  <c r="O362" i="7"/>
  <c r="P362" i="7"/>
  <c r="Q362" i="7"/>
  <c r="R362" i="7"/>
  <c r="S362" i="7"/>
  <c r="T362" i="7"/>
  <c r="U362" i="7"/>
  <c r="V362" i="7"/>
  <c r="W362" i="7"/>
  <c r="K363" i="7"/>
  <c r="L363" i="7"/>
  <c r="M363" i="7"/>
  <c r="N363" i="7"/>
  <c r="O363" i="7"/>
  <c r="P363" i="7"/>
  <c r="Q363" i="7"/>
  <c r="R363" i="7"/>
  <c r="S363" i="7"/>
  <c r="T363" i="7"/>
  <c r="U363" i="7"/>
  <c r="V363" i="7"/>
  <c r="W363" i="7"/>
  <c r="K364" i="7"/>
  <c r="L364" i="7"/>
  <c r="M364" i="7"/>
  <c r="N364" i="7"/>
  <c r="O364" i="7"/>
  <c r="P364" i="7"/>
  <c r="Q364" i="7"/>
  <c r="R364" i="7"/>
  <c r="S364" i="7"/>
  <c r="T364" i="7"/>
  <c r="U364" i="7"/>
  <c r="V364" i="7"/>
  <c r="W364" i="7"/>
  <c r="K365" i="7"/>
  <c r="L365" i="7"/>
  <c r="M365" i="7"/>
  <c r="N365" i="7"/>
  <c r="O365" i="7"/>
  <c r="P365" i="7"/>
  <c r="Q365" i="7"/>
  <c r="R365" i="7"/>
  <c r="S365" i="7"/>
  <c r="T365" i="7"/>
  <c r="U365" i="7"/>
  <c r="V365" i="7"/>
  <c r="W365" i="7"/>
  <c r="K366" i="7"/>
  <c r="L366" i="7"/>
  <c r="M366" i="7"/>
  <c r="N366" i="7"/>
  <c r="O366" i="7"/>
  <c r="P366" i="7"/>
  <c r="Q366" i="7"/>
  <c r="R366" i="7"/>
  <c r="S366" i="7"/>
  <c r="T366" i="7"/>
  <c r="U366" i="7"/>
  <c r="V366" i="7"/>
  <c r="W366" i="7"/>
  <c r="K367" i="7"/>
  <c r="L367" i="7"/>
  <c r="M367" i="7"/>
  <c r="N367" i="7"/>
  <c r="O367" i="7"/>
  <c r="P367" i="7"/>
  <c r="Q367" i="7"/>
  <c r="R367" i="7"/>
  <c r="S367" i="7"/>
  <c r="T367" i="7"/>
  <c r="U367" i="7"/>
  <c r="V367" i="7"/>
  <c r="W367" i="7"/>
  <c r="K368" i="7"/>
  <c r="L368" i="7"/>
  <c r="M368" i="7"/>
  <c r="N368" i="7"/>
  <c r="O368" i="7"/>
  <c r="P368" i="7"/>
  <c r="Q368" i="7"/>
  <c r="R368" i="7"/>
  <c r="S368" i="7"/>
  <c r="T368" i="7"/>
  <c r="U368" i="7"/>
  <c r="V368" i="7"/>
  <c r="W368" i="7"/>
  <c r="K369" i="7"/>
  <c r="L369" i="7"/>
  <c r="M369" i="7"/>
  <c r="N369" i="7"/>
  <c r="O369" i="7"/>
  <c r="P369" i="7"/>
  <c r="Q369" i="7"/>
  <c r="R369" i="7"/>
  <c r="S369" i="7"/>
  <c r="T369" i="7"/>
  <c r="U369" i="7"/>
  <c r="V369" i="7"/>
  <c r="W369" i="7"/>
  <c r="K370" i="7"/>
  <c r="L370" i="7"/>
  <c r="M370" i="7"/>
  <c r="N370" i="7"/>
  <c r="O370" i="7"/>
  <c r="P370" i="7"/>
  <c r="Q370" i="7"/>
  <c r="R370" i="7"/>
  <c r="S370" i="7"/>
  <c r="T370" i="7"/>
  <c r="U370" i="7"/>
  <c r="V370" i="7"/>
  <c r="W370" i="7"/>
  <c r="K371" i="7"/>
  <c r="L371" i="7"/>
  <c r="M371" i="7"/>
  <c r="N371" i="7"/>
  <c r="O371" i="7"/>
  <c r="P371" i="7"/>
  <c r="Q371" i="7"/>
  <c r="R371" i="7"/>
  <c r="S371" i="7"/>
  <c r="T371" i="7"/>
  <c r="U371" i="7"/>
  <c r="V371" i="7"/>
  <c r="W371" i="7"/>
  <c r="K372" i="7"/>
  <c r="L372" i="7"/>
  <c r="M372" i="7"/>
  <c r="N372" i="7"/>
  <c r="O372" i="7"/>
  <c r="P372" i="7"/>
  <c r="Q372" i="7"/>
  <c r="R372" i="7"/>
  <c r="S372" i="7"/>
  <c r="T372" i="7"/>
  <c r="U372" i="7"/>
  <c r="V372" i="7"/>
  <c r="W372" i="7"/>
  <c r="K373" i="7"/>
  <c r="L373" i="7"/>
  <c r="M373" i="7"/>
  <c r="N373" i="7"/>
  <c r="O373" i="7"/>
  <c r="P373" i="7"/>
  <c r="Q373" i="7"/>
  <c r="R373" i="7"/>
  <c r="S373" i="7"/>
  <c r="T373" i="7"/>
  <c r="U373" i="7"/>
  <c r="V373" i="7"/>
  <c r="W373" i="7"/>
  <c r="K374" i="7"/>
  <c r="L374" i="7"/>
  <c r="M374" i="7"/>
  <c r="N374" i="7"/>
  <c r="O374" i="7"/>
  <c r="P374" i="7"/>
  <c r="Q374" i="7"/>
  <c r="R374" i="7"/>
  <c r="S374" i="7"/>
  <c r="T374" i="7"/>
  <c r="U374" i="7"/>
  <c r="V374" i="7"/>
  <c r="W374" i="7"/>
  <c r="K375" i="7"/>
  <c r="L375" i="7"/>
  <c r="M375" i="7"/>
  <c r="N375" i="7"/>
  <c r="O375" i="7"/>
  <c r="P375" i="7"/>
  <c r="Q375" i="7"/>
  <c r="R375" i="7"/>
  <c r="S375" i="7"/>
  <c r="T375" i="7"/>
  <c r="U375" i="7"/>
  <c r="V375" i="7"/>
  <c r="W375" i="7"/>
  <c r="K376" i="7"/>
  <c r="L376" i="7"/>
  <c r="M376" i="7"/>
  <c r="N376" i="7"/>
  <c r="O376" i="7"/>
  <c r="P376" i="7"/>
  <c r="Q376" i="7"/>
  <c r="R376" i="7"/>
  <c r="S376" i="7"/>
  <c r="T376" i="7"/>
  <c r="U376" i="7"/>
  <c r="V376" i="7"/>
  <c r="W376" i="7"/>
  <c r="K377" i="7"/>
  <c r="L377" i="7"/>
  <c r="M377" i="7"/>
  <c r="N377" i="7"/>
  <c r="O377" i="7"/>
  <c r="P377" i="7"/>
  <c r="Q377" i="7"/>
  <c r="R377" i="7"/>
  <c r="S377" i="7"/>
  <c r="T377" i="7"/>
  <c r="U377" i="7"/>
  <c r="V377" i="7"/>
  <c r="W377" i="7"/>
  <c r="K378" i="7"/>
  <c r="L378" i="7"/>
  <c r="M378" i="7"/>
  <c r="N378" i="7"/>
  <c r="O378" i="7"/>
  <c r="P378" i="7"/>
  <c r="Q378" i="7"/>
  <c r="R378" i="7"/>
  <c r="S378" i="7"/>
  <c r="T378" i="7"/>
  <c r="U378" i="7"/>
  <c r="V378" i="7"/>
  <c r="W378" i="7"/>
  <c r="K379" i="7"/>
  <c r="L379" i="7"/>
  <c r="M379" i="7"/>
  <c r="N379" i="7"/>
  <c r="O379" i="7"/>
  <c r="P379" i="7"/>
  <c r="Q379" i="7"/>
  <c r="R379" i="7"/>
  <c r="S379" i="7"/>
  <c r="T379" i="7"/>
  <c r="U379" i="7"/>
  <c r="V379" i="7"/>
  <c r="W379" i="7"/>
  <c r="K380" i="7"/>
  <c r="L380" i="7"/>
  <c r="M380" i="7"/>
  <c r="N380" i="7"/>
  <c r="O380" i="7"/>
  <c r="P380" i="7"/>
  <c r="Q380" i="7"/>
  <c r="R380" i="7"/>
  <c r="S380" i="7"/>
  <c r="T380" i="7"/>
  <c r="U380" i="7"/>
  <c r="V380" i="7"/>
  <c r="W380" i="7"/>
  <c r="K381" i="7"/>
  <c r="L381" i="7"/>
  <c r="M381" i="7"/>
  <c r="N381" i="7"/>
  <c r="O381" i="7"/>
  <c r="P381" i="7"/>
  <c r="Q381" i="7"/>
  <c r="R381" i="7"/>
  <c r="S381" i="7"/>
  <c r="T381" i="7"/>
  <c r="U381" i="7"/>
  <c r="V381" i="7"/>
  <c r="W381" i="7"/>
  <c r="K382" i="7"/>
  <c r="L382" i="7"/>
  <c r="M382" i="7"/>
  <c r="N382" i="7"/>
  <c r="O382" i="7"/>
  <c r="P382" i="7"/>
  <c r="Q382" i="7"/>
  <c r="R382" i="7"/>
  <c r="S382" i="7"/>
  <c r="T382" i="7"/>
  <c r="U382" i="7"/>
  <c r="V382" i="7"/>
  <c r="W382" i="7"/>
  <c r="K383" i="7"/>
  <c r="L383" i="7"/>
  <c r="M383" i="7"/>
  <c r="N383" i="7"/>
  <c r="O383" i="7"/>
  <c r="P383" i="7"/>
  <c r="Q383" i="7"/>
  <c r="R383" i="7"/>
  <c r="S383" i="7"/>
  <c r="T383" i="7"/>
  <c r="U383" i="7"/>
  <c r="V383" i="7"/>
  <c r="W383" i="7"/>
  <c r="K384" i="7"/>
  <c r="L384" i="7"/>
  <c r="M384" i="7"/>
  <c r="N384" i="7"/>
  <c r="O384" i="7"/>
  <c r="P384" i="7"/>
  <c r="Q384" i="7"/>
  <c r="R384" i="7"/>
  <c r="S384" i="7"/>
  <c r="T384" i="7"/>
  <c r="U384" i="7"/>
  <c r="V384" i="7"/>
  <c r="W384" i="7"/>
  <c r="K385" i="7"/>
  <c r="L385" i="7"/>
  <c r="M385" i="7"/>
  <c r="N385" i="7"/>
  <c r="O385" i="7"/>
  <c r="P385" i="7"/>
  <c r="Q385" i="7"/>
  <c r="R385" i="7"/>
  <c r="S385" i="7"/>
  <c r="T385" i="7"/>
  <c r="U385" i="7"/>
  <c r="V385" i="7"/>
  <c r="W385" i="7"/>
  <c r="K386" i="7"/>
  <c r="L386" i="7"/>
  <c r="M386" i="7"/>
  <c r="N386" i="7"/>
  <c r="O386" i="7"/>
  <c r="P386" i="7"/>
  <c r="Q386" i="7"/>
  <c r="R386" i="7"/>
  <c r="S386" i="7"/>
  <c r="T386" i="7"/>
  <c r="U386" i="7"/>
  <c r="V386" i="7"/>
  <c r="W386" i="7"/>
  <c r="K387" i="7"/>
  <c r="L387" i="7"/>
  <c r="M387" i="7"/>
  <c r="N387" i="7"/>
  <c r="O387" i="7"/>
  <c r="P387" i="7"/>
  <c r="Q387" i="7"/>
  <c r="R387" i="7"/>
  <c r="S387" i="7"/>
  <c r="T387" i="7"/>
  <c r="U387" i="7"/>
  <c r="V387" i="7"/>
  <c r="W387" i="7"/>
  <c r="K388" i="7"/>
  <c r="L388" i="7"/>
  <c r="M388" i="7"/>
  <c r="N388" i="7"/>
  <c r="O388" i="7"/>
  <c r="P388" i="7"/>
  <c r="Q388" i="7"/>
  <c r="R388" i="7"/>
  <c r="S388" i="7"/>
  <c r="T388" i="7"/>
  <c r="U388" i="7"/>
  <c r="V388" i="7"/>
  <c r="W388" i="7"/>
  <c r="K389" i="7"/>
  <c r="L389" i="7"/>
  <c r="M389" i="7"/>
  <c r="N389" i="7"/>
  <c r="O389" i="7"/>
  <c r="P389" i="7"/>
  <c r="Q389" i="7"/>
  <c r="R389" i="7"/>
  <c r="S389" i="7"/>
  <c r="T389" i="7"/>
  <c r="U389" i="7"/>
  <c r="V389" i="7"/>
  <c r="W389" i="7"/>
  <c r="K390" i="7"/>
  <c r="L390" i="7"/>
  <c r="M390" i="7"/>
  <c r="N390" i="7"/>
  <c r="O390" i="7"/>
  <c r="P390" i="7"/>
  <c r="Q390" i="7"/>
  <c r="R390" i="7"/>
  <c r="S390" i="7"/>
  <c r="T390" i="7"/>
  <c r="U390" i="7"/>
  <c r="V390" i="7"/>
  <c r="W390" i="7"/>
  <c r="K391" i="7"/>
  <c r="L391" i="7"/>
  <c r="M391" i="7"/>
  <c r="N391" i="7"/>
  <c r="O391" i="7"/>
  <c r="P391" i="7"/>
  <c r="Q391" i="7"/>
  <c r="R391" i="7"/>
  <c r="S391" i="7"/>
  <c r="T391" i="7"/>
  <c r="U391" i="7"/>
  <c r="V391" i="7"/>
  <c r="W391" i="7"/>
  <c r="K392" i="7"/>
  <c r="L392" i="7"/>
  <c r="M392" i="7"/>
  <c r="N392" i="7"/>
  <c r="O392" i="7"/>
  <c r="P392" i="7"/>
  <c r="Q392" i="7"/>
  <c r="R392" i="7"/>
  <c r="S392" i="7"/>
  <c r="T392" i="7"/>
  <c r="U392" i="7"/>
  <c r="V392" i="7"/>
  <c r="W392" i="7"/>
  <c r="K393" i="7"/>
  <c r="L393" i="7"/>
  <c r="M393" i="7"/>
  <c r="N393" i="7"/>
  <c r="O393" i="7"/>
  <c r="P393" i="7"/>
  <c r="Q393" i="7"/>
  <c r="R393" i="7"/>
  <c r="S393" i="7"/>
  <c r="T393" i="7"/>
  <c r="U393" i="7"/>
  <c r="V393" i="7"/>
  <c r="W393" i="7"/>
  <c r="K394" i="7"/>
  <c r="L394" i="7"/>
  <c r="M394" i="7"/>
  <c r="N394" i="7"/>
  <c r="O394" i="7"/>
  <c r="P394" i="7"/>
  <c r="Q394" i="7"/>
  <c r="R394" i="7"/>
  <c r="S394" i="7"/>
  <c r="T394" i="7"/>
  <c r="U394" i="7"/>
  <c r="V394" i="7"/>
  <c r="W394" i="7"/>
  <c r="K395" i="7"/>
  <c r="L395" i="7"/>
  <c r="M395" i="7"/>
  <c r="N395" i="7"/>
  <c r="O395" i="7"/>
  <c r="P395" i="7"/>
  <c r="Q395" i="7"/>
  <c r="R395" i="7"/>
  <c r="S395" i="7"/>
  <c r="T395" i="7"/>
  <c r="U395" i="7"/>
  <c r="V395" i="7"/>
  <c r="W395" i="7"/>
  <c r="K396" i="7"/>
  <c r="L396" i="7"/>
  <c r="M396" i="7"/>
  <c r="N396" i="7"/>
  <c r="O396" i="7"/>
  <c r="P396" i="7"/>
  <c r="Q396" i="7"/>
  <c r="R396" i="7"/>
  <c r="S396" i="7"/>
  <c r="T396" i="7"/>
  <c r="U396" i="7"/>
  <c r="V396" i="7"/>
  <c r="W396" i="7"/>
  <c r="K397" i="7"/>
  <c r="L397" i="7"/>
  <c r="M397" i="7"/>
  <c r="N397" i="7"/>
  <c r="O397" i="7"/>
  <c r="P397" i="7"/>
  <c r="Q397" i="7"/>
  <c r="R397" i="7"/>
  <c r="S397" i="7"/>
  <c r="T397" i="7"/>
  <c r="U397" i="7"/>
  <c r="V397" i="7"/>
  <c r="W397" i="7"/>
  <c r="K398" i="7"/>
  <c r="L398" i="7"/>
  <c r="M398" i="7"/>
  <c r="N398" i="7"/>
  <c r="O398" i="7"/>
  <c r="P398" i="7"/>
  <c r="Q398" i="7"/>
  <c r="R398" i="7"/>
  <c r="S398" i="7"/>
  <c r="T398" i="7"/>
  <c r="U398" i="7"/>
  <c r="V398" i="7"/>
  <c r="W398" i="7"/>
  <c r="K399" i="7"/>
  <c r="L399" i="7"/>
  <c r="M399" i="7"/>
  <c r="N399" i="7"/>
  <c r="O399" i="7"/>
  <c r="P399" i="7"/>
  <c r="Q399" i="7"/>
  <c r="R399" i="7"/>
  <c r="S399" i="7"/>
  <c r="T399" i="7"/>
  <c r="U399" i="7"/>
  <c r="V399" i="7"/>
  <c r="W399" i="7"/>
  <c r="K400" i="7"/>
  <c r="L400" i="7"/>
  <c r="M400" i="7"/>
  <c r="N400" i="7"/>
  <c r="O400" i="7"/>
  <c r="P400" i="7"/>
  <c r="Q400" i="7"/>
  <c r="R400" i="7"/>
  <c r="S400" i="7"/>
  <c r="T400" i="7"/>
  <c r="U400" i="7"/>
  <c r="V400" i="7"/>
  <c r="W400" i="7"/>
  <c r="K401" i="7"/>
  <c r="L401" i="7"/>
  <c r="M401" i="7"/>
  <c r="N401" i="7"/>
  <c r="O401" i="7"/>
  <c r="P401" i="7"/>
  <c r="Q401" i="7"/>
  <c r="R401" i="7"/>
  <c r="S401" i="7"/>
  <c r="T401" i="7"/>
  <c r="U401" i="7"/>
  <c r="V401" i="7"/>
  <c r="W401" i="7"/>
  <c r="K402" i="7"/>
  <c r="L402" i="7"/>
  <c r="M402" i="7"/>
  <c r="N402" i="7"/>
  <c r="O402" i="7"/>
  <c r="P402" i="7"/>
  <c r="Q402" i="7"/>
  <c r="R402" i="7"/>
  <c r="S402" i="7"/>
  <c r="T402" i="7"/>
  <c r="U402" i="7"/>
  <c r="V402" i="7"/>
  <c r="W402" i="7"/>
  <c r="K403" i="7"/>
  <c r="L403" i="7"/>
  <c r="M403" i="7"/>
  <c r="N403" i="7"/>
  <c r="O403" i="7"/>
  <c r="P403" i="7"/>
  <c r="Q403" i="7"/>
  <c r="R403" i="7"/>
  <c r="S403" i="7"/>
  <c r="T403" i="7"/>
  <c r="U403" i="7"/>
  <c r="V403" i="7"/>
  <c r="W403" i="7"/>
  <c r="K404" i="7"/>
  <c r="L404" i="7"/>
  <c r="M404" i="7"/>
  <c r="N404" i="7"/>
  <c r="O404" i="7"/>
  <c r="P404" i="7"/>
  <c r="Q404" i="7"/>
  <c r="R404" i="7"/>
  <c r="S404" i="7"/>
  <c r="T404" i="7"/>
  <c r="U404" i="7"/>
  <c r="V404" i="7"/>
  <c r="W404" i="7"/>
  <c r="K405" i="7"/>
  <c r="L405" i="7"/>
  <c r="M405" i="7"/>
  <c r="N405" i="7"/>
  <c r="O405" i="7"/>
  <c r="P405" i="7"/>
  <c r="Q405" i="7"/>
  <c r="R405" i="7"/>
  <c r="S405" i="7"/>
  <c r="T405" i="7"/>
  <c r="U405" i="7"/>
  <c r="V405" i="7"/>
  <c r="W405" i="7"/>
  <c r="K406" i="7"/>
  <c r="L406" i="7"/>
  <c r="M406" i="7"/>
  <c r="N406" i="7"/>
  <c r="O406" i="7"/>
  <c r="P406" i="7"/>
  <c r="Q406" i="7"/>
  <c r="R406" i="7"/>
  <c r="S406" i="7"/>
  <c r="T406" i="7"/>
  <c r="U406" i="7"/>
  <c r="V406" i="7"/>
  <c r="W406" i="7"/>
  <c r="K407" i="7"/>
  <c r="L407" i="7"/>
  <c r="M407" i="7"/>
  <c r="N407" i="7"/>
  <c r="O407" i="7"/>
  <c r="P407" i="7"/>
  <c r="Q407" i="7"/>
  <c r="R407" i="7"/>
  <c r="S407" i="7"/>
  <c r="T407" i="7"/>
  <c r="U407" i="7"/>
  <c r="V407" i="7"/>
  <c r="W407" i="7"/>
  <c r="K408" i="7"/>
  <c r="L408" i="7"/>
  <c r="M408" i="7"/>
  <c r="N408" i="7"/>
  <c r="O408" i="7"/>
  <c r="P408" i="7"/>
  <c r="Q408" i="7"/>
  <c r="R408" i="7"/>
  <c r="S408" i="7"/>
  <c r="T408" i="7"/>
  <c r="U408" i="7"/>
  <c r="V408" i="7"/>
  <c r="W408" i="7"/>
  <c r="K409" i="7"/>
  <c r="L409" i="7"/>
  <c r="M409" i="7"/>
  <c r="N409" i="7"/>
  <c r="O409" i="7"/>
  <c r="P409" i="7"/>
  <c r="Q409" i="7"/>
  <c r="R409" i="7"/>
  <c r="S409" i="7"/>
  <c r="T409" i="7"/>
  <c r="U409" i="7"/>
  <c r="V409" i="7"/>
  <c r="W409" i="7"/>
  <c r="K410" i="7"/>
  <c r="L410" i="7"/>
  <c r="M410" i="7"/>
  <c r="N410" i="7"/>
  <c r="O410" i="7"/>
  <c r="P410" i="7"/>
  <c r="Q410" i="7"/>
  <c r="R410" i="7"/>
  <c r="S410" i="7"/>
  <c r="T410" i="7"/>
  <c r="U410" i="7"/>
  <c r="V410" i="7"/>
  <c r="W410" i="7"/>
  <c r="K411" i="7"/>
  <c r="L411" i="7"/>
  <c r="M411" i="7"/>
  <c r="N411" i="7"/>
  <c r="O411" i="7"/>
  <c r="P411" i="7"/>
  <c r="Q411" i="7"/>
  <c r="R411" i="7"/>
  <c r="S411" i="7"/>
  <c r="T411" i="7"/>
  <c r="U411" i="7"/>
  <c r="V411" i="7"/>
  <c r="W411" i="7"/>
  <c r="K412" i="7"/>
  <c r="L412" i="7"/>
  <c r="M412" i="7"/>
  <c r="N412" i="7"/>
  <c r="O412" i="7"/>
  <c r="P412" i="7"/>
  <c r="Q412" i="7"/>
  <c r="R412" i="7"/>
  <c r="S412" i="7"/>
  <c r="T412" i="7"/>
  <c r="U412" i="7"/>
  <c r="V412" i="7"/>
  <c r="W412" i="7"/>
  <c r="K413" i="7"/>
  <c r="L413" i="7"/>
  <c r="M413" i="7"/>
  <c r="N413" i="7"/>
  <c r="O413" i="7"/>
  <c r="P413" i="7"/>
  <c r="Q413" i="7"/>
  <c r="R413" i="7"/>
  <c r="S413" i="7"/>
  <c r="T413" i="7"/>
  <c r="U413" i="7"/>
  <c r="V413" i="7"/>
  <c r="W413" i="7"/>
  <c r="K414" i="7"/>
  <c r="L414" i="7"/>
  <c r="M414" i="7"/>
  <c r="N414" i="7"/>
  <c r="O414" i="7"/>
  <c r="P414" i="7"/>
  <c r="Q414" i="7"/>
  <c r="R414" i="7"/>
  <c r="S414" i="7"/>
  <c r="T414" i="7"/>
  <c r="U414" i="7"/>
  <c r="V414" i="7"/>
  <c r="W414" i="7"/>
  <c r="K415" i="7"/>
  <c r="L415" i="7"/>
  <c r="M415" i="7"/>
  <c r="N415" i="7"/>
  <c r="O415" i="7"/>
  <c r="P415" i="7"/>
  <c r="Q415" i="7"/>
  <c r="R415" i="7"/>
  <c r="S415" i="7"/>
  <c r="T415" i="7"/>
  <c r="U415" i="7"/>
  <c r="V415" i="7"/>
  <c r="W415" i="7"/>
  <c r="K416" i="7"/>
  <c r="L416" i="7"/>
  <c r="M416" i="7"/>
  <c r="N416" i="7"/>
  <c r="O416" i="7"/>
  <c r="P416" i="7"/>
  <c r="Q416" i="7"/>
  <c r="R416" i="7"/>
  <c r="S416" i="7"/>
  <c r="T416" i="7"/>
  <c r="U416" i="7"/>
  <c r="V416" i="7"/>
  <c r="W416" i="7"/>
  <c r="K417" i="7"/>
  <c r="L417" i="7"/>
  <c r="M417" i="7"/>
  <c r="N417" i="7"/>
  <c r="O417" i="7"/>
  <c r="P417" i="7"/>
  <c r="Q417" i="7"/>
  <c r="R417" i="7"/>
  <c r="S417" i="7"/>
  <c r="T417" i="7"/>
  <c r="U417" i="7"/>
  <c r="V417" i="7"/>
  <c r="W417" i="7"/>
  <c r="K418" i="7"/>
  <c r="L418" i="7"/>
  <c r="M418" i="7"/>
  <c r="N418" i="7"/>
  <c r="O418" i="7"/>
  <c r="P418" i="7"/>
  <c r="Q418" i="7"/>
  <c r="R418" i="7"/>
  <c r="S418" i="7"/>
  <c r="T418" i="7"/>
  <c r="U418" i="7"/>
  <c r="V418" i="7"/>
  <c r="W418" i="7"/>
  <c r="K419" i="7"/>
  <c r="L419" i="7"/>
  <c r="M419" i="7"/>
  <c r="N419" i="7"/>
  <c r="O419" i="7"/>
  <c r="P419" i="7"/>
  <c r="Q419" i="7"/>
  <c r="R419" i="7"/>
  <c r="S419" i="7"/>
  <c r="T419" i="7"/>
  <c r="U419" i="7"/>
  <c r="V419" i="7"/>
  <c r="W419" i="7"/>
  <c r="K420" i="7"/>
  <c r="L420" i="7"/>
  <c r="M420" i="7"/>
  <c r="N420" i="7"/>
  <c r="O420" i="7"/>
  <c r="P420" i="7"/>
  <c r="Q420" i="7"/>
  <c r="R420" i="7"/>
  <c r="S420" i="7"/>
  <c r="T420" i="7"/>
  <c r="U420" i="7"/>
  <c r="V420" i="7"/>
  <c r="W420" i="7"/>
  <c r="K421" i="7"/>
  <c r="L421" i="7"/>
  <c r="M421" i="7"/>
  <c r="N421" i="7"/>
  <c r="O421" i="7"/>
  <c r="P421" i="7"/>
  <c r="Q421" i="7"/>
  <c r="R421" i="7"/>
  <c r="S421" i="7"/>
  <c r="T421" i="7"/>
  <c r="U421" i="7"/>
  <c r="V421" i="7"/>
  <c r="W421" i="7"/>
  <c r="K422" i="7"/>
  <c r="L422" i="7"/>
  <c r="M422" i="7"/>
  <c r="N422" i="7"/>
  <c r="O422" i="7"/>
  <c r="P422" i="7"/>
  <c r="Q422" i="7"/>
  <c r="R422" i="7"/>
  <c r="S422" i="7"/>
  <c r="T422" i="7"/>
  <c r="U422" i="7"/>
  <c r="V422" i="7"/>
  <c r="W422" i="7"/>
  <c r="K423" i="7"/>
  <c r="L423" i="7"/>
  <c r="M423" i="7"/>
  <c r="N423" i="7"/>
  <c r="O423" i="7"/>
  <c r="P423" i="7"/>
  <c r="Q423" i="7"/>
  <c r="R423" i="7"/>
  <c r="S423" i="7"/>
  <c r="T423" i="7"/>
  <c r="U423" i="7"/>
  <c r="V423" i="7"/>
  <c r="W423" i="7"/>
  <c r="K424" i="7"/>
  <c r="L424" i="7"/>
  <c r="M424" i="7"/>
  <c r="N424" i="7"/>
  <c r="O424" i="7"/>
  <c r="P424" i="7"/>
  <c r="Q424" i="7"/>
  <c r="R424" i="7"/>
  <c r="S424" i="7"/>
  <c r="T424" i="7"/>
  <c r="U424" i="7"/>
  <c r="V424" i="7"/>
  <c r="W424" i="7"/>
  <c r="K425" i="7"/>
  <c r="L425" i="7"/>
  <c r="M425" i="7"/>
  <c r="N425" i="7"/>
  <c r="O425" i="7"/>
  <c r="P425" i="7"/>
  <c r="Q425" i="7"/>
  <c r="R425" i="7"/>
  <c r="S425" i="7"/>
  <c r="T425" i="7"/>
  <c r="U425" i="7"/>
  <c r="V425" i="7"/>
  <c r="W425" i="7"/>
  <c r="K426" i="7"/>
  <c r="L426" i="7"/>
  <c r="M426" i="7"/>
  <c r="N426" i="7"/>
  <c r="O426" i="7"/>
  <c r="P426" i="7"/>
  <c r="Q426" i="7"/>
  <c r="R426" i="7"/>
  <c r="S426" i="7"/>
  <c r="T426" i="7"/>
  <c r="U426" i="7"/>
  <c r="V426" i="7"/>
  <c r="W426" i="7"/>
  <c r="K427" i="7"/>
  <c r="L427" i="7"/>
  <c r="M427" i="7"/>
  <c r="N427" i="7"/>
  <c r="O427" i="7"/>
  <c r="P427" i="7"/>
  <c r="Q427" i="7"/>
  <c r="R427" i="7"/>
  <c r="S427" i="7"/>
  <c r="T427" i="7"/>
  <c r="U427" i="7"/>
  <c r="V427" i="7"/>
  <c r="W427" i="7"/>
  <c r="K428" i="7"/>
  <c r="L428" i="7"/>
  <c r="M428" i="7"/>
  <c r="N428" i="7"/>
  <c r="O428" i="7"/>
  <c r="P428" i="7"/>
  <c r="Q428" i="7"/>
  <c r="R428" i="7"/>
  <c r="S428" i="7"/>
  <c r="T428" i="7"/>
  <c r="U428" i="7"/>
  <c r="V428" i="7"/>
  <c r="W428" i="7"/>
  <c r="K429" i="7"/>
  <c r="L429" i="7"/>
  <c r="M429" i="7"/>
  <c r="N429" i="7"/>
  <c r="O429" i="7"/>
  <c r="P429" i="7"/>
  <c r="Q429" i="7"/>
  <c r="R429" i="7"/>
  <c r="S429" i="7"/>
  <c r="T429" i="7"/>
  <c r="U429" i="7"/>
  <c r="V429" i="7"/>
  <c r="W429" i="7"/>
  <c r="K430" i="7"/>
  <c r="L430" i="7"/>
  <c r="M430" i="7"/>
  <c r="N430" i="7"/>
  <c r="O430" i="7"/>
  <c r="P430" i="7"/>
  <c r="Q430" i="7"/>
  <c r="R430" i="7"/>
  <c r="S430" i="7"/>
  <c r="T430" i="7"/>
  <c r="U430" i="7"/>
  <c r="V430" i="7"/>
  <c r="W430" i="7"/>
  <c r="K431" i="7"/>
  <c r="L431" i="7"/>
  <c r="M431" i="7"/>
  <c r="N431" i="7"/>
  <c r="O431" i="7"/>
  <c r="P431" i="7"/>
  <c r="Q431" i="7"/>
  <c r="R431" i="7"/>
  <c r="S431" i="7"/>
  <c r="T431" i="7"/>
  <c r="U431" i="7"/>
  <c r="V431" i="7"/>
  <c r="W431" i="7"/>
  <c r="K432" i="7"/>
  <c r="L432" i="7"/>
  <c r="M432" i="7"/>
  <c r="N432" i="7"/>
  <c r="O432" i="7"/>
  <c r="P432" i="7"/>
  <c r="Q432" i="7"/>
  <c r="R432" i="7"/>
  <c r="S432" i="7"/>
  <c r="T432" i="7"/>
  <c r="U432" i="7"/>
  <c r="V432" i="7"/>
  <c r="W432" i="7"/>
  <c r="K433" i="7"/>
  <c r="L433" i="7"/>
  <c r="M433" i="7"/>
  <c r="N433" i="7"/>
  <c r="O433" i="7"/>
  <c r="P433" i="7"/>
  <c r="Q433" i="7"/>
  <c r="R433" i="7"/>
  <c r="S433" i="7"/>
  <c r="T433" i="7"/>
  <c r="U433" i="7"/>
  <c r="V433" i="7"/>
  <c r="W433" i="7"/>
  <c r="K434" i="7"/>
  <c r="L434" i="7"/>
  <c r="M434" i="7"/>
  <c r="N434" i="7"/>
  <c r="O434" i="7"/>
  <c r="P434" i="7"/>
  <c r="Q434" i="7"/>
  <c r="R434" i="7"/>
  <c r="S434" i="7"/>
  <c r="T434" i="7"/>
  <c r="U434" i="7"/>
  <c r="V434" i="7"/>
  <c r="W434" i="7"/>
  <c r="K435" i="7"/>
  <c r="L435" i="7"/>
  <c r="M435" i="7"/>
  <c r="N435" i="7"/>
  <c r="O435" i="7"/>
  <c r="P435" i="7"/>
  <c r="Q435" i="7"/>
  <c r="R435" i="7"/>
  <c r="S435" i="7"/>
  <c r="T435" i="7"/>
  <c r="U435" i="7"/>
  <c r="V435" i="7"/>
  <c r="W435" i="7"/>
  <c r="K436" i="7"/>
  <c r="L436" i="7"/>
  <c r="M436" i="7"/>
  <c r="N436" i="7"/>
  <c r="O436" i="7"/>
  <c r="P436" i="7"/>
  <c r="Q436" i="7"/>
  <c r="R436" i="7"/>
  <c r="S436" i="7"/>
  <c r="T436" i="7"/>
  <c r="U436" i="7"/>
  <c r="V436" i="7"/>
  <c r="W436" i="7"/>
  <c r="K437" i="7"/>
  <c r="L437" i="7"/>
  <c r="M437" i="7"/>
  <c r="N437" i="7"/>
  <c r="O437" i="7"/>
  <c r="P437" i="7"/>
  <c r="Q437" i="7"/>
  <c r="R437" i="7"/>
  <c r="S437" i="7"/>
  <c r="T437" i="7"/>
  <c r="U437" i="7"/>
  <c r="V437" i="7"/>
  <c r="W437" i="7"/>
  <c r="K438" i="7"/>
  <c r="L438" i="7"/>
  <c r="M438" i="7"/>
  <c r="N438" i="7"/>
  <c r="O438" i="7"/>
  <c r="P438" i="7"/>
  <c r="Q438" i="7"/>
  <c r="R438" i="7"/>
  <c r="S438" i="7"/>
  <c r="T438" i="7"/>
  <c r="U438" i="7"/>
  <c r="V438" i="7"/>
  <c r="W438" i="7"/>
  <c r="K439" i="7"/>
  <c r="L439" i="7"/>
  <c r="M439" i="7"/>
  <c r="N439" i="7"/>
  <c r="O439" i="7"/>
  <c r="P439" i="7"/>
  <c r="Q439" i="7"/>
  <c r="R439" i="7"/>
  <c r="S439" i="7"/>
  <c r="T439" i="7"/>
  <c r="U439" i="7"/>
  <c r="V439" i="7"/>
  <c r="W439" i="7"/>
  <c r="K440" i="7"/>
  <c r="L440" i="7"/>
  <c r="M440" i="7"/>
  <c r="N440" i="7"/>
  <c r="O440" i="7"/>
  <c r="P440" i="7"/>
  <c r="Q440" i="7"/>
  <c r="R440" i="7"/>
  <c r="S440" i="7"/>
  <c r="T440" i="7"/>
  <c r="U440" i="7"/>
  <c r="V440" i="7"/>
  <c r="W440" i="7"/>
  <c r="K441" i="7"/>
  <c r="L441" i="7"/>
  <c r="M441" i="7"/>
  <c r="N441" i="7"/>
  <c r="O441" i="7"/>
  <c r="P441" i="7"/>
  <c r="Q441" i="7"/>
  <c r="R441" i="7"/>
  <c r="S441" i="7"/>
  <c r="T441" i="7"/>
  <c r="U441" i="7"/>
  <c r="V441" i="7"/>
  <c r="W441" i="7"/>
  <c r="K442" i="7"/>
  <c r="L442" i="7"/>
  <c r="M442" i="7"/>
  <c r="N442" i="7"/>
  <c r="O442" i="7"/>
  <c r="P442" i="7"/>
  <c r="Q442" i="7"/>
  <c r="R442" i="7"/>
  <c r="S442" i="7"/>
  <c r="T442" i="7"/>
  <c r="U442" i="7"/>
  <c r="V442" i="7"/>
  <c r="W442" i="7"/>
  <c r="K443" i="7"/>
  <c r="L443" i="7"/>
  <c r="M443" i="7"/>
  <c r="N443" i="7"/>
  <c r="O443" i="7"/>
  <c r="P443" i="7"/>
  <c r="Q443" i="7"/>
  <c r="R443" i="7"/>
  <c r="S443" i="7"/>
  <c r="T443" i="7"/>
  <c r="U443" i="7"/>
  <c r="V443" i="7"/>
  <c r="W443" i="7"/>
  <c r="K444" i="7"/>
  <c r="L444" i="7"/>
  <c r="M444" i="7"/>
  <c r="N444" i="7"/>
  <c r="O444" i="7"/>
  <c r="P444" i="7"/>
  <c r="Q444" i="7"/>
  <c r="R444" i="7"/>
  <c r="S444" i="7"/>
  <c r="T444" i="7"/>
  <c r="U444" i="7"/>
  <c r="V444" i="7"/>
  <c r="W444" i="7"/>
  <c r="K445" i="7"/>
  <c r="L445" i="7"/>
  <c r="M445" i="7"/>
  <c r="N445" i="7"/>
  <c r="O445" i="7"/>
  <c r="P445" i="7"/>
  <c r="Q445" i="7"/>
  <c r="R445" i="7"/>
  <c r="S445" i="7"/>
  <c r="T445" i="7"/>
  <c r="U445" i="7"/>
  <c r="V445" i="7"/>
  <c r="W445" i="7"/>
  <c r="K446" i="7"/>
  <c r="L446" i="7"/>
  <c r="M446" i="7"/>
  <c r="N446" i="7"/>
  <c r="O446" i="7"/>
  <c r="P446" i="7"/>
  <c r="Q446" i="7"/>
  <c r="R446" i="7"/>
  <c r="S446" i="7"/>
  <c r="T446" i="7"/>
  <c r="U446" i="7"/>
  <c r="V446" i="7"/>
  <c r="W446" i="7"/>
  <c r="K447" i="7"/>
  <c r="L447" i="7"/>
  <c r="M447" i="7"/>
  <c r="N447" i="7"/>
  <c r="O447" i="7"/>
  <c r="P447" i="7"/>
  <c r="Q447" i="7"/>
  <c r="R447" i="7"/>
  <c r="S447" i="7"/>
  <c r="T447" i="7"/>
  <c r="U447" i="7"/>
  <c r="V447" i="7"/>
  <c r="W447" i="7"/>
  <c r="K448" i="7"/>
  <c r="L448" i="7"/>
  <c r="M448" i="7"/>
  <c r="N448" i="7"/>
  <c r="O448" i="7"/>
  <c r="P448" i="7"/>
  <c r="Q448" i="7"/>
  <c r="R448" i="7"/>
  <c r="S448" i="7"/>
  <c r="T448" i="7"/>
  <c r="U448" i="7"/>
  <c r="V448" i="7"/>
  <c r="W448" i="7"/>
  <c r="K449" i="7"/>
  <c r="L449" i="7"/>
  <c r="M449" i="7"/>
  <c r="N449" i="7"/>
  <c r="O449" i="7"/>
  <c r="P449" i="7"/>
  <c r="Q449" i="7"/>
  <c r="R449" i="7"/>
  <c r="S449" i="7"/>
  <c r="T449" i="7"/>
  <c r="U449" i="7"/>
  <c r="V449" i="7"/>
  <c r="W449" i="7"/>
  <c r="K450" i="7"/>
  <c r="L450" i="7"/>
  <c r="M450" i="7"/>
  <c r="N450" i="7"/>
  <c r="O450" i="7"/>
  <c r="P450" i="7"/>
  <c r="Q450" i="7"/>
  <c r="R450" i="7"/>
  <c r="S450" i="7"/>
  <c r="T450" i="7"/>
  <c r="U450" i="7"/>
  <c r="V450" i="7"/>
  <c r="W450" i="7"/>
  <c r="K451" i="7"/>
  <c r="L451" i="7"/>
  <c r="M451" i="7"/>
  <c r="N451" i="7"/>
  <c r="O451" i="7"/>
  <c r="P451" i="7"/>
  <c r="Q451" i="7"/>
  <c r="R451" i="7"/>
  <c r="S451" i="7"/>
  <c r="T451" i="7"/>
  <c r="U451" i="7"/>
  <c r="V451" i="7"/>
  <c r="W451" i="7"/>
  <c r="K452" i="7"/>
  <c r="L452" i="7"/>
  <c r="M452" i="7"/>
  <c r="N452" i="7"/>
  <c r="O452" i="7"/>
  <c r="P452" i="7"/>
  <c r="Q452" i="7"/>
  <c r="R452" i="7"/>
  <c r="S452" i="7"/>
  <c r="T452" i="7"/>
  <c r="U452" i="7"/>
  <c r="V452" i="7"/>
  <c r="W452" i="7"/>
  <c r="K453" i="7"/>
  <c r="L453" i="7"/>
  <c r="M453" i="7"/>
  <c r="N453" i="7"/>
  <c r="O453" i="7"/>
  <c r="P453" i="7"/>
  <c r="Q453" i="7"/>
  <c r="R453" i="7"/>
  <c r="S453" i="7"/>
  <c r="T453" i="7"/>
  <c r="U453" i="7"/>
  <c r="V453" i="7"/>
  <c r="W453" i="7"/>
  <c r="K454" i="7"/>
  <c r="L454" i="7"/>
  <c r="M454" i="7"/>
  <c r="N454" i="7"/>
  <c r="O454" i="7"/>
  <c r="P454" i="7"/>
  <c r="Q454" i="7"/>
  <c r="R454" i="7"/>
  <c r="S454" i="7"/>
  <c r="T454" i="7"/>
  <c r="U454" i="7"/>
  <c r="V454" i="7"/>
  <c r="W454" i="7"/>
  <c r="K455" i="7"/>
  <c r="L455" i="7"/>
  <c r="M455" i="7"/>
  <c r="N455" i="7"/>
  <c r="O455" i="7"/>
  <c r="P455" i="7"/>
  <c r="Q455" i="7"/>
  <c r="R455" i="7"/>
  <c r="S455" i="7"/>
  <c r="T455" i="7"/>
  <c r="U455" i="7"/>
  <c r="V455" i="7"/>
  <c r="W455" i="7"/>
  <c r="K456" i="7"/>
  <c r="L456" i="7"/>
  <c r="M456" i="7"/>
  <c r="N456" i="7"/>
  <c r="O456" i="7"/>
  <c r="P456" i="7"/>
  <c r="Q456" i="7"/>
  <c r="R456" i="7"/>
  <c r="S456" i="7"/>
  <c r="T456" i="7"/>
  <c r="U456" i="7"/>
  <c r="V456" i="7"/>
  <c r="W456" i="7"/>
  <c r="K457" i="7"/>
  <c r="L457" i="7"/>
  <c r="M457" i="7"/>
  <c r="N457" i="7"/>
  <c r="O457" i="7"/>
  <c r="P457" i="7"/>
  <c r="Q457" i="7"/>
  <c r="R457" i="7"/>
  <c r="S457" i="7"/>
  <c r="T457" i="7"/>
  <c r="U457" i="7"/>
  <c r="V457" i="7"/>
  <c r="W457" i="7"/>
  <c r="K458" i="7"/>
  <c r="L458" i="7"/>
  <c r="M458" i="7"/>
  <c r="N458" i="7"/>
  <c r="O458" i="7"/>
  <c r="P458" i="7"/>
  <c r="Q458" i="7"/>
  <c r="R458" i="7"/>
  <c r="S458" i="7"/>
  <c r="T458" i="7"/>
  <c r="U458" i="7"/>
  <c r="V458" i="7"/>
  <c r="W458" i="7"/>
  <c r="K459" i="7"/>
  <c r="L459" i="7"/>
  <c r="M459" i="7"/>
  <c r="N459" i="7"/>
  <c r="O459" i="7"/>
  <c r="P459" i="7"/>
  <c r="Q459" i="7"/>
  <c r="R459" i="7"/>
  <c r="S459" i="7"/>
  <c r="T459" i="7"/>
  <c r="U459" i="7"/>
  <c r="V459" i="7"/>
  <c r="W459" i="7"/>
  <c r="K460" i="7"/>
  <c r="L460" i="7"/>
  <c r="M460" i="7"/>
  <c r="N460" i="7"/>
  <c r="O460" i="7"/>
  <c r="P460" i="7"/>
  <c r="Q460" i="7"/>
  <c r="R460" i="7"/>
  <c r="S460" i="7"/>
  <c r="T460" i="7"/>
  <c r="U460" i="7"/>
  <c r="V460" i="7"/>
  <c r="W460" i="7"/>
  <c r="K461" i="7"/>
  <c r="L461" i="7"/>
  <c r="M461" i="7"/>
  <c r="N461" i="7"/>
  <c r="O461" i="7"/>
  <c r="P461" i="7"/>
  <c r="Q461" i="7"/>
  <c r="R461" i="7"/>
  <c r="S461" i="7"/>
  <c r="T461" i="7"/>
  <c r="U461" i="7"/>
  <c r="V461" i="7"/>
  <c r="W461" i="7"/>
  <c r="K462" i="7"/>
  <c r="L462" i="7"/>
  <c r="M462" i="7"/>
  <c r="N462" i="7"/>
  <c r="O462" i="7"/>
  <c r="P462" i="7"/>
  <c r="Q462" i="7"/>
  <c r="R462" i="7"/>
  <c r="S462" i="7"/>
  <c r="T462" i="7"/>
  <c r="U462" i="7"/>
  <c r="V462" i="7"/>
  <c r="W462" i="7"/>
  <c r="K463" i="7"/>
  <c r="L463" i="7"/>
  <c r="M463" i="7"/>
  <c r="N463" i="7"/>
  <c r="O463" i="7"/>
  <c r="P463" i="7"/>
  <c r="Q463" i="7"/>
  <c r="R463" i="7"/>
  <c r="S463" i="7"/>
  <c r="T463" i="7"/>
  <c r="U463" i="7"/>
  <c r="V463" i="7"/>
  <c r="W463" i="7"/>
  <c r="K464" i="7"/>
  <c r="L464" i="7"/>
  <c r="M464" i="7"/>
  <c r="N464" i="7"/>
  <c r="O464" i="7"/>
  <c r="P464" i="7"/>
  <c r="Q464" i="7"/>
  <c r="R464" i="7"/>
  <c r="S464" i="7"/>
  <c r="T464" i="7"/>
  <c r="U464" i="7"/>
  <c r="V464" i="7"/>
  <c r="W464" i="7"/>
  <c r="K465" i="7"/>
  <c r="L465" i="7"/>
  <c r="M465" i="7"/>
  <c r="N465" i="7"/>
  <c r="O465" i="7"/>
  <c r="P465" i="7"/>
  <c r="Q465" i="7"/>
  <c r="R465" i="7"/>
  <c r="S465" i="7"/>
  <c r="T465" i="7"/>
  <c r="U465" i="7"/>
  <c r="V465" i="7"/>
  <c r="W465" i="7"/>
  <c r="K466" i="7"/>
  <c r="L466" i="7"/>
  <c r="M466" i="7"/>
  <c r="N466" i="7"/>
  <c r="O466" i="7"/>
  <c r="P466" i="7"/>
  <c r="Q466" i="7"/>
  <c r="R466" i="7"/>
  <c r="S466" i="7"/>
  <c r="T466" i="7"/>
  <c r="U466" i="7"/>
  <c r="V466" i="7"/>
  <c r="W466" i="7"/>
  <c r="K467" i="7"/>
  <c r="L467" i="7"/>
  <c r="M467" i="7"/>
  <c r="N467" i="7"/>
  <c r="O467" i="7"/>
  <c r="P467" i="7"/>
  <c r="Q467" i="7"/>
  <c r="R467" i="7"/>
  <c r="S467" i="7"/>
  <c r="T467" i="7"/>
  <c r="U467" i="7"/>
  <c r="V467" i="7"/>
  <c r="W467" i="7"/>
  <c r="K468" i="7"/>
  <c r="L468" i="7"/>
  <c r="M468" i="7"/>
  <c r="N468" i="7"/>
  <c r="O468" i="7"/>
  <c r="P468" i="7"/>
  <c r="Q468" i="7"/>
  <c r="R468" i="7"/>
  <c r="S468" i="7"/>
  <c r="T468" i="7"/>
  <c r="U468" i="7"/>
  <c r="V468" i="7"/>
  <c r="W468" i="7"/>
  <c r="K469" i="7"/>
  <c r="L469" i="7"/>
  <c r="M469" i="7"/>
  <c r="N469" i="7"/>
  <c r="O469" i="7"/>
  <c r="P469" i="7"/>
  <c r="Q469" i="7"/>
  <c r="R469" i="7"/>
  <c r="S469" i="7"/>
  <c r="T469" i="7"/>
  <c r="U469" i="7"/>
  <c r="V469" i="7"/>
  <c r="W469" i="7"/>
  <c r="K470" i="7"/>
  <c r="L470" i="7"/>
  <c r="M470" i="7"/>
  <c r="N470" i="7"/>
  <c r="O470" i="7"/>
  <c r="P470" i="7"/>
  <c r="Q470" i="7"/>
  <c r="R470" i="7"/>
  <c r="S470" i="7"/>
  <c r="T470" i="7"/>
  <c r="U470" i="7"/>
  <c r="V470" i="7"/>
  <c r="W470" i="7"/>
  <c r="K471" i="7"/>
  <c r="L471" i="7"/>
  <c r="M471" i="7"/>
  <c r="N471" i="7"/>
  <c r="O471" i="7"/>
  <c r="P471" i="7"/>
  <c r="Q471" i="7"/>
  <c r="R471" i="7"/>
  <c r="S471" i="7"/>
  <c r="T471" i="7"/>
  <c r="U471" i="7"/>
  <c r="V471" i="7"/>
  <c r="W471" i="7"/>
  <c r="K472" i="7"/>
  <c r="L472" i="7"/>
  <c r="M472" i="7"/>
  <c r="N472" i="7"/>
  <c r="O472" i="7"/>
  <c r="P472" i="7"/>
  <c r="Q472" i="7"/>
  <c r="R472" i="7"/>
  <c r="S472" i="7"/>
  <c r="T472" i="7"/>
  <c r="U472" i="7"/>
  <c r="V472" i="7"/>
  <c r="W472" i="7"/>
  <c r="K473" i="7"/>
  <c r="L473" i="7"/>
  <c r="M473" i="7"/>
  <c r="N473" i="7"/>
  <c r="O473" i="7"/>
  <c r="P473" i="7"/>
  <c r="Q473" i="7"/>
  <c r="R473" i="7"/>
  <c r="S473" i="7"/>
  <c r="T473" i="7"/>
  <c r="U473" i="7"/>
  <c r="V473" i="7"/>
  <c r="W473" i="7"/>
  <c r="K474" i="7"/>
  <c r="L474" i="7"/>
  <c r="M474" i="7"/>
  <c r="N474" i="7"/>
  <c r="O474" i="7"/>
  <c r="P474" i="7"/>
  <c r="Q474" i="7"/>
  <c r="R474" i="7"/>
  <c r="S474" i="7"/>
  <c r="T474" i="7"/>
  <c r="U474" i="7"/>
  <c r="V474" i="7"/>
  <c r="W474" i="7"/>
  <c r="K475" i="7"/>
  <c r="L475" i="7"/>
  <c r="M475" i="7"/>
  <c r="N475" i="7"/>
  <c r="O475" i="7"/>
  <c r="P475" i="7"/>
  <c r="Q475" i="7"/>
  <c r="R475" i="7"/>
  <c r="S475" i="7"/>
  <c r="T475" i="7"/>
  <c r="U475" i="7"/>
  <c r="V475" i="7"/>
  <c r="W475" i="7"/>
  <c r="K476" i="7"/>
  <c r="L476" i="7"/>
  <c r="M476" i="7"/>
  <c r="N476" i="7"/>
  <c r="O476" i="7"/>
  <c r="P476" i="7"/>
  <c r="Q476" i="7"/>
  <c r="R476" i="7"/>
  <c r="S476" i="7"/>
  <c r="T476" i="7"/>
  <c r="U476" i="7"/>
  <c r="V476" i="7"/>
  <c r="W476" i="7"/>
  <c r="K477" i="7"/>
  <c r="L477" i="7"/>
  <c r="M477" i="7"/>
  <c r="N477" i="7"/>
  <c r="O477" i="7"/>
  <c r="P477" i="7"/>
  <c r="Q477" i="7"/>
  <c r="R477" i="7"/>
  <c r="S477" i="7"/>
  <c r="T477" i="7"/>
  <c r="U477" i="7"/>
  <c r="V477" i="7"/>
  <c r="W477" i="7"/>
  <c r="K478" i="7"/>
  <c r="L478" i="7"/>
  <c r="M478" i="7"/>
  <c r="N478" i="7"/>
  <c r="O478" i="7"/>
  <c r="P478" i="7"/>
  <c r="Q478" i="7"/>
  <c r="R478" i="7"/>
  <c r="S478" i="7"/>
  <c r="T478" i="7"/>
  <c r="U478" i="7"/>
  <c r="V478" i="7"/>
  <c r="W478" i="7"/>
  <c r="K479" i="7"/>
  <c r="L479" i="7"/>
  <c r="M479" i="7"/>
  <c r="N479" i="7"/>
  <c r="O479" i="7"/>
  <c r="P479" i="7"/>
  <c r="Q479" i="7"/>
  <c r="R479" i="7"/>
  <c r="S479" i="7"/>
  <c r="T479" i="7"/>
  <c r="U479" i="7"/>
  <c r="V479" i="7"/>
  <c r="W479" i="7"/>
  <c r="K480" i="7"/>
  <c r="L480" i="7"/>
  <c r="M480" i="7"/>
  <c r="N480" i="7"/>
  <c r="O480" i="7"/>
  <c r="P480" i="7"/>
  <c r="Q480" i="7"/>
  <c r="R480" i="7"/>
  <c r="S480" i="7"/>
  <c r="T480" i="7"/>
  <c r="U480" i="7"/>
  <c r="V480" i="7"/>
  <c r="W480" i="7"/>
  <c r="K481" i="7"/>
  <c r="L481" i="7"/>
  <c r="M481" i="7"/>
  <c r="N481" i="7"/>
  <c r="O481" i="7"/>
  <c r="P481" i="7"/>
  <c r="Q481" i="7"/>
  <c r="R481" i="7"/>
  <c r="S481" i="7"/>
  <c r="T481" i="7"/>
  <c r="U481" i="7"/>
  <c r="V481" i="7"/>
  <c r="W481" i="7"/>
  <c r="K482" i="7"/>
  <c r="L482" i="7"/>
  <c r="M482" i="7"/>
  <c r="N482" i="7"/>
  <c r="O482" i="7"/>
  <c r="P482" i="7"/>
  <c r="Q482" i="7"/>
  <c r="R482" i="7"/>
  <c r="S482" i="7"/>
  <c r="T482" i="7"/>
  <c r="U482" i="7"/>
  <c r="V482" i="7"/>
  <c r="W482" i="7"/>
  <c r="K483" i="7"/>
  <c r="L483" i="7"/>
  <c r="M483" i="7"/>
  <c r="N483" i="7"/>
  <c r="O483" i="7"/>
  <c r="P483" i="7"/>
  <c r="Q483" i="7"/>
  <c r="R483" i="7"/>
  <c r="S483" i="7"/>
  <c r="T483" i="7"/>
  <c r="U483" i="7"/>
  <c r="V483" i="7"/>
  <c r="W483" i="7"/>
  <c r="K484" i="7"/>
  <c r="L484" i="7"/>
  <c r="M484" i="7"/>
  <c r="N484" i="7"/>
  <c r="O484" i="7"/>
  <c r="P484" i="7"/>
  <c r="Q484" i="7"/>
  <c r="R484" i="7"/>
  <c r="S484" i="7"/>
  <c r="T484" i="7"/>
  <c r="U484" i="7"/>
  <c r="V484" i="7"/>
  <c r="W484" i="7"/>
  <c r="K485" i="7"/>
  <c r="L485" i="7"/>
  <c r="M485" i="7"/>
  <c r="N485" i="7"/>
  <c r="O485" i="7"/>
  <c r="P485" i="7"/>
  <c r="Q485" i="7"/>
  <c r="R485" i="7"/>
  <c r="S485" i="7"/>
  <c r="T485" i="7"/>
  <c r="U485" i="7"/>
  <c r="V485" i="7"/>
  <c r="W485" i="7"/>
  <c r="K486" i="7"/>
  <c r="L486" i="7"/>
  <c r="M486" i="7"/>
  <c r="N486" i="7"/>
  <c r="O486" i="7"/>
  <c r="P486" i="7"/>
  <c r="Q486" i="7"/>
  <c r="R486" i="7"/>
  <c r="S486" i="7"/>
  <c r="T486" i="7"/>
  <c r="U486" i="7"/>
  <c r="V486" i="7"/>
  <c r="W486" i="7"/>
  <c r="K487" i="7"/>
  <c r="L487" i="7"/>
  <c r="M487" i="7"/>
  <c r="N487" i="7"/>
  <c r="O487" i="7"/>
  <c r="P487" i="7"/>
  <c r="Q487" i="7"/>
  <c r="R487" i="7"/>
  <c r="S487" i="7"/>
  <c r="T487" i="7"/>
  <c r="U487" i="7"/>
  <c r="V487" i="7"/>
  <c r="W487" i="7"/>
  <c r="K488" i="7"/>
  <c r="L488" i="7"/>
  <c r="M488" i="7"/>
  <c r="N488" i="7"/>
  <c r="O488" i="7"/>
  <c r="P488" i="7"/>
  <c r="Q488" i="7"/>
  <c r="R488" i="7"/>
  <c r="S488" i="7"/>
  <c r="T488" i="7"/>
  <c r="U488" i="7"/>
  <c r="V488" i="7"/>
  <c r="W488" i="7"/>
  <c r="K489" i="7"/>
  <c r="L489" i="7"/>
  <c r="M489" i="7"/>
  <c r="N489" i="7"/>
  <c r="O489" i="7"/>
  <c r="P489" i="7"/>
  <c r="Q489" i="7"/>
  <c r="R489" i="7"/>
  <c r="S489" i="7"/>
  <c r="T489" i="7"/>
  <c r="U489" i="7"/>
  <c r="V489" i="7"/>
  <c r="W489" i="7"/>
  <c r="K490" i="7"/>
  <c r="L490" i="7"/>
  <c r="M490" i="7"/>
  <c r="N490" i="7"/>
  <c r="O490" i="7"/>
  <c r="P490" i="7"/>
  <c r="Q490" i="7"/>
  <c r="R490" i="7"/>
  <c r="S490" i="7"/>
  <c r="T490" i="7"/>
  <c r="U490" i="7"/>
  <c r="V490" i="7"/>
  <c r="W490" i="7"/>
  <c r="K491" i="7"/>
  <c r="L491" i="7"/>
  <c r="M491" i="7"/>
  <c r="N491" i="7"/>
  <c r="O491" i="7"/>
  <c r="P491" i="7"/>
  <c r="Q491" i="7"/>
  <c r="R491" i="7"/>
  <c r="S491" i="7"/>
  <c r="T491" i="7"/>
  <c r="U491" i="7"/>
  <c r="V491" i="7"/>
  <c r="W491" i="7"/>
  <c r="K492" i="7"/>
  <c r="L492" i="7"/>
  <c r="M492" i="7"/>
  <c r="N492" i="7"/>
  <c r="O492" i="7"/>
  <c r="P492" i="7"/>
  <c r="Q492" i="7"/>
  <c r="R492" i="7"/>
  <c r="S492" i="7"/>
  <c r="T492" i="7"/>
  <c r="U492" i="7"/>
  <c r="V492" i="7"/>
  <c r="W492" i="7"/>
  <c r="K493" i="7"/>
  <c r="L493" i="7"/>
  <c r="M493" i="7"/>
  <c r="N493" i="7"/>
  <c r="O493" i="7"/>
  <c r="P493" i="7"/>
  <c r="Q493" i="7"/>
  <c r="R493" i="7"/>
  <c r="S493" i="7"/>
  <c r="T493" i="7"/>
  <c r="U493" i="7"/>
  <c r="V493" i="7"/>
  <c r="W493" i="7"/>
  <c r="K494" i="7"/>
  <c r="L494" i="7"/>
  <c r="M494" i="7"/>
  <c r="N494" i="7"/>
  <c r="O494" i="7"/>
  <c r="P494" i="7"/>
  <c r="Q494" i="7"/>
  <c r="R494" i="7"/>
  <c r="S494" i="7"/>
  <c r="T494" i="7"/>
  <c r="U494" i="7"/>
  <c r="V494" i="7"/>
  <c r="W494" i="7"/>
  <c r="K495" i="7"/>
  <c r="L495" i="7"/>
  <c r="M495" i="7"/>
  <c r="N495" i="7"/>
  <c r="O495" i="7"/>
  <c r="P495" i="7"/>
  <c r="Q495" i="7"/>
  <c r="R495" i="7"/>
  <c r="S495" i="7"/>
  <c r="T495" i="7"/>
  <c r="U495" i="7"/>
  <c r="V495" i="7"/>
  <c r="W495" i="7"/>
  <c r="K496" i="7"/>
  <c r="L496" i="7"/>
  <c r="M496" i="7"/>
  <c r="N496" i="7"/>
  <c r="O496" i="7"/>
  <c r="P496" i="7"/>
  <c r="Q496" i="7"/>
  <c r="R496" i="7"/>
  <c r="S496" i="7"/>
  <c r="T496" i="7"/>
  <c r="U496" i="7"/>
  <c r="V496" i="7"/>
  <c r="W496" i="7"/>
  <c r="K497" i="7"/>
  <c r="L497" i="7"/>
  <c r="M497" i="7"/>
  <c r="N497" i="7"/>
  <c r="O497" i="7"/>
  <c r="P497" i="7"/>
  <c r="Q497" i="7"/>
  <c r="R497" i="7"/>
  <c r="S497" i="7"/>
  <c r="T497" i="7"/>
  <c r="U497" i="7"/>
  <c r="V497" i="7"/>
  <c r="W497" i="7"/>
  <c r="K498" i="7"/>
  <c r="L498" i="7"/>
  <c r="M498" i="7"/>
  <c r="N498" i="7"/>
  <c r="O498" i="7"/>
  <c r="P498" i="7"/>
  <c r="Q498" i="7"/>
  <c r="R498" i="7"/>
  <c r="S498" i="7"/>
  <c r="T498" i="7"/>
  <c r="U498" i="7"/>
  <c r="V498" i="7"/>
  <c r="W498" i="7"/>
  <c r="K499" i="7"/>
  <c r="L499" i="7"/>
  <c r="M499" i="7"/>
  <c r="N499" i="7"/>
  <c r="O499" i="7"/>
  <c r="P499" i="7"/>
  <c r="Q499" i="7"/>
  <c r="R499" i="7"/>
  <c r="S499" i="7"/>
  <c r="T499" i="7"/>
  <c r="U499" i="7"/>
  <c r="V499" i="7"/>
  <c r="W499" i="7"/>
  <c r="K500" i="7"/>
  <c r="L500" i="7"/>
  <c r="M500" i="7"/>
  <c r="N500" i="7"/>
  <c r="O500" i="7"/>
  <c r="P500" i="7"/>
  <c r="Q500" i="7"/>
  <c r="R500" i="7"/>
  <c r="S500" i="7"/>
  <c r="T500" i="7"/>
  <c r="U500" i="7"/>
  <c r="V500" i="7"/>
  <c r="W500" i="7"/>
  <c r="S3" i="7"/>
  <c r="R3" i="7"/>
  <c r="Q3" i="7"/>
  <c r="P3" i="7"/>
  <c r="O3" i="7"/>
  <c r="N3" i="7"/>
  <c r="M3" i="7"/>
  <c r="L3" i="7"/>
  <c r="K3" i="7"/>
  <c r="F7" i="6"/>
  <c r="F8" i="6"/>
  <c r="F9" i="6"/>
  <c r="F10" i="6"/>
  <c r="F11" i="6"/>
  <c r="F12" i="6"/>
  <c r="F13" i="6"/>
  <c r="F14" i="6"/>
  <c r="F15" i="6"/>
  <c r="F4" i="6"/>
  <c r="F5" i="6"/>
  <c r="F6" i="6"/>
  <c r="F3" i="6"/>
  <c r="T11" i="5" l="1"/>
  <c r="U7" i="7"/>
  <c r="Q11" i="5"/>
  <c r="T7" i="7"/>
  <c r="W7" i="7"/>
  <c r="R11" i="5"/>
  <c r="Q10" i="5"/>
  <c r="T6" i="7"/>
  <c r="T9" i="5"/>
  <c r="Q9" i="5"/>
  <c r="T10" i="5"/>
  <c r="G15" i="6"/>
  <c r="H15" i="6"/>
  <c r="I15" i="6"/>
  <c r="W6" i="7"/>
  <c r="U6" i="7"/>
  <c r="R10" i="5"/>
  <c r="R9" i="5"/>
  <c r="W5" i="7"/>
  <c r="U5" i="7"/>
  <c r="Q8" i="5"/>
  <c r="T7" i="5"/>
  <c r="T5" i="7"/>
  <c r="Q7" i="5"/>
  <c r="R8" i="5"/>
  <c r="T8" i="5"/>
  <c r="G14" i="6"/>
  <c r="H14" i="6"/>
  <c r="I14" i="6"/>
  <c r="H13" i="6"/>
  <c r="I13" i="6"/>
  <c r="G13" i="6"/>
  <c r="I12" i="6"/>
  <c r="G12" i="6"/>
  <c r="H12" i="6"/>
  <c r="R7" i="5"/>
  <c r="G11" i="6"/>
  <c r="H11" i="6"/>
  <c r="I11" i="6"/>
  <c r="T5" i="5"/>
  <c r="Q5" i="5"/>
  <c r="W4" i="7"/>
  <c r="R5" i="5"/>
  <c r="T6" i="5"/>
  <c r="R6" i="5"/>
  <c r="T4" i="7"/>
  <c r="Q6" i="5"/>
  <c r="U4" i="7"/>
  <c r="G10" i="6"/>
  <c r="H10" i="6"/>
  <c r="I10" i="6"/>
  <c r="I9" i="6"/>
  <c r="G9" i="6"/>
  <c r="H9" i="6"/>
  <c r="G8" i="6"/>
  <c r="H8" i="6"/>
  <c r="I8" i="6"/>
  <c r="G7" i="6"/>
  <c r="H7" i="6"/>
  <c r="I7" i="6"/>
  <c r="K5" i="3"/>
  <c r="I5" i="3"/>
  <c r="J5" i="3"/>
  <c r="I4" i="3"/>
  <c r="J4" i="3"/>
  <c r="K4" i="3"/>
  <c r="J3" i="3"/>
  <c r="I3" i="3"/>
  <c r="K3" i="3"/>
  <c r="G6" i="6"/>
  <c r="H6" i="6"/>
  <c r="I6" i="6"/>
  <c r="G5" i="6"/>
  <c r="H5" i="6"/>
  <c r="I5" i="6"/>
  <c r="G4" i="6"/>
  <c r="H4" i="6"/>
  <c r="I4" i="6"/>
  <c r="G3" i="6"/>
  <c r="H3" i="6"/>
  <c r="I3" i="6"/>
  <c r="R4" i="5"/>
  <c r="T4" i="5"/>
  <c r="Q4" i="5"/>
  <c r="T3" i="5"/>
  <c r="Q3" i="5"/>
  <c r="R3" i="5"/>
  <c r="W3" i="7"/>
  <c r="T3" i="7"/>
  <c r="U3" i="7"/>
  <c r="AG152" i="1"/>
  <c r="H8" i="2"/>
  <c r="H4" i="2"/>
  <c r="J4" i="2" s="1"/>
  <c r="H5" i="2"/>
  <c r="H6" i="2"/>
  <c r="H7" i="2"/>
  <c r="V7" i="7" l="1"/>
  <c r="S11" i="5"/>
  <c r="S10" i="5"/>
  <c r="V6" i="7"/>
  <c r="S9" i="5"/>
  <c r="V5" i="7"/>
  <c r="S7" i="5"/>
  <c r="S8" i="5"/>
  <c r="S5" i="5"/>
  <c r="S6" i="5"/>
  <c r="V4" i="7"/>
  <c r="S4" i="5"/>
  <c r="S3" i="5"/>
  <c r="V3" i="7"/>
  <c r="AF60" i="1"/>
  <c r="J8" i="2"/>
  <c r="J6" i="2"/>
  <c r="J7" i="2"/>
  <c r="J5" i="2"/>
  <c r="G5" i="2" l="1"/>
  <c r="G6" i="2"/>
  <c r="G8" i="2"/>
  <c r="K8" i="2"/>
  <c r="K6" i="2"/>
  <c r="K7" i="2"/>
  <c r="G7" i="2"/>
  <c r="K5" i="2"/>
  <c r="G4" i="2"/>
  <c r="K4" i="2"/>
  <c r="AF1269" i="1"/>
  <c r="AF1268" i="1"/>
  <c r="AF1267" i="1"/>
  <c r="AF1266" i="1"/>
  <c r="AF1265" i="1"/>
  <c r="AF1264" i="1"/>
  <c r="AF1263" i="1"/>
  <c r="AF1262" i="1"/>
  <c r="AF1261" i="1"/>
  <c r="AF1260" i="1"/>
  <c r="AF1259" i="1"/>
  <c r="AF1258" i="1"/>
  <c r="AF1257" i="1"/>
  <c r="AF1256" i="1"/>
  <c r="AF1255" i="1"/>
  <c r="AF1254" i="1"/>
  <c r="AF1253" i="1"/>
  <c r="AF1252" i="1"/>
  <c r="AF1251" i="1"/>
  <c r="AF1250" i="1"/>
  <c r="AF1249" i="1"/>
  <c r="AF1248" i="1"/>
  <c r="AF1247" i="1"/>
  <c r="AF1246" i="1"/>
  <c r="AF1245" i="1"/>
  <c r="AF1244" i="1"/>
  <c r="AF1243" i="1"/>
  <c r="AF1242" i="1"/>
  <c r="AF1241" i="1"/>
  <c r="AF1240" i="1"/>
  <c r="AF1239" i="1"/>
  <c r="AF1238" i="1"/>
  <c r="AF1237" i="1"/>
  <c r="AF1236" i="1"/>
  <c r="AF1235" i="1"/>
  <c r="AF1234" i="1"/>
  <c r="AF1233" i="1"/>
  <c r="AF1232" i="1"/>
  <c r="AF1231" i="1"/>
  <c r="AF1230" i="1"/>
  <c r="AF1229" i="1"/>
  <c r="AF1228" i="1"/>
  <c r="AF1227" i="1"/>
  <c r="AF1226" i="1"/>
  <c r="AF1225" i="1"/>
  <c r="AF1224" i="1"/>
  <c r="AF1223" i="1"/>
  <c r="AF1222" i="1"/>
  <c r="AF1221" i="1"/>
  <c r="AF1220" i="1"/>
  <c r="AF1219" i="1"/>
  <c r="AF1218" i="1"/>
  <c r="AF1217" i="1"/>
  <c r="AF1216" i="1"/>
  <c r="AF1215" i="1"/>
  <c r="AF1214" i="1"/>
  <c r="AF1213" i="1"/>
  <c r="AF1212" i="1"/>
  <c r="AF1211" i="1"/>
  <c r="AF1210" i="1"/>
  <c r="AF1209" i="1"/>
  <c r="AF1208" i="1"/>
  <c r="AF1207" i="1"/>
  <c r="AF1206" i="1"/>
  <c r="AF1205" i="1"/>
  <c r="AF1204" i="1"/>
  <c r="AF1203" i="1"/>
  <c r="AF1202" i="1"/>
  <c r="AF1201" i="1"/>
  <c r="AF1200" i="1"/>
  <c r="AF1199" i="1"/>
  <c r="AF1198" i="1"/>
  <c r="AF1197" i="1"/>
  <c r="AF1196" i="1"/>
  <c r="AF1195" i="1"/>
  <c r="AF1194" i="1"/>
  <c r="AF1193" i="1"/>
  <c r="AF1192" i="1"/>
  <c r="AF1191" i="1"/>
  <c r="AF1190" i="1"/>
  <c r="AF1189" i="1"/>
  <c r="AF1188" i="1"/>
  <c r="AF1187" i="1"/>
  <c r="AF1186" i="1"/>
  <c r="AF1185" i="1"/>
  <c r="AF1184" i="1"/>
  <c r="AF1183" i="1"/>
  <c r="AF1182" i="1"/>
  <c r="AF1181" i="1"/>
  <c r="AF1180" i="1"/>
  <c r="AF1179" i="1"/>
  <c r="AF1178" i="1"/>
  <c r="AF1177" i="1"/>
  <c r="AF1176" i="1"/>
  <c r="AF1175" i="1"/>
  <c r="AF1174" i="1"/>
  <c r="AF1173" i="1"/>
  <c r="AF1172" i="1"/>
  <c r="AF1171" i="1"/>
  <c r="AF1170" i="1"/>
  <c r="AF1169" i="1"/>
  <c r="AF1168" i="1"/>
  <c r="AF1167" i="1"/>
  <c r="AF1166" i="1"/>
  <c r="AF1165" i="1"/>
  <c r="AF1164" i="1"/>
  <c r="AF1163" i="1"/>
  <c r="AF1162" i="1"/>
  <c r="AF1161" i="1"/>
  <c r="AF1160" i="1"/>
  <c r="AF1159" i="1"/>
  <c r="AF1158" i="1"/>
  <c r="AF1157" i="1"/>
  <c r="AF1156" i="1"/>
  <c r="AF1155" i="1"/>
  <c r="AF1154" i="1"/>
  <c r="AF1153" i="1"/>
  <c r="AF1152" i="1"/>
  <c r="AF1151" i="1"/>
  <c r="AF1150" i="1"/>
  <c r="AF1149" i="1"/>
  <c r="AF1148" i="1"/>
  <c r="AF1147" i="1"/>
  <c r="AF1146" i="1"/>
  <c r="AF1145" i="1"/>
  <c r="AF1144" i="1"/>
  <c r="AF1143" i="1"/>
  <c r="AF1142" i="1"/>
  <c r="AF1141" i="1"/>
  <c r="AF1140" i="1"/>
  <c r="AF1139" i="1"/>
  <c r="AF1138" i="1"/>
  <c r="AF1137" i="1"/>
  <c r="AF1136" i="1"/>
  <c r="AF1135" i="1"/>
  <c r="AF1134" i="1"/>
  <c r="AF1133" i="1"/>
  <c r="AF1132" i="1"/>
  <c r="AF1131" i="1"/>
  <c r="AF1130" i="1"/>
  <c r="AF1129" i="1"/>
  <c r="AF1128" i="1"/>
  <c r="AF1127" i="1"/>
  <c r="AF1126" i="1"/>
  <c r="AF1125" i="1"/>
  <c r="AF1124" i="1"/>
  <c r="AF1123" i="1"/>
  <c r="AF1122" i="1"/>
  <c r="AF1121" i="1"/>
  <c r="AF1120" i="1"/>
  <c r="AF1119" i="1"/>
  <c r="AF1118" i="1"/>
  <c r="AF1117" i="1"/>
  <c r="AF1116" i="1"/>
  <c r="AF1115" i="1"/>
  <c r="AF1114" i="1"/>
  <c r="AF1113" i="1"/>
  <c r="AF1112" i="1"/>
  <c r="AF1111" i="1"/>
  <c r="AF1110" i="1"/>
  <c r="AF1109" i="1"/>
  <c r="AF1108" i="1"/>
  <c r="AF1107" i="1"/>
  <c r="AF1106" i="1"/>
  <c r="AF1105" i="1"/>
  <c r="AF1104" i="1"/>
  <c r="AF1103" i="1"/>
  <c r="AF1102" i="1"/>
  <c r="AF1101" i="1"/>
  <c r="AF1100" i="1"/>
  <c r="AF1099" i="1"/>
  <c r="AF1098" i="1"/>
  <c r="AF1097" i="1"/>
  <c r="AF1096" i="1"/>
  <c r="AF1095" i="1"/>
  <c r="AF1094" i="1"/>
  <c r="AF1093" i="1"/>
  <c r="AF1092" i="1"/>
  <c r="AF1091" i="1"/>
  <c r="AF1090" i="1"/>
  <c r="AF1089" i="1"/>
  <c r="AF1088" i="1"/>
  <c r="AF1087" i="1"/>
  <c r="AF1086" i="1"/>
  <c r="AF1085" i="1"/>
  <c r="AF1084" i="1"/>
  <c r="AF1083" i="1"/>
  <c r="AF1082" i="1"/>
  <c r="AF1081" i="1"/>
  <c r="AF1080" i="1"/>
  <c r="AF1079" i="1"/>
  <c r="AF1078" i="1"/>
  <c r="AF1077" i="1"/>
  <c r="AF1076" i="1"/>
  <c r="AF1075" i="1"/>
  <c r="AF1074" i="1"/>
  <c r="AF1073" i="1"/>
  <c r="AF1072" i="1"/>
  <c r="AF1071" i="1"/>
  <c r="AF1070" i="1"/>
  <c r="AF1069" i="1"/>
  <c r="AF1068" i="1"/>
  <c r="AF1067" i="1"/>
  <c r="AF1066" i="1"/>
  <c r="AF1065" i="1"/>
  <c r="AF1064" i="1"/>
  <c r="AF1063" i="1"/>
  <c r="AF1062" i="1"/>
  <c r="AF1061" i="1"/>
  <c r="AF1060" i="1"/>
  <c r="AF1059" i="1"/>
  <c r="AF1058" i="1"/>
  <c r="AF1057" i="1"/>
  <c r="AF1056" i="1"/>
  <c r="AF1055" i="1"/>
  <c r="AF1054" i="1"/>
  <c r="AF1053" i="1"/>
  <c r="AF1052" i="1"/>
  <c r="AF1051" i="1"/>
  <c r="AF1050" i="1"/>
  <c r="AF1049" i="1"/>
  <c r="AF1048" i="1"/>
  <c r="AF1047" i="1"/>
  <c r="AF1046" i="1"/>
  <c r="AF1045" i="1"/>
  <c r="AF1044" i="1"/>
  <c r="AF1043" i="1"/>
  <c r="AF1042" i="1"/>
  <c r="AF1041" i="1"/>
  <c r="AF1040" i="1"/>
  <c r="AF1039" i="1"/>
  <c r="AF1038" i="1"/>
  <c r="AF1037" i="1"/>
  <c r="AF1036" i="1"/>
  <c r="AF1035" i="1"/>
  <c r="AF1034" i="1"/>
  <c r="AF1033" i="1"/>
  <c r="AF1032" i="1"/>
  <c r="AF1031" i="1"/>
  <c r="AF1030" i="1"/>
  <c r="AF1029" i="1"/>
  <c r="AF1028" i="1"/>
  <c r="AF1027" i="1"/>
  <c r="AF1026" i="1"/>
  <c r="AF1025" i="1"/>
  <c r="AF1024" i="1"/>
  <c r="AF1023" i="1"/>
  <c r="AF1022" i="1"/>
  <c r="AF1021" i="1"/>
  <c r="AF1020" i="1"/>
  <c r="AF1019" i="1"/>
  <c r="AF1018" i="1"/>
  <c r="AF1017" i="1"/>
  <c r="AF1016" i="1"/>
  <c r="AF1015" i="1"/>
  <c r="AF1014" i="1"/>
  <c r="AF1013" i="1"/>
  <c r="AF1012" i="1"/>
  <c r="AF1011" i="1"/>
  <c r="AF1010" i="1"/>
  <c r="AF1009" i="1"/>
  <c r="AF1008" i="1"/>
  <c r="AF1007" i="1"/>
  <c r="AF1006" i="1"/>
  <c r="AF1005" i="1"/>
  <c r="AF1004" i="1"/>
  <c r="AF1003" i="1"/>
  <c r="AF1002" i="1"/>
  <c r="AF1001" i="1"/>
  <c r="AF1000" i="1"/>
  <c r="AF999" i="1"/>
  <c r="AF998" i="1"/>
  <c r="AF997" i="1"/>
  <c r="AF996" i="1"/>
  <c r="AF995" i="1"/>
  <c r="AF994" i="1"/>
  <c r="AF993" i="1"/>
  <c r="AF992" i="1"/>
  <c r="AF991" i="1"/>
  <c r="AF990" i="1"/>
  <c r="AF989" i="1"/>
  <c r="AF988" i="1"/>
  <c r="AF987" i="1"/>
  <c r="AF986" i="1"/>
  <c r="AF985" i="1"/>
  <c r="AF984" i="1"/>
  <c r="AF983" i="1"/>
  <c r="AF982" i="1"/>
  <c r="AF981" i="1"/>
  <c r="AF980" i="1"/>
  <c r="AF979" i="1"/>
  <c r="AF978" i="1"/>
  <c r="AF977" i="1"/>
  <c r="AF976" i="1"/>
  <c r="AF975" i="1"/>
  <c r="AF974" i="1"/>
  <c r="AF973" i="1"/>
  <c r="AF972" i="1"/>
  <c r="AF971" i="1"/>
  <c r="AF970" i="1"/>
  <c r="AF969" i="1"/>
  <c r="AF968" i="1"/>
  <c r="AF967" i="1"/>
  <c r="AF966" i="1"/>
  <c r="AF965" i="1"/>
  <c r="AF964" i="1"/>
  <c r="AF963" i="1"/>
  <c r="AF962" i="1"/>
  <c r="AF961" i="1"/>
  <c r="AF960" i="1"/>
  <c r="AF959" i="1"/>
  <c r="AF958" i="1"/>
  <c r="AF957" i="1"/>
  <c r="AF956" i="1"/>
  <c r="AF955" i="1"/>
  <c r="AF954" i="1"/>
  <c r="AF953" i="1"/>
  <c r="AF952" i="1"/>
  <c r="AF951" i="1"/>
  <c r="AF950" i="1"/>
  <c r="AF949" i="1"/>
  <c r="AF948" i="1"/>
  <c r="AF947" i="1"/>
  <c r="AF946" i="1"/>
  <c r="AF945" i="1"/>
  <c r="AF944" i="1"/>
  <c r="AF943" i="1"/>
  <c r="AF942" i="1"/>
  <c r="AF941" i="1"/>
  <c r="AF940" i="1"/>
  <c r="AF939" i="1"/>
  <c r="AF938" i="1"/>
  <c r="AF937" i="1"/>
  <c r="AF936" i="1"/>
  <c r="AF935" i="1"/>
  <c r="AF934" i="1"/>
  <c r="AF933" i="1"/>
  <c r="AF932" i="1"/>
  <c r="AF931" i="1"/>
  <c r="AF930" i="1"/>
  <c r="AF929" i="1"/>
  <c r="AF928" i="1"/>
  <c r="AF927" i="1"/>
  <c r="AF926" i="1"/>
  <c r="AF925" i="1"/>
  <c r="AF924" i="1"/>
  <c r="AF923" i="1"/>
  <c r="AF922" i="1"/>
  <c r="AF921" i="1"/>
  <c r="AF920" i="1"/>
  <c r="AF919" i="1"/>
  <c r="AF918" i="1"/>
  <c r="AF917" i="1"/>
  <c r="AF916" i="1"/>
  <c r="AF915" i="1"/>
  <c r="AF914" i="1"/>
  <c r="AF913" i="1"/>
  <c r="AF912" i="1"/>
  <c r="AF911" i="1"/>
  <c r="AF910" i="1"/>
  <c r="AF909" i="1"/>
  <c r="AF908" i="1"/>
  <c r="AF907" i="1"/>
  <c r="AF906" i="1"/>
  <c r="AF905" i="1"/>
  <c r="AF904" i="1"/>
  <c r="AF903" i="1"/>
  <c r="AF902" i="1"/>
  <c r="AF901" i="1"/>
  <c r="AF900" i="1"/>
  <c r="AF899" i="1"/>
  <c r="AF898" i="1"/>
  <c r="AF897" i="1"/>
  <c r="AF896" i="1"/>
  <c r="AF895" i="1"/>
  <c r="AF894" i="1"/>
  <c r="AF893" i="1"/>
  <c r="AF892" i="1"/>
  <c r="AF891" i="1"/>
  <c r="AF890" i="1"/>
  <c r="AF889" i="1"/>
  <c r="AF888" i="1"/>
  <c r="AF887" i="1"/>
  <c r="AF886" i="1"/>
  <c r="AF885" i="1"/>
  <c r="AF884" i="1"/>
  <c r="AF883" i="1"/>
  <c r="AF882" i="1"/>
  <c r="AF881" i="1"/>
  <c r="AF880" i="1"/>
  <c r="AF879" i="1"/>
  <c r="AF878" i="1"/>
  <c r="AF877" i="1"/>
  <c r="AF876" i="1"/>
  <c r="AF875" i="1"/>
  <c r="AF874" i="1"/>
  <c r="AF873" i="1"/>
  <c r="AF872" i="1"/>
  <c r="AF871" i="1"/>
  <c r="AF870" i="1"/>
  <c r="AF869" i="1"/>
  <c r="AF868" i="1"/>
  <c r="AF867" i="1"/>
  <c r="AF866" i="1"/>
  <c r="AF865" i="1"/>
  <c r="AF864" i="1"/>
  <c r="AF863" i="1"/>
  <c r="AF862" i="1"/>
  <c r="AF861" i="1"/>
  <c r="AF860" i="1"/>
  <c r="AF859" i="1"/>
  <c r="AF858" i="1"/>
  <c r="AF857" i="1"/>
  <c r="AF856" i="1"/>
  <c r="AF855" i="1"/>
  <c r="AF854" i="1"/>
  <c r="AF853" i="1"/>
  <c r="AF852" i="1"/>
  <c r="AF851" i="1"/>
  <c r="AF850" i="1"/>
  <c r="AF849" i="1"/>
  <c r="AF848" i="1"/>
  <c r="AF847" i="1"/>
  <c r="AF846" i="1"/>
  <c r="AF845" i="1"/>
  <c r="AF844" i="1"/>
  <c r="AF843" i="1"/>
  <c r="AF842" i="1"/>
  <c r="AF841" i="1"/>
  <c r="AF840" i="1"/>
  <c r="AF839" i="1"/>
  <c r="AF838" i="1"/>
  <c r="AF837" i="1"/>
  <c r="AF836" i="1"/>
  <c r="AF835" i="1"/>
  <c r="AF834" i="1"/>
  <c r="AF833" i="1"/>
  <c r="AF832" i="1"/>
  <c r="AF831" i="1"/>
  <c r="AF830" i="1"/>
  <c r="AF829" i="1"/>
  <c r="AF828" i="1"/>
  <c r="AF827" i="1"/>
  <c r="AF826" i="1"/>
  <c r="AF825" i="1"/>
  <c r="AF824" i="1"/>
  <c r="AF823" i="1"/>
  <c r="AF822" i="1"/>
  <c r="AF821" i="1"/>
  <c r="AF820" i="1"/>
  <c r="AF819" i="1"/>
  <c r="AF818" i="1"/>
  <c r="AF817" i="1"/>
  <c r="AF816" i="1"/>
  <c r="AF815" i="1"/>
  <c r="AF814" i="1"/>
  <c r="AF813" i="1"/>
  <c r="AF812" i="1"/>
  <c r="AF811" i="1"/>
  <c r="AF810" i="1"/>
  <c r="AF809" i="1"/>
  <c r="AF808" i="1"/>
  <c r="AF807" i="1"/>
  <c r="AF806" i="1"/>
  <c r="AF805" i="1"/>
  <c r="AF804" i="1"/>
  <c r="AF803" i="1"/>
  <c r="AF802" i="1"/>
  <c r="AF801" i="1"/>
  <c r="AF800" i="1"/>
  <c r="AF799" i="1"/>
  <c r="AF798" i="1"/>
  <c r="AF797" i="1"/>
  <c r="AF796" i="1"/>
  <c r="AF795" i="1"/>
  <c r="AF794" i="1"/>
  <c r="AF793" i="1"/>
  <c r="AF792" i="1"/>
  <c r="AF791" i="1"/>
  <c r="AF790" i="1"/>
  <c r="AF789" i="1"/>
  <c r="AF788" i="1"/>
  <c r="AF787" i="1"/>
  <c r="AF786" i="1"/>
  <c r="AF785" i="1"/>
  <c r="AF784" i="1"/>
  <c r="AF783" i="1"/>
  <c r="AF782" i="1"/>
  <c r="AF781" i="1"/>
  <c r="AF780" i="1"/>
  <c r="AF779" i="1"/>
  <c r="AF778" i="1"/>
  <c r="AF777" i="1"/>
  <c r="AF776" i="1"/>
  <c r="AF775" i="1"/>
  <c r="AF774" i="1"/>
  <c r="AF773" i="1"/>
  <c r="AF772" i="1"/>
  <c r="AF771" i="1"/>
  <c r="AF770" i="1"/>
  <c r="AF769" i="1"/>
  <c r="AF768" i="1"/>
  <c r="AF767" i="1"/>
  <c r="AF766" i="1"/>
  <c r="AF765" i="1"/>
  <c r="AF764" i="1"/>
  <c r="AF763" i="1"/>
  <c r="AF762" i="1"/>
  <c r="AF761" i="1"/>
  <c r="AF760" i="1"/>
  <c r="AF759" i="1"/>
  <c r="AF758" i="1"/>
  <c r="AF757" i="1"/>
  <c r="AF756" i="1"/>
  <c r="AF755" i="1"/>
  <c r="AF754" i="1"/>
  <c r="AF753" i="1"/>
  <c r="AF752" i="1"/>
  <c r="AF751" i="1"/>
  <c r="AF750" i="1"/>
  <c r="AF749" i="1"/>
  <c r="AF748" i="1"/>
  <c r="AF747" i="1"/>
  <c r="AF746" i="1"/>
  <c r="AF745" i="1"/>
  <c r="AF744" i="1"/>
  <c r="AF743" i="1"/>
  <c r="AF742" i="1"/>
  <c r="AF741" i="1"/>
  <c r="AF740" i="1"/>
  <c r="AF739" i="1"/>
  <c r="AF738" i="1"/>
  <c r="AF737" i="1"/>
  <c r="AF736" i="1"/>
  <c r="AF735" i="1"/>
  <c r="AF734" i="1"/>
  <c r="AF733" i="1"/>
  <c r="AF732" i="1"/>
  <c r="AF731" i="1"/>
  <c r="AF730" i="1"/>
  <c r="AF729" i="1"/>
  <c r="AF728" i="1"/>
  <c r="AF727" i="1"/>
  <c r="AF726" i="1"/>
  <c r="AF725" i="1"/>
  <c r="AF724" i="1"/>
  <c r="AF723" i="1"/>
  <c r="AF722" i="1"/>
  <c r="AF721" i="1"/>
  <c r="AF720" i="1"/>
  <c r="AF719" i="1"/>
  <c r="AF718" i="1"/>
  <c r="AF717" i="1"/>
  <c r="AF716" i="1"/>
  <c r="AF715" i="1"/>
  <c r="AF714" i="1"/>
  <c r="AF713" i="1"/>
  <c r="AF712" i="1"/>
  <c r="AF711" i="1"/>
  <c r="AF710" i="1"/>
  <c r="AF709" i="1"/>
  <c r="AF708" i="1"/>
  <c r="AF707" i="1"/>
  <c r="AF706" i="1"/>
  <c r="AF705" i="1"/>
  <c r="AF704" i="1"/>
  <c r="AF703" i="1"/>
  <c r="AF702" i="1"/>
  <c r="AF701" i="1"/>
  <c r="AF700" i="1"/>
  <c r="AF699" i="1"/>
  <c r="AF698" i="1"/>
  <c r="AF697" i="1"/>
  <c r="AF696" i="1"/>
  <c r="AF695" i="1"/>
  <c r="AF694" i="1"/>
  <c r="AF693" i="1"/>
  <c r="AF692" i="1"/>
  <c r="AF691" i="1"/>
  <c r="AF690" i="1"/>
  <c r="AF689" i="1"/>
  <c r="AF688" i="1"/>
  <c r="AF687" i="1"/>
  <c r="AF686" i="1"/>
  <c r="AF685" i="1"/>
  <c r="AF684" i="1"/>
  <c r="AF683" i="1"/>
  <c r="AF682" i="1"/>
  <c r="AF681" i="1"/>
  <c r="AF680" i="1"/>
  <c r="AF679" i="1"/>
  <c r="AF678" i="1"/>
  <c r="AF677" i="1"/>
  <c r="AF676" i="1"/>
  <c r="AF675" i="1"/>
  <c r="AF674" i="1"/>
  <c r="AF673" i="1"/>
  <c r="AF672" i="1"/>
  <c r="AF671" i="1"/>
  <c r="AF670" i="1"/>
  <c r="AF669" i="1"/>
  <c r="AF668" i="1"/>
  <c r="AF667" i="1"/>
  <c r="AF666" i="1"/>
  <c r="AF665" i="1"/>
  <c r="AF664" i="1"/>
  <c r="AF663" i="1"/>
  <c r="AF662" i="1"/>
  <c r="AF661" i="1"/>
  <c r="AF660" i="1"/>
  <c r="AF659" i="1"/>
  <c r="AF658" i="1"/>
  <c r="AF657" i="1"/>
  <c r="AF656" i="1"/>
  <c r="AF655" i="1"/>
  <c r="AF654" i="1"/>
  <c r="AF653" i="1"/>
  <c r="AF652" i="1"/>
  <c r="AF651" i="1"/>
  <c r="AF650" i="1"/>
  <c r="AF649" i="1"/>
  <c r="AF648" i="1"/>
  <c r="AF647" i="1"/>
  <c r="AF646" i="1"/>
  <c r="AF645" i="1"/>
  <c r="AF644" i="1"/>
  <c r="AF643" i="1"/>
  <c r="AF642" i="1"/>
  <c r="AF641" i="1"/>
  <c r="AF640" i="1"/>
  <c r="AF639" i="1"/>
  <c r="AF638" i="1"/>
  <c r="AF637" i="1"/>
  <c r="AF636" i="1"/>
  <c r="AF635" i="1"/>
  <c r="AF634" i="1"/>
  <c r="AF633" i="1"/>
  <c r="AF632" i="1"/>
  <c r="AF631" i="1"/>
  <c r="AF630" i="1"/>
  <c r="AF629" i="1"/>
  <c r="AF628" i="1"/>
  <c r="AF627" i="1"/>
  <c r="AF626" i="1"/>
  <c r="AF625" i="1"/>
  <c r="AF624" i="1"/>
  <c r="AF623" i="1"/>
  <c r="AF622" i="1"/>
  <c r="AF621" i="1"/>
  <c r="AF620" i="1"/>
  <c r="AF619" i="1"/>
  <c r="AF618" i="1"/>
  <c r="AF617" i="1"/>
  <c r="AF616" i="1"/>
  <c r="AF615" i="1"/>
  <c r="AF614" i="1"/>
  <c r="AF613" i="1"/>
  <c r="AF612" i="1"/>
  <c r="AF611" i="1"/>
  <c r="AF610" i="1"/>
  <c r="AF609" i="1"/>
  <c r="AF608" i="1"/>
  <c r="AF607" i="1"/>
  <c r="AF606" i="1"/>
  <c r="AF605" i="1"/>
  <c r="AF604" i="1"/>
  <c r="AF603" i="1"/>
  <c r="AF602" i="1"/>
  <c r="AF601" i="1"/>
  <c r="AF600" i="1"/>
  <c r="AF599" i="1"/>
  <c r="AF598" i="1"/>
  <c r="AF597" i="1"/>
  <c r="AF596" i="1"/>
  <c r="AF595" i="1"/>
  <c r="AF594" i="1"/>
  <c r="AF593" i="1"/>
  <c r="AF592" i="1"/>
  <c r="AF591" i="1"/>
  <c r="AF590" i="1"/>
  <c r="AF589" i="1"/>
  <c r="AF588" i="1"/>
  <c r="AF587" i="1"/>
  <c r="AF586" i="1"/>
  <c r="AF585" i="1"/>
  <c r="AF584" i="1"/>
  <c r="AF583" i="1"/>
  <c r="AF582" i="1"/>
  <c r="AF581" i="1"/>
  <c r="AF580" i="1"/>
  <c r="AF579" i="1"/>
  <c r="AF578" i="1"/>
  <c r="AF577" i="1"/>
  <c r="AF576" i="1"/>
  <c r="AF575" i="1"/>
  <c r="AF574" i="1"/>
  <c r="AF573" i="1"/>
  <c r="AF572" i="1"/>
  <c r="AF571" i="1"/>
  <c r="AF570" i="1"/>
  <c r="AF569" i="1"/>
  <c r="AF568" i="1"/>
  <c r="AF567" i="1"/>
  <c r="AF566" i="1"/>
  <c r="AF565" i="1"/>
  <c r="AF564" i="1"/>
  <c r="AF563" i="1"/>
  <c r="AF562" i="1"/>
  <c r="AF561" i="1"/>
  <c r="AF560" i="1"/>
  <c r="AF559" i="1"/>
  <c r="AF558" i="1"/>
  <c r="AF557" i="1"/>
  <c r="AF556" i="1"/>
  <c r="AF555" i="1"/>
  <c r="AF554" i="1"/>
  <c r="AF553" i="1"/>
  <c r="AF552" i="1"/>
  <c r="AF551" i="1"/>
  <c r="AF550" i="1"/>
  <c r="AF549" i="1"/>
  <c r="AF548" i="1"/>
  <c r="AF547" i="1"/>
  <c r="AF546" i="1"/>
  <c r="AF545" i="1"/>
  <c r="AF544" i="1"/>
  <c r="AF543" i="1"/>
  <c r="AF542" i="1"/>
  <c r="AF541" i="1"/>
  <c r="AF540" i="1"/>
  <c r="AF539" i="1"/>
  <c r="AF538" i="1"/>
  <c r="AF537" i="1"/>
  <c r="AF536" i="1"/>
  <c r="AF535" i="1"/>
  <c r="AF534" i="1"/>
  <c r="AF533" i="1"/>
  <c r="AF532" i="1"/>
  <c r="AF531" i="1"/>
  <c r="AF530" i="1"/>
  <c r="AF529" i="1"/>
  <c r="AF528" i="1"/>
  <c r="AF527" i="1"/>
  <c r="AF526" i="1"/>
  <c r="AF525" i="1"/>
  <c r="AF524" i="1"/>
  <c r="AF523" i="1"/>
  <c r="AF522" i="1"/>
  <c r="AF521" i="1"/>
  <c r="AF520" i="1"/>
  <c r="AF519" i="1"/>
  <c r="AF518" i="1"/>
  <c r="AF517" i="1"/>
  <c r="AF516" i="1"/>
  <c r="AF515" i="1"/>
  <c r="AF514" i="1"/>
  <c r="AF513" i="1"/>
  <c r="AF512" i="1"/>
  <c r="AF511" i="1"/>
  <c r="AF510" i="1"/>
  <c r="AF509" i="1"/>
  <c r="AF508" i="1"/>
  <c r="AF507" i="1"/>
  <c r="AF506" i="1"/>
  <c r="AF505" i="1"/>
  <c r="AF504" i="1"/>
  <c r="AF503" i="1"/>
  <c r="AF502" i="1"/>
  <c r="AF501" i="1"/>
  <c r="AF500" i="1"/>
  <c r="AF499" i="1"/>
  <c r="AF498" i="1"/>
  <c r="AF497" i="1"/>
  <c r="AF496" i="1"/>
  <c r="AF495" i="1"/>
  <c r="AF494" i="1"/>
  <c r="AF493" i="1"/>
  <c r="AF492" i="1"/>
  <c r="AF491" i="1"/>
  <c r="AF490" i="1"/>
  <c r="AF489" i="1"/>
  <c r="AF488" i="1"/>
  <c r="AF487" i="1"/>
  <c r="AF486" i="1"/>
  <c r="AF485" i="1"/>
  <c r="AF484" i="1"/>
  <c r="AF483" i="1"/>
  <c r="AF482" i="1"/>
  <c r="AF481" i="1"/>
  <c r="AF480" i="1"/>
  <c r="AF479" i="1"/>
  <c r="AF478" i="1"/>
  <c r="AF477" i="1"/>
  <c r="AF476" i="1"/>
  <c r="AF475" i="1"/>
  <c r="AF474" i="1"/>
  <c r="AF473" i="1"/>
  <c r="AF472" i="1"/>
  <c r="AF471" i="1"/>
  <c r="AF470" i="1"/>
  <c r="AF469" i="1"/>
  <c r="AF468" i="1"/>
  <c r="AF467" i="1"/>
  <c r="AF466" i="1"/>
  <c r="AF465" i="1"/>
  <c r="AF464" i="1"/>
  <c r="AF463" i="1"/>
  <c r="AF462" i="1"/>
  <c r="AF461" i="1"/>
  <c r="AF460" i="1"/>
  <c r="AF459" i="1"/>
  <c r="AF458" i="1"/>
  <c r="AF457" i="1"/>
  <c r="AF456" i="1"/>
  <c r="AF455" i="1"/>
  <c r="AF454" i="1"/>
  <c r="AF453" i="1"/>
  <c r="AF452" i="1"/>
  <c r="AF451" i="1"/>
  <c r="AF450" i="1"/>
  <c r="AF449" i="1"/>
  <c r="AF448" i="1"/>
  <c r="AF447" i="1"/>
  <c r="AF446" i="1"/>
  <c r="AF445" i="1"/>
  <c r="AF444" i="1"/>
  <c r="AF443" i="1"/>
  <c r="AF442" i="1"/>
  <c r="AF441" i="1"/>
  <c r="AF440" i="1"/>
  <c r="AF439" i="1"/>
  <c r="AF438" i="1"/>
  <c r="AF437" i="1"/>
  <c r="AF436" i="1"/>
  <c r="AF435" i="1"/>
  <c r="AF434" i="1"/>
  <c r="AF433" i="1"/>
  <c r="AF432" i="1"/>
  <c r="AF431" i="1"/>
  <c r="AF430" i="1"/>
  <c r="AF429" i="1"/>
  <c r="AF428" i="1"/>
  <c r="AF427" i="1"/>
  <c r="AF426" i="1"/>
  <c r="AF425" i="1"/>
  <c r="AF424" i="1"/>
  <c r="AF423" i="1"/>
  <c r="AF422" i="1"/>
  <c r="AF421" i="1"/>
  <c r="AF420" i="1"/>
  <c r="AF419" i="1"/>
  <c r="AF418" i="1"/>
  <c r="AF417" i="1"/>
  <c r="AF416" i="1"/>
  <c r="AF415" i="1"/>
  <c r="AF414" i="1"/>
  <c r="AF413" i="1"/>
  <c r="AF412" i="1"/>
  <c r="AF411" i="1"/>
  <c r="AF410" i="1"/>
  <c r="AF409" i="1"/>
  <c r="AF408" i="1"/>
  <c r="AF407" i="1"/>
  <c r="AF406" i="1"/>
  <c r="AF405" i="1"/>
  <c r="AF404" i="1"/>
  <c r="AF403" i="1"/>
  <c r="AF402" i="1"/>
  <c r="AF401" i="1"/>
  <c r="AF400" i="1"/>
  <c r="AF399" i="1"/>
  <c r="AF398" i="1"/>
  <c r="AF397" i="1"/>
  <c r="AF396" i="1"/>
  <c r="AF395" i="1"/>
  <c r="AF394" i="1"/>
  <c r="AF393" i="1"/>
  <c r="AF392" i="1"/>
  <c r="AF391" i="1"/>
  <c r="AF390" i="1"/>
  <c r="AF389" i="1"/>
  <c r="AF388" i="1"/>
  <c r="AF387" i="1"/>
  <c r="AF386" i="1"/>
  <c r="AF385" i="1"/>
  <c r="AF384" i="1"/>
  <c r="AF383" i="1"/>
  <c r="AF382" i="1"/>
  <c r="AF381" i="1"/>
  <c r="AF380" i="1"/>
  <c r="AF379" i="1"/>
  <c r="AF378" i="1"/>
  <c r="AF377" i="1"/>
  <c r="AF376" i="1"/>
  <c r="AF375" i="1"/>
  <c r="AF374" i="1"/>
  <c r="AF373" i="1"/>
  <c r="AF372" i="1"/>
  <c r="AF371" i="1"/>
  <c r="AF370" i="1"/>
  <c r="AF369" i="1"/>
  <c r="AF368" i="1"/>
  <c r="AF367" i="1"/>
  <c r="AF366" i="1"/>
  <c r="AF365" i="1"/>
  <c r="AF364" i="1"/>
  <c r="AF363" i="1"/>
  <c r="AF362" i="1"/>
  <c r="AF361" i="1"/>
  <c r="AF360" i="1"/>
  <c r="AF359" i="1"/>
  <c r="AF358" i="1"/>
  <c r="AF357" i="1"/>
  <c r="AF356" i="1"/>
  <c r="AF355" i="1"/>
  <c r="AF354" i="1"/>
  <c r="AF353" i="1"/>
  <c r="AF352" i="1"/>
  <c r="AF351" i="1"/>
  <c r="AF350" i="1"/>
  <c r="AF349" i="1"/>
  <c r="AF348" i="1"/>
  <c r="AF347" i="1"/>
  <c r="AF346" i="1"/>
  <c r="AF345" i="1"/>
  <c r="AF344" i="1"/>
  <c r="AF343" i="1"/>
  <c r="AF342" i="1"/>
  <c r="AF341" i="1"/>
  <c r="AF340" i="1"/>
  <c r="AF339" i="1"/>
  <c r="AF338" i="1"/>
  <c r="AF337" i="1"/>
  <c r="AF336" i="1"/>
  <c r="AF335" i="1"/>
  <c r="AF334" i="1"/>
  <c r="AF333" i="1"/>
  <c r="AF332" i="1"/>
  <c r="AF331" i="1"/>
  <c r="AF330" i="1"/>
  <c r="AF329" i="1"/>
  <c r="AF328" i="1"/>
  <c r="AF327" i="1"/>
  <c r="AF326" i="1"/>
  <c r="AF325" i="1"/>
  <c r="AF324" i="1"/>
  <c r="AF323" i="1"/>
  <c r="AF322" i="1"/>
  <c r="AF321" i="1"/>
  <c r="AF320" i="1"/>
  <c r="AF319" i="1"/>
  <c r="AF318" i="1"/>
  <c r="AF317" i="1"/>
  <c r="AF316" i="1"/>
  <c r="AF315" i="1"/>
  <c r="AF314" i="1"/>
  <c r="AF313" i="1"/>
  <c r="AF312" i="1"/>
  <c r="AF311" i="1"/>
  <c r="AF310" i="1"/>
  <c r="AF309" i="1"/>
  <c r="AF308" i="1"/>
  <c r="AF307" i="1"/>
  <c r="AF306" i="1"/>
  <c r="AF305" i="1"/>
  <c r="AF304" i="1"/>
  <c r="AF303" i="1"/>
  <c r="AF302" i="1"/>
  <c r="AF301" i="1"/>
  <c r="AF300" i="1"/>
  <c r="AF299" i="1"/>
  <c r="AF298" i="1"/>
  <c r="AF297" i="1"/>
  <c r="AF296" i="1"/>
  <c r="AF295" i="1"/>
  <c r="AF294" i="1"/>
  <c r="AF293" i="1"/>
  <c r="AF292" i="1"/>
  <c r="AF291" i="1"/>
  <c r="AF290" i="1"/>
  <c r="AF289" i="1"/>
  <c r="AF288" i="1"/>
  <c r="AF287" i="1"/>
  <c r="AF286" i="1"/>
  <c r="AF285" i="1"/>
  <c r="AF284" i="1"/>
  <c r="AF283" i="1"/>
  <c r="AF282" i="1"/>
  <c r="AF281" i="1"/>
  <c r="AF280" i="1"/>
  <c r="AF279" i="1"/>
  <c r="AF278" i="1"/>
  <c r="AF277" i="1"/>
  <c r="AF276" i="1"/>
  <c r="AF275" i="1"/>
  <c r="AF274" i="1"/>
  <c r="AF273" i="1"/>
  <c r="AF272" i="1"/>
  <c r="AF271" i="1"/>
  <c r="AF270" i="1"/>
  <c r="AM261" i="1"/>
  <c r="AL261" i="1"/>
  <c r="AJ261" i="1"/>
  <c r="AI261" i="1"/>
  <c r="AH261" i="1"/>
  <c r="AG261" i="1"/>
  <c r="AF261" i="1"/>
  <c r="AM260" i="1"/>
  <c r="AL260" i="1"/>
  <c r="AJ260" i="1"/>
  <c r="AI260" i="1"/>
  <c r="AH260" i="1"/>
  <c r="AG260" i="1"/>
  <c r="AF260" i="1"/>
  <c r="AM259" i="1"/>
  <c r="AL259" i="1"/>
  <c r="AJ259" i="1"/>
  <c r="AI259" i="1"/>
  <c r="AH259" i="1"/>
  <c r="AG259" i="1"/>
  <c r="AF259" i="1"/>
  <c r="AM258" i="1"/>
  <c r="AL258" i="1"/>
  <c r="AJ258" i="1"/>
  <c r="AI258" i="1"/>
  <c r="AH258" i="1"/>
  <c r="AG258" i="1"/>
  <c r="AF258" i="1"/>
  <c r="AM257" i="1"/>
  <c r="AL257" i="1"/>
  <c r="AJ257" i="1"/>
  <c r="AI257" i="1"/>
  <c r="AH257" i="1"/>
  <c r="AG257" i="1"/>
  <c r="AF257" i="1"/>
  <c r="AM256" i="1"/>
  <c r="AL256" i="1"/>
  <c r="AJ256" i="1"/>
  <c r="AI256" i="1"/>
  <c r="AH256" i="1"/>
  <c r="AG256" i="1"/>
  <c r="AF256" i="1"/>
  <c r="AM255" i="1"/>
  <c r="AL255" i="1"/>
  <c r="AJ255" i="1"/>
  <c r="AI255" i="1"/>
  <c r="AH255" i="1"/>
  <c r="AG255" i="1"/>
  <c r="AF255" i="1"/>
  <c r="AM254" i="1"/>
  <c r="AL254" i="1"/>
  <c r="AJ254" i="1"/>
  <c r="AI254" i="1"/>
  <c r="AH254" i="1"/>
  <c r="AG254" i="1"/>
  <c r="AF254" i="1"/>
  <c r="AM253" i="1"/>
  <c r="AL253" i="1"/>
  <c r="AJ253" i="1"/>
  <c r="AI253" i="1"/>
  <c r="AH253" i="1"/>
  <c r="AG253" i="1"/>
  <c r="AF253" i="1"/>
  <c r="AM252" i="1"/>
  <c r="AL252" i="1"/>
  <c r="AJ252" i="1"/>
  <c r="AI252" i="1"/>
  <c r="AH252" i="1"/>
  <c r="AG252" i="1"/>
  <c r="AF252" i="1"/>
  <c r="AM251" i="1"/>
  <c r="AL251" i="1"/>
  <c r="AJ251" i="1"/>
  <c r="AI251" i="1"/>
  <c r="AH251" i="1"/>
  <c r="AG251" i="1"/>
  <c r="AF251" i="1"/>
  <c r="AM250" i="1"/>
  <c r="AL250" i="1"/>
  <c r="AJ250" i="1"/>
  <c r="AI250" i="1"/>
  <c r="AH250" i="1"/>
  <c r="AG250" i="1"/>
  <c r="AF250" i="1"/>
  <c r="AM249" i="1"/>
  <c r="AL249" i="1"/>
  <c r="AJ249" i="1"/>
  <c r="AI249" i="1"/>
  <c r="AH249" i="1"/>
  <c r="AG249" i="1"/>
  <c r="AF249" i="1"/>
  <c r="AM248" i="1"/>
  <c r="AL248" i="1"/>
  <c r="AJ248" i="1"/>
  <c r="AI248" i="1"/>
  <c r="AH248" i="1"/>
  <c r="AG248" i="1"/>
  <c r="AF248" i="1"/>
  <c r="AM247" i="1"/>
  <c r="AL247" i="1"/>
  <c r="AJ247" i="1"/>
  <c r="AI247" i="1"/>
  <c r="AH247" i="1"/>
  <c r="AG247" i="1"/>
  <c r="AF247" i="1"/>
  <c r="AM246" i="1"/>
  <c r="AL246" i="1"/>
  <c r="AJ246" i="1"/>
  <c r="AI246" i="1"/>
  <c r="AH246" i="1"/>
  <c r="AG246" i="1"/>
  <c r="AF246" i="1"/>
  <c r="AM245" i="1"/>
  <c r="AL245" i="1"/>
  <c r="AJ245" i="1"/>
  <c r="AI245" i="1"/>
  <c r="AH245" i="1"/>
  <c r="AG245" i="1"/>
  <c r="AF245" i="1"/>
  <c r="AM244" i="1"/>
  <c r="AL244" i="1"/>
  <c r="AJ244" i="1"/>
  <c r="AI244" i="1"/>
  <c r="AH244" i="1"/>
  <c r="AG244" i="1"/>
  <c r="AF244" i="1"/>
  <c r="AM243" i="1"/>
  <c r="AL243" i="1"/>
  <c r="AJ243" i="1"/>
  <c r="AI243" i="1"/>
  <c r="AH243" i="1"/>
  <c r="AG243" i="1"/>
  <c r="AF243" i="1"/>
  <c r="AM242" i="1"/>
  <c r="AL242" i="1"/>
  <c r="AJ242" i="1"/>
  <c r="AI242" i="1"/>
  <c r="AH242" i="1"/>
  <c r="AG242" i="1"/>
  <c r="AF242" i="1"/>
  <c r="AM241" i="1"/>
  <c r="AL241" i="1"/>
  <c r="AJ241" i="1"/>
  <c r="AI241" i="1"/>
  <c r="AH241" i="1"/>
  <c r="AG241" i="1"/>
  <c r="AF241" i="1"/>
  <c r="AM240" i="1"/>
  <c r="AL240" i="1"/>
  <c r="AJ240" i="1"/>
  <c r="AI240" i="1"/>
  <c r="AH240" i="1"/>
  <c r="AG240" i="1"/>
  <c r="AF240" i="1"/>
  <c r="AM239" i="1"/>
  <c r="AL239" i="1"/>
  <c r="AJ239" i="1"/>
  <c r="AI239" i="1"/>
  <c r="AH239" i="1"/>
  <c r="AG239" i="1"/>
  <c r="AF239" i="1"/>
  <c r="AM238" i="1"/>
  <c r="AL238" i="1"/>
  <c r="AJ238" i="1"/>
  <c r="AI238" i="1"/>
  <c r="AH238" i="1"/>
  <c r="AG238" i="1"/>
  <c r="AF238" i="1"/>
  <c r="AM237" i="1"/>
  <c r="AL237" i="1"/>
  <c r="AJ237" i="1"/>
  <c r="AI237" i="1"/>
  <c r="AH237" i="1"/>
  <c r="AG237" i="1"/>
  <c r="AF237" i="1"/>
  <c r="AM236" i="1"/>
  <c r="AL236" i="1"/>
  <c r="AJ236" i="1"/>
  <c r="AI236" i="1"/>
  <c r="AH236" i="1"/>
  <c r="AG236" i="1"/>
  <c r="AF236" i="1"/>
  <c r="AM235" i="1"/>
  <c r="AL235" i="1"/>
  <c r="AJ235" i="1"/>
  <c r="AI235" i="1"/>
  <c r="AH235" i="1"/>
  <c r="AG235" i="1"/>
  <c r="AF235" i="1"/>
  <c r="AM234" i="1"/>
  <c r="AL234" i="1"/>
  <c r="AJ234" i="1"/>
  <c r="AI234" i="1"/>
  <c r="AH234" i="1"/>
  <c r="AG234" i="1"/>
  <c r="AF234" i="1"/>
  <c r="AM233" i="1"/>
  <c r="AL233" i="1"/>
  <c r="AJ233" i="1"/>
  <c r="AI233" i="1"/>
  <c r="AH233" i="1"/>
  <c r="AG233" i="1"/>
  <c r="AF233" i="1"/>
  <c r="AM232" i="1"/>
  <c r="AL232" i="1"/>
  <c r="AJ232" i="1"/>
  <c r="AI232" i="1"/>
  <c r="AH232" i="1"/>
  <c r="AG232" i="1"/>
  <c r="AF232" i="1"/>
  <c r="AM231" i="1"/>
  <c r="AL231" i="1"/>
  <c r="AJ231" i="1"/>
  <c r="AI231" i="1"/>
  <c r="AH231" i="1"/>
  <c r="AG231" i="1"/>
  <c r="AF231" i="1"/>
  <c r="AM230" i="1"/>
  <c r="AL230" i="1"/>
  <c r="AJ230" i="1"/>
  <c r="AI230" i="1"/>
  <c r="AH230" i="1"/>
  <c r="AG230" i="1"/>
  <c r="AF230" i="1"/>
  <c r="AM229" i="1"/>
  <c r="AL229" i="1"/>
  <c r="AJ229" i="1"/>
  <c r="AI229" i="1"/>
  <c r="AH229" i="1"/>
  <c r="AG229" i="1"/>
  <c r="AF229" i="1"/>
  <c r="AM228" i="1"/>
  <c r="AL228" i="1"/>
  <c r="AJ228" i="1"/>
  <c r="AI228" i="1"/>
  <c r="AH228" i="1"/>
  <c r="AG228" i="1"/>
  <c r="AF228" i="1"/>
  <c r="AM227" i="1"/>
  <c r="AL227" i="1"/>
  <c r="AJ227" i="1"/>
  <c r="AI227" i="1"/>
  <c r="AH227" i="1"/>
  <c r="AG227" i="1"/>
  <c r="AF227" i="1"/>
  <c r="AM226" i="1"/>
  <c r="AL226" i="1"/>
  <c r="AJ226" i="1"/>
  <c r="AI226" i="1"/>
  <c r="AH226" i="1"/>
  <c r="AG226" i="1"/>
  <c r="AF226" i="1"/>
  <c r="AM225" i="1"/>
  <c r="AL225" i="1"/>
  <c r="AJ225" i="1"/>
  <c r="AI225" i="1"/>
  <c r="AH225" i="1"/>
  <c r="AG225" i="1"/>
  <c r="AF225" i="1"/>
  <c r="AM224" i="1"/>
  <c r="AL224" i="1"/>
  <c r="AJ224" i="1"/>
  <c r="AI224" i="1"/>
  <c r="AH224" i="1"/>
  <c r="AG224" i="1"/>
  <c r="AF224" i="1"/>
  <c r="AM223" i="1"/>
  <c r="AL223" i="1"/>
  <c r="AJ223" i="1"/>
  <c r="AI223" i="1"/>
  <c r="AH223" i="1"/>
  <c r="AG223" i="1"/>
  <c r="AF223" i="1"/>
  <c r="AM222" i="1"/>
  <c r="AL222" i="1"/>
  <c r="AJ222" i="1"/>
  <c r="AI222" i="1"/>
  <c r="AH222" i="1"/>
  <c r="AG222" i="1"/>
  <c r="AF222" i="1"/>
  <c r="AM221" i="1"/>
  <c r="AL221" i="1"/>
  <c r="AJ221" i="1"/>
  <c r="AI221" i="1"/>
  <c r="AH221" i="1"/>
  <c r="AG221" i="1"/>
  <c r="AF221" i="1"/>
  <c r="AM220" i="1"/>
  <c r="AL220" i="1"/>
  <c r="AJ220" i="1"/>
  <c r="AI220" i="1"/>
  <c r="AH220" i="1"/>
  <c r="AG220" i="1"/>
  <c r="AF220" i="1"/>
  <c r="AM219" i="1"/>
  <c r="AL219" i="1"/>
  <c r="AJ219" i="1"/>
  <c r="AI219" i="1"/>
  <c r="AH219" i="1"/>
  <c r="AG219" i="1"/>
  <c r="AF219" i="1"/>
  <c r="AM218" i="1"/>
  <c r="AL218" i="1"/>
  <c r="AJ218" i="1"/>
  <c r="AI218" i="1"/>
  <c r="AH218" i="1"/>
  <c r="AG218" i="1"/>
  <c r="AF218" i="1"/>
  <c r="AM217" i="1"/>
  <c r="AL217" i="1"/>
  <c r="AJ217" i="1"/>
  <c r="AI217" i="1"/>
  <c r="AH217" i="1"/>
  <c r="AG217" i="1"/>
  <c r="AF217" i="1"/>
  <c r="AM216" i="1"/>
  <c r="AL216" i="1"/>
  <c r="AJ216" i="1"/>
  <c r="AI216" i="1"/>
  <c r="AH216" i="1"/>
  <c r="AG216" i="1"/>
  <c r="AF216" i="1"/>
  <c r="AM215" i="1"/>
  <c r="AL215" i="1"/>
  <c r="AJ215" i="1"/>
  <c r="AI215" i="1"/>
  <c r="AH215" i="1"/>
  <c r="AG215" i="1"/>
  <c r="AF215" i="1"/>
  <c r="AM214" i="1"/>
  <c r="AL214" i="1"/>
  <c r="AJ214" i="1"/>
  <c r="AI214" i="1"/>
  <c r="AH214" i="1"/>
  <c r="AG214" i="1"/>
  <c r="AF214" i="1"/>
  <c r="AM213" i="1"/>
  <c r="AL213" i="1"/>
  <c r="AJ213" i="1"/>
  <c r="AI213" i="1"/>
  <c r="AH213" i="1"/>
  <c r="AG213" i="1"/>
  <c r="AF213" i="1"/>
  <c r="AM212" i="1"/>
  <c r="AL212" i="1"/>
  <c r="AJ212" i="1"/>
  <c r="AI212" i="1"/>
  <c r="AH212" i="1"/>
  <c r="AG212" i="1"/>
  <c r="AF212" i="1"/>
  <c r="AM211" i="1"/>
  <c r="AL211" i="1"/>
  <c r="AJ211" i="1"/>
  <c r="AI211" i="1"/>
  <c r="AH211" i="1"/>
  <c r="AG211" i="1"/>
  <c r="AF211" i="1"/>
  <c r="AM210" i="1"/>
  <c r="AL210" i="1"/>
  <c r="AJ210" i="1"/>
  <c r="AI210" i="1"/>
  <c r="AH210" i="1"/>
  <c r="AG210" i="1"/>
  <c r="AF210" i="1"/>
  <c r="AM209" i="1"/>
  <c r="AL209" i="1"/>
  <c r="AJ209" i="1"/>
  <c r="AI209" i="1"/>
  <c r="AH209" i="1"/>
  <c r="AG209" i="1"/>
  <c r="AF209" i="1"/>
  <c r="AM208" i="1"/>
  <c r="AL208" i="1"/>
  <c r="AJ208" i="1"/>
  <c r="AI208" i="1"/>
  <c r="AH208" i="1"/>
  <c r="AG208" i="1"/>
  <c r="AF208" i="1"/>
  <c r="AM207" i="1"/>
  <c r="AL207" i="1"/>
  <c r="AJ207" i="1"/>
  <c r="AI207" i="1"/>
  <c r="AH207" i="1"/>
  <c r="AG207" i="1"/>
  <c r="AF207" i="1"/>
  <c r="AM206" i="1"/>
  <c r="AL206" i="1"/>
  <c r="AJ206" i="1"/>
  <c r="AI206" i="1"/>
  <c r="AH206" i="1"/>
  <c r="AG206" i="1"/>
  <c r="AF206" i="1"/>
  <c r="AM205" i="1"/>
  <c r="AL205" i="1"/>
  <c r="AJ205" i="1"/>
  <c r="AI205" i="1"/>
  <c r="AH205" i="1"/>
  <c r="AG205" i="1"/>
  <c r="AF205" i="1"/>
  <c r="AM204" i="1"/>
  <c r="AL204" i="1"/>
  <c r="AJ204" i="1"/>
  <c r="AI204" i="1"/>
  <c r="AH204" i="1"/>
  <c r="AG204" i="1"/>
  <c r="AF204" i="1"/>
  <c r="AM203" i="1"/>
  <c r="AL203" i="1"/>
  <c r="AJ203" i="1"/>
  <c r="AI203" i="1"/>
  <c r="AH203" i="1"/>
  <c r="AG203" i="1"/>
  <c r="AF203" i="1"/>
  <c r="AM202" i="1"/>
  <c r="AL202" i="1"/>
  <c r="AJ202" i="1"/>
  <c r="AI202" i="1"/>
  <c r="AH202" i="1"/>
  <c r="AG202" i="1"/>
  <c r="AF202" i="1"/>
  <c r="AM201" i="1"/>
  <c r="AL201" i="1"/>
  <c r="AJ201" i="1"/>
  <c r="AI201" i="1"/>
  <c r="AH201" i="1"/>
  <c r="AG201" i="1"/>
  <c r="AF201" i="1"/>
  <c r="AM200" i="1"/>
  <c r="AL200" i="1"/>
  <c r="AJ200" i="1"/>
  <c r="AI200" i="1"/>
  <c r="AH200" i="1"/>
  <c r="AG200" i="1"/>
  <c r="AF200" i="1"/>
  <c r="AM199" i="1"/>
  <c r="AL199" i="1"/>
  <c r="AJ199" i="1"/>
  <c r="AI199" i="1"/>
  <c r="AH199" i="1"/>
  <c r="AG199" i="1"/>
  <c r="AF199" i="1"/>
  <c r="AM198" i="1"/>
  <c r="AL198" i="1"/>
  <c r="AJ198" i="1"/>
  <c r="AI198" i="1"/>
  <c r="AH198" i="1"/>
  <c r="AG198" i="1"/>
  <c r="AF198" i="1"/>
  <c r="AM197" i="1"/>
  <c r="AL197" i="1"/>
  <c r="AJ197" i="1"/>
  <c r="AI197" i="1"/>
  <c r="AH197" i="1"/>
  <c r="AG197" i="1"/>
  <c r="AF197" i="1"/>
  <c r="AM196" i="1"/>
  <c r="AL196" i="1"/>
  <c r="AJ196" i="1"/>
  <c r="AI196" i="1"/>
  <c r="AH196" i="1"/>
  <c r="AG196" i="1"/>
  <c r="AF196" i="1"/>
  <c r="AM195" i="1"/>
  <c r="AL195" i="1"/>
  <c r="AJ195" i="1"/>
  <c r="AI195" i="1"/>
  <c r="AH195" i="1"/>
  <c r="AG195" i="1"/>
  <c r="AF195" i="1"/>
  <c r="AM194" i="1"/>
  <c r="AL194" i="1"/>
  <c r="AJ194" i="1"/>
  <c r="AI194" i="1"/>
  <c r="AH194" i="1"/>
  <c r="AG194" i="1"/>
  <c r="AF194" i="1"/>
  <c r="AM193" i="1"/>
  <c r="AL193" i="1"/>
  <c r="AJ193" i="1"/>
  <c r="AI193" i="1"/>
  <c r="AH193" i="1"/>
  <c r="AG193" i="1"/>
  <c r="AF193" i="1"/>
  <c r="AM192" i="1"/>
  <c r="AL192" i="1"/>
  <c r="AJ192" i="1"/>
  <c r="AI192" i="1"/>
  <c r="AH192" i="1"/>
  <c r="AG192" i="1"/>
  <c r="AF192" i="1"/>
  <c r="AM191" i="1"/>
  <c r="AL191" i="1"/>
  <c r="AJ191" i="1"/>
  <c r="AI191" i="1"/>
  <c r="AH191" i="1"/>
  <c r="AG191" i="1"/>
  <c r="AF191" i="1"/>
  <c r="AM190" i="1"/>
  <c r="AL190" i="1"/>
  <c r="AJ190" i="1"/>
  <c r="AI190" i="1"/>
  <c r="AH190" i="1"/>
  <c r="AG190" i="1"/>
  <c r="AF190" i="1"/>
  <c r="AM189" i="1"/>
  <c r="AL189" i="1"/>
  <c r="AJ189" i="1"/>
  <c r="AI189" i="1"/>
  <c r="AH189" i="1"/>
  <c r="AG189" i="1"/>
  <c r="AF189" i="1"/>
  <c r="AM188" i="1"/>
  <c r="AL188" i="1"/>
  <c r="AJ188" i="1"/>
  <c r="AI188" i="1"/>
  <c r="AH188" i="1"/>
  <c r="AG188" i="1"/>
  <c r="AF188" i="1"/>
  <c r="AM187" i="1"/>
  <c r="AL187" i="1"/>
  <c r="AJ187" i="1"/>
  <c r="AI187" i="1"/>
  <c r="AH187" i="1"/>
  <c r="AG187" i="1"/>
  <c r="AF187" i="1"/>
  <c r="AM186" i="1"/>
  <c r="AL186" i="1"/>
  <c r="AJ186" i="1"/>
  <c r="AI186" i="1"/>
  <c r="AH186" i="1"/>
  <c r="AG186" i="1"/>
  <c r="AF186" i="1"/>
  <c r="AM185" i="1"/>
  <c r="AL185" i="1"/>
  <c r="AJ185" i="1"/>
  <c r="AI185" i="1"/>
  <c r="AH185" i="1"/>
  <c r="AG185" i="1"/>
  <c r="AF185" i="1"/>
  <c r="AM184" i="1"/>
  <c r="AL184" i="1"/>
  <c r="AJ184" i="1"/>
  <c r="AI184" i="1"/>
  <c r="AH184" i="1"/>
  <c r="AG184" i="1"/>
  <c r="AF184" i="1"/>
  <c r="AM183" i="1"/>
  <c r="AL183" i="1"/>
  <c r="AJ183" i="1"/>
  <c r="AI183" i="1"/>
  <c r="AH183" i="1"/>
  <c r="AG183" i="1"/>
  <c r="AF183" i="1"/>
  <c r="AM182" i="1"/>
  <c r="AL182" i="1"/>
  <c r="AJ182" i="1"/>
  <c r="AI182" i="1"/>
  <c r="AH182" i="1"/>
  <c r="AG182" i="1"/>
  <c r="AF182" i="1"/>
  <c r="AM181" i="1"/>
  <c r="AL181" i="1"/>
  <c r="AJ181" i="1"/>
  <c r="AI181" i="1"/>
  <c r="AH181" i="1"/>
  <c r="AG181" i="1"/>
  <c r="AF181" i="1"/>
  <c r="AM180" i="1"/>
  <c r="AL180" i="1"/>
  <c r="AJ180" i="1"/>
  <c r="AI180" i="1"/>
  <c r="AH180" i="1"/>
  <c r="AG180" i="1"/>
  <c r="AF180" i="1"/>
  <c r="AM179" i="1"/>
  <c r="AL179" i="1"/>
  <c r="AJ179" i="1"/>
  <c r="AI179" i="1"/>
  <c r="AH179" i="1"/>
  <c r="AG179" i="1"/>
  <c r="AF179" i="1"/>
  <c r="AM178" i="1"/>
  <c r="AL178" i="1"/>
  <c r="AJ178" i="1"/>
  <c r="AI178" i="1"/>
  <c r="AH178" i="1"/>
  <c r="AG178" i="1"/>
  <c r="AF178" i="1"/>
  <c r="AM177" i="1"/>
  <c r="AL177" i="1"/>
  <c r="AJ177" i="1"/>
  <c r="AI177" i="1"/>
  <c r="AH177" i="1"/>
  <c r="AG177" i="1"/>
  <c r="AF177" i="1"/>
  <c r="AM176" i="1"/>
  <c r="AL176" i="1"/>
  <c r="AJ176" i="1"/>
  <c r="AI176" i="1"/>
  <c r="AH176" i="1"/>
  <c r="AG176" i="1"/>
  <c r="AF176" i="1"/>
  <c r="AM175" i="1"/>
  <c r="AL175" i="1"/>
  <c r="AJ175" i="1"/>
  <c r="AI175" i="1"/>
  <c r="AH175" i="1"/>
  <c r="AG175" i="1"/>
  <c r="AF175" i="1"/>
  <c r="AM174" i="1"/>
  <c r="AL174" i="1"/>
  <c r="AJ174" i="1"/>
  <c r="AI174" i="1"/>
  <c r="AH174" i="1"/>
  <c r="AG174" i="1"/>
  <c r="AF174" i="1"/>
  <c r="AM173" i="1"/>
  <c r="AL173" i="1"/>
  <c r="AJ173" i="1"/>
  <c r="AI173" i="1"/>
  <c r="AH173" i="1"/>
  <c r="AG173" i="1"/>
  <c r="AF173" i="1"/>
  <c r="AM172" i="1"/>
  <c r="AL172" i="1"/>
  <c r="AJ172" i="1"/>
  <c r="AI172" i="1"/>
  <c r="AH172" i="1"/>
  <c r="AG172" i="1"/>
  <c r="AF172" i="1"/>
  <c r="AM171" i="1"/>
  <c r="AL171" i="1"/>
  <c r="AJ171" i="1"/>
  <c r="AI171" i="1"/>
  <c r="AH171" i="1"/>
  <c r="AG171" i="1"/>
  <c r="AF171" i="1"/>
  <c r="AM170" i="1"/>
  <c r="AL170" i="1"/>
  <c r="AJ170" i="1"/>
  <c r="AI170" i="1"/>
  <c r="AH170" i="1"/>
  <c r="AG170" i="1"/>
  <c r="AF170" i="1"/>
  <c r="AM169" i="1"/>
  <c r="AL169" i="1"/>
  <c r="AJ169" i="1"/>
  <c r="AI169" i="1"/>
  <c r="AH169" i="1"/>
  <c r="AG169" i="1"/>
  <c r="AF169" i="1"/>
  <c r="AM168" i="1"/>
  <c r="AL168" i="1"/>
  <c r="AJ168" i="1"/>
  <c r="AI168" i="1"/>
  <c r="AH168" i="1"/>
  <c r="AG168" i="1"/>
  <c r="AF168" i="1"/>
  <c r="AM167" i="1"/>
  <c r="AL167" i="1"/>
  <c r="AJ167" i="1"/>
  <c r="AI167" i="1"/>
  <c r="AH167" i="1"/>
  <c r="AG167" i="1"/>
  <c r="AF167" i="1"/>
  <c r="AM166" i="1"/>
  <c r="AL166" i="1"/>
  <c r="AJ166" i="1"/>
  <c r="AI166" i="1"/>
  <c r="AH166" i="1"/>
  <c r="AG166" i="1"/>
  <c r="AF166" i="1"/>
  <c r="AM165" i="1"/>
  <c r="AL165" i="1"/>
  <c r="AJ165" i="1"/>
  <c r="AI165" i="1"/>
  <c r="AH165" i="1"/>
  <c r="AG165" i="1"/>
  <c r="AF165" i="1"/>
  <c r="AM164" i="1"/>
  <c r="AL164" i="1"/>
  <c r="AJ164" i="1"/>
  <c r="AI164" i="1"/>
  <c r="AH164" i="1"/>
  <c r="AG164" i="1"/>
  <c r="AF164" i="1"/>
  <c r="AM163" i="1"/>
  <c r="AL163" i="1"/>
  <c r="AJ163" i="1"/>
  <c r="AI163" i="1"/>
  <c r="AH163" i="1"/>
  <c r="AG163" i="1"/>
  <c r="AF163" i="1"/>
  <c r="AM162" i="1"/>
  <c r="AL162" i="1"/>
  <c r="AJ162" i="1"/>
  <c r="AI162" i="1"/>
  <c r="AH162" i="1"/>
  <c r="AG162" i="1"/>
  <c r="AF162" i="1"/>
  <c r="AF161" i="1"/>
  <c r="AG156" i="1"/>
  <c r="AG154" i="1"/>
  <c r="AG150" i="1"/>
  <c r="AG148" i="1"/>
  <c r="AG146" i="1"/>
  <c r="AG144" i="1"/>
  <c r="AG142" i="1"/>
  <c r="AG140" i="1"/>
  <c r="AF89" i="1"/>
  <c r="AF88" i="1"/>
  <c r="AF87" i="1"/>
  <c r="AF86" i="1"/>
  <c r="AF85" i="1"/>
  <c r="AF84" i="1"/>
  <c r="AF83" i="1"/>
  <c r="AF82" i="1"/>
  <c r="AF81" i="1"/>
  <c r="AF80" i="1"/>
  <c r="AF79" i="1"/>
  <c r="AF78" i="1"/>
  <c r="AF77" i="1"/>
  <c r="AF76" i="1"/>
  <c r="AF75" i="1"/>
  <c r="AF74" i="1"/>
  <c r="AF73" i="1"/>
  <c r="AF72" i="1"/>
  <c r="AF71" i="1"/>
  <c r="AF70" i="1"/>
  <c r="AF69" i="1"/>
  <c r="AF68" i="1"/>
  <c r="AF67" i="1"/>
  <c r="AF66" i="1"/>
  <c r="AF65" i="1"/>
  <c r="AF64" i="1"/>
  <c r="AF63" i="1"/>
  <c r="AF62" i="1"/>
  <c r="AF61" i="1"/>
  <c r="AF92" i="1" l="1"/>
  <c r="AF158" i="1" s="1"/>
  <c r="AG263" i="1"/>
  <c r="AH262" i="1"/>
  <c r="AF264" i="1"/>
  <c r="AF263" i="1"/>
  <c r="AF91" i="1"/>
  <c r="AH263" i="1"/>
  <c r="AG264" i="1"/>
  <c r="AF262" i="1"/>
  <c r="AH264" i="1"/>
  <c r="AG262" i="1"/>
  <c r="AF90" i="1"/>
  <c r="AJ262" i="1"/>
  <c r="AF157" i="1"/>
  <c r="AI264" i="1"/>
  <c r="AJ264" i="1"/>
  <c r="AF1270" i="1"/>
  <c r="AF1271" i="1"/>
  <c r="AI263" i="1"/>
  <c r="AJ263" i="1"/>
  <c r="AF1272" i="1"/>
  <c r="AI262" i="1"/>
  <c r="AG157" i="1"/>
  <c r="AK264" i="1" l="1"/>
  <c r="AG158" i="1"/>
  <c r="AK263" i="1"/>
  <c r="AK262" i="1"/>
  <c r="AK261" i="1" l="1"/>
</calcChain>
</file>

<file path=xl/sharedStrings.xml><?xml version="1.0" encoding="utf-8"?>
<sst xmlns="http://schemas.openxmlformats.org/spreadsheetml/2006/main" count="421" uniqueCount="148">
  <si>
    <t>DATE DE FIN</t>
  </si>
  <si>
    <t xml:space="preserve">ADRESSE MAIL </t>
  </si>
  <si>
    <t>RESPONSABLE LÉGAL</t>
  </si>
  <si>
    <t>DATE ÉCHÉANCE /
PROCHAIN CONTACT :</t>
  </si>
  <si>
    <t>NATURE PRESTATION</t>
  </si>
  <si>
    <t>RAISON SOCIALE</t>
  </si>
  <si>
    <t>DEMANDE D'AGRÉMENT 
FAITE?</t>
  </si>
  <si>
    <t>Non-retournée</t>
  </si>
  <si>
    <t>Mise en forme condi sipsi</t>
  </si>
  <si>
    <t>A1</t>
  </si>
  <si>
    <t>ADRESSE POSTALE</t>
  </si>
  <si>
    <t>ISO 9001</t>
  </si>
  <si>
    <t>ISO 14001</t>
  </si>
  <si>
    <t>ISO 18001</t>
  </si>
  <si>
    <t>ISO 45001</t>
  </si>
  <si>
    <t>MASE</t>
  </si>
  <si>
    <t>NOM</t>
  </si>
  <si>
    <t>PRÉNOM</t>
  </si>
  <si>
    <t>TÉL</t>
  </si>
  <si>
    <t>MAIL</t>
  </si>
  <si>
    <t>NOM2</t>
  </si>
  <si>
    <t>PRÉNOM2</t>
  </si>
  <si>
    <t>FONCTION</t>
  </si>
  <si>
    <t>N°TEL</t>
  </si>
  <si>
    <t>ADRESSE MAIL</t>
  </si>
  <si>
    <t>NORMES</t>
  </si>
  <si>
    <t>RESPONSABLE DE L'ENTREPRISE :</t>
  </si>
  <si>
    <t>RESPONSABLE DES TRAVAUX / PRESTATION :</t>
  </si>
  <si>
    <t>ADRESSE</t>
  </si>
  <si>
    <t>NOM ENTREPRISE</t>
  </si>
  <si>
    <t>DEBUT</t>
  </si>
  <si>
    <t>FIN</t>
  </si>
  <si>
    <t>TRAVAILLEURS DETACHES ?</t>
  </si>
  <si>
    <t>BTP ?</t>
  </si>
  <si>
    <t>CP INTEMPERIES BTP ?</t>
  </si>
  <si>
    <t>DEROGATION DREETS ?</t>
  </si>
  <si>
    <t>HEURES MAX / SEMAINE</t>
  </si>
  <si>
    <t>LA PRESTATION</t>
  </si>
  <si>
    <t>MANDATAIRE</t>
  </si>
  <si>
    <t>SOUS-TRAITANTS</t>
  </si>
  <si>
    <t>N°SOUS-TRAITANT</t>
  </si>
  <si>
    <t>N°</t>
  </si>
  <si>
    <t>DATE</t>
  </si>
  <si>
    <t>MOTIF</t>
  </si>
  <si>
    <t>CORRESPONDANCE</t>
  </si>
  <si>
    <t>D1
Form.</t>
  </si>
  <si>
    <t>D2
Attest. Conf.</t>
  </si>
  <si>
    <t>D3
Attest. Etran.</t>
  </si>
  <si>
    <t>4 
Attest. Assu.</t>
  </si>
  <si>
    <t>5
 URSSAF</t>
  </si>
  <si>
    <t>6 
Attest. Fisc.</t>
  </si>
  <si>
    <t>7
 KBIS</t>
  </si>
  <si>
    <t>8
Attest. BTP</t>
  </si>
  <si>
    <t>DATES VALIDITÉ DOCUMENTS ENTREPRISE</t>
  </si>
  <si>
    <t>Calcul D1</t>
  </si>
  <si>
    <t>Calcul D2</t>
  </si>
  <si>
    <t>Calcul D3</t>
  </si>
  <si>
    <t>Calcul 4</t>
  </si>
  <si>
    <t>Calcul 5</t>
  </si>
  <si>
    <t>Calcul 6</t>
  </si>
  <si>
    <t>Calcul 7</t>
  </si>
  <si>
    <t>Calcul 8</t>
  </si>
  <si>
    <t>D5
Repr. Fr.</t>
  </si>
  <si>
    <t>Calcul D5</t>
  </si>
  <si>
    <t>GESTION INTERVENANTS EXTERIEURS</t>
  </si>
  <si>
    <t>N°IE</t>
  </si>
  <si>
    <t>NOM PRÉNOM</t>
  </si>
  <si>
    <t>HABILITATIONS</t>
  </si>
  <si>
    <t>DÉSIGNATION</t>
  </si>
  <si>
    <t>SOMME</t>
  </si>
  <si>
    <t>NB</t>
  </si>
  <si>
    <t>%conformité</t>
  </si>
  <si>
    <t>NB NC</t>
  </si>
  <si>
    <t>Calcul D</t>
  </si>
  <si>
    <t>Calcul E</t>
  </si>
  <si>
    <t>Calcul F</t>
  </si>
  <si>
    <t>%Conformité</t>
  </si>
  <si>
    <t>Calcul G</t>
  </si>
  <si>
    <t>Calcul I</t>
  </si>
  <si>
    <t>Calcul K</t>
  </si>
  <si>
    <t>CALCULS</t>
  </si>
  <si>
    <t>NATURE PRESTATATION</t>
  </si>
  <si>
    <t>TEL GESTIONNAIRE EE</t>
  </si>
  <si>
    <t>MAIL GESTIONNAIRE EE</t>
  </si>
  <si>
    <t>TEL DO</t>
  </si>
  <si>
    <t>MAIL DO</t>
  </si>
  <si>
    <t>ST1</t>
  </si>
  <si>
    <t>ST2</t>
  </si>
  <si>
    <t>RL1</t>
  </si>
  <si>
    <t>RL2</t>
  </si>
  <si>
    <t>@1</t>
  </si>
  <si>
    <t>@2</t>
  </si>
  <si>
    <t>NP1</t>
  </si>
  <si>
    <t>NP2</t>
  </si>
  <si>
    <t>A</t>
  </si>
  <si>
    <t>mot1</t>
  </si>
  <si>
    <t>mot2</t>
  </si>
  <si>
    <t>tel1</t>
  </si>
  <si>
    <t>tel2</t>
  </si>
  <si>
    <t>Retourné</t>
  </si>
  <si>
    <t>Retournée</t>
  </si>
  <si>
    <t>NOM PRENOM</t>
  </si>
  <si>
    <t>NOM PRENOM 2</t>
  </si>
  <si>
    <t>CACES1</t>
  </si>
  <si>
    <t>CACES2</t>
  </si>
  <si>
    <t>NP3</t>
  </si>
  <si>
    <t>NP4</t>
  </si>
  <si>
    <t>CACES3</t>
  </si>
  <si>
    <t>CACES4</t>
  </si>
  <si>
    <t>Français</t>
  </si>
  <si>
    <t>ENTREPRISE</t>
  </si>
  <si>
    <t>SALARIES</t>
  </si>
  <si>
    <t>SOUS-TRAITANT DE :</t>
  </si>
  <si>
    <t>DATE DE DÉBUT
PRÉVISIBLE :</t>
  </si>
  <si>
    <t>DATE DE FIN 
PRÉVISIBLE :</t>
  </si>
  <si>
    <t>ENTREPRISE :</t>
  </si>
  <si>
    <t>INFORMATIONS PRESTATIONS</t>
  </si>
  <si>
    <t>% 
CONFORMITÉ</t>
  </si>
  <si>
    <t>INDICATEURS DE SUIVI</t>
  </si>
  <si>
    <t>TRAVAILLEURS DÉTACHÉS ?</t>
  </si>
  <si>
    <t>LANGUE PARLÉE</t>
  </si>
  <si>
    <t>LANGUE PARLEE</t>
  </si>
  <si>
    <t>Étiquettes de lignes</t>
  </si>
  <si>
    <t>Total général</t>
  </si>
  <si>
    <t>ST3</t>
  </si>
  <si>
    <t>RL3</t>
  </si>
  <si>
    <t>Somme de NB NC</t>
  </si>
  <si>
    <t>ST</t>
  </si>
  <si>
    <t>X</t>
  </si>
  <si>
    <t>Somme de NB</t>
  </si>
  <si>
    <t>Nombre de N°IE</t>
  </si>
  <si>
    <t>NOMBRE DOCUMENT
NON-RETOURNÉ /
 NON CONFORME :</t>
  </si>
  <si>
    <t>NOMBRE DOCUMENT CONFORME</t>
  </si>
  <si>
    <t>NOMBRE 
DOCUMENT À ENREGISTRER</t>
  </si>
  <si>
    <t>NOMBRE
CORRESPONDANCE</t>
  </si>
  <si>
    <t>NOMBRE TRAVAILLEURS</t>
  </si>
  <si>
    <t>NOMBRE
SOUS-TRAITANTS</t>
  </si>
  <si>
    <t>Nombre de NOM ENTREPRISE</t>
  </si>
  <si>
    <t>C</t>
  </si>
  <si>
    <t>DOC SALA</t>
  </si>
  <si>
    <t>B</t>
  </si>
  <si>
    <t>D</t>
  </si>
  <si>
    <t>24/28</t>
  </si>
  <si>
    <t>E</t>
  </si>
  <si>
    <t>F</t>
  </si>
  <si>
    <t>G</t>
  </si>
  <si>
    <t>H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</si>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</sst>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b/>
      <sz val="11"/>
      <color rgb="FFF9F9F9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F3D"/>
        <bgColor indexed="64"/>
      </patternFill>
    </fill>
    <fill>
      <patternFill patternType="solid">
        <fgColor rgb="FF56A826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9" tint="0.79998168889431442"/>
      </patternFill>
    </fill>
  </fills>
  <borders count="34">
    <border>
      <left/>
      <right/>
      <top/>
      <bottom/>
      <diagonal/>
    </border>
    <border>
      <left style="double">
        <color rgb="FF007F3D"/>
      </left>
      <right/>
      <top/>
      <bottom/>
      <diagonal/>
    </border>
    <border>
      <left style="double">
        <color rgb="FF007F3D"/>
      </left>
      <right/>
      <top/>
      <bottom style="double">
        <color rgb="FF007F3D"/>
      </bottom>
      <diagonal/>
    </border>
    <border>
      <left style="medium">
        <color rgb="FF007F3D"/>
      </left>
      <right/>
      <top style="medium">
        <color rgb="FF007F3D"/>
      </top>
      <bottom/>
      <diagonal/>
    </border>
    <border>
      <left/>
      <right/>
      <top style="medium">
        <color rgb="FF007F3D"/>
      </top>
      <bottom/>
      <diagonal/>
    </border>
    <border>
      <left/>
      <right style="medium">
        <color rgb="FF007F3D"/>
      </right>
      <top style="medium">
        <color rgb="FF007F3D"/>
      </top>
      <bottom/>
      <diagonal/>
    </border>
    <border>
      <left style="medium">
        <color rgb="FF007F3D"/>
      </left>
      <right/>
      <top style="medium">
        <color rgb="FF007F3D"/>
      </top>
      <bottom style="medium">
        <color rgb="FF007F3D"/>
      </bottom>
      <diagonal/>
    </border>
    <border>
      <left/>
      <right/>
      <top style="medium">
        <color rgb="FF007F3D"/>
      </top>
      <bottom style="medium">
        <color rgb="FF007F3D"/>
      </bottom>
      <diagonal/>
    </border>
    <border>
      <left/>
      <right style="medium">
        <color rgb="FF007F3D"/>
      </right>
      <top style="medium">
        <color rgb="FF007F3D"/>
      </top>
      <bottom style="medium">
        <color rgb="FF007F3D"/>
      </bottom>
      <diagonal/>
    </border>
    <border>
      <left style="medium">
        <color rgb="FF007F3D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medium">
        <color rgb="FF007F3D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medium">
        <color rgb="FF007F3D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medium">
        <color rgb="FF007F3D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007F3D"/>
      </left>
      <right style="hair">
        <color rgb="FF007F3D"/>
      </right>
      <top style="thin">
        <color rgb="FF007F3D"/>
      </top>
      <bottom style="thin">
        <color rgb="FF007F3D"/>
      </bottom>
      <diagonal/>
    </border>
    <border>
      <left style="hair">
        <color rgb="FF007F3D"/>
      </left>
      <right style="thin">
        <color rgb="FF007F3D"/>
      </right>
      <top style="thin">
        <color rgb="FF007F3D"/>
      </top>
      <bottom style="thin">
        <color rgb="FF007F3D"/>
      </bottom>
      <diagonal/>
    </border>
    <border>
      <left/>
      <right/>
      <top style="thin">
        <color rgb="FF007F3D"/>
      </top>
      <bottom style="thin">
        <color rgb="FF007F3D"/>
      </bottom>
      <diagonal/>
    </border>
    <border>
      <left style="hair">
        <color rgb="FF007F3D"/>
      </left>
      <right/>
      <top style="thin">
        <color rgb="FF007F3D"/>
      </top>
      <bottom style="thin">
        <color rgb="FF007F3D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 style="medium">
        <color rgb="FF007F3D"/>
      </right>
      <top/>
      <bottom style="medium">
        <color theme="9"/>
      </bottom>
      <diagonal/>
    </border>
    <border>
      <left style="medium">
        <color rgb="FF007F3D"/>
      </left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medium">
        <color rgb="FF007F3D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medium">
        <color rgb="FF007F3D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5" borderId="0" xfId="0" applyFill="1"/>
    <xf numFmtId="0" fontId="0" fillId="0" borderId="2" xfId="0" applyBorder="1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/>
    <xf numFmtId="0" fontId="0" fillId="6" borderId="0" xfId="0" applyFill="1" applyAlignment="1">
      <alignment horizontal="center" vertical="center"/>
    </xf>
    <xf numFmtId="0" fontId="2" fillId="0" borderId="0" xfId="0" applyFont="1"/>
    <xf numFmtId="0" fontId="3" fillId="4" borderId="0" xfId="0" applyFont="1" applyFill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7" borderId="14" xfId="0" applyFill="1" applyBorder="1"/>
    <xf numFmtId="0" fontId="2" fillId="7" borderId="14" xfId="0" applyFont="1" applyFill="1" applyBorder="1" applyAlignment="1">
      <alignment horizontal="center" vertical="center"/>
    </xf>
    <xf numFmtId="0" fontId="1" fillId="0" borderId="1" xfId="0" applyFont="1" applyBorder="1"/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7" borderId="14" xfId="0" quotePrefix="1" applyFont="1" applyFill="1" applyBorder="1" applyAlignment="1">
      <alignment horizontal="center" vertical="center"/>
    </xf>
    <xf numFmtId="14" fontId="2" fillId="7" borderId="14" xfId="0" applyNumberFormat="1" applyFont="1" applyFill="1" applyBorder="1" applyAlignment="1">
      <alignment horizontal="center" vertical="center"/>
    </xf>
    <xf numFmtId="14" fontId="2" fillId="7" borderId="13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" fontId="6" fillId="7" borderId="13" xfId="0" applyNumberFormat="1" applyFont="1" applyFill="1" applyBorder="1" applyAlignment="1">
      <alignment horizontal="center" vertical="center"/>
    </xf>
    <xf numFmtId="16" fontId="6" fillId="2" borderId="13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9" fontId="2" fillId="0" borderId="21" xfId="1" applyFont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3" borderId="15" xfId="0" quotePrefix="1" applyFont="1" applyFill="1" applyBorder="1" applyAlignment="1">
      <alignment horizontal="center" vertical="center" wrapText="1"/>
    </xf>
    <xf numFmtId="0" fontId="3" fillId="3" borderId="16" xfId="0" quotePrefix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0" xfId="0" applyNumberFormat="1"/>
    <xf numFmtId="0" fontId="6" fillId="7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0" fillId="7" borderId="23" xfId="0" applyFill="1" applyBorder="1"/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center" vertical="center"/>
    </xf>
    <xf numFmtId="0" fontId="0" fillId="7" borderId="30" xfId="0" applyFill="1" applyBorder="1"/>
    <xf numFmtId="0" fontId="0" fillId="7" borderId="33" xfId="0" applyFill="1" applyBorder="1"/>
    <xf numFmtId="0" fontId="2" fillId="7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16" fontId="6" fillId="7" borderId="32" xfId="0" applyNumberFormat="1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F3D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border outline="0">
        <top style="thin">
          <color theme="9"/>
        </top>
      </border>
    </dxf>
    <dxf>
      <border outline="0">
        <bottom style="medium">
          <color theme="9"/>
        </bottom>
      </border>
    </dxf>
    <dxf>
      <border outline="0">
        <left style="thin">
          <color theme="9"/>
        </left>
        <right style="medium">
          <color rgb="FF007F3D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F3D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border outline="0">
        <top style="thin">
          <color theme="9"/>
        </top>
      </border>
    </dxf>
    <dxf>
      <border outline="0">
        <bottom style="medium">
          <color theme="9"/>
        </bottom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F3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21" formatCode="dd\-mmm"/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medium">
          <color rgb="FF007F3D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7F3D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medium">
          <color rgb="FF007F3D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border outline="0">
        <top style="thin">
          <color theme="9"/>
        </top>
      </border>
    </dxf>
    <dxf>
      <border outline="0">
        <bottom style="medium">
          <color theme="9"/>
        </bottom>
      </border>
    </dxf>
    <dxf>
      <border outline="0">
        <left style="medium">
          <color rgb="FF007F3D"/>
        </left>
        <right style="medium">
          <color rgb="FF007F3D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F3D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fill>
        <patternFill patternType="solid">
          <fgColor theme="9" tint="0.79998168889431442"/>
          <bgColor theme="0"/>
        </patternFill>
      </fill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solid">
          <fgColor theme="9" tint="0.79998168889431442"/>
          <bgColor theme="0"/>
        </patternFill>
      </fill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7F3D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7F3D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9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border outline="0">
        <top style="thin">
          <color theme="9"/>
        </top>
      </border>
    </dxf>
    <dxf>
      <border outline="0">
        <bottom style="medium">
          <color theme="9"/>
        </bottom>
      </border>
    </dxf>
    <dxf>
      <border outline="0">
        <left style="medium">
          <color rgb="FF007F3D"/>
        </left>
        <right style="thin">
          <color theme="9"/>
        </right>
        <top style="thin">
          <color theme="9"/>
        </top>
        <bottom style="thin">
          <color theme="9"/>
        </bottom>
      </border>
    </dxf>
  </dxfs>
  <tableStyles count="0" defaultTableStyle="TableStyleMedium2" defaultPivotStyle="PivotStyleLight16"/>
  <colors>
    <mruColors>
      <color rgb="FF007F3D"/>
      <color rgb="FF56A826"/>
      <color rgb="FF919191"/>
      <color rgb="FF4B9322"/>
      <color rgb="FFFBFB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109</xdr:row>
      <xdr:rowOff>33867</xdr:rowOff>
    </xdr:from>
    <xdr:to>
      <xdr:col>0</xdr:col>
      <xdr:colOff>0</xdr:colOff>
      <xdr:row>109</xdr:row>
      <xdr:rowOff>287867</xdr:rowOff>
    </xdr:to>
    <xdr:grpSp>
      <xdr:nvGrpSpPr>
        <xdr:cNvPr id="140" name="Groupe 13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GrpSpPr/>
      </xdr:nvGrpSpPr>
      <xdr:grpSpPr>
        <a:xfrm>
          <a:off x="0" y="25931284"/>
          <a:ext cx="0" cy="254000"/>
          <a:chOff x="10268130" y="2285316"/>
          <a:chExt cx="1010083" cy="957543"/>
        </a:xfrm>
      </xdr:grpSpPr>
      <xdr:sp macro="" textlink="">
        <xdr:nvSpPr>
          <xdr:cNvPr id="141" name="Rectangle 140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/>
        </xdr:nvSpPr>
        <xdr:spPr>
          <a:xfrm>
            <a:off x="10454640" y="2407920"/>
            <a:ext cx="662940" cy="69342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42" name="Image 141" descr="Icônes de Mail – Télécharger gratuitement en PNG et SVG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0" b="100000" l="0" r="100000">
                        <a14:foregroundMark x1="12903" y1="62903" x2="12903" y2="62903"/>
                        <a14:foregroundMark x1="16129" y1="35484" x2="16129" y2="35484"/>
                        <a14:foregroundMark x1="58065" y1="32258" x2="58065" y2="32258"/>
                        <a14:foregroundMark x1="83871" y1="64516" x2="83871" y2="6451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268130" y="2285316"/>
            <a:ext cx="1010083" cy="9575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eur" refreshedDate="45161.686377893522" createdVersion="8" refreshedVersion="8" minRefreshableVersion="3" recordCount="9" xr:uid="{9F6E397F-1E30-4762-835B-2750F22EC528}">
  <cacheSource type="worksheet">
    <worksheetSource name="tDocSalarie"/>
  </cacheSource>
  <cacheFields count="20">
    <cacheField name="NOM ENTREPRISE" numFmtId="0">
      <sharedItems count="4">
        <s v="A"/>
        <s v="B"/>
        <s v="C"/>
        <s v="D"/>
      </sharedItems>
    </cacheField>
    <cacheField name="N°IE" numFmtId="0">
      <sharedItems containsSemiMixedTypes="0" containsString="0" containsNumber="1" containsInteger="1" minValue="1" maxValue="3"/>
    </cacheField>
    <cacheField name="A" numFmtId="0">
      <sharedItems/>
    </cacheField>
    <cacheField name="B" numFmtId="0">
      <sharedItems/>
    </cacheField>
    <cacheField name="C" numFmtId="0">
      <sharedItems/>
    </cacheField>
    <cacheField name="D" numFmtId="0">
      <sharedItems/>
    </cacheField>
    <cacheField name="E" numFmtId="0">
      <sharedItems/>
    </cacheField>
    <cacheField name="F" numFmtId="0">
      <sharedItems containsString="0" containsBlank="1" containsNumber="1" containsInteger="1" minValue="1" maxValue="5"/>
    </cacheField>
    <cacheField name="G" numFmtId="0">
      <sharedItems containsDate="1" containsBlank="1" containsMixedTypes="1" minDate="2023-08-21T00:00:00" maxDate="2023-08-25T00:00:00"/>
    </cacheField>
    <cacheField name="H" numFmtId="0">
      <sharedItems containsString="0" containsBlank="1" containsNumber="1" containsInteger="1" minValue="3" maxValue="7"/>
    </cacheField>
    <cacheField name="J" numFmtId="0">
      <sharedItems containsDate="1" containsBlank="1" containsMixedTypes="1" minDate="2023-08-21T00:00:00" maxDate="2023-08-25T00:00:00"/>
    </cacheField>
    <cacheField name="Calcul D" numFmtId="0">
      <sharedItems containsSemiMixedTypes="0" containsString="0" containsNumber="1" containsInteger="1" minValue="0" maxValue="1"/>
    </cacheField>
    <cacheField name="Calcul E" numFmtId="0">
      <sharedItems containsSemiMixedTypes="0" containsString="0" containsNumber="1" containsInteger="1" minValue="0" maxValue="1"/>
    </cacheField>
    <cacheField name="Calcul F" numFmtId="0">
      <sharedItems containsSemiMixedTypes="0" containsString="0" containsNumber="1" containsInteger="1" minValue="0" maxValue="1"/>
    </cacheField>
    <cacheField name="Calcul I" numFmtId="0">
      <sharedItems containsMixedTypes="1" containsNumber="1" containsInteger="1" minValue="0" maxValue="1"/>
    </cacheField>
    <cacheField name="Calcul K" numFmtId="0">
      <sharedItems containsMixedTypes="1" containsNumber="1" containsInteger="1" minValue="0" maxValue="1"/>
    </cacheField>
    <cacheField name="SOMME" numFmtId="0">
      <sharedItems containsSemiMixedTypes="0" containsString="0" containsNumber="1" containsInteger="1" minValue="1" maxValue="4"/>
    </cacheField>
    <cacheField name="NB" numFmtId="0">
      <sharedItems containsSemiMixedTypes="0" containsString="0" containsNumber="1" containsInteger="1" minValue="3" maxValue="5"/>
    </cacheField>
    <cacheField name="%Conformité" numFmtId="0">
      <sharedItems containsSemiMixedTypes="0" containsString="0" containsNumber="1" minValue="0.2" maxValue="1"/>
    </cacheField>
    <cacheField name="NB NC" numFmtId="0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eur" refreshedDate="45161.687054745373" createdVersion="8" refreshedVersion="8" minRefreshableVersion="3" recordCount="13" xr:uid="{FE3BF39D-B943-439E-B1B6-C170F3E80DB3}">
  <cacheSource type="worksheet">
    <worksheetSource name="tHabilitation"/>
  </cacheSource>
  <cacheFields count="9">
    <cacheField name="NOM ENTREPRISE" numFmtId="0">
      <sharedItems count="4">
        <s v="A"/>
        <s v="B"/>
        <s v="C"/>
        <s v="D"/>
      </sharedItems>
    </cacheField>
    <cacheField name="N°IE" numFmtId="0">
      <sharedItems containsSemiMixedTypes="0" containsString="0" containsNumber="1" containsInteger="1" minValue="1" maxValue="4"/>
    </cacheField>
    <cacheField name="NOM PRÉNOM" numFmtId="0">
      <sharedItems/>
    </cacheField>
    <cacheField name="DÉSIGNATION" numFmtId="0">
      <sharedItems/>
    </cacheField>
    <cacheField name="DATE DE FIN" numFmtId="0">
      <sharedItems containsSemiMixedTypes="0" containsDate="1" containsString="0" containsMixedTypes="1" minDate="1899-12-31T04:01:03" maxDate="2023-08-25T00:00:00"/>
    </cacheField>
    <cacheField name="Calcul E" numFmtId="0">
      <sharedItems containsSemiMixedTypes="0" containsString="0" containsNumber="1" containsInteger="1" minValue="0" maxValue="1"/>
    </cacheField>
    <cacheField name="SOMME" numFmtId="0">
      <sharedItems containsSemiMixedTypes="0" containsString="0" containsNumber="1" containsInteger="1" minValue="0" maxValue="1"/>
    </cacheField>
    <cacheField name="NB" numFmtId="0">
      <sharedItems containsSemiMixedTypes="0" containsString="0" containsNumber="1" containsInteger="1" minValue="1" maxValue="1"/>
    </cacheField>
    <cacheField name="NB NC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eur" refreshedDate="45161.687484953705" createdVersion="8" refreshedVersion="8" minRefreshableVersion="3" recordCount="14" xr:uid="{07356AAF-AFB9-4C5D-995A-1362A063B988}">
  <cacheSource type="worksheet">
    <worksheetSource name="tCorrespondance"/>
  </cacheSource>
  <cacheFields count="9">
    <cacheField name="NOM ENTREPRISE" numFmtId="0">
      <sharedItems count="4">
        <s v="A"/>
        <s v="B"/>
        <s v="C"/>
        <s v="D"/>
      </sharedItems>
    </cacheField>
    <cacheField name="N°" numFmtId="0">
      <sharedItems containsSemiMixedTypes="0" containsString="0" containsNumber="1" containsInteger="1" minValue="1" maxValue="5"/>
    </cacheField>
    <cacheField name="DATE" numFmtId="0">
      <sharedItems containsSemiMixedTypes="0" containsString="0" containsNumber="1" containsInteger="1" minValue="1" maxValue="3"/>
    </cacheField>
    <cacheField name="MOTIF" numFmtId="0">
      <sharedItems/>
    </cacheField>
    <cacheField name="DATE ÉCHÉANCE /_x000a_PROCHAIN CONTACT :" numFmtId="0">
      <sharedItems containsSemiMixedTypes="0" containsString="0" containsNumber="1" containsInteger="1" minValue="11" maxValue="12"/>
    </cacheField>
    <cacheField name="TEL GESTIONNAIRE EE" numFmtId="0">
      <sharedItems/>
    </cacheField>
    <cacheField name="MAIL GESTIONNAIRE EE" numFmtId="0">
      <sharedItems/>
    </cacheField>
    <cacheField name="TEL DO" numFmtId="0">
      <sharedItems/>
    </cacheField>
    <cacheField name="MAIL D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eur" refreshedDate="45161.68808310185" createdVersion="8" refreshedVersion="8" minRefreshableVersion="3" recordCount="12" xr:uid="{5609A57E-E455-4DF7-B79C-A9B96B30D6F7}">
  <cacheSource type="worksheet">
    <worksheetSource name="tSousTraitant"/>
  </cacheSource>
  <cacheFields count="11">
    <cacheField name="NOM ENTREPRISE" numFmtId="0">
      <sharedItems count="4">
        <s v="A"/>
        <s v="B"/>
        <s v="C"/>
        <s v="D"/>
      </sharedItems>
    </cacheField>
    <cacheField name="N°SOUS-TRAITANT" numFmtId="0">
      <sharedItems containsSemiMixedTypes="0" containsString="0" containsNumber="1" containsInteger="1" minValue="1" maxValue="4"/>
    </cacheField>
    <cacheField name="RAISON SOCIALE" numFmtId="0">
      <sharedItems/>
    </cacheField>
    <cacheField name="RESPONSABLE LÉGAL" numFmtId="0">
      <sharedItems/>
    </cacheField>
    <cacheField name="ADRESSE MAIL " numFmtId="0">
      <sharedItems containsBlank="1"/>
    </cacheField>
    <cacheField name="NATURE PRESTATION" numFmtId="0">
      <sharedItems containsBlank="1"/>
    </cacheField>
    <cacheField name="DEMANDE D'AGRÉMENT _x000a_FAITE?" numFmtId="0">
      <sharedItems/>
    </cacheField>
    <cacheField name="Calcul G" numFmtId="0">
      <sharedItems containsSemiMixedTypes="0" containsString="0" containsNumber="1" containsInteger="1" minValue="0" maxValue="1"/>
    </cacheField>
    <cacheField name="SOMME" numFmtId="0">
      <sharedItems containsSemiMixedTypes="0" containsString="0" containsNumber="1" containsInteger="1" minValue="0" maxValue="1"/>
    </cacheField>
    <cacheField name="NB" numFmtId="0">
      <sharedItems containsSemiMixedTypes="0" containsString="0" containsNumber="1" containsInteger="1" minValue="1" maxValue="1"/>
    </cacheField>
    <cacheField name="NB NC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"/>
    <s v="X"/>
    <s v="NOM PRENOM"/>
    <s v="Retournée"/>
    <s v="Non-retournée"/>
    <s v="Retournée"/>
    <n v="1"/>
    <d v="2023-08-21T00:00:00"/>
    <n v="3"/>
    <d v="2023-08-21T00:00:00"/>
    <n v="1"/>
    <n v="0"/>
    <n v="1"/>
    <n v="0"/>
    <n v="0"/>
    <n v="2"/>
    <n v="5"/>
    <n v="0.4"/>
    <n v="3"/>
  </r>
  <r>
    <x v="0"/>
    <n v="2"/>
    <s v="X"/>
    <s v="NOM PRENOM 2"/>
    <s v="Non-retournée"/>
    <s v="Retournée"/>
    <s v="Non-retournée"/>
    <n v="5"/>
    <d v="2023-08-21T00:00:00"/>
    <n v="7"/>
    <d v="2023-08-21T00:00:00"/>
    <n v="0"/>
    <n v="1"/>
    <n v="0"/>
    <n v="0"/>
    <n v="0"/>
    <n v="1"/>
    <n v="5"/>
    <n v="0.2"/>
    <n v="4"/>
  </r>
  <r>
    <x v="1"/>
    <n v="1"/>
    <s v="X"/>
    <s v="NOM PRENOM"/>
    <s v="Retournée"/>
    <s v="Non-retournée"/>
    <s v="Retournée"/>
    <n v="1"/>
    <d v="2023-08-22T00:00:00"/>
    <n v="3"/>
    <d v="2023-08-22T00:00:00"/>
    <n v="1"/>
    <n v="0"/>
    <n v="1"/>
    <n v="0"/>
    <n v="0"/>
    <n v="2"/>
    <n v="5"/>
    <n v="0.4"/>
    <n v="3"/>
  </r>
  <r>
    <x v="1"/>
    <n v="2"/>
    <s v="X"/>
    <s v="NOM PRENOM 2"/>
    <s v="Non-retournée"/>
    <s v="Retournée"/>
    <s v="Non-retournée"/>
    <n v="5"/>
    <d v="2023-08-22T00:00:00"/>
    <n v="7"/>
    <d v="2023-08-22T00:00:00"/>
    <n v="0"/>
    <n v="1"/>
    <n v="0"/>
    <n v="0"/>
    <n v="0"/>
    <n v="1"/>
    <n v="5"/>
    <n v="0.2"/>
    <n v="4"/>
  </r>
  <r>
    <x v="2"/>
    <n v="1"/>
    <s v="X"/>
    <s v="NOM PRENOM"/>
    <s v="Retournée"/>
    <s v="Non-retournée"/>
    <s v="Retournée"/>
    <n v="1"/>
    <s v="24/28"/>
    <n v="3"/>
    <s v="24/28"/>
    <n v="1"/>
    <n v="0"/>
    <n v="1"/>
    <n v="1"/>
    <n v="1"/>
    <n v="4"/>
    <n v="5"/>
    <n v="0.8"/>
    <n v="1"/>
  </r>
  <r>
    <x v="2"/>
    <n v="2"/>
    <s v="X"/>
    <s v="NOM PRENOM 2"/>
    <s v="Non-retournée"/>
    <s v="Retournée"/>
    <s v="Non-retournée"/>
    <n v="5"/>
    <d v="2023-08-24T00:00:00"/>
    <n v="7"/>
    <d v="2023-08-24T00:00:00"/>
    <n v="0"/>
    <n v="1"/>
    <n v="0"/>
    <n v="1"/>
    <n v="1"/>
    <n v="3"/>
    <n v="5"/>
    <n v="0.6"/>
    <n v="2"/>
  </r>
  <r>
    <x v="3"/>
    <n v="1"/>
    <s v="X"/>
    <s v="NOM PRENOM"/>
    <s v="Retournée"/>
    <s v="Non-retournée"/>
    <s v="Retournée"/>
    <m/>
    <m/>
    <m/>
    <m/>
    <n v="1"/>
    <n v="0"/>
    <n v="1"/>
    <s v="NA"/>
    <s v="NA"/>
    <n v="2"/>
    <n v="3"/>
    <n v="0.66666666666666663"/>
    <n v="1"/>
  </r>
  <r>
    <x v="3"/>
    <n v="2"/>
    <s v="X"/>
    <s v="NOM PRENOM 2"/>
    <s v="Retournée"/>
    <s v="Retournée"/>
    <s v="Retournée"/>
    <m/>
    <m/>
    <m/>
    <m/>
    <n v="1"/>
    <n v="1"/>
    <n v="1"/>
    <s v="NA"/>
    <s v="NA"/>
    <n v="3"/>
    <n v="3"/>
    <n v="1"/>
    <n v="0"/>
  </r>
  <r>
    <x v="3"/>
    <n v="3"/>
    <s v="X"/>
    <s v="NOM PRENOM 2"/>
    <s v="Retournée"/>
    <s v="Retournée"/>
    <s v="Retournée"/>
    <m/>
    <m/>
    <m/>
    <m/>
    <n v="1"/>
    <n v="1"/>
    <n v="1"/>
    <s v="NA"/>
    <s v="NA"/>
    <n v="3"/>
    <n v="3"/>
    <n v="1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n v="1"/>
    <s v="NP1"/>
    <s v="CACES1"/>
    <n v="1"/>
    <n v="0"/>
    <n v="0"/>
    <n v="1"/>
    <n v="1"/>
  </r>
  <r>
    <x v="0"/>
    <n v="2"/>
    <s v="NP2"/>
    <s v="CACES2"/>
    <n v="2"/>
    <n v="0"/>
    <n v="0"/>
    <n v="1"/>
    <n v="1"/>
  </r>
  <r>
    <x v="0"/>
    <n v="3"/>
    <s v="NP3"/>
    <s v="CACES3"/>
    <n v="3"/>
    <n v="0"/>
    <n v="0"/>
    <n v="1"/>
    <n v="1"/>
  </r>
  <r>
    <x v="0"/>
    <n v="4"/>
    <s v="NP4"/>
    <s v="CACES4"/>
    <n v="4"/>
    <n v="0"/>
    <n v="0"/>
    <n v="1"/>
    <n v="1"/>
  </r>
  <r>
    <x v="1"/>
    <n v="1"/>
    <s v="NP1"/>
    <s v="CACES1"/>
    <d v="2023-08-24T00:00:00"/>
    <n v="1"/>
    <n v="1"/>
    <n v="1"/>
    <n v="0"/>
  </r>
  <r>
    <x v="1"/>
    <n v="2"/>
    <s v="NP2"/>
    <s v="CACES2"/>
    <d v="2023-08-24T00:00:00"/>
    <n v="1"/>
    <n v="1"/>
    <n v="1"/>
    <n v="0"/>
  </r>
  <r>
    <x v="1"/>
    <n v="3"/>
    <s v="NP3"/>
    <s v="CACES3"/>
    <d v="2023-08-24T00:00:00"/>
    <n v="1"/>
    <n v="1"/>
    <n v="1"/>
    <n v="0"/>
  </r>
  <r>
    <x v="1"/>
    <n v="4"/>
    <s v="NP4"/>
    <s v="CACES4"/>
    <d v="2023-08-24T00:00:00"/>
    <n v="1"/>
    <n v="1"/>
    <n v="1"/>
    <n v="0"/>
  </r>
  <r>
    <x v="2"/>
    <n v="1"/>
    <s v="NP1"/>
    <s v="CACES1"/>
    <d v="2023-08-21T00:00:00"/>
    <n v="0"/>
    <n v="0"/>
    <n v="1"/>
    <n v="1"/>
  </r>
  <r>
    <x v="2"/>
    <n v="2"/>
    <s v="NP2"/>
    <s v="CACES2"/>
    <d v="2023-08-24T00:00:00"/>
    <n v="1"/>
    <n v="1"/>
    <n v="1"/>
    <n v="0"/>
  </r>
  <r>
    <x v="3"/>
    <n v="1"/>
    <s v="NP1"/>
    <s v="CACES1"/>
    <d v="2023-08-21T00:00:00"/>
    <n v="0"/>
    <n v="0"/>
    <n v="1"/>
    <n v="1"/>
  </r>
  <r>
    <x v="3"/>
    <n v="2"/>
    <s v="NP2"/>
    <s v="CACES2"/>
    <d v="2023-08-24T00:00:00"/>
    <n v="1"/>
    <n v="1"/>
    <n v="1"/>
    <n v="0"/>
  </r>
  <r>
    <x v="3"/>
    <n v="3"/>
    <s v="NP3"/>
    <s v="CACES3"/>
    <d v="2023-08-24T00:00:00"/>
    <n v="1"/>
    <n v="1"/>
    <n v="1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n v="1"/>
    <n v="1"/>
    <s v="mot1"/>
    <n v="11"/>
    <s v="tel1"/>
    <s v="@1"/>
    <s v="tel2"/>
    <s v="@2"/>
  </r>
  <r>
    <x v="0"/>
    <n v="2"/>
    <n v="2"/>
    <s v="mot2"/>
    <n v="12"/>
    <s v="tel1"/>
    <s v="@1"/>
    <s v="tel2"/>
    <s v="@2"/>
  </r>
  <r>
    <x v="1"/>
    <n v="1"/>
    <n v="1"/>
    <s v="mot1"/>
    <n v="11"/>
    <s v="tel1"/>
    <s v="@1"/>
    <s v="tel2"/>
    <s v="@2"/>
  </r>
  <r>
    <x v="1"/>
    <n v="2"/>
    <n v="2"/>
    <s v="mot2"/>
    <n v="12"/>
    <s v="tel1"/>
    <s v="@1"/>
    <s v="tel2"/>
    <s v="@2"/>
  </r>
  <r>
    <x v="1"/>
    <n v="2"/>
    <n v="3"/>
    <s v="mot2"/>
    <n v="12"/>
    <s v="tel1"/>
    <s v="@1"/>
    <s v="tel2"/>
    <s v="@2"/>
  </r>
  <r>
    <x v="2"/>
    <n v="1"/>
    <n v="1"/>
    <s v="mot1"/>
    <n v="11"/>
    <s v="tel1"/>
    <s v="@1"/>
    <s v="tel2"/>
    <s v="@2"/>
  </r>
  <r>
    <x v="2"/>
    <n v="2"/>
    <n v="2"/>
    <s v="mot2"/>
    <n v="12"/>
    <s v="tel1"/>
    <s v="@1"/>
    <s v="tel2"/>
    <s v="@2"/>
  </r>
  <r>
    <x v="2"/>
    <n v="3"/>
    <n v="3"/>
    <s v="mot2"/>
    <n v="12"/>
    <s v="tel1"/>
    <s v="@1"/>
    <s v="tel2"/>
    <s v="@2"/>
  </r>
  <r>
    <x v="2"/>
    <n v="4"/>
    <n v="3"/>
    <s v="mot2"/>
    <n v="12"/>
    <s v="tel1"/>
    <s v="@1"/>
    <s v="tel2"/>
    <s v="@2"/>
  </r>
  <r>
    <x v="3"/>
    <n v="1"/>
    <n v="1"/>
    <s v="mot1"/>
    <n v="11"/>
    <s v="tel1"/>
    <s v="@1"/>
    <s v="tel2"/>
    <s v="@2"/>
  </r>
  <r>
    <x v="3"/>
    <n v="2"/>
    <n v="2"/>
    <s v="mot2"/>
    <n v="12"/>
    <s v="tel1"/>
    <s v="@1"/>
    <s v="tel2"/>
    <s v="@2"/>
  </r>
  <r>
    <x v="3"/>
    <n v="3"/>
    <n v="3"/>
    <s v="mot2"/>
    <n v="12"/>
    <s v="tel1"/>
    <s v="@1"/>
    <s v="tel2"/>
    <s v="@2"/>
  </r>
  <r>
    <x v="3"/>
    <n v="4"/>
    <n v="3"/>
    <s v="mot2"/>
    <n v="12"/>
    <s v="tel1"/>
    <s v="@1"/>
    <s v="tel2"/>
    <s v="@2"/>
  </r>
  <r>
    <x v="3"/>
    <n v="5"/>
    <n v="3"/>
    <s v="mot2"/>
    <n v="12"/>
    <s v="tel1"/>
    <s v="@1"/>
    <s v="tel2"/>
    <s v="@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1"/>
    <s v="ST1"/>
    <s v="RL1"/>
    <s v="@1"/>
    <s v="NP1"/>
    <s v="Retournée"/>
    <n v="1"/>
    <n v="1"/>
    <n v="1"/>
    <n v="0"/>
  </r>
  <r>
    <x v="0"/>
    <n v="2"/>
    <s v="ST2"/>
    <s v="RL2"/>
    <s v="@2"/>
    <s v="NP2"/>
    <s v="Retournée"/>
    <n v="1"/>
    <n v="1"/>
    <n v="1"/>
    <n v="0"/>
  </r>
  <r>
    <x v="0"/>
    <n v="3"/>
    <s v="ST3"/>
    <s v="RL3"/>
    <m/>
    <m/>
    <s v="Non-retournée"/>
    <n v="0"/>
    <n v="0"/>
    <n v="1"/>
    <n v="1"/>
  </r>
  <r>
    <x v="1"/>
    <n v="1"/>
    <s v="ST1"/>
    <s v="RL1"/>
    <s v="@1"/>
    <s v="NP1"/>
    <s v="Non-retournée"/>
    <n v="0"/>
    <n v="0"/>
    <n v="1"/>
    <n v="1"/>
  </r>
  <r>
    <x v="1"/>
    <n v="2"/>
    <s v="ST2"/>
    <s v="RL2"/>
    <s v="@2"/>
    <s v="NP2"/>
    <s v="Non-retournée"/>
    <n v="0"/>
    <n v="0"/>
    <n v="1"/>
    <n v="1"/>
  </r>
  <r>
    <x v="1"/>
    <n v="3"/>
    <s v="ST3"/>
    <s v="RL3"/>
    <m/>
    <m/>
    <s v="Non-retournée"/>
    <n v="0"/>
    <n v="0"/>
    <n v="1"/>
    <n v="1"/>
  </r>
  <r>
    <x v="2"/>
    <n v="1"/>
    <s v="ST1"/>
    <s v="RL1"/>
    <s v="@1"/>
    <s v="NP1"/>
    <s v="Retournée"/>
    <n v="1"/>
    <n v="1"/>
    <n v="1"/>
    <n v="0"/>
  </r>
  <r>
    <x v="2"/>
    <n v="2"/>
    <s v="ST2"/>
    <s v="RL2"/>
    <s v="@2"/>
    <s v="NP2"/>
    <s v="Retournée"/>
    <n v="1"/>
    <n v="1"/>
    <n v="1"/>
    <n v="0"/>
  </r>
  <r>
    <x v="2"/>
    <n v="3"/>
    <s v="ST3"/>
    <s v="RL3"/>
    <m/>
    <m/>
    <s v="Non-retournée"/>
    <n v="0"/>
    <n v="0"/>
    <n v="1"/>
    <n v="1"/>
  </r>
  <r>
    <x v="2"/>
    <n v="4"/>
    <s v="ST3"/>
    <s v="RL3"/>
    <m/>
    <m/>
    <s v="Non-retournée"/>
    <n v="0"/>
    <n v="0"/>
    <n v="1"/>
    <n v="1"/>
  </r>
  <r>
    <x v="3"/>
    <n v="1"/>
    <s v="ST1"/>
    <s v="RL1"/>
    <s v="@1"/>
    <s v="NP1"/>
    <s v="Retournée"/>
    <n v="1"/>
    <n v="1"/>
    <n v="1"/>
    <n v="0"/>
  </r>
  <r>
    <x v="3"/>
    <n v="2"/>
    <s v="ST2"/>
    <s v="RL2"/>
    <s v="@2"/>
    <s v="NP2"/>
    <s v="Non-retournée"/>
    <n v="0"/>
    <n v="0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4C8E37-0476-44ED-A57E-C81BF2B717C2}" name="Tableau croisé dynamique6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A3:D8" firstHeaderRow="0" firstDataRow="1" firstDataCol="1"/>
  <pivotFields count="20">
    <pivotField axis="axisRow" showAll="0">
      <items count="5">
        <item x="0"/>
        <item x="1"/>
        <item x="2"/>
        <item x="3"/>
        <item t="default"/>
      </items>
    </pivotField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 NC" fld="19" baseField="0" baseItem="0"/>
    <dataField name="Somme de NB" fld="17" baseField="0" baseItem="0"/>
    <dataField name="Nombre de N°I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F49305-14C2-422D-8139-00862A63C655}" name="Tableau croisé dynamique7" cacheId="22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A3:C8" firstHeaderRow="0" firstDataRow="1" firstDataCol="1"/>
  <pivotFields count="9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NC" fld="8" baseField="0" baseItem="1"/>
    <dataField name="Somme de NB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91B19C-3248-42B3-A309-3F10D2EFC170}" name="Tableau croisé dynamique10" cacheId="24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A3:B8" firstHeaderRow="1" firstDataRow="1" firstDataCol="1"/>
  <pivotFields count="9">
    <pivotField axis="axisRow" dataField="1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NOM ENTREPRIS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E9B392-2F1E-47CD-9254-3458236750B9}" name="Tableau croisé dynamique4" cacheId="26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A3:D8" firstHeaderRow="0" firstDataRow="1" firstDataCol="1"/>
  <pivotFields count="11">
    <pivotField axis="axisRow" dataField="1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 NC" fld="10" baseField="0" baseItem="0"/>
    <dataField name="Somme de NB" fld="9" baseField="0" baseItem="0"/>
    <dataField name="Nombre de NOM ENTREPRIS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D08099-8648-4E85-8B9D-3EDEC05C1032}" name="tSousTraitant" displayName="tSousTraitant" ref="A2:K14" totalsRowShown="0" headerRowDxfId="0" dataDxfId="1" headerRowBorderDxfId="14" tableBorderDxfId="15" totalsRowBorderDxfId="13">
  <autoFilter ref="A2:K14" xr:uid="{BDD08099-8648-4E85-8B9D-3EDEC05C1032}"/>
  <tableColumns count="11">
    <tableColumn id="1" xr3:uid="{74663133-EE71-4DA5-9DB5-020E9248A4A2}" name="NOM ENTREPRISE" dataDxfId="12"/>
    <tableColumn id="2" xr3:uid="{533C2E1B-2165-41F3-8340-0BC56AFE85FA}" name="N°SOUS-TRAITANT" dataDxfId="11"/>
    <tableColumn id="3" xr3:uid="{E1CC3BED-9A4F-4703-B81E-74F1059FFA0E}" name="RAISON SOCIALE" dataDxfId="10"/>
    <tableColumn id="4" xr3:uid="{F3F855E6-C35C-4718-8676-9823B5A6C71C}" name="RESPONSABLE LÉGAL" dataDxfId="9"/>
    <tableColumn id="5" xr3:uid="{B315725B-32FD-4FFD-9608-11983FBE12B4}" name="ADRESSE MAIL " dataDxfId="8"/>
    <tableColumn id="6" xr3:uid="{5BFBA128-5BF7-4158-A63B-4E18432594D8}" name="NATURE PRESTATION" dataDxfId="7"/>
    <tableColumn id="7" xr3:uid="{1F4C2F40-6DC2-4424-9EB1-948738B3F496}" name="DEMANDE D'AGRÉMENT _x000a_FAITE?" dataDxfId="6"/>
    <tableColumn id="8" xr3:uid="{C4A6B797-29A6-4E32-806E-C62FFC329338}" name="Calcul G" dataDxfId="5">
      <calculatedColumnFormula>IF(ISBLANK(A3),"",IF(ISBLANK(G3),"NA",IF(G3="Retournée",1,0)))</calculatedColumnFormula>
    </tableColumn>
    <tableColumn id="9" xr3:uid="{2E0673E1-1E47-4A0E-8328-841283C4E5DA}" name="SOMME" dataDxfId="4">
      <calculatedColumnFormula>IF(ISBLANK(A3),"",SUM(H3))</calculatedColumnFormula>
    </tableColumn>
    <tableColumn id="10" xr3:uid="{E4E6C8B8-CABD-4AD5-9B47-BD3C8EE23E71}" name="NB" dataDxfId="3">
      <calculatedColumnFormula>IF(ISBLANK(A3),"",COUNT(H3))</calculatedColumnFormula>
    </tableColumn>
    <tableColumn id="11" xr3:uid="{BB0B2AAA-4FCD-48BD-9BFB-8422AEA147D9}" name="NB NC" dataDxfId="2">
      <calculatedColumnFormula>IF(ISBLANK(A3),"",COUNTIF(H3,0))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785565-9B3E-4658-AC53-BBB549C36A9F}" name="tCorrespondance" displayName="tCorrespondance" ref="A2:I16" totalsRowShown="0" headerRowDxfId="16" dataDxfId="17" headerRowBorderDxfId="28" tableBorderDxfId="29" totalsRowBorderDxfId="27">
  <autoFilter ref="A2:I16" xr:uid="{80785565-9B3E-4658-AC53-BBB549C36A9F}"/>
  <tableColumns count="9">
    <tableColumn id="1" xr3:uid="{CBB9822C-356E-48B4-BF81-99551DE39D79}" name="NOM ENTREPRISE" dataDxfId="26"/>
    <tableColumn id="2" xr3:uid="{20585178-947F-4DA0-8868-F4E7D3CE526C}" name="N°" dataDxfId="25"/>
    <tableColumn id="3" xr3:uid="{80C7EE1D-2039-4F6E-BD1A-F498FDA4B055}" name="DATE" dataDxfId="24"/>
    <tableColumn id="4" xr3:uid="{B3A54A40-79DC-45CD-A024-95B088F35A9A}" name="MOTIF" dataDxfId="23"/>
    <tableColumn id="5" xr3:uid="{08EE831E-3B99-44EF-BC5C-24418F2D1021}" name="DATE ÉCHÉANCE /_x000a_PROCHAIN CONTACT :" dataDxfId="22"/>
    <tableColumn id="6" xr3:uid="{AED97E63-F6C7-4E33-900E-5A8691EEFC96}" name="TEL GESTIONNAIRE EE" dataDxfId="21"/>
    <tableColumn id="7" xr3:uid="{B09ABC2F-F044-4A59-8175-FEA5EF02DE9D}" name="MAIL GESTIONNAIRE EE" dataDxfId="20"/>
    <tableColumn id="8" xr3:uid="{42461546-094E-45E2-9647-A1F641A7A901}" name="TEL DO" dataDxfId="19"/>
    <tableColumn id="9" xr3:uid="{431343D5-E9A4-41C3-9655-FECACE6EDD76}" name="MAIL DO" dataDxfId="1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E5F303-C252-437F-B9FB-1A7C9FC3B877}" name="tDocSalarie" displayName="tDocSalarie" ref="A2:T11" totalsRowShown="0" headerRowDxfId="43" dataDxfId="44" headerRowBorderDxfId="63" tableBorderDxfId="64" totalsRowBorderDxfId="62">
  <autoFilter ref="A2:T11" xr:uid="{D6E5F303-C252-437F-B9FB-1A7C9FC3B877}"/>
  <tableColumns count="20">
    <tableColumn id="1" xr3:uid="{E108E74B-AEA9-41B0-8F2A-4D6A70CAC96B}" name="NOM ENTREPRISE" dataDxfId="61"/>
    <tableColumn id="2" xr3:uid="{9E4C29EA-DA9E-41FE-AF37-ED0FEBF0FDE4}" name="N°IE" dataDxfId="60"/>
    <tableColumn id="3" xr3:uid="{19E7C2A4-28A4-456C-9B92-2ED6BD7C589B}" name="A" dataDxfId="59"/>
    <tableColumn id="4" xr3:uid="{CCA73D5B-B85C-40CB-803F-752E463506DE}" name="B" dataDxfId="58"/>
    <tableColumn id="5" xr3:uid="{01AE3A3D-E256-4CF8-AEA8-5BC7AFBD54E9}" name="C" dataDxfId="57"/>
    <tableColumn id="6" xr3:uid="{D2BC180D-F17A-4D76-9B4D-B03B0B5A045A}" name="D" dataDxfId="56"/>
    <tableColumn id="7" xr3:uid="{6F9E18D4-5528-49A7-8FEA-7910F1BCB0B5}" name="E"/>
    <tableColumn id="8" xr3:uid="{E6BD1BE2-5A62-4B76-AF25-C222787C6ED3}" name="F" dataDxfId="55"/>
    <tableColumn id="9" xr3:uid="{03E42483-623F-4A91-8141-D65E14DD3677}" name="G"/>
    <tableColumn id="10" xr3:uid="{876E2B06-50AF-4552-AD3A-78C8E7AAEC96}" name="H" dataDxfId="54"/>
    <tableColumn id="11" xr3:uid="{2A758217-EE28-4759-83F2-00EFACDAD8EE}" name="J"/>
    <tableColumn id="12" xr3:uid="{9A4A136E-5FC7-400A-8322-73F2C6229D62}" name="Calcul D" dataDxfId="53">
      <calculatedColumnFormula>IF(ISBLANK(A3),"",IF(ISBLANK(E3),"NA",IF(E3="Retournée",1,0)))</calculatedColumnFormula>
    </tableColumn>
    <tableColumn id="13" xr3:uid="{886A112A-E12E-4F99-BC15-C08A2C19487A}" name="Calcul E" dataDxfId="52">
      <calculatedColumnFormula>IF(ISBLANK(A3),"",IF(ISBLANK(F3),"NA",IF(F3="Retournée",1,0)))</calculatedColumnFormula>
    </tableColumn>
    <tableColumn id="14" xr3:uid="{F347456F-A705-446A-894E-33914EF836BD}" name="Calcul F" dataDxfId="51">
      <calculatedColumnFormula>IF(ISBLANK(A3),"",IF(ISBLANK(G3),"NA",IF(G3="Retournée",1,0)))</calculatedColumnFormula>
    </tableColumn>
    <tableColumn id="15" xr3:uid="{6A00C32F-4B29-43EE-8DFA-C8230892F2EE}" name="Calcul I" dataDxfId="50">
      <calculatedColumnFormula>IF(ISBLANK(A3),"",IF(C3="X",IF(ISBLANK(I3),"NA",IF(AND(I3&lt;&gt;"",ISBLANK(I3)),0,IF(I3&gt;TODAY(),1,IF(I3&lt;=TODAY(),0,IF(ISBLANK(I3),"NA",IF(I3&gt;TODAY(),1,0))))))))</calculatedColumnFormula>
    </tableColumn>
    <tableColumn id="16" xr3:uid="{312EE77B-023B-4B46-B777-191C26776246}" name="Calcul K" dataDxfId="49">
      <calculatedColumnFormula>IF(ISBLANK(A3),"",IF(C3="X",IF(ISBLANK(K3),"NA",IF(AND(K3&lt;&gt;"",ISBLANK(K3)),0,IF(K3&gt;TODAY(),1,IF(K3&lt;=TODAY(),0,IF(ISBLANK(K3),"NA",IF(K3&gt;TODAY(),1,0))))))))</calculatedColumnFormula>
    </tableColumn>
    <tableColumn id="17" xr3:uid="{634D3232-BE0F-4F08-8B7B-BED6C2BB7577}" name="SOMME" dataDxfId="48">
      <calculatedColumnFormula>IF(ISBLANK(A3),"",SUM(L3:P3))</calculatedColumnFormula>
    </tableColumn>
    <tableColumn id="18" xr3:uid="{DD52968C-8CF1-4D74-9807-77A86DBFF1AB}" name="NB" dataDxfId="47">
      <calculatedColumnFormula>IF(ISBLANK(A3),"",COUNT(L3:P3))</calculatedColumnFormula>
    </tableColumn>
    <tableColumn id="19" xr3:uid="{413C292C-D03E-4271-ADA4-6506D69EEFBC}" name="%Conformité" dataDxfId="46">
      <calculatedColumnFormula>IF(ISBLANK(A3),"",Q3/R3)</calculatedColumnFormula>
    </tableColumn>
    <tableColumn id="20" xr3:uid="{3D75543A-5A3F-4A16-90A5-EFD1381EAF58}" name="NB NC" dataDxfId="45">
      <calculatedColumnFormula>IF(ISBLANK(A3),"",COUNTIF(L3:P3,0))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50B4A4-CE76-4BBF-81A3-B8A092E6CEC7}" name="tHabilitation" displayName="tHabilitation" ref="A2:I15" totalsRowShown="0" headerRowDxfId="30" headerRowBorderDxfId="41" tableBorderDxfId="42" totalsRowBorderDxfId="40">
  <autoFilter ref="A2:I15" xr:uid="{4E50B4A4-CE76-4BBF-81A3-B8A092E6CEC7}"/>
  <tableColumns count="9">
    <tableColumn id="1" xr3:uid="{2D6EA7F2-D14C-47A1-BD73-62B28101AA36}" name="NOM ENTREPRISE" dataDxfId="39"/>
    <tableColumn id="2" xr3:uid="{1F81DA0D-884E-463F-AF31-67B50B1934E6}" name="N°IE" dataDxfId="38"/>
    <tableColumn id="3" xr3:uid="{1A0AB9BD-9A22-48F9-A006-E5F6D44CA8E6}" name="NOM PRÉNOM" dataDxfId="37"/>
    <tableColumn id="4" xr3:uid="{55CFA0BE-374A-4BC8-97F2-B860A92C95E2}" name="DÉSIGNATION" dataDxfId="36"/>
    <tableColumn id="5" xr3:uid="{4EB1B2F7-7162-44F5-9E8E-CEF30407BFB7}" name="DATE DE FIN" dataDxfId="35"/>
    <tableColumn id="6" xr3:uid="{7C15FD9D-BEAA-49CB-B98E-FB8BAAA45495}" name="Calcul E" dataDxfId="34">
      <calculatedColumnFormula>IF(ISBLANK(A3),"",IF(ISBLANK(E3),"NA",IF(E3&gt;=TODAY(),1,0)))</calculatedColumnFormula>
    </tableColumn>
    <tableColumn id="7" xr3:uid="{DEA94654-3C8C-4AF6-A4BC-5D403832EC53}" name="SOMME" dataDxfId="33">
      <calculatedColumnFormula>IF(ISBLANK(A3),"",SUM(F3))</calculatedColumnFormula>
    </tableColumn>
    <tableColumn id="8" xr3:uid="{44EF2FB8-81C1-4BB5-A1C3-8384C78EF287}" name="NB" dataDxfId="32">
      <calculatedColumnFormula>IF(ISBLANK(A3),"",COUNT(F3))</calculatedColumnFormula>
    </tableColumn>
    <tableColumn id="9" xr3:uid="{5877BF10-DCA3-424A-B89B-0FA625178CAB}" name="NB NC" dataDxfId="31">
      <calculatedColumnFormula>IF(ISBLANK(A3),"",COUNTIF(F3,0))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M1352"/>
  <sheetViews>
    <sheetView showGridLines="0" zoomScale="90" zoomScaleNormal="90" zoomScaleSheetLayoutView="50" workbookViewId="0">
      <pane ySplit="3" topLeftCell="A5" activePane="bottomLeft" state="frozen"/>
      <selection pane="bottomLeft" activeCell="M7" sqref="M7"/>
    </sheetView>
  </sheetViews>
  <sheetFormatPr baseColWidth="10" defaultColWidth="11.5703125" defaultRowHeight="15" zeroHeight="1" x14ac:dyDescent="0.25"/>
  <cols>
    <col min="1" max="1" width="0.5703125" customWidth="1"/>
    <col min="2" max="2" width="4.85546875" customWidth="1"/>
    <col min="3" max="5" width="5.42578125" customWidth="1"/>
    <col min="6" max="6" width="5.7109375" customWidth="1"/>
    <col min="7" max="12" width="5.42578125" customWidth="1"/>
    <col min="13" max="13" width="5.85546875" customWidth="1"/>
    <col min="14" max="26" width="5.42578125" customWidth="1"/>
    <col min="27" max="27" width="3.140625" customWidth="1"/>
    <col min="28" max="28" width="5.42578125" customWidth="1"/>
    <col min="29" max="29" width="5.28515625" customWidth="1"/>
    <col min="30" max="30" width="5.42578125" customWidth="1"/>
    <col min="31" max="31" width="29.85546875" customWidth="1"/>
    <col min="32" max="32" width="8.42578125" style="2" customWidth="1"/>
    <col min="33" max="33" width="5.42578125" customWidth="1"/>
    <col min="34" max="36" width="10.5703125" customWidth="1"/>
    <col min="37" max="37" width="7.7109375" customWidth="1"/>
    <col min="38" max="38" width="13.28515625" customWidth="1"/>
    <col min="39" max="39" width="13" customWidth="1"/>
    <col min="40" max="41" width="10.5703125" customWidth="1"/>
    <col min="42" max="89" width="5.42578125" customWidth="1"/>
  </cols>
  <sheetData>
    <row r="1" spans="1:30" ht="7.15" customHeight="1" x14ac:dyDescent="0.25"/>
    <row r="2" spans="1:30" ht="26.25" customHeight="1" x14ac:dyDescent="0.25"/>
    <row r="3" spans="1:30" ht="50.45" customHeight="1" x14ac:dyDescent="0.25"/>
    <row r="4" spans="1:30" ht="19.899999999999999" customHeight="1" x14ac:dyDescent="0.25">
      <c r="A4" s="1"/>
      <c r="B4" s="6" t="s">
        <v>109</v>
      </c>
      <c r="C4" s="6" t="str">
        <f>IF(B4="Français","DOCUMENTS RÉGLEMENTAIRES",IF(B4="Anglais","REGULATORY DOCUMENTS","REGULIERUNGSDOKUMENTE"))</f>
        <v>DOCUMENTS RÉGLEMENTAIRES</v>
      </c>
      <c r="D4" s="7"/>
    </row>
    <row r="5" spans="1:30" ht="25.15" customHeight="1" x14ac:dyDescent="0.25"/>
    <row r="6" spans="1:30" ht="25.15" customHeight="1" x14ac:dyDescent="0.25"/>
    <row r="7" spans="1:30" ht="177" customHeight="1" x14ac:dyDescent="0.25"/>
    <row r="8" spans="1:30" ht="30" customHeight="1" x14ac:dyDescent="0.25"/>
    <row r="9" spans="1:30" ht="4.9000000000000004" customHeight="1" x14ac:dyDescent="0.25"/>
    <row r="10" spans="1:30" ht="25.15" customHeight="1" x14ac:dyDescent="0.25"/>
    <row r="11" spans="1:30" ht="4.9000000000000004" customHeight="1" x14ac:dyDescent="0.25"/>
    <row r="12" spans="1:30" ht="25.15" customHeight="1" x14ac:dyDescent="0.25"/>
    <row r="13" spans="1:30" ht="25.15" customHeight="1" x14ac:dyDescent="0.25"/>
    <row r="14" spans="1:30" ht="25.15" customHeight="1" x14ac:dyDescent="0.25">
      <c r="A14" s="3"/>
      <c r="AB14" s="3"/>
      <c r="AC14" s="3"/>
      <c r="AD14" s="3"/>
    </row>
    <row r="15" spans="1:30" ht="3" customHeight="1" x14ac:dyDescent="0.25"/>
    <row r="16" spans="1:30" ht="25.15" customHeight="1" x14ac:dyDescent="0.25"/>
    <row r="17" ht="25.15" customHeight="1" x14ac:dyDescent="0.25"/>
    <row r="18" ht="25.15" customHeight="1" x14ac:dyDescent="0.25"/>
    <row r="19" ht="3" customHeight="1" x14ac:dyDescent="0.25"/>
    <row r="20" ht="25.15" customHeight="1" x14ac:dyDescent="0.25"/>
    <row r="21" ht="4.9000000000000004" customHeight="1" x14ac:dyDescent="0.25"/>
    <row r="22" ht="25.15" customHeight="1" x14ac:dyDescent="0.25"/>
    <row r="23" ht="19.899999999999999" customHeight="1" x14ac:dyDescent="0.25"/>
    <row r="24" ht="25.15" customHeight="1" x14ac:dyDescent="0.25"/>
    <row r="25" ht="3" customHeight="1" x14ac:dyDescent="0.25"/>
    <row r="26" ht="25.15" customHeight="1" x14ac:dyDescent="0.25"/>
    <row r="27" ht="4.9000000000000004" customHeight="1" x14ac:dyDescent="0.25"/>
    <row r="28" ht="25.15" customHeight="1" x14ac:dyDescent="0.25"/>
    <row r="29" ht="4.9000000000000004" customHeight="1" x14ac:dyDescent="0.25"/>
    <row r="30" ht="25.15" customHeight="1" x14ac:dyDescent="0.25"/>
    <row r="31" ht="25.15" customHeight="1" x14ac:dyDescent="0.25"/>
    <row r="32" ht="10.15" customHeight="1" x14ac:dyDescent="0.25"/>
    <row r="33" ht="19.899999999999999" customHeight="1" x14ac:dyDescent="0.25"/>
    <row r="34" ht="25.15" customHeight="1" x14ac:dyDescent="0.25"/>
    <row r="35" ht="25.15" customHeight="1" x14ac:dyDescent="0.25"/>
    <row r="36" ht="15" customHeight="1" x14ac:dyDescent="0.25"/>
    <row r="37" ht="30" customHeight="1" x14ac:dyDescent="0.25"/>
    <row r="38" ht="3" customHeight="1" x14ac:dyDescent="0.25"/>
    <row r="39" ht="25.15" customHeight="1" x14ac:dyDescent="0.25"/>
    <row r="40" ht="3" customHeight="1" x14ac:dyDescent="0.25"/>
    <row r="41" ht="25.15" customHeight="1" x14ac:dyDescent="0.25"/>
    <row r="42" ht="3" customHeight="1" x14ac:dyDescent="0.25"/>
    <row r="43" ht="25.15" customHeight="1" x14ac:dyDescent="0.25"/>
    <row r="44" ht="3" customHeight="1" x14ac:dyDescent="0.25"/>
    <row r="45" ht="25.15" customHeight="1" x14ac:dyDescent="0.25"/>
    <row r="46" ht="3" customHeight="1" x14ac:dyDescent="0.25"/>
    <row r="47" ht="25.15" customHeight="1" x14ac:dyDescent="0.25"/>
    <row r="48" ht="3" customHeight="1" x14ac:dyDescent="0.25"/>
    <row r="49" spans="32:32" ht="25.15" customHeight="1" x14ac:dyDescent="0.25"/>
    <row r="50" spans="32:32" ht="3" customHeight="1" x14ac:dyDescent="0.25"/>
    <row r="51" spans="32:32" ht="25.15" customHeight="1" x14ac:dyDescent="0.25"/>
    <row r="52" spans="32:32" ht="25.15" customHeight="1" x14ac:dyDescent="0.25"/>
    <row r="53" spans="32:32" ht="21.6" customHeight="1" x14ac:dyDescent="0.25"/>
    <row r="54" spans="32:32" ht="22.9" customHeight="1" x14ac:dyDescent="0.25"/>
    <row r="55" spans="32:32" ht="21.6" customHeight="1" x14ac:dyDescent="0.25"/>
    <row r="56" spans="32:32" ht="4.9000000000000004" customHeight="1" x14ac:dyDescent="0.25"/>
    <row r="57" spans="32:32" ht="25.15" customHeight="1" x14ac:dyDescent="0.25"/>
    <row r="58" spans="32:32" ht="3" customHeight="1" x14ac:dyDescent="0.25"/>
    <row r="59" spans="32:32" ht="43.9" customHeight="1" x14ac:dyDescent="0.25"/>
    <row r="60" spans="32:32" ht="15" customHeight="1" x14ac:dyDescent="0.25">
      <c r="AF60" s="2" t="str">
        <f>IF(ISBLANK(X60),"NA",IF(X60="Retournée",1,0))</f>
        <v>NA</v>
      </c>
    </row>
    <row r="61" spans="32:32" ht="15" customHeight="1" x14ac:dyDescent="0.25">
      <c r="AF61" s="2" t="str">
        <f t="shared" ref="AF61:AF89" si="0">IF(ISBLANK(X61),"NA",IF(X61="Retournée",1,0))</f>
        <v>NA</v>
      </c>
    </row>
    <row r="62" spans="32:32" ht="15" customHeight="1" x14ac:dyDescent="0.25">
      <c r="AF62" s="2" t="str">
        <f t="shared" si="0"/>
        <v>NA</v>
      </c>
    </row>
    <row r="63" spans="32:32" ht="15" customHeight="1" x14ac:dyDescent="0.25">
      <c r="AF63" s="2" t="str">
        <f t="shared" si="0"/>
        <v>NA</v>
      </c>
    </row>
    <row r="64" spans="32:32" ht="15" customHeight="1" x14ac:dyDescent="0.25">
      <c r="AF64" s="2" t="str">
        <f t="shared" si="0"/>
        <v>NA</v>
      </c>
    </row>
    <row r="65" spans="32:32" ht="15" customHeight="1" x14ac:dyDescent="0.25">
      <c r="AF65" s="2" t="str">
        <f t="shared" si="0"/>
        <v>NA</v>
      </c>
    </row>
    <row r="66" spans="32:32" ht="15" customHeight="1" x14ac:dyDescent="0.25">
      <c r="AF66" s="2" t="str">
        <f t="shared" si="0"/>
        <v>NA</v>
      </c>
    </row>
    <row r="67" spans="32:32" ht="15" customHeight="1" x14ac:dyDescent="0.25">
      <c r="AF67" s="2" t="str">
        <f t="shared" si="0"/>
        <v>NA</v>
      </c>
    </row>
    <row r="68" spans="32:32" ht="15" customHeight="1" x14ac:dyDescent="0.25">
      <c r="AF68" s="2" t="str">
        <f t="shared" si="0"/>
        <v>NA</v>
      </c>
    </row>
    <row r="69" spans="32:32" ht="15" customHeight="1" x14ac:dyDescent="0.25">
      <c r="AF69" s="2" t="str">
        <f t="shared" si="0"/>
        <v>NA</v>
      </c>
    </row>
    <row r="70" spans="32:32" ht="15" customHeight="1" x14ac:dyDescent="0.25">
      <c r="AF70" s="2" t="str">
        <f t="shared" si="0"/>
        <v>NA</v>
      </c>
    </row>
    <row r="71" spans="32:32" ht="15" customHeight="1" x14ac:dyDescent="0.25">
      <c r="AF71" s="2" t="str">
        <f t="shared" si="0"/>
        <v>NA</v>
      </c>
    </row>
    <row r="72" spans="32:32" ht="15" customHeight="1" x14ac:dyDescent="0.25">
      <c r="AF72" s="2" t="str">
        <f t="shared" si="0"/>
        <v>NA</v>
      </c>
    </row>
    <row r="73" spans="32:32" ht="15" customHeight="1" x14ac:dyDescent="0.25">
      <c r="AF73" s="2" t="str">
        <f t="shared" si="0"/>
        <v>NA</v>
      </c>
    </row>
    <row r="74" spans="32:32" ht="15" customHeight="1" x14ac:dyDescent="0.25">
      <c r="AF74" s="2" t="str">
        <f t="shared" si="0"/>
        <v>NA</v>
      </c>
    </row>
    <row r="75" spans="32:32" ht="15" customHeight="1" x14ac:dyDescent="0.25">
      <c r="AF75" s="2" t="str">
        <f t="shared" si="0"/>
        <v>NA</v>
      </c>
    </row>
    <row r="76" spans="32:32" ht="15" customHeight="1" x14ac:dyDescent="0.25">
      <c r="AF76" s="2" t="str">
        <f t="shared" si="0"/>
        <v>NA</v>
      </c>
    </row>
    <row r="77" spans="32:32" ht="15" customHeight="1" x14ac:dyDescent="0.25">
      <c r="AF77" s="2" t="str">
        <f t="shared" si="0"/>
        <v>NA</v>
      </c>
    </row>
    <row r="78" spans="32:32" ht="15" customHeight="1" x14ac:dyDescent="0.25">
      <c r="AF78" s="2" t="str">
        <f t="shared" si="0"/>
        <v>NA</v>
      </c>
    </row>
    <row r="79" spans="32:32" ht="15" customHeight="1" x14ac:dyDescent="0.25">
      <c r="AF79" s="2" t="str">
        <f t="shared" si="0"/>
        <v>NA</v>
      </c>
    </row>
    <row r="80" spans="32:32" ht="15" customHeight="1" x14ac:dyDescent="0.25">
      <c r="AF80" s="2" t="str">
        <f t="shared" si="0"/>
        <v>NA</v>
      </c>
    </row>
    <row r="81" spans="32:32" ht="15" customHeight="1" x14ac:dyDescent="0.25">
      <c r="AF81" s="2" t="str">
        <f t="shared" si="0"/>
        <v>NA</v>
      </c>
    </row>
    <row r="82" spans="32:32" ht="15" customHeight="1" x14ac:dyDescent="0.25">
      <c r="AF82" s="2" t="str">
        <f t="shared" si="0"/>
        <v>NA</v>
      </c>
    </row>
    <row r="83" spans="32:32" ht="15" customHeight="1" x14ac:dyDescent="0.25">
      <c r="AF83" s="2" t="str">
        <f t="shared" si="0"/>
        <v>NA</v>
      </c>
    </row>
    <row r="84" spans="32:32" ht="15" customHeight="1" x14ac:dyDescent="0.25">
      <c r="AF84" s="2" t="str">
        <f t="shared" si="0"/>
        <v>NA</v>
      </c>
    </row>
    <row r="85" spans="32:32" ht="15" customHeight="1" x14ac:dyDescent="0.25">
      <c r="AF85" s="2" t="str">
        <f t="shared" si="0"/>
        <v>NA</v>
      </c>
    </row>
    <row r="86" spans="32:32" ht="15" customHeight="1" x14ac:dyDescent="0.25">
      <c r="AF86" s="2" t="str">
        <f t="shared" si="0"/>
        <v>NA</v>
      </c>
    </row>
    <row r="87" spans="32:32" ht="15" customHeight="1" x14ac:dyDescent="0.25">
      <c r="AF87" s="2" t="str">
        <f t="shared" si="0"/>
        <v>NA</v>
      </c>
    </row>
    <row r="88" spans="32:32" ht="15" customHeight="1" x14ac:dyDescent="0.25">
      <c r="AF88" s="2" t="str">
        <f t="shared" si="0"/>
        <v>NA</v>
      </c>
    </row>
    <row r="89" spans="32:32" ht="15" customHeight="1" x14ac:dyDescent="0.25">
      <c r="AF89" s="2" t="str">
        <f t="shared" si="0"/>
        <v>NA</v>
      </c>
    </row>
    <row r="90" spans="32:32" ht="10.15" customHeight="1" x14ac:dyDescent="0.25">
      <c r="AF90" s="2">
        <f>+SUM(AF60:AF89)</f>
        <v>0</v>
      </c>
    </row>
    <row r="91" spans="32:32" ht="10.15" customHeight="1" x14ac:dyDescent="0.25">
      <c r="AF91" s="2">
        <f>COUNT(AF60:AF89)</f>
        <v>0</v>
      </c>
    </row>
    <row r="92" spans="32:32" ht="19.899999999999999" customHeight="1" x14ac:dyDescent="0.25">
      <c r="AF92" s="2">
        <f>COUNTIF(AF60:AF89,0)</f>
        <v>0</v>
      </c>
    </row>
    <row r="93" spans="32:32" ht="25.15" customHeight="1" x14ac:dyDescent="0.25"/>
    <row r="94" spans="32:32" ht="25.15" customHeight="1" x14ac:dyDescent="0.25"/>
    <row r="95" spans="32:32" ht="15" customHeight="1" x14ac:dyDescent="0.25"/>
    <row r="96" spans="32:32" ht="30" customHeight="1" x14ac:dyDescent="0.25"/>
    <row r="97" ht="4.9000000000000004" customHeight="1" x14ac:dyDescent="0.25"/>
    <row r="98" ht="23.45" customHeight="1" x14ac:dyDescent="0.25"/>
    <row r="99" ht="3" customHeight="1" x14ac:dyDescent="0.25"/>
    <row r="100" ht="30" customHeight="1" x14ac:dyDescent="0.25"/>
    <row r="101" ht="3" customHeight="1" x14ac:dyDescent="0.25"/>
    <row r="102" ht="30" customHeight="1" x14ac:dyDescent="0.25"/>
    <row r="103" ht="3" customHeight="1" x14ac:dyDescent="0.25"/>
    <row r="104" ht="30" customHeight="1" x14ac:dyDescent="0.25"/>
    <row r="105" ht="25.15" customHeight="1" x14ac:dyDescent="0.25"/>
    <row r="106" ht="24.95" customHeight="1" x14ac:dyDescent="0.25"/>
    <row r="107" ht="3" customHeight="1" x14ac:dyDescent="0.25"/>
    <row r="108" ht="24.6" customHeight="1" x14ac:dyDescent="0.25"/>
    <row r="109" ht="3" customHeight="1" x14ac:dyDescent="0.25"/>
    <row r="110" ht="24.95" customHeight="1" x14ac:dyDescent="0.25"/>
    <row r="111" ht="25.15" customHeight="1" x14ac:dyDescent="0.25"/>
    <row r="112" ht="37.9" customHeight="1" x14ac:dyDescent="0.25"/>
    <row r="113" spans="31:32" ht="25.15" customHeight="1" x14ac:dyDescent="0.25"/>
    <row r="114" spans="31:32" ht="25.15" customHeight="1" x14ac:dyDescent="0.25">
      <c r="AE114" s="4"/>
      <c r="AF114" s="9"/>
    </row>
    <row r="115" spans="31:32" ht="25.15" customHeight="1" x14ac:dyDescent="0.25"/>
    <row r="116" spans="31:32" ht="25.15" customHeight="1" x14ac:dyDescent="0.25"/>
    <row r="117" spans="31:32" ht="25.15" customHeight="1" x14ac:dyDescent="0.25"/>
    <row r="118" spans="31:32" ht="25.15" customHeight="1" x14ac:dyDescent="0.25"/>
    <row r="119" spans="31:32" ht="25.15" customHeight="1" x14ac:dyDescent="0.25"/>
    <row r="120" spans="31:32" ht="25.15" customHeight="1" x14ac:dyDescent="0.25"/>
    <row r="121" spans="31:32" ht="25.15" customHeight="1" x14ac:dyDescent="0.25"/>
    <row r="122" spans="31:32" ht="25.15" customHeight="1" x14ac:dyDescent="0.25"/>
    <row r="123" spans="31:32" ht="25.15" customHeight="1" x14ac:dyDescent="0.25"/>
    <row r="124" spans="31:32" ht="25.15" customHeight="1" x14ac:dyDescent="0.25"/>
    <row r="125" spans="31:32" ht="25.15" customHeight="1" x14ac:dyDescent="0.25"/>
    <row r="126" spans="31:32" ht="25.15" customHeight="1" x14ac:dyDescent="0.25"/>
    <row r="127" spans="31:32" ht="25.15" customHeight="1" x14ac:dyDescent="0.25"/>
    <row r="128" spans="31:32" ht="25.15" customHeight="1" x14ac:dyDescent="0.25"/>
    <row r="129" spans="29:33" ht="25.15" customHeight="1" x14ac:dyDescent="0.25"/>
    <row r="130" spans="29:33" ht="25.15" customHeight="1" x14ac:dyDescent="0.25"/>
    <row r="131" spans="29:33" ht="25.15" customHeight="1" x14ac:dyDescent="0.25"/>
    <row r="132" spans="29:33" ht="25.15" customHeight="1" x14ac:dyDescent="0.25"/>
    <row r="133" spans="29:33" ht="10.15" customHeight="1" x14ac:dyDescent="0.25"/>
    <row r="134" spans="29:33" ht="19.899999999999999" customHeight="1" x14ac:dyDescent="0.25"/>
    <row r="135" spans="29:33" ht="25.15" customHeight="1" x14ac:dyDescent="0.25"/>
    <row r="136" spans="29:33" ht="25.15" customHeight="1" x14ac:dyDescent="0.25"/>
    <row r="137" spans="29:33" ht="15" customHeight="1" x14ac:dyDescent="0.25"/>
    <row r="138" spans="29:33" ht="30" customHeight="1" x14ac:dyDescent="0.25"/>
    <row r="139" spans="29:33" ht="3" customHeight="1" x14ac:dyDescent="0.25"/>
    <row r="140" spans="29:33" ht="30" customHeight="1" x14ac:dyDescent="0.25">
      <c r="AG140" s="2">
        <f>IF(ISBLANK(X140),0,IF(X140="Retourné",1,0))</f>
        <v>0</v>
      </c>
    </row>
    <row r="141" spans="29:33" ht="3" customHeight="1" x14ac:dyDescent="0.25"/>
    <row r="142" spans="29:33" ht="30" customHeight="1" x14ac:dyDescent="0.25">
      <c r="AG142" s="2">
        <f ca="1">IF(ISBLANK(X142),0,IF(EDATE(X142,6)&gt;=TODAY(),1,0))</f>
        <v>0</v>
      </c>
    </row>
    <row r="143" spans="29:33" ht="3" customHeight="1" x14ac:dyDescent="0.25"/>
    <row r="144" spans="29:33" ht="30" customHeight="1" x14ac:dyDescent="0.25">
      <c r="AC144" s="2"/>
      <c r="AG144" s="2">
        <f ca="1">IF(ISBLANK(X144),0,IF(EDATE(X144,6)&gt;=TODAY(),1,0))</f>
        <v>0</v>
      </c>
    </row>
    <row r="145" spans="29:33" ht="3" customHeight="1" x14ac:dyDescent="0.25"/>
    <row r="146" spans="29:33" ht="30" customHeight="1" x14ac:dyDescent="0.25">
      <c r="AC146" s="51"/>
      <c r="AD146" s="51"/>
      <c r="AG146" s="2">
        <f ca="1">IF(ISBLANK(X146),0,IF(X146&gt;=TODAY(),1,0))</f>
        <v>0</v>
      </c>
    </row>
    <row r="147" spans="29:33" ht="3" customHeight="1" x14ac:dyDescent="0.25"/>
    <row r="148" spans="29:33" ht="30" customHeight="1" x14ac:dyDescent="0.25">
      <c r="AG148" s="2">
        <f ca="1">IF(ISBLANK(X148),0,IF(EDATE(X148,6)&gt;=TODAY(),1,0))</f>
        <v>0</v>
      </c>
    </row>
    <row r="149" spans="29:33" ht="3" customHeight="1" x14ac:dyDescent="0.25"/>
    <row r="150" spans="29:33" ht="30" customHeight="1" x14ac:dyDescent="0.25">
      <c r="AG150" s="2">
        <f ca="1">IF(ISBLANK(X150),0,IF(EDATE(X150,12)&gt;=TODAY(),1,0))</f>
        <v>0</v>
      </c>
    </row>
    <row r="151" spans="29:33" ht="3" customHeight="1" x14ac:dyDescent="0.25"/>
    <row r="152" spans="29:33" ht="30" customHeight="1" x14ac:dyDescent="0.25">
      <c r="AG152" s="2">
        <f>IF(ISBLANK(X152),0,IF(X152="NA","NA",IF(X152="Retournée",1,0)))</f>
        <v>0</v>
      </c>
    </row>
    <row r="153" spans="29:33" ht="3" customHeight="1" x14ac:dyDescent="0.25"/>
    <row r="154" spans="29:33" ht="30" customHeight="1" x14ac:dyDescent="0.25">
      <c r="AG154" s="2">
        <f ca="1">IF(ISBLANK(X154),0,IF(EDATE(X154,3)&gt;=TODAY(),1,0))</f>
        <v>0</v>
      </c>
    </row>
    <row r="155" spans="29:33" ht="3" customHeight="1" x14ac:dyDescent="0.25"/>
    <row r="156" spans="29:33" ht="30" customHeight="1" x14ac:dyDescent="0.25">
      <c r="AG156" s="2">
        <f>IF(ISBLANK(X156),0,IF(X156="NA","NA",IF(X156="Retournée",1,0)))</f>
        <v>0</v>
      </c>
    </row>
    <row r="157" spans="29:33" ht="15" customHeight="1" x14ac:dyDescent="0.25">
      <c r="AF157" s="2">
        <f ca="1">SUM(AG138:AG156)</f>
        <v>0</v>
      </c>
      <c r="AG157" s="2">
        <f ca="1">COUNT(AG140:AG156)</f>
        <v>9</v>
      </c>
    </row>
    <row r="158" spans="29:33" ht="30" customHeight="1" x14ac:dyDescent="0.25">
      <c r="AF158" s="2">
        <f ca="1">COUNTIF(AG138:AG156,0)+AF92</f>
        <v>9</v>
      </c>
      <c r="AG158" s="2">
        <f ca="1">AF157/AG157</f>
        <v>0</v>
      </c>
    </row>
    <row r="159" spans="29:33" ht="3" customHeight="1" x14ac:dyDescent="0.25"/>
    <row r="160" spans="29:33" ht="25.15" customHeight="1" x14ac:dyDescent="0.25"/>
    <row r="161" spans="1:39" ht="25.15" customHeight="1" x14ac:dyDescent="0.25">
      <c r="AF161" s="10">
        <f ca="1">+TODAY()</f>
        <v>45161</v>
      </c>
      <c r="AL161" s="8" t="s">
        <v>8</v>
      </c>
      <c r="AM161" t="s">
        <v>9</v>
      </c>
    </row>
    <row r="162" spans="1:39" ht="15" customHeight="1" x14ac:dyDescent="0.25">
      <c r="AF162" s="2" t="str">
        <f>IF(ISBLANK(G162),"NA",IF(G162="Retournée",1,0))</f>
        <v>NA</v>
      </c>
      <c r="AG162" s="2" t="str">
        <f>IF(ISBLANK(J162),"NA",IF(J162="Retournée",1,0))</f>
        <v>NA</v>
      </c>
      <c r="AH162" s="2" t="str">
        <f>IF(ISBLANK(L162),"NA",IF(L162="Retournée",1,0))</f>
        <v>NA</v>
      </c>
      <c r="AI162" s="2" t="b">
        <f ca="1">IF($T$43="X",IF(ISBLANK(C162),"NA",IF(AND(C162&lt;&gt;"",ISBLANK(R162)),0,IF(R162&gt;TODAY(),1,IF(R162&lt;=TODAY(),0,IF(ISBLANK(R162),"NA",IF(R162&gt;TODAY(),1,0)))))))</f>
        <v>0</v>
      </c>
      <c r="AJ162" s="2" t="b">
        <f ca="1">IF($T$43="X",IF(ISBLANK(C162),"NA",IF(AND(C162&lt;&gt;"",ISBLANK(X162)),0,IF(X162&gt;TODAY(),1,IF(X162&lt;=TODAY(),0,IF(ISBLANK(X162),"NA",IF(X162&gt;TODAY(),1,0)))))))</f>
        <v>0</v>
      </c>
      <c r="AL162">
        <f>IF(AND($T$43="X",C162&lt;&gt;"",ISBLANK(R162)),1,0)</f>
        <v>0</v>
      </c>
      <c r="AM162">
        <f>IF(AND($T$43="X",C162&lt;&gt;"",ISBLANK(X162)),1,0)</f>
        <v>0</v>
      </c>
    </row>
    <row r="163" spans="1:39" ht="15" customHeight="1" x14ac:dyDescent="0.25">
      <c r="AF163" s="2" t="str">
        <f t="shared" ref="AF163:AF226" si="1">IF(ISBLANK(G163),"NA",IF(G163="Retournée",1,0))</f>
        <v>NA</v>
      </c>
      <c r="AG163" s="2" t="str">
        <f t="shared" ref="AG163:AG226" si="2">IF(ISBLANK(J163),"NA",IF(J163="Retournée",1,0))</f>
        <v>NA</v>
      </c>
      <c r="AH163" s="2" t="str">
        <f t="shared" ref="AH163:AH226" si="3">IF(ISBLANK(L163),"NA",IF(L163="Retournée",1,0))</f>
        <v>NA</v>
      </c>
      <c r="AI163" s="2" t="b">
        <f t="shared" ref="AI163:AI226" ca="1" si="4">IF($T$43="X",IF(ISBLANK(C163),"NA",IF(AND(C163&lt;&gt;"",ISBLANK(R163)),0,IF(R163&gt;TODAY(),1,IF(R163&lt;=TODAY(),0,IF(ISBLANK(R163),"NA",IF(R163&gt;TODAY(),1,0)))))))</f>
        <v>0</v>
      </c>
      <c r="AJ163" s="2" t="b">
        <f t="shared" ref="AJ163:AJ226" ca="1" si="5">IF($T$43="X",IF(ISBLANK(C163),"NA",IF(AND(C163&lt;&gt;"",ISBLANK(X163)),0,IF(X163&gt;TODAY(),1,IF(X163&lt;=TODAY(),0,IF(ISBLANK(X163),"NA",IF(X163&gt;TODAY(),1,0)))))))</f>
        <v>0</v>
      </c>
      <c r="AL163">
        <f t="shared" ref="AL163:AL226" si="6">IF(AND($T$43="X",C163&lt;&gt;"",ISBLANK(R163)),1,0)</f>
        <v>0</v>
      </c>
      <c r="AM163">
        <f t="shared" ref="AM163:AM226" si="7">IF(AND($T$43="X",C163&lt;&gt;"",ISBLANK(X163)),1,0)</f>
        <v>0</v>
      </c>
    </row>
    <row r="164" spans="1:39" ht="15" customHeight="1" x14ac:dyDescent="0.25">
      <c r="AF164" s="2" t="str">
        <f t="shared" si="1"/>
        <v>NA</v>
      </c>
      <c r="AG164" s="2" t="str">
        <f t="shared" si="2"/>
        <v>NA</v>
      </c>
      <c r="AH164" s="2" t="str">
        <f t="shared" si="3"/>
        <v>NA</v>
      </c>
      <c r="AI164" s="2" t="b">
        <f t="shared" ca="1" si="4"/>
        <v>0</v>
      </c>
      <c r="AJ164" s="2" t="b">
        <f t="shared" ca="1" si="5"/>
        <v>0</v>
      </c>
      <c r="AL164">
        <f t="shared" si="6"/>
        <v>0</v>
      </c>
      <c r="AM164">
        <f t="shared" si="7"/>
        <v>0</v>
      </c>
    </row>
    <row r="165" spans="1:39" ht="15" customHeight="1" x14ac:dyDescent="0.25">
      <c r="AF165" s="2" t="str">
        <f t="shared" si="1"/>
        <v>NA</v>
      </c>
      <c r="AG165" s="2" t="str">
        <f t="shared" si="2"/>
        <v>NA</v>
      </c>
      <c r="AH165" s="2" t="str">
        <f t="shared" si="3"/>
        <v>NA</v>
      </c>
      <c r="AI165" s="2" t="b">
        <f t="shared" ca="1" si="4"/>
        <v>0</v>
      </c>
      <c r="AJ165" s="2" t="b">
        <f t="shared" ca="1" si="5"/>
        <v>0</v>
      </c>
      <c r="AL165">
        <f t="shared" si="6"/>
        <v>0</v>
      </c>
      <c r="AM165">
        <f t="shared" si="7"/>
        <v>0</v>
      </c>
    </row>
    <row r="166" spans="1:39" ht="15" customHeight="1" x14ac:dyDescent="0.25">
      <c r="AF166" s="2" t="str">
        <f t="shared" si="1"/>
        <v>NA</v>
      </c>
      <c r="AG166" s="2" t="str">
        <f t="shared" si="2"/>
        <v>NA</v>
      </c>
      <c r="AH166" s="2" t="str">
        <f t="shared" si="3"/>
        <v>NA</v>
      </c>
      <c r="AI166" s="2" t="b">
        <f t="shared" ca="1" si="4"/>
        <v>0</v>
      </c>
      <c r="AJ166" s="2" t="b">
        <f t="shared" ca="1" si="5"/>
        <v>0</v>
      </c>
      <c r="AL166">
        <f t="shared" si="6"/>
        <v>0</v>
      </c>
      <c r="AM166">
        <f t="shared" si="7"/>
        <v>0</v>
      </c>
    </row>
    <row r="167" spans="1:39" ht="15" customHeight="1" x14ac:dyDescent="0.25">
      <c r="AF167" s="2" t="str">
        <f t="shared" si="1"/>
        <v>NA</v>
      </c>
      <c r="AG167" s="2" t="str">
        <f t="shared" si="2"/>
        <v>NA</v>
      </c>
      <c r="AH167" s="2" t="str">
        <f t="shared" si="3"/>
        <v>NA</v>
      </c>
      <c r="AI167" s="2" t="b">
        <f t="shared" ca="1" si="4"/>
        <v>0</v>
      </c>
      <c r="AJ167" s="2" t="b">
        <f t="shared" ca="1" si="5"/>
        <v>0</v>
      </c>
      <c r="AL167">
        <f t="shared" si="6"/>
        <v>0</v>
      </c>
      <c r="AM167">
        <f t="shared" si="7"/>
        <v>0</v>
      </c>
    </row>
    <row r="168" spans="1:39" ht="15" customHeight="1" x14ac:dyDescent="0.25">
      <c r="AF168" s="2" t="str">
        <f t="shared" si="1"/>
        <v>NA</v>
      </c>
      <c r="AG168" s="2" t="str">
        <f t="shared" si="2"/>
        <v>NA</v>
      </c>
      <c r="AH168" s="2" t="str">
        <f t="shared" si="3"/>
        <v>NA</v>
      </c>
      <c r="AI168" s="2" t="b">
        <f t="shared" ca="1" si="4"/>
        <v>0</v>
      </c>
      <c r="AJ168" s="2" t="b">
        <f t="shared" ca="1" si="5"/>
        <v>0</v>
      </c>
      <c r="AL168">
        <f t="shared" si="6"/>
        <v>0</v>
      </c>
      <c r="AM168">
        <f t="shared" si="7"/>
        <v>0</v>
      </c>
    </row>
    <row r="169" spans="1:39" ht="15" customHeight="1" x14ac:dyDescent="0.25">
      <c r="AF169" s="2" t="str">
        <f t="shared" si="1"/>
        <v>NA</v>
      </c>
      <c r="AG169" s="2" t="str">
        <f t="shared" si="2"/>
        <v>NA</v>
      </c>
      <c r="AH169" s="2" t="str">
        <f t="shared" si="3"/>
        <v>NA</v>
      </c>
      <c r="AI169" s="2" t="b">
        <f t="shared" ca="1" si="4"/>
        <v>0</v>
      </c>
      <c r="AJ169" s="2" t="b">
        <f t="shared" ca="1" si="5"/>
        <v>0</v>
      </c>
      <c r="AL169">
        <f t="shared" si="6"/>
        <v>0</v>
      </c>
      <c r="AM169">
        <f t="shared" si="7"/>
        <v>0</v>
      </c>
    </row>
    <row r="170" spans="1:39" ht="15" customHeight="1" x14ac:dyDescent="0.25">
      <c r="AF170" s="2" t="str">
        <f t="shared" si="1"/>
        <v>NA</v>
      </c>
      <c r="AG170" s="2" t="str">
        <f t="shared" si="2"/>
        <v>NA</v>
      </c>
      <c r="AH170" s="2" t="str">
        <f t="shared" si="3"/>
        <v>NA</v>
      </c>
      <c r="AI170" s="2" t="b">
        <f t="shared" ca="1" si="4"/>
        <v>0</v>
      </c>
      <c r="AJ170" s="2" t="b">
        <f t="shared" ca="1" si="5"/>
        <v>0</v>
      </c>
      <c r="AL170">
        <f t="shared" si="6"/>
        <v>0</v>
      </c>
      <c r="AM170">
        <f t="shared" si="7"/>
        <v>0</v>
      </c>
    </row>
    <row r="171" spans="1:39" ht="15" customHeight="1" x14ac:dyDescent="0.25">
      <c r="AF171" s="2" t="str">
        <f t="shared" si="1"/>
        <v>NA</v>
      </c>
      <c r="AG171" s="2" t="str">
        <f t="shared" si="2"/>
        <v>NA</v>
      </c>
      <c r="AH171" s="2" t="str">
        <f t="shared" si="3"/>
        <v>NA</v>
      </c>
      <c r="AI171" s="2" t="b">
        <f t="shared" ca="1" si="4"/>
        <v>0</v>
      </c>
      <c r="AJ171" s="2" t="b">
        <f t="shared" ca="1" si="5"/>
        <v>0</v>
      </c>
      <c r="AL171">
        <f t="shared" si="6"/>
        <v>0</v>
      </c>
      <c r="AM171">
        <f t="shared" si="7"/>
        <v>0</v>
      </c>
    </row>
    <row r="172" spans="1:39" ht="15" customHeight="1" x14ac:dyDescent="0.25">
      <c r="A172" s="11"/>
      <c r="AF172" s="2" t="str">
        <f t="shared" si="1"/>
        <v>NA</v>
      </c>
      <c r="AG172" s="2" t="str">
        <f t="shared" si="2"/>
        <v>NA</v>
      </c>
      <c r="AH172" s="2" t="str">
        <f t="shared" si="3"/>
        <v>NA</v>
      </c>
      <c r="AI172" s="2" t="b">
        <f t="shared" ca="1" si="4"/>
        <v>0</v>
      </c>
      <c r="AJ172" s="2" t="b">
        <f t="shared" ca="1" si="5"/>
        <v>0</v>
      </c>
      <c r="AL172">
        <f t="shared" si="6"/>
        <v>0</v>
      </c>
      <c r="AM172">
        <f t="shared" si="7"/>
        <v>0</v>
      </c>
    </row>
    <row r="173" spans="1:39" ht="15" customHeight="1" x14ac:dyDescent="0.25">
      <c r="A173" s="11"/>
      <c r="AF173" s="2" t="str">
        <f t="shared" si="1"/>
        <v>NA</v>
      </c>
      <c r="AG173" s="2" t="str">
        <f t="shared" si="2"/>
        <v>NA</v>
      </c>
      <c r="AH173" s="2" t="str">
        <f t="shared" si="3"/>
        <v>NA</v>
      </c>
      <c r="AI173" s="2" t="b">
        <f t="shared" ca="1" si="4"/>
        <v>0</v>
      </c>
      <c r="AJ173" s="2" t="b">
        <f t="shared" ca="1" si="5"/>
        <v>0</v>
      </c>
      <c r="AL173">
        <f t="shared" si="6"/>
        <v>0</v>
      </c>
      <c r="AM173">
        <f t="shared" si="7"/>
        <v>0</v>
      </c>
    </row>
    <row r="174" spans="1:39" ht="15" customHeight="1" x14ac:dyDescent="0.25">
      <c r="A174" s="11"/>
      <c r="AF174" s="2" t="str">
        <f t="shared" si="1"/>
        <v>NA</v>
      </c>
      <c r="AG174" s="2" t="str">
        <f t="shared" si="2"/>
        <v>NA</v>
      </c>
      <c r="AH174" s="2" t="str">
        <f t="shared" si="3"/>
        <v>NA</v>
      </c>
      <c r="AI174" s="2" t="b">
        <f t="shared" ca="1" si="4"/>
        <v>0</v>
      </c>
      <c r="AJ174" s="2" t="b">
        <f t="shared" ca="1" si="5"/>
        <v>0</v>
      </c>
      <c r="AL174">
        <f t="shared" si="6"/>
        <v>0</v>
      </c>
      <c r="AM174">
        <f t="shared" si="7"/>
        <v>0</v>
      </c>
    </row>
    <row r="175" spans="1:39" ht="15" customHeight="1" x14ac:dyDescent="0.25">
      <c r="A175" s="11"/>
      <c r="AF175" s="2" t="str">
        <f t="shared" si="1"/>
        <v>NA</v>
      </c>
      <c r="AG175" s="2" t="str">
        <f t="shared" si="2"/>
        <v>NA</v>
      </c>
      <c r="AH175" s="2" t="str">
        <f t="shared" si="3"/>
        <v>NA</v>
      </c>
      <c r="AI175" s="2" t="b">
        <f t="shared" ca="1" si="4"/>
        <v>0</v>
      </c>
      <c r="AJ175" s="2" t="b">
        <f t="shared" ca="1" si="5"/>
        <v>0</v>
      </c>
      <c r="AL175">
        <f t="shared" si="6"/>
        <v>0</v>
      </c>
      <c r="AM175">
        <f t="shared" si="7"/>
        <v>0</v>
      </c>
    </row>
    <row r="176" spans="1:39" ht="15" customHeight="1" x14ac:dyDescent="0.25">
      <c r="A176" s="11"/>
      <c r="AF176" s="2" t="str">
        <f t="shared" si="1"/>
        <v>NA</v>
      </c>
      <c r="AG176" s="2" t="str">
        <f t="shared" si="2"/>
        <v>NA</v>
      </c>
      <c r="AH176" s="2" t="str">
        <f t="shared" si="3"/>
        <v>NA</v>
      </c>
      <c r="AI176" s="2" t="b">
        <f t="shared" ca="1" si="4"/>
        <v>0</v>
      </c>
      <c r="AJ176" s="2" t="b">
        <f t="shared" ca="1" si="5"/>
        <v>0</v>
      </c>
      <c r="AL176">
        <f t="shared" si="6"/>
        <v>0</v>
      </c>
      <c r="AM176">
        <f t="shared" si="7"/>
        <v>0</v>
      </c>
    </row>
    <row r="177" spans="1:39" ht="15" customHeight="1" x14ac:dyDescent="0.25">
      <c r="A177" s="11"/>
      <c r="AF177" s="2" t="str">
        <f t="shared" si="1"/>
        <v>NA</v>
      </c>
      <c r="AG177" s="2" t="str">
        <f t="shared" si="2"/>
        <v>NA</v>
      </c>
      <c r="AH177" s="2" t="str">
        <f t="shared" si="3"/>
        <v>NA</v>
      </c>
      <c r="AI177" s="2" t="b">
        <f t="shared" ca="1" si="4"/>
        <v>0</v>
      </c>
      <c r="AJ177" s="2" t="b">
        <f t="shared" ca="1" si="5"/>
        <v>0</v>
      </c>
      <c r="AL177">
        <f t="shared" si="6"/>
        <v>0</v>
      </c>
      <c r="AM177">
        <f t="shared" si="7"/>
        <v>0</v>
      </c>
    </row>
    <row r="178" spans="1:39" ht="15" customHeight="1" x14ac:dyDescent="0.25">
      <c r="A178" s="11"/>
      <c r="AF178" s="2" t="str">
        <f t="shared" si="1"/>
        <v>NA</v>
      </c>
      <c r="AG178" s="2" t="str">
        <f t="shared" si="2"/>
        <v>NA</v>
      </c>
      <c r="AH178" s="2" t="str">
        <f t="shared" si="3"/>
        <v>NA</v>
      </c>
      <c r="AI178" s="2" t="b">
        <f t="shared" ca="1" si="4"/>
        <v>0</v>
      </c>
      <c r="AJ178" s="2" t="b">
        <f t="shared" ca="1" si="5"/>
        <v>0</v>
      </c>
      <c r="AL178">
        <f t="shared" si="6"/>
        <v>0</v>
      </c>
      <c r="AM178">
        <f t="shared" si="7"/>
        <v>0</v>
      </c>
    </row>
    <row r="179" spans="1:39" ht="15" customHeight="1" x14ac:dyDescent="0.25">
      <c r="A179" s="11"/>
      <c r="AF179" s="2" t="str">
        <f t="shared" si="1"/>
        <v>NA</v>
      </c>
      <c r="AG179" s="2" t="str">
        <f t="shared" si="2"/>
        <v>NA</v>
      </c>
      <c r="AH179" s="2" t="str">
        <f t="shared" si="3"/>
        <v>NA</v>
      </c>
      <c r="AI179" s="2" t="b">
        <f t="shared" ca="1" si="4"/>
        <v>0</v>
      </c>
      <c r="AJ179" s="2" t="b">
        <f t="shared" ca="1" si="5"/>
        <v>0</v>
      </c>
      <c r="AL179">
        <f t="shared" si="6"/>
        <v>0</v>
      </c>
      <c r="AM179">
        <f t="shared" si="7"/>
        <v>0</v>
      </c>
    </row>
    <row r="180" spans="1:39" ht="15" customHeight="1" x14ac:dyDescent="0.25">
      <c r="A180" s="11"/>
      <c r="AF180" s="2" t="str">
        <f t="shared" si="1"/>
        <v>NA</v>
      </c>
      <c r="AG180" s="2" t="str">
        <f t="shared" si="2"/>
        <v>NA</v>
      </c>
      <c r="AH180" s="2" t="str">
        <f t="shared" si="3"/>
        <v>NA</v>
      </c>
      <c r="AI180" s="2" t="b">
        <f t="shared" ca="1" si="4"/>
        <v>0</v>
      </c>
      <c r="AJ180" s="2" t="b">
        <f t="shared" ca="1" si="5"/>
        <v>0</v>
      </c>
      <c r="AL180">
        <f t="shared" si="6"/>
        <v>0</v>
      </c>
      <c r="AM180">
        <f t="shared" si="7"/>
        <v>0</v>
      </c>
    </row>
    <row r="181" spans="1:39" ht="15" customHeight="1" x14ac:dyDescent="0.25">
      <c r="A181" s="11"/>
      <c r="AF181" s="2" t="str">
        <f t="shared" si="1"/>
        <v>NA</v>
      </c>
      <c r="AG181" s="2" t="str">
        <f t="shared" si="2"/>
        <v>NA</v>
      </c>
      <c r="AH181" s="2" t="str">
        <f t="shared" si="3"/>
        <v>NA</v>
      </c>
      <c r="AI181" s="2" t="b">
        <f t="shared" ca="1" si="4"/>
        <v>0</v>
      </c>
      <c r="AJ181" s="2" t="b">
        <f t="shared" ca="1" si="5"/>
        <v>0</v>
      </c>
      <c r="AL181">
        <f t="shared" si="6"/>
        <v>0</v>
      </c>
      <c r="AM181">
        <f t="shared" si="7"/>
        <v>0</v>
      </c>
    </row>
    <row r="182" spans="1:39" ht="15" customHeight="1" x14ac:dyDescent="0.25">
      <c r="A182" s="11"/>
      <c r="AF182" s="2" t="str">
        <f t="shared" si="1"/>
        <v>NA</v>
      </c>
      <c r="AG182" s="2" t="str">
        <f t="shared" si="2"/>
        <v>NA</v>
      </c>
      <c r="AH182" s="2" t="str">
        <f t="shared" si="3"/>
        <v>NA</v>
      </c>
      <c r="AI182" s="2" t="b">
        <f t="shared" ca="1" si="4"/>
        <v>0</v>
      </c>
      <c r="AJ182" s="2" t="b">
        <f t="shared" ca="1" si="5"/>
        <v>0</v>
      </c>
      <c r="AL182">
        <f t="shared" si="6"/>
        <v>0</v>
      </c>
      <c r="AM182">
        <f t="shared" si="7"/>
        <v>0</v>
      </c>
    </row>
    <row r="183" spans="1:39" ht="15" customHeight="1" x14ac:dyDescent="0.25">
      <c r="A183" s="11"/>
      <c r="AF183" s="2" t="str">
        <f t="shared" si="1"/>
        <v>NA</v>
      </c>
      <c r="AG183" s="2" t="str">
        <f t="shared" si="2"/>
        <v>NA</v>
      </c>
      <c r="AH183" s="2" t="str">
        <f t="shared" si="3"/>
        <v>NA</v>
      </c>
      <c r="AI183" s="2" t="b">
        <f t="shared" ca="1" si="4"/>
        <v>0</v>
      </c>
      <c r="AJ183" s="2" t="b">
        <f t="shared" ca="1" si="5"/>
        <v>0</v>
      </c>
      <c r="AL183">
        <f t="shared" si="6"/>
        <v>0</v>
      </c>
      <c r="AM183">
        <f t="shared" si="7"/>
        <v>0</v>
      </c>
    </row>
    <row r="184" spans="1:39" ht="15" customHeight="1" x14ac:dyDescent="0.25">
      <c r="A184" s="11"/>
      <c r="AF184" s="2" t="str">
        <f t="shared" si="1"/>
        <v>NA</v>
      </c>
      <c r="AG184" s="2" t="str">
        <f t="shared" si="2"/>
        <v>NA</v>
      </c>
      <c r="AH184" s="2" t="str">
        <f t="shared" si="3"/>
        <v>NA</v>
      </c>
      <c r="AI184" s="2" t="b">
        <f t="shared" ca="1" si="4"/>
        <v>0</v>
      </c>
      <c r="AJ184" s="2" t="b">
        <f t="shared" ca="1" si="5"/>
        <v>0</v>
      </c>
      <c r="AL184">
        <f t="shared" si="6"/>
        <v>0</v>
      </c>
      <c r="AM184">
        <f t="shared" si="7"/>
        <v>0</v>
      </c>
    </row>
    <row r="185" spans="1:39" ht="15" customHeight="1" x14ac:dyDescent="0.25">
      <c r="A185" s="11"/>
      <c r="AF185" s="2" t="str">
        <f t="shared" si="1"/>
        <v>NA</v>
      </c>
      <c r="AG185" s="2" t="str">
        <f t="shared" si="2"/>
        <v>NA</v>
      </c>
      <c r="AH185" s="2" t="str">
        <f t="shared" si="3"/>
        <v>NA</v>
      </c>
      <c r="AI185" s="2" t="b">
        <f t="shared" ca="1" si="4"/>
        <v>0</v>
      </c>
      <c r="AJ185" s="2" t="b">
        <f t="shared" ca="1" si="5"/>
        <v>0</v>
      </c>
      <c r="AL185">
        <f t="shared" si="6"/>
        <v>0</v>
      </c>
      <c r="AM185">
        <f t="shared" si="7"/>
        <v>0</v>
      </c>
    </row>
    <row r="186" spans="1:39" ht="15" customHeight="1" x14ac:dyDescent="0.25">
      <c r="A186" s="11"/>
      <c r="AF186" s="2" t="str">
        <f t="shared" si="1"/>
        <v>NA</v>
      </c>
      <c r="AG186" s="2" t="str">
        <f t="shared" si="2"/>
        <v>NA</v>
      </c>
      <c r="AH186" s="2" t="str">
        <f t="shared" si="3"/>
        <v>NA</v>
      </c>
      <c r="AI186" s="2" t="b">
        <f t="shared" ca="1" si="4"/>
        <v>0</v>
      </c>
      <c r="AJ186" s="2" t="b">
        <f t="shared" ca="1" si="5"/>
        <v>0</v>
      </c>
      <c r="AL186">
        <f t="shared" si="6"/>
        <v>0</v>
      </c>
      <c r="AM186">
        <f t="shared" si="7"/>
        <v>0</v>
      </c>
    </row>
    <row r="187" spans="1:39" ht="15" customHeight="1" x14ac:dyDescent="0.25">
      <c r="A187" s="11"/>
      <c r="AF187" s="2" t="str">
        <f t="shared" si="1"/>
        <v>NA</v>
      </c>
      <c r="AG187" s="2" t="str">
        <f t="shared" si="2"/>
        <v>NA</v>
      </c>
      <c r="AH187" s="2" t="str">
        <f t="shared" si="3"/>
        <v>NA</v>
      </c>
      <c r="AI187" s="2" t="b">
        <f t="shared" ca="1" si="4"/>
        <v>0</v>
      </c>
      <c r="AJ187" s="2" t="b">
        <f t="shared" ca="1" si="5"/>
        <v>0</v>
      </c>
      <c r="AL187">
        <f t="shared" si="6"/>
        <v>0</v>
      </c>
      <c r="AM187">
        <f t="shared" si="7"/>
        <v>0</v>
      </c>
    </row>
    <row r="188" spans="1:39" ht="15" customHeight="1" x14ac:dyDescent="0.25">
      <c r="A188" s="11"/>
      <c r="AF188" s="2" t="str">
        <f t="shared" si="1"/>
        <v>NA</v>
      </c>
      <c r="AG188" s="2" t="str">
        <f t="shared" si="2"/>
        <v>NA</v>
      </c>
      <c r="AH188" s="2" t="str">
        <f t="shared" si="3"/>
        <v>NA</v>
      </c>
      <c r="AI188" s="2" t="b">
        <f t="shared" ca="1" si="4"/>
        <v>0</v>
      </c>
      <c r="AJ188" s="2" t="b">
        <f t="shared" ca="1" si="5"/>
        <v>0</v>
      </c>
      <c r="AL188">
        <f t="shared" si="6"/>
        <v>0</v>
      </c>
      <c r="AM188">
        <f t="shared" si="7"/>
        <v>0</v>
      </c>
    </row>
    <row r="189" spans="1:39" ht="15" customHeight="1" x14ac:dyDescent="0.25">
      <c r="A189" s="11"/>
      <c r="AF189" s="2" t="str">
        <f t="shared" si="1"/>
        <v>NA</v>
      </c>
      <c r="AG189" s="2" t="str">
        <f t="shared" si="2"/>
        <v>NA</v>
      </c>
      <c r="AH189" s="2" t="str">
        <f t="shared" si="3"/>
        <v>NA</v>
      </c>
      <c r="AI189" s="2" t="b">
        <f t="shared" ca="1" si="4"/>
        <v>0</v>
      </c>
      <c r="AJ189" s="2" t="b">
        <f t="shared" ca="1" si="5"/>
        <v>0</v>
      </c>
      <c r="AL189">
        <f t="shared" si="6"/>
        <v>0</v>
      </c>
      <c r="AM189">
        <f t="shared" si="7"/>
        <v>0</v>
      </c>
    </row>
    <row r="190" spans="1:39" ht="15" customHeight="1" x14ac:dyDescent="0.25">
      <c r="A190" s="11"/>
      <c r="AF190" s="2" t="str">
        <f t="shared" si="1"/>
        <v>NA</v>
      </c>
      <c r="AG190" s="2" t="str">
        <f t="shared" si="2"/>
        <v>NA</v>
      </c>
      <c r="AH190" s="2" t="str">
        <f t="shared" si="3"/>
        <v>NA</v>
      </c>
      <c r="AI190" s="2" t="b">
        <f t="shared" ca="1" si="4"/>
        <v>0</v>
      </c>
      <c r="AJ190" s="2" t="b">
        <f t="shared" ca="1" si="5"/>
        <v>0</v>
      </c>
      <c r="AL190">
        <f t="shared" si="6"/>
        <v>0</v>
      </c>
      <c r="AM190">
        <f t="shared" si="7"/>
        <v>0</v>
      </c>
    </row>
    <row r="191" spans="1:39" ht="15" customHeight="1" x14ac:dyDescent="0.25">
      <c r="A191" s="11"/>
      <c r="AF191" s="2" t="str">
        <f t="shared" si="1"/>
        <v>NA</v>
      </c>
      <c r="AG191" s="2" t="str">
        <f t="shared" si="2"/>
        <v>NA</v>
      </c>
      <c r="AH191" s="2" t="str">
        <f t="shared" si="3"/>
        <v>NA</v>
      </c>
      <c r="AI191" s="2" t="b">
        <f t="shared" ca="1" si="4"/>
        <v>0</v>
      </c>
      <c r="AJ191" s="2" t="b">
        <f t="shared" ca="1" si="5"/>
        <v>0</v>
      </c>
      <c r="AL191">
        <f t="shared" si="6"/>
        <v>0</v>
      </c>
      <c r="AM191">
        <f t="shared" si="7"/>
        <v>0</v>
      </c>
    </row>
    <row r="192" spans="1:39" ht="15" customHeight="1" x14ac:dyDescent="0.25">
      <c r="A192" s="11"/>
      <c r="AF192" s="2" t="str">
        <f t="shared" si="1"/>
        <v>NA</v>
      </c>
      <c r="AG192" s="2" t="str">
        <f t="shared" si="2"/>
        <v>NA</v>
      </c>
      <c r="AH192" s="2" t="str">
        <f t="shared" si="3"/>
        <v>NA</v>
      </c>
      <c r="AI192" s="2" t="b">
        <f t="shared" ca="1" si="4"/>
        <v>0</v>
      </c>
      <c r="AJ192" s="2" t="b">
        <f t="shared" ca="1" si="5"/>
        <v>0</v>
      </c>
      <c r="AL192">
        <f t="shared" si="6"/>
        <v>0</v>
      </c>
      <c r="AM192">
        <f t="shared" si="7"/>
        <v>0</v>
      </c>
    </row>
    <row r="193" spans="1:39" ht="15" customHeight="1" x14ac:dyDescent="0.25">
      <c r="A193" s="11"/>
      <c r="AF193" s="2" t="str">
        <f t="shared" si="1"/>
        <v>NA</v>
      </c>
      <c r="AG193" s="2" t="str">
        <f t="shared" si="2"/>
        <v>NA</v>
      </c>
      <c r="AH193" s="2" t="str">
        <f t="shared" si="3"/>
        <v>NA</v>
      </c>
      <c r="AI193" s="2" t="b">
        <f t="shared" ca="1" si="4"/>
        <v>0</v>
      </c>
      <c r="AJ193" s="2" t="b">
        <f t="shared" ca="1" si="5"/>
        <v>0</v>
      </c>
      <c r="AL193">
        <f t="shared" si="6"/>
        <v>0</v>
      </c>
      <c r="AM193">
        <f t="shared" si="7"/>
        <v>0</v>
      </c>
    </row>
    <row r="194" spans="1:39" ht="15" customHeight="1" x14ac:dyDescent="0.25">
      <c r="A194" s="11"/>
      <c r="AF194" s="2" t="str">
        <f t="shared" si="1"/>
        <v>NA</v>
      </c>
      <c r="AG194" s="2" t="str">
        <f t="shared" si="2"/>
        <v>NA</v>
      </c>
      <c r="AH194" s="2" t="str">
        <f t="shared" si="3"/>
        <v>NA</v>
      </c>
      <c r="AI194" s="2" t="b">
        <f t="shared" ca="1" si="4"/>
        <v>0</v>
      </c>
      <c r="AJ194" s="2" t="b">
        <f t="shared" ca="1" si="5"/>
        <v>0</v>
      </c>
      <c r="AL194">
        <f t="shared" si="6"/>
        <v>0</v>
      </c>
      <c r="AM194">
        <f t="shared" si="7"/>
        <v>0</v>
      </c>
    </row>
    <row r="195" spans="1:39" ht="15" customHeight="1" x14ac:dyDescent="0.25">
      <c r="A195" s="11"/>
      <c r="AF195" s="2" t="str">
        <f t="shared" si="1"/>
        <v>NA</v>
      </c>
      <c r="AG195" s="2" t="str">
        <f t="shared" si="2"/>
        <v>NA</v>
      </c>
      <c r="AH195" s="2" t="str">
        <f t="shared" si="3"/>
        <v>NA</v>
      </c>
      <c r="AI195" s="2" t="b">
        <f t="shared" ca="1" si="4"/>
        <v>0</v>
      </c>
      <c r="AJ195" s="2" t="b">
        <f t="shared" ca="1" si="5"/>
        <v>0</v>
      </c>
      <c r="AL195">
        <f t="shared" si="6"/>
        <v>0</v>
      </c>
      <c r="AM195">
        <f t="shared" si="7"/>
        <v>0</v>
      </c>
    </row>
    <row r="196" spans="1:39" ht="15" customHeight="1" x14ac:dyDescent="0.25">
      <c r="A196" s="11"/>
      <c r="AF196" s="2" t="str">
        <f t="shared" si="1"/>
        <v>NA</v>
      </c>
      <c r="AG196" s="2" t="str">
        <f t="shared" si="2"/>
        <v>NA</v>
      </c>
      <c r="AH196" s="2" t="str">
        <f t="shared" si="3"/>
        <v>NA</v>
      </c>
      <c r="AI196" s="2" t="b">
        <f t="shared" ca="1" si="4"/>
        <v>0</v>
      </c>
      <c r="AJ196" s="2" t="b">
        <f t="shared" ca="1" si="5"/>
        <v>0</v>
      </c>
      <c r="AL196">
        <f t="shared" si="6"/>
        <v>0</v>
      </c>
      <c r="AM196">
        <f t="shared" si="7"/>
        <v>0</v>
      </c>
    </row>
    <row r="197" spans="1:39" ht="15" customHeight="1" x14ac:dyDescent="0.25">
      <c r="A197" s="11"/>
      <c r="AF197" s="2" t="str">
        <f t="shared" si="1"/>
        <v>NA</v>
      </c>
      <c r="AG197" s="2" t="str">
        <f t="shared" si="2"/>
        <v>NA</v>
      </c>
      <c r="AH197" s="2" t="str">
        <f t="shared" si="3"/>
        <v>NA</v>
      </c>
      <c r="AI197" s="2" t="b">
        <f t="shared" ca="1" si="4"/>
        <v>0</v>
      </c>
      <c r="AJ197" s="2" t="b">
        <f t="shared" ca="1" si="5"/>
        <v>0</v>
      </c>
      <c r="AL197">
        <f t="shared" si="6"/>
        <v>0</v>
      </c>
      <c r="AM197">
        <f t="shared" si="7"/>
        <v>0</v>
      </c>
    </row>
    <row r="198" spans="1:39" ht="15" customHeight="1" x14ac:dyDescent="0.25">
      <c r="A198" s="11"/>
      <c r="AF198" s="2" t="str">
        <f t="shared" si="1"/>
        <v>NA</v>
      </c>
      <c r="AG198" s="2" t="str">
        <f t="shared" si="2"/>
        <v>NA</v>
      </c>
      <c r="AH198" s="2" t="str">
        <f t="shared" si="3"/>
        <v>NA</v>
      </c>
      <c r="AI198" s="2" t="b">
        <f t="shared" ca="1" si="4"/>
        <v>0</v>
      </c>
      <c r="AJ198" s="2" t="b">
        <f t="shared" ca="1" si="5"/>
        <v>0</v>
      </c>
      <c r="AL198">
        <f t="shared" si="6"/>
        <v>0</v>
      </c>
      <c r="AM198">
        <f t="shared" si="7"/>
        <v>0</v>
      </c>
    </row>
    <row r="199" spans="1:39" ht="15" customHeight="1" x14ac:dyDescent="0.25">
      <c r="A199" s="11"/>
      <c r="AF199" s="2" t="str">
        <f t="shared" si="1"/>
        <v>NA</v>
      </c>
      <c r="AG199" s="2" t="str">
        <f t="shared" si="2"/>
        <v>NA</v>
      </c>
      <c r="AH199" s="2" t="str">
        <f t="shared" si="3"/>
        <v>NA</v>
      </c>
      <c r="AI199" s="2" t="b">
        <f t="shared" ca="1" si="4"/>
        <v>0</v>
      </c>
      <c r="AJ199" s="2" t="b">
        <f t="shared" ca="1" si="5"/>
        <v>0</v>
      </c>
      <c r="AL199">
        <f t="shared" si="6"/>
        <v>0</v>
      </c>
      <c r="AM199">
        <f t="shared" si="7"/>
        <v>0</v>
      </c>
    </row>
    <row r="200" spans="1:39" ht="15" customHeight="1" x14ac:dyDescent="0.25">
      <c r="A200" s="11"/>
      <c r="AF200" s="2" t="str">
        <f t="shared" si="1"/>
        <v>NA</v>
      </c>
      <c r="AG200" s="2" t="str">
        <f t="shared" si="2"/>
        <v>NA</v>
      </c>
      <c r="AH200" s="2" t="str">
        <f t="shared" si="3"/>
        <v>NA</v>
      </c>
      <c r="AI200" s="2" t="b">
        <f t="shared" ca="1" si="4"/>
        <v>0</v>
      </c>
      <c r="AJ200" s="2" t="b">
        <f t="shared" ca="1" si="5"/>
        <v>0</v>
      </c>
      <c r="AL200">
        <f t="shared" si="6"/>
        <v>0</v>
      </c>
      <c r="AM200">
        <f t="shared" si="7"/>
        <v>0</v>
      </c>
    </row>
    <row r="201" spans="1:39" ht="15" customHeight="1" x14ac:dyDescent="0.25">
      <c r="A201" s="11"/>
      <c r="AF201" s="2" t="str">
        <f t="shared" si="1"/>
        <v>NA</v>
      </c>
      <c r="AG201" s="2" t="str">
        <f t="shared" si="2"/>
        <v>NA</v>
      </c>
      <c r="AH201" s="2" t="str">
        <f t="shared" si="3"/>
        <v>NA</v>
      </c>
      <c r="AI201" s="2" t="b">
        <f t="shared" ca="1" si="4"/>
        <v>0</v>
      </c>
      <c r="AJ201" s="2" t="b">
        <f t="shared" ca="1" si="5"/>
        <v>0</v>
      </c>
      <c r="AL201">
        <f t="shared" si="6"/>
        <v>0</v>
      </c>
      <c r="AM201">
        <f t="shared" si="7"/>
        <v>0</v>
      </c>
    </row>
    <row r="202" spans="1:39" ht="15" customHeight="1" x14ac:dyDescent="0.25">
      <c r="A202" s="11"/>
      <c r="AF202" s="2" t="str">
        <f t="shared" si="1"/>
        <v>NA</v>
      </c>
      <c r="AG202" s="2" t="str">
        <f t="shared" si="2"/>
        <v>NA</v>
      </c>
      <c r="AH202" s="2" t="str">
        <f t="shared" si="3"/>
        <v>NA</v>
      </c>
      <c r="AI202" s="2" t="b">
        <f t="shared" ca="1" si="4"/>
        <v>0</v>
      </c>
      <c r="AJ202" s="2" t="b">
        <f t="shared" ca="1" si="5"/>
        <v>0</v>
      </c>
      <c r="AL202">
        <f t="shared" si="6"/>
        <v>0</v>
      </c>
      <c r="AM202">
        <f t="shared" si="7"/>
        <v>0</v>
      </c>
    </row>
    <row r="203" spans="1:39" ht="15" customHeight="1" x14ac:dyDescent="0.25">
      <c r="A203" s="11"/>
      <c r="AF203" s="2" t="str">
        <f t="shared" si="1"/>
        <v>NA</v>
      </c>
      <c r="AG203" s="2" t="str">
        <f t="shared" si="2"/>
        <v>NA</v>
      </c>
      <c r="AH203" s="2" t="str">
        <f t="shared" si="3"/>
        <v>NA</v>
      </c>
      <c r="AI203" s="2" t="b">
        <f t="shared" ca="1" si="4"/>
        <v>0</v>
      </c>
      <c r="AJ203" s="2" t="b">
        <f t="shared" ca="1" si="5"/>
        <v>0</v>
      </c>
      <c r="AL203">
        <f t="shared" si="6"/>
        <v>0</v>
      </c>
      <c r="AM203">
        <f t="shared" si="7"/>
        <v>0</v>
      </c>
    </row>
    <row r="204" spans="1:39" ht="15" customHeight="1" x14ac:dyDescent="0.25">
      <c r="A204" s="11"/>
      <c r="AF204" s="2" t="str">
        <f t="shared" si="1"/>
        <v>NA</v>
      </c>
      <c r="AG204" s="2" t="str">
        <f t="shared" si="2"/>
        <v>NA</v>
      </c>
      <c r="AH204" s="2" t="str">
        <f t="shared" si="3"/>
        <v>NA</v>
      </c>
      <c r="AI204" s="2" t="b">
        <f t="shared" ca="1" si="4"/>
        <v>0</v>
      </c>
      <c r="AJ204" s="2" t="b">
        <f t="shared" ca="1" si="5"/>
        <v>0</v>
      </c>
      <c r="AL204">
        <f t="shared" si="6"/>
        <v>0</v>
      </c>
      <c r="AM204">
        <f t="shared" si="7"/>
        <v>0</v>
      </c>
    </row>
    <row r="205" spans="1:39" ht="15" customHeight="1" x14ac:dyDescent="0.25">
      <c r="A205" s="11"/>
      <c r="AF205" s="2" t="str">
        <f t="shared" si="1"/>
        <v>NA</v>
      </c>
      <c r="AG205" s="2" t="str">
        <f t="shared" si="2"/>
        <v>NA</v>
      </c>
      <c r="AH205" s="2" t="str">
        <f t="shared" si="3"/>
        <v>NA</v>
      </c>
      <c r="AI205" s="2" t="b">
        <f t="shared" ca="1" si="4"/>
        <v>0</v>
      </c>
      <c r="AJ205" s="2" t="b">
        <f t="shared" ca="1" si="5"/>
        <v>0</v>
      </c>
      <c r="AL205">
        <f t="shared" si="6"/>
        <v>0</v>
      </c>
      <c r="AM205">
        <f t="shared" si="7"/>
        <v>0</v>
      </c>
    </row>
    <row r="206" spans="1:39" ht="15" customHeight="1" x14ac:dyDescent="0.25">
      <c r="A206" s="11"/>
      <c r="AF206" s="2" t="str">
        <f t="shared" si="1"/>
        <v>NA</v>
      </c>
      <c r="AG206" s="2" t="str">
        <f t="shared" si="2"/>
        <v>NA</v>
      </c>
      <c r="AH206" s="2" t="str">
        <f t="shared" si="3"/>
        <v>NA</v>
      </c>
      <c r="AI206" s="2" t="b">
        <f t="shared" ca="1" si="4"/>
        <v>0</v>
      </c>
      <c r="AJ206" s="2" t="b">
        <f t="shared" ca="1" si="5"/>
        <v>0</v>
      </c>
      <c r="AL206">
        <f t="shared" si="6"/>
        <v>0</v>
      </c>
      <c r="AM206">
        <f t="shared" si="7"/>
        <v>0</v>
      </c>
    </row>
    <row r="207" spans="1:39" ht="15" customHeight="1" x14ac:dyDescent="0.25">
      <c r="A207" s="11"/>
      <c r="AF207" s="2" t="str">
        <f t="shared" si="1"/>
        <v>NA</v>
      </c>
      <c r="AG207" s="2" t="str">
        <f t="shared" si="2"/>
        <v>NA</v>
      </c>
      <c r="AH207" s="2" t="str">
        <f t="shared" si="3"/>
        <v>NA</v>
      </c>
      <c r="AI207" s="2" t="b">
        <f t="shared" ca="1" si="4"/>
        <v>0</v>
      </c>
      <c r="AJ207" s="2" t="b">
        <f t="shared" ca="1" si="5"/>
        <v>0</v>
      </c>
      <c r="AL207">
        <f t="shared" si="6"/>
        <v>0</v>
      </c>
      <c r="AM207">
        <f t="shared" si="7"/>
        <v>0</v>
      </c>
    </row>
    <row r="208" spans="1:39" ht="15" customHeight="1" x14ac:dyDescent="0.25">
      <c r="A208" s="11"/>
      <c r="AF208" s="2" t="str">
        <f t="shared" si="1"/>
        <v>NA</v>
      </c>
      <c r="AG208" s="2" t="str">
        <f t="shared" si="2"/>
        <v>NA</v>
      </c>
      <c r="AH208" s="2" t="str">
        <f t="shared" si="3"/>
        <v>NA</v>
      </c>
      <c r="AI208" s="2" t="b">
        <f t="shared" ca="1" si="4"/>
        <v>0</v>
      </c>
      <c r="AJ208" s="2" t="b">
        <f t="shared" ca="1" si="5"/>
        <v>0</v>
      </c>
      <c r="AL208">
        <f t="shared" si="6"/>
        <v>0</v>
      </c>
      <c r="AM208">
        <f t="shared" si="7"/>
        <v>0</v>
      </c>
    </row>
    <row r="209" spans="1:39" ht="15" customHeight="1" x14ac:dyDescent="0.25">
      <c r="A209" s="11"/>
      <c r="AF209" s="2" t="str">
        <f t="shared" si="1"/>
        <v>NA</v>
      </c>
      <c r="AG209" s="2" t="str">
        <f t="shared" si="2"/>
        <v>NA</v>
      </c>
      <c r="AH209" s="2" t="str">
        <f t="shared" si="3"/>
        <v>NA</v>
      </c>
      <c r="AI209" s="2" t="b">
        <f t="shared" ca="1" si="4"/>
        <v>0</v>
      </c>
      <c r="AJ209" s="2" t="b">
        <f t="shared" ca="1" si="5"/>
        <v>0</v>
      </c>
      <c r="AL209">
        <f t="shared" si="6"/>
        <v>0</v>
      </c>
      <c r="AM209">
        <f t="shared" si="7"/>
        <v>0</v>
      </c>
    </row>
    <row r="210" spans="1:39" ht="15" customHeight="1" x14ac:dyDescent="0.25">
      <c r="A210" s="11"/>
      <c r="AF210" s="2" t="str">
        <f t="shared" si="1"/>
        <v>NA</v>
      </c>
      <c r="AG210" s="2" t="str">
        <f t="shared" si="2"/>
        <v>NA</v>
      </c>
      <c r="AH210" s="2" t="str">
        <f t="shared" si="3"/>
        <v>NA</v>
      </c>
      <c r="AI210" s="2" t="b">
        <f t="shared" ca="1" si="4"/>
        <v>0</v>
      </c>
      <c r="AJ210" s="2" t="b">
        <f t="shared" ca="1" si="5"/>
        <v>0</v>
      </c>
      <c r="AL210">
        <f t="shared" si="6"/>
        <v>0</v>
      </c>
      <c r="AM210">
        <f t="shared" si="7"/>
        <v>0</v>
      </c>
    </row>
    <row r="211" spans="1:39" ht="15" customHeight="1" x14ac:dyDescent="0.25">
      <c r="A211" s="11"/>
      <c r="AF211" s="2" t="str">
        <f t="shared" si="1"/>
        <v>NA</v>
      </c>
      <c r="AG211" s="2" t="str">
        <f t="shared" si="2"/>
        <v>NA</v>
      </c>
      <c r="AH211" s="2" t="str">
        <f t="shared" si="3"/>
        <v>NA</v>
      </c>
      <c r="AI211" s="2" t="b">
        <f t="shared" ca="1" si="4"/>
        <v>0</v>
      </c>
      <c r="AJ211" s="2" t="b">
        <f t="shared" ca="1" si="5"/>
        <v>0</v>
      </c>
      <c r="AL211">
        <f t="shared" si="6"/>
        <v>0</v>
      </c>
      <c r="AM211">
        <f t="shared" si="7"/>
        <v>0</v>
      </c>
    </row>
    <row r="212" spans="1:39" ht="15" customHeight="1" x14ac:dyDescent="0.25">
      <c r="A212" s="11"/>
      <c r="AF212" s="2" t="str">
        <f t="shared" si="1"/>
        <v>NA</v>
      </c>
      <c r="AG212" s="2" t="str">
        <f t="shared" si="2"/>
        <v>NA</v>
      </c>
      <c r="AH212" s="2" t="str">
        <f t="shared" si="3"/>
        <v>NA</v>
      </c>
      <c r="AI212" s="2" t="b">
        <f t="shared" ca="1" si="4"/>
        <v>0</v>
      </c>
      <c r="AJ212" s="2" t="b">
        <f t="shared" ca="1" si="5"/>
        <v>0</v>
      </c>
      <c r="AL212">
        <f t="shared" si="6"/>
        <v>0</v>
      </c>
      <c r="AM212">
        <f t="shared" si="7"/>
        <v>0</v>
      </c>
    </row>
    <row r="213" spans="1:39" ht="15" customHeight="1" x14ac:dyDescent="0.25">
      <c r="A213" s="11"/>
      <c r="AF213" s="2" t="str">
        <f t="shared" si="1"/>
        <v>NA</v>
      </c>
      <c r="AG213" s="2" t="str">
        <f t="shared" si="2"/>
        <v>NA</v>
      </c>
      <c r="AH213" s="2" t="str">
        <f t="shared" si="3"/>
        <v>NA</v>
      </c>
      <c r="AI213" s="2" t="b">
        <f t="shared" ca="1" si="4"/>
        <v>0</v>
      </c>
      <c r="AJ213" s="2" t="b">
        <f t="shared" ca="1" si="5"/>
        <v>0</v>
      </c>
      <c r="AL213">
        <f t="shared" si="6"/>
        <v>0</v>
      </c>
      <c r="AM213">
        <f t="shared" si="7"/>
        <v>0</v>
      </c>
    </row>
    <row r="214" spans="1:39" ht="15" customHeight="1" x14ac:dyDescent="0.25">
      <c r="A214" s="11"/>
      <c r="AF214" s="2" t="str">
        <f t="shared" si="1"/>
        <v>NA</v>
      </c>
      <c r="AG214" s="2" t="str">
        <f t="shared" si="2"/>
        <v>NA</v>
      </c>
      <c r="AH214" s="2" t="str">
        <f t="shared" si="3"/>
        <v>NA</v>
      </c>
      <c r="AI214" s="2" t="b">
        <f t="shared" ca="1" si="4"/>
        <v>0</v>
      </c>
      <c r="AJ214" s="2" t="b">
        <f t="shared" ca="1" si="5"/>
        <v>0</v>
      </c>
      <c r="AL214">
        <f t="shared" si="6"/>
        <v>0</v>
      </c>
      <c r="AM214">
        <f t="shared" si="7"/>
        <v>0</v>
      </c>
    </row>
    <row r="215" spans="1:39" ht="15" customHeight="1" x14ac:dyDescent="0.25">
      <c r="A215" s="11"/>
      <c r="AF215" s="2" t="str">
        <f t="shared" si="1"/>
        <v>NA</v>
      </c>
      <c r="AG215" s="2" t="str">
        <f t="shared" si="2"/>
        <v>NA</v>
      </c>
      <c r="AH215" s="2" t="str">
        <f t="shared" si="3"/>
        <v>NA</v>
      </c>
      <c r="AI215" s="2" t="b">
        <f t="shared" ca="1" si="4"/>
        <v>0</v>
      </c>
      <c r="AJ215" s="2" t="b">
        <f t="shared" ca="1" si="5"/>
        <v>0</v>
      </c>
      <c r="AL215">
        <f t="shared" si="6"/>
        <v>0</v>
      </c>
      <c r="AM215">
        <f t="shared" si="7"/>
        <v>0</v>
      </c>
    </row>
    <row r="216" spans="1:39" ht="15" customHeight="1" x14ac:dyDescent="0.25">
      <c r="A216" s="11"/>
      <c r="AF216" s="2" t="str">
        <f t="shared" si="1"/>
        <v>NA</v>
      </c>
      <c r="AG216" s="2" t="str">
        <f t="shared" si="2"/>
        <v>NA</v>
      </c>
      <c r="AH216" s="2" t="str">
        <f t="shared" si="3"/>
        <v>NA</v>
      </c>
      <c r="AI216" s="2" t="b">
        <f t="shared" ca="1" si="4"/>
        <v>0</v>
      </c>
      <c r="AJ216" s="2" t="b">
        <f t="shared" ca="1" si="5"/>
        <v>0</v>
      </c>
      <c r="AL216">
        <f t="shared" si="6"/>
        <v>0</v>
      </c>
      <c r="AM216">
        <f t="shared" si="7"/>
        <v>0</v>
      </c>
    </row>
    <row r="217" spans="1:39" ht="15" customHeight="1" x14ac:dyDescent="0.25">
      <c r="A217" s="11"/>
      <c r="AF217" s="2" t="str">
        <f t="shared" si="1"/>
        <v>NA</v>
      </c>
      <c r="AG217" s="2" t="str">
        <f t="shared" si="2"/>
        <v>NA</v>
      </c>
      <c r="AH217" s="2" t="str">
        <f t="shared" si="3"/>
        <v>NA</v>
      </c>
      <c r="AI217" s="2" t="b">
        <f t="shared" ca="1" si="4"/>
        <v>0</v>
      </c>
      <c r="AJ217" s="2" t="b">
        <f t="shared" ca="1" si="5"/>
        <v>0</v>
      </c>
      <c r="AL217">
        <f t="shared" si="6"/>
        <v>0</v>
      </c>
      <c r="AM217">
        <f t="shared" si="7"/>
        <v>0</v>
      </c>
    </row>
    <row r="218" spans="1:39" ht="15" customHeight="1" x14ac:dyDescent="0.25">
      <c r="A218" s="11"/>
      <c r="AF218" s="2" t="str">
        <f t="shared" si="1"/>
        <v>NA</v>
      </c>
      <c r="AG218" s="2" t="str">
        <f t="shared" si="2"/>
        <v>NA</v>
      </c>
      <c r="AH218" s="2" t="str">
        <f t="shared" si="3"/>
        <v>NA</v>
      </c>
      <c r="AI218" s="2" t="b">
        <f t="shared" ca="1" si="4"/>
        <v>0</v>
      </c>
      <c r="AJ218" s="2" t="b">
        <f t="shared" ca="1" si="5"/>
        <v>0</v>
      </c>
      <c r="AL218">
        <f t="shared" si="6"/>
        <v>0</v>
      </c>
      <c r="AM218">
        <f t="shared" si="7"/>
        <v>0</v>
      </c>
    </row>
    <row r="219" spans="1:39" ht="15" customHeight="1" x14ac:dyDescent="0.25">
      <c r="A219" s="11"/>
      <c r="AF219" s="2" t="str">
        <f t="shared" si="1"/>
        <v>NA</v>
      </c>
      <c r="AG219" s="2" t="str">
        <f t="shared" si="2"/>
        <v>NA</v>
      </c>
      <c r="AH219" s="2" t="str">
        <f t="shared" si="3"/>
        <v>NA</v>
      </c>
      <c r="AI219" s="2" t="b">
        <f t="shared" ca="1" si="4"/>
        <v>0</v>
      </c>
      <c r="AJ219" s="2" t="b">
        <f t="shared" ca="1" si="5"/>
        <v>0</v>
      </c>
      <c r="AL219">
        <f t="shared" si="6"/>
        <v>0</v>
      </c>
      <c r="AM219">
        <f t="shared" si="7"/>
        <v>0</v>
      </c>
    </row>
    <row r="220" spans="1:39" ht="15" customHeight="1" x14ac:dyDescent="0.25">
      <c r="A220" s="11"/>
      <c r="AF220" s="2" t="str">
        <f t="shared" si="1"/>
        <v>NA</v>
      </c>
      <c r="AG220" s="2" t="str">
        <f t="shared" si="2"/>
        <v>NA</v>
      </c>
      <c r="AH220" s="2" t="str">
        <f t="shared" si="3"/>
        <v>NA</v>
      </c>
      <c r="AI220" s="2" t="b">
        <f t="shared" ca="1" si="4"/>
        <v>0</v>
      </c>
      <c r="AJ220" s="2" t="b">
        <f t="shared" ca="1" si="5"/>
        <v>0</v>
      </c>
      <c r="AL220">
        <f t="shared" si="6"/>
        <v>0</v>
      </c>
      <c r="AM220">
        <f t="shared" si="7"/>
        <v>0</v>
      </c>
    </row>
    <row r="221" spans="1:39" ht="15" customHeight="1" x14ac:dyDescent="0.25">
      <c r="A221" s="11"/>
      <c r="AF221" s="2" t="str">
        <f t="shared" si="1"/>
        <v>NA</v>
      </c>
      <c r="AG221" s="2" t="str">
        <f t="shared" si="2"/>
        <v>NA</v>
      </c>
      <c r="AH221" s="2" t="str">
        <f t="shared" si="3"/>
        <v>NA</v>
      </c>
      <c r="AI221" s="2" t="b">
        <f t="shared" ca="1" si="4"/>
        <v>0</v>
      </c>
      <c r="AJ221" s="2" t="b">
        <f t="shared" ca="1" si="5"/>
        <v>0</v>
      </c>
      <c r="AL221">
        <f t="shared" si="6"/>
        <v>0</v>
      </c>
      <c r="AM221">
        <f t="shared" si="7"/>
        <v>0</v>
      </c>
    </row>
    <row r="222" spans="1:39" ht="15" customHeight="1" x14ac:dyDescent="0.25">
      <c r="A222" s="11"/>
      <c r="AF222" s="2" t="str">
        <f t="shared" si="1"/>
        <v>NA</v>
      </c>
      <c r="AG222" s="2" t="str">
        <f t="shared" si="2"/>
        <v>NA</v>
      </c>
      <c r="AH222" s="2" t="str">
        <f t="shared" si="3"/>
        <v>NA</v>
      </c>
      <c r="AI222" s="2" t="b">
        <f t="shared" ca="1" si="4"/>
        <v>0</v>
      </c>
      <c r="AJ222" s="2" t="b">
        <f t="shared" ca="1" si="5"/>
        <v>0</v>
      </c>
      <c r="AL222">
        <f t="shared" si="6"/>
        <v>0</v>
      </c>
      <c r="AM222">
        <f t="shared" si="7"/>
        <v>0</v>
      </c>
    </row>
    <row r="223" spans="1:39" ht="15" customHeight="1" x14ac:dyDescent="0.25">
      <c r="A223" s="11"/>
      <c r="AF223" s="2" t="str">
        <f t="shared" si="1"/>
        <v>NA</v>
      </c>
      <c r="AG223" s="2" t="str">
        <f t="shared" si="2"/>
        <v>NA</v>
      </c>
      <c r="AH223" s="2" t="str">
        <f t="shared" si="3"/>
        <v>NA</v>
      </c>
      <c r="AI223" s="2" t="b">
        <f t="shared" ca="1" si="4"/>
        <v>0</v>
      </c>
      <c r="AJ223" s="2" t="b">
        <f t="shared" ca="1" si="5"/>
        <v>0</v>
      </c>
      <c r="AL223">
        <f t="shared" si="6"/>
        <v>0</v>
      </c>
      <c r="AM223">
        <f t="shared" si="7"/>
        <v>0</v>
      </c>
    </row>
    <row r="224" spans="1:39" ht="15" customHeight="1" x14ac:dyDescent="0.25">
      <c r="A224" s="11"/>
      <c r="AF224" s="2" t="str">
        <f t="shared" si="1"/>
        <v>NA</v>
      </c>
      <c r="AG224" s="2" t="str">
        <f t="shared" si="2"/>
        <v>NA</v>
      </c>
      <c r="AH224" s="2" t="str">
        <f t="shared" si="3"/>
        <v>NA</v>
      </c>
      <c r="AI224" s="2" t="b">
        <f t="shared" ca="1" si="4"/>
        <v>0</v>
      </c>
      <c r="AJ224" s="2" t="b">
        <f t="shared" ca="1" si="5"/>
        <v>0</v>
      </c>
      <c r="AL224">
        <f t="shared" si="6"/>
        <v>0</v>
      </c>
      <c r="AM224">
        <f t="shared" si="7"/>
        <v>0</v>
      </c>
    </row>
    <row r="225" spans="1:39" ht="15" customHeight="1" x14ac:dyDescent="0.25">
      <c r="A225" s="11"/>
      <c r="AF225" s="2" t="str">
        <f t="shared" si="1"/>
        <v>NA</v>
      </c>
      <c r="AG225" s="2" t="str">
        <f t="shared" si="2"/>
        <v>NA</v>
      </c>
      <c r="AH225" s="2" t="str">
        <f t="shared" si="3"/>
        <v>NA</v>
      </c>
      <c r="AI225" s="2" t="b">
        <f t="shared" ca="1" si="4"/>
        <v>0</v>
      </c>
      <c r="AJ225" s="2" t="b">
        <f t="shared" ca="1" si="5"/>
        <v>0</v>
      </c>
      <c r="AL225">
        <f t="shared" si="6"/>
        <v>0</v>
      </c>
      <c r="AM225">
        <f t="shared" si="7"/>
        <v>0</v>
      </c>
    </row>
    <row r="226" spans="1:39" ht="15" customHeight="1" x14ac:dyDescent="0.25">
      <c r="A226" s="11"/>
      <c r="AF226" s="2" t="str">
        <f t="shared" si="1"/>
        <v>NA</v>
      </c>
      <c r="AG226" s="2" t="str">
        <f t="shared" si="2"/>
        <v>NA</v>
      </c>
      <c r="AH226" s="2" t="str">
        <f t="shared" si="3"/>
        <v>NA</v>
      </c>
      <c r="AI226" s="2" t="b">
        <f t="shared" ca="1" si="4"/>
        <v>0</v>
      </c>
      <c r="AJ226" s="2" t="b">
        <f t="shared" ca="1" si="5"/>
        <v>0</v>
      </c>
      <c r="AL226">
        <f t="shared" si="6"/>
        <v>0</v>
      </c>
      <c r="AM226">
        <f t="shared" si="7"/>
        <v>0</v>
      </c>
    </row>
    <row r="227" spans="1:39" ht="15" customHeight="1" x14ac:dyDescent="0.25">
      <c r="A227" s="11"/>
      <c r="AF227" s="2" t="str">
        <f t="shared" ref="AF227:AF261" si="8">IF(ISBLANK(G227),"NA",IF(G227="Retournée",1,0))</f>
        <v>NA</v>
      </c>
      <c r="AG227" s="2" t="str">
        <f t="shared" ref="AG227:AG261" si="9">IF(ISBLANK(J227),"NA",IF(J227="Retournée",1,0))</f>
        <v>NA</v>
      </c>
      <c r="AH227" s="2" t="str">
        <f t="shared" ref="AH227:AH261" si="10">IF(ISBLANK(L227),"NA",IF(L227="Retournée",1,0))</f>
        <v>NA</v>
      </c>
      <c r="AI227" s="2" t="b">
        <f t="shared" ref="AI227:AI261" ca="1" si="11">IF($T$43="X",IF(ISBLANK(C227),"NA",IF(AND(C227&lt;&gt;"",ISBLANK(R227)),0,IF(R227&gt;TODAY(),1,IF(R227&lt;=TODAY(),0,IF(ISBLANK(R227),"NA",IF(R227&gt;TODAY(),1,0)))))))</f>
        <v>0</v>
      </c>
      <c r="AJ227" s="2" t="b">
        <f t="shared" ref="AJ227:AJ261" ca="1" si="12">IF($T$43="X",IF(ISBLANK(C227),"NA",IF(AND(C227&lt;&gt;"",ISBLANK(X227)),0,IF(X227&gt;TODAY(),1,IF(X227&lt;=TODAY(),0,IF(ISBLANK(X227),"NA",IF(X227&gt;TODAY(),1,0)))))))</f>
        <v>0</v>
      </c>
      <c r="AL227">
        <f t="shared" ref="AL227:AL261" si="13">IF(AND($T$43="X",C227&lt;&gt;"",ISBLANK(R227)),1,0)</f>
        <v>0</v>
      </c>
      <c r="AM227">
        <f t="shared" ref="AM227:AM261" si="14">IF(AND($T$43="X",C227&lt;&gt;"",ISBLANK(X227)),1,0)</f>
        <v>0</v>
      </c>
    </row>
    <row r="228" spans="1:39" ht="15" customHeight="1" x14ac:dyDescent="0.25">
      <c r="A228" s="11"/>
      <c r="AF228" s="2" t="str">
        <f t="shared" si="8"/>
        <v>NA</v>
      </c>
      <c r="AG228" s="2" t="str">
        <f t="shared" si="9"/>
        <v>NA</v>
      </c>
      <c r="AH228" s="2" t="str">
        <f t="shared" si="10"/>
        <v>NA</v>
      </c>
      <c r="AI228" s="2" t="b">
        <f t="shared" ca="1" si="11"/>
        <v>0</v>
      </c>
      <c r="AJ228" s="2" t="b">
        <f t="shared" ca="1" si="12"/>
        <v>0</v>
      </c>
      <c r="AL228">
        <f t="shared" si="13"/>
        <v>0</v>
      </c>
      <c r="AM228">
        <f t="shared" si="14"/>
        <v>0</v>
      </c>
    </row>
    <row r="229" spans="1:39" ht="15" customHeight="1" x14ac:dyDescent="0.25">
      <c r="A229" s="11"/>
      <c r="AF229" s="2" t="str">
        <f t="shared" si="8"/>
        <v>NA</v>
      </c>
      <c r="AG229" s="2" t="str">
        <f t="shared" si="9"/>
        <v>NA</v>
      </c>
      <c r="AH229" s="2" t="str">
        <f t="shared" si="10"/>
        <v>NA</v>
      </c>
      <c r="AI229" s="2" t="b">
        <f t="shared" ca="1" si="11"/>
        <v>0</v>
      </c>
      <c r="AJ229" s="2" t="b">
        <f t="shared" ca="1" si="12"/>
        <v>0</v>
      </c>
      <c r="AL229">
        <f t="shared" si="13"/>
        <v>0</v>
      </c>
      <c r="AM229">
        <f t="shared" si="14"/>
        <v>0</v>
      </c>
    </row>
    <row r="230" spans="1:39" ht="15" customHeight="1" x14ac:dyDescent="0.25">
      <c r="A230" s="11"/>
      <c r="AF230" s="2" t="str">
        <f t="shared" si="8"/>
        <v>NA</v>
      </c>
      <c r="AG230" s="2" t="str">
        <f t="shared" si="9"/>
        <v>NA</v>
      </c>
      <c r="AH230" s="2" t="str">
        <f t="shared" si="10"/>
        <v>NA</v>
      </c>
      <c r="AI230" s="2" t="b">
        <f t="shared" ca="1" si="11"/>
        <v>0</v>
      </c>
      <c r="AJ230" s="2" t="b">
        <f t="shared" ca="1" si="12"/>
        <v>0</v>
      </c>
      <c r="AL230">
        <f t="shared" si="13"/>
        <v>0</v>
      </c>
      <c r="AM230">
        <f t="shared" si="14"/>
        <v>0</v>
      </c>
    </row>
    <row r="231" spans="1:39" ht="15" customHeight="1" x14ac:dyDescent="0.25">
      <c r="A231" s="11"/>
      <c r="AF231" s="2" t="str">
        <f t="shared" si="8"/>
        <v>NA</v>
      </c>
      <c r="AG231" s="2" t="str">
        <f t="shared" si="9"/>
        <v>NA</v>
      </c>
      <c r="AH231" s="2" t="str">
        <f t="shared" si="10"/>
        <v>NA</v>
      </c>
      <c r="AI231" s="2" t="b">
        <f t="shared" ca="1" si="11"/>
        <v>0</v>
      </c>
      <c r="AJ231" s="2" t="b">
        <f t="shared" ca="1" si="12"/>
        <v>0</v>
      </c>
      <c r="AL231">
        <f t="shared" si="13"/>
        <v>0</v>
      </c>
      <c r="AM231">
        <f t="shared" si="14"/>
        <v>0</v>
      </c>
    </row>
    <row r="232" spans="1:39" ht="15" customHeight="1" x14ac:dyDescent="0.25">
      <c r="A232" s="11"/>
      <c r="AF232" s="2" t="str">
        <f t="shared" si="8"/>
        <v>NA</v>
      </c>
      <c r="AG232" s="2" t="str">
        <f t="shared" si="9"/>
        <v>NA</v>
      </c>
      <c r="AH232" s="2" t="str">
        <f t="shared" si="10"/>
        <v>NA</v>
      </c>
      <c r="AI232" s="2" t="b">
        <f t="shared" ca="1" si="11"/>
        <v>0</v>
      </c>
      <c r="AJ232" s="2" t="b">
        <f t="shared" ca="1" si="12"/>
        <v>0</v>
      </c>
      <c r="AL232">
        <f t="shared" si="13"/>
        <v>0</v>
      </c>
      <c r="AM232">
        <f t="shared" si="14"/>
        <v>0</v>
      </c>
    </row>
    <row r="233" spans="1:39" ht="15" customHeight="1" x14ac:dyDescent="0.25">
      <c r="A233" s="11"/>
      <c r="AF233" s="2" t="str">
        <f t="shared" si="8"/>
        <v>NA</v>
      </c>
      <c r="AG233" s="2" t="str">
        <f t="shared" si="9"/>
        <v>NA</v>
      </c>
      <c r="AH233" s="2" t="str">
        <f t="shared" si="10"/>
        <v>NA</v>
      </c>
      <c r="AI233" s="2" t="b">
        <f t="shared" ca="1" si="11"/>
        <v>0</v>
      </c>
      <c r="AJ233" s="2" t="b">
        <f t="shared" ca="1" si="12"/>
        <v>0</v>
      </c>
      <c r="AL233">
        <f t="shared" si="13"/>
        <v>0</v>
      </c>
      <c r="AM233">
        <f t="shared" si="14"/>
        <v>0</v>
      </c>
    </row>
    <row r="234" spans="1:39" ht="15" customHeight="1" x14ac:dyDescent="0.25">
      <c r="A234" s="11"/>
      <c r="AF234" s="2" t="str">
        <f t="shared" si="8"/>
        <v>NA</v>
      </c>
      <c r="AG234" s="2" t="str">
        <f t="shared" si="9"/>
        <v>NA</v>
      </c>
      <c r="AH234" s="2" t="str">
        <f t="shared" si="10"/>
        <v>NA</v>
      </c>
      <c r="AI234" s="2" t="b">
        <f t="shared" ca="1" si="11"/>
        <v>0</v>
      </c>
      <c r="AJ234" s="2" t="b">
        <f t="shared" ca="1" si="12"/>
        <v>0</v>
      </c>
      <c r="AL234">
        <f t="shared" si="13"/>
        <v>0</v>
      </c>
      <c r="AM234">
        <f t="shared" si="14"/>
        <v>0</v>
      </c>
    </row>
    <row r="235" spans="1:39" ht="15" customHeight="1" x14ac:dyDescent="0.25">
      <c r="A235" s="11"/>
      <c r="AF235" s="2" t="str">
        <f t="shared" si="8"/>
        <v>NA</v>
      </c>
      <c r="AG235" s="2" t="str">
        <f t="shared" si="9"/>
        <v>NA</v>
      </c>
      <c r="AH235" s="2" t="str">
        <f t="shared" si="10"/>
        <v>NA</v>
      </c>
      <c r="AI235" s="2" t="b">
        <f t="shared" ca="1" si="11"/>
        <v>0</v>
      </c>
      <c r="AJ235" s="2" t="b">
        <f t="shared" ca="1" si="12"/>
        <v>0</v>
      </c>
      <c r="AL235">
        <f t="shared" si="13"/>
        <v>0</v>
      </c>
      <c r="AM235">
        <f t="shared" si="14"/>
        <v>0</v>
      </c>
    </row>
    <row r="236" spans="1:39" ht="15" customHeight="1" x14ac:dyDescent="0.25">
      <c r="A236" s="11"/>
      <c r="AF236" s="2" t="str">
        <f t="shared" si="8"/>
        <v>NA</v>
      </c>
      <c r="AG236" s="2" t="str">
        <f t="shared" si="9"/>
        <v>NA</v>
      </c>
      <c r="AH236" s="2" t="str">
        <f t="shared" si="10"/>
        <v>NA</v>
      </c>
      <c r="AI236" s="2" t="b">
        <f t="shared" ca="1" si="11"/>
        <v>0</v>
      </c>
      <c r="AJ236" s="2" t="b">
        <f t="shared" ca="1" si="12"/>
        <v>0</v>
      </c>
      <c r="AL236">
        <f t="shared" si="13"/>
        <v>0</v>
      </c>
      <c r="AM236">
        <f t="shared" si="14"/>
        <v>0</v>
      </c>
    </row>
    <row r="237" spans="1:39" ht="15" customHeight="1" x14ac:dyDescent="0.25">
      <c r="A237" s="11"/>
      <c r="AF237" s="2" t="str">
        <f t="shared" si="8"/>
        <v>NA</v>
      </c>
      <c r="AG237" s="2" t="str">
        <f t="shared" si="9"/>
        <v>NA</v>
      </c>
      <c r="AH237" s="2" t="str">
        <f t="shared" si="10"/>
        <v>NA</v>
      </c>
      <c r="AI237" s="2" t="b">
        <f t="shared" ca="1" si="11"/>
        <v>0</v>
      </c>
      <c r="AJ237" s="2" t="b">
        <f t="shared" ca="1" si="12"/>
        <v>0</v>
      </c>
      <c r="AL237">
        <f t="shared" si="13"/>
        <v>0</v>
      </c>
      <c r="AM237">
        <f t="shared" si="14"/>
        <v>0</v>
      </c>
    </row>
    <row r="238" spans="1:39" ht="15" customHeight="1" x14ac:dyDescent="0.25">
      <c r="A238" s="11"/>
      <c r="AF238" s="2" t="str">
        <f t="shared" si="8"/>
        <v>NA</v>
      </c>
      <c r="AG238" s="2" t="str">
        <f t="shared" si="9"/>
        <v>NA</v>
      </c>
      <c r="AH238" s="2" t="str">
        <f t="shared" si="10"/>
        <v>NA</v>
      </c>
      <c r="AI238" s="2" t="b">
        <f t="shared" ca="1" si="11"/>
        <v>0</v>
      </c>
      <c r="AJ238" s="2" t="b">
        <f t="shared" ca="1" si="12"/>
        <v>0</v>
      </c>
      <c r="AL238">
        <f t="shared" si="13"/>
        <v>0</v>
      </c>
      <c r="AM238">
        <f t="shared" si="14"/>
        <v>0</v>
      </c>
    </row>
    <row r="239" spans="1:39" ht="15" customHeight="1" x14ac:dyDescent="0.25">
      <c r="A239" s="11"/>
      <c r="AF239" s="2" t="str">
        <f t="shared" si="8"/>
        <v>NA</v>
      </c>
      <c r="AG239" s="2" t="str">
        <f t="shared" si="9"/>
        <v>NA</v>
      </c>
      <c r="AH239" s="2" t="str">
        <f t="shared" si="10"/>
        <v>NA</v>
      </c>
      <c r="AI239" s="2" t="b">
        <f t="shared" ca="1" si="11"/>
        <v>0</v>
      </c>
      <c r="AJ239" s="2" t="b">
        <f t="shared" ca="1" si="12"/>
        <v>0</v>
      </c>
      <c r="AL239">
        <f t="shared" si="13"/>
        <v>0</v>
      </c>
      <c r="AM239">
        <f t="shared" si="14"/>
        <v>0</v>
      </c>
    </row>
    <row r="240" spans="1:39" ht="15" customHeight="1" x14ac:dyDescent="0.25">
      <c r="A240" s="11"/>
      <c r="AF240" s="2" t="str">
        <f t="shared" si="8"/>
        <v>NA</v>
      </c>
      <c r="AG240" s="2" t="str">
        <f t="shared" si="9"/>
        <v>NA</v>
      </c>
      <c r="AH240" s="2" t="str">
        <f t="shared" si="10"/>
        <v>NA</v>
      </c>
      <c r="AI240" s="2" t="b">
        <f t="shared" ca="1" si="11"/>
        <v>0</v>
      </c>
      <c r="AJ240" s="2" t="b">
        <f t="shared" ca="1" si="12"/>
        <v>0</v>
      </c>
      <c r="AL240">
        <f t="shared" si="13"/>
        <v>0</v>
      </c>
      <c r="AM240">
        <f t="shared" si="14"/>
        <v>0</v>
      </c>
    </row>
    <row r="241" spans="1:39" ht="15" customHeight="1" x14ac:dyDescent="0.25">
      <c r="A241" s="11"/>
      <c r="AF241" s="2" t="str">
        <f t="shared" si="8"/>
        <v>NA</v>
      </c>
      <c r="AG241" s="2" t="str">
        <f t="shared" si="9"/>
        <v>NA</v>
      </c>
      <c r="AH241" s="2" t="str">
        <f t="shared" si="10"/>
        <v>NA</v>
      </c>
      <c r="AI241" s="2" t="b">
        <f t="shared" ca="1" si="11"/>
        <v>0</v>
      </c>
      <c r="AJ241" s="2" t="b">
        <f t="shared" ca="1" si="12"/>
        <v>0</v>
      </c>
      <c r="AL241">
        <f t="shared" si="13"/>
        <v>0</v>
      </c>
      <c r="AM241">
        <f t="shared" si="14"/>
        <v>0</v>
      </c>
    </row>
    <row r="242" spans="1:39" ht="15" customHeight="1" x14ac:dyDescent="0.25">
      <c r="A242" s="11"/>
      <c r="AF242" s="2" t="str">
        <f t="shared" si="8"/>
        <v>NA</v>
      </c>
      <c r="AG242" s="2" t="str">
        <f t="shared" si="9"/>
        <v>NA</v>
      </c>
      <c r="AH242" s="2" t="str">
        <f t="shared" si="10"/>
        <v>NA</v>
      </c>
      <c r="AI242" s="2" t="b">
        <f t="shared" ca="1" si="11"/>
        <v>0</v>
      </c>
      <c r="AJ242" s="2" t="b">
        <f t="shared" ca="1" si="12"/>
        <v>0</v>
      </c>
      <c r="AL242">
        <f t="shared" si="13"/>
        <v>0</v>
      </c>
      <c r="AM242">
        <f t="shared" si="14"/>
        <v>0</v>
      </c>
    </row>
    <row r="243" spans="1:39" ht="15" customHeight="1" x14ac:dyDescent="0.25">
      <c r="A243" s="11"/>
      <c r="AF243" s="2" t="str">
        <f t="shared" si="8"/>
        <v>NA</v>
      </c>
      <c r="AG243" s="2" t="str">
        <f t="shared" si="9"/>
        <v>NA</v>
      </c>
      <c r="AH243" s="2" t="str">
        <f t="shared" si="10"/>
        <v>NA</v>
      </c>
      <c r="AI243" s="2" t="b">
        <f t="shared" ca="1" si="11"/>
        <v>0</v>
      </c>
      <c r="AJ243" s="2" t="b">
        <f t="shared" ca="1" si="12"/>
        <v>0</v>
      </c>
      <c r="AL243">
        <f t="shared" si="13"/>
        <v>0</v>
      </c>
      <c r="AM243">
        <f t="shared" si="14"/>
        <v>0</v>
      </c>
    </row>
    <row r="244" spans="1:39" ht="15" customHeight="1" x14ac:dyDescent="0.25">
      <c r="A244" s="11"/>
      <c r="AF244" s="2" t="str">
        <f t="shared" si="8"/>
        <v>NA</v>
      </c>
      <c r="AG244" s="2" t="str">
        <f t="shared" si="9"/>
        <v>NA</v>
      </c>
      <c r="AH244" s="2" t="str">
        <f t="shared" si="10"/>
        <v>NA</v>
      </c>
      <c r="AI244" s="2" t="b">
        <f t="shared" ca="1" si="11"/>
        <v>0</v>
      </c>
      <c r="AJ244" s="2" t="b">
        <f t="shared" ca="1" si="12"/>
        <v>0</v>
      </c>
      <c r="AL244">
        <f t="shared" si="13"/>
        <v>0</v>
      </c>
      <c r="AM244">
        <f t="shared" si="14"/>
        <v>0</v>
      </c>
    </row>
    <row r="245" spans="1:39" ht="15" customHeight="1" x14ac:dyDescent="0.25">
      <c r="A245" s="11"/>
      <c r="AF245" s="2" t="str">
        <f t="shared" si="8"/>
        <v>NA</v>
      </c>
      <c r="AG245" s="2" t="str">
        <f t="shared" si="9"/>
        <v>NA</v>
      </c>
      <c r="AH245" s="2" t="str">
        <f t="shared" si="10"/>
        <v>NA</v>
      </c>
      <c r="AI245" s="2" t="b">
        <f t="shared" ca="1" si="11"/>
        <v>0</v>
      </c>
      <c r="AJ245" s="2" t="b">
        <f t="shared" ca="1" si="12"/>
        <v>0</v>
      </c>
      <c r="AL245">
        <f t="shared" si="13"/>
        <v>0</v>
      </c>
      <c r="AM245">
        <f t="shared" si="14"/>
        <v>0</v>
      </c>
    </row>
    <row r="246" spans="1:39" ht="15" customHeight="1" x14ac:dyDescent="0.25">
      <c r="A246" s="11"/>
      <c r="AF246" s="2" t="str">
        <f t="shared" si="8"/>
        <v>NA</v>
      </c>
      <c r="AG246" s="2" t="str">
        <f t="shared" si="9"/>
        <v>NA</v>
      </c>
      <c r="AH246" s="2" t="str">
        <f t="shared" si="10"/>
        <v>NA</v>
      </c>
      <c r="AI246" s="2" t="b">
        <f t="shared" ca="1" si="11"/>
        <v>0</v>
      </c>
      <c r="AJ246" s="2" t="b">
        <f t="shared" ca="1" si="12"/>
        <v>0</v>
      </c>
      <c r="AL246">
        <f t="shared" si="13"/>
        <v>0</v>
      </c>
      <c r="AM246">
        <f t="shared" si="14"/>
        <v>0</v>
      </c>
    </row>
    <row r="247" spans="1:39" ht="15" customHeight="1" x14ac:dyDescent="0.25">
      <c r="A247" s="11"/>
      <c r="AF247" s="2" t="str">
        <f t="shared" si="8"/>
        <v>NA</v>
      </c>
      <c r="AG247" s="2" t="str">
        <f t="shared" si="9"/>
        <v>NA</v>
      </c>
      <c r="AH247" s="2" t="str">
        <f t="shared" si="10"/>
        <v>NA</v>
      </c>
      <c r="AI247" s="2" t="b">
        <f t="shared" ca="1" si="11"/>
        <v>0</v>
      </c>
      <c r="AJ247" s="2" t="b">
        <f t="shared" ca="1" si="12"/>
        <v>0</v>
      </c>
      <c r="AL247">
        <f t="shared" si="13"/>
        <v>0</v>
      </c>
      <c r="AM247">
        <f t="shared" si="14"/>
        <v>0</v>
      </c>
    </row>
    <row r="248" spans="1:39" ht="15" customHeight="1" x14ac:dyDescent="0.25">
      <c r="A248" s="11"/>
      <c r="AF248" s="2" t="str">
        <f t="shared" si="8"/>
        <v>NA</v>
      </c>
      <c r="AG248" s="2" t="str">
        <f t="shared" si="9"/>
        <v>NA</v>
      </c>
      <c r="AH248" s="2" t="str">
        <f t="shared" si="10"/>
        <v>NA</v>
      </c>
      <c r="AI248" s="2" t="b">
        <f t="shared" ca="1" si="11"/>
        <v>0</v>
      </c>
      <c r="AJ248" s="2" t="b">
        <f t="shared" ca="1" si="12"/>
        <v>0</v>
      </c>
      <c r="AL248">
        <f t="shared" si="13"/>
        <v>0</v>
      </c>
      <c r="AM248">
        <f t="shared" si="14"/>
        <v>0</v>
      </c>
    </row>
    <row r="249" spans="1:39" ht="15" customHeight="1" x14ac:dyDescent="0.25">
      <c r="A249" s="11"/>
      <c r="AF249" s="2" t="str">
        <f t="shared" si="8"/>
        <v>NA</v>
      </c>
      <c r="AG249" s="2" t="str">
        <f t="shared" si="9"/>
        <v>NA</v>
      </c>
      <c r="AH249" s="2" t="str">
        <f t="shared" si="10"/>
        <v>NA</v>
      </c>
      <c r="AI249" s="2" t="b">
        <f t="shared" ca="1" si="11"/>
        <v>0</v>
      </c>
      <c r="AJ249" s="2" t="b">
        <f t="shared" ca="1" si="12"/>
        <v>0</v>
      </c>
      <c r="AL249">
        <f t="shared" si="13"/>
        <v>0</v>
      </c>
      <c r="AM249">
        <f t="shared" si="14"/>
        <v>0</v>
      </c>
    </row>
    <row r="250" spans="1:39" ht="15" customHeight="1" x14ac:dyDescent="0.25">
      <c r="A250" s="11"/>
      <c r="AF250" s="2" t="str">
        <f t="shared" si="8"/>
        <v>NA</v>
      </c>
      <c r="AG250" s="2" t="str">
        <f t="shared" si="9"/>
        <v>NA</v>
      </c>
      <c r="AH250" s="2" t="str">
        <f t="shared" si="10"/>
        <v>NA</v>
      </c>
      <c r="AI250" s="2" t="b">
        <f t="shared" ca="1" si="11"/>
        <v>0</v>
      </c>
      <c r="AJ250" s="2" t="b">
        <f t="shared" ca="1" si="12"/>
        <v>0</v>
      </c>
      <c r="AL250">
        <f t="shared" si="13"/>
        <v>0</v>
      </c>
      <c r="AM250">
        <f t="shared" si="14"/>
        <v>0</v>
      </c>
    </row>
    <row r="251" spans="1:39" ht="15" customHeight="1" x14ac:dyDescent="0.25">
      <c r="A251" s="11"/>
      <c r="AF251" s="2" t="str">
        <f t="shared" si="8"/>
        <v>NA</v>
      </c>
      <c r="AG251" s="2" t="str">
        <f t="shared" si="9"/>
        <v>NA</v>
      </c>
      <c r="AH251" s="2" t="str">
        <f t="shared" si="10"/>
        <v>NA</v>
      </c>
      <c r="AI251" s="2" t="b">
        <f t="shared" ca="1" si="11"/>
        <v>0</v>
      </c>
      <c r="AJ251" s="2" t="b">
        <f t="shared" ca="1" si="12"/>
        <v>0</v>
      </c>
      <c r="AL251">
        <f t="shared" si="13"/>
        <v>0</v>
      </c>
      <c r="AM251">
        <f t="shared" si="14"/>
        <v>0</v>
      </c>
    </row>
    <row r="252" spans="1:39" ht="15" customHeight="1" x14ac:dyDescent="0.25">
      <c r="A252" s="11"/>
      <c r="AF252" s="2" t="str">
        <f t="shared" si="8"/>
        <v>NA</v>
      </c>
      <c r="AG252" s="2" t="str">
        <f t="shared" si="9"/>
        <v>NA</v>
      </c>
      <c r="AH252" s="2" t="str">
        <f t="shared" si="10"/>
        <v>NA</v>
      </c>
      <c r="AI252" s="2" t="b">
        <f t="shared" ca="1" si="11"/>
        <v>0</v>
      </c>
      <c r="AJ252" s="2" t="b">
        <f t="shared" ca="1" si="12"/>
        <v>0</v>
      </c>
      <c r="AL252">
        <f t="shared" si="13"/>
        <v>0</v>
      </c>
      <c r="AM252">
        <f t="shared" si="14"/>
        <v>0</v>
      </c>
    </row>
    <row r="253" spans="1:39" ht="15" customHeight="1" x14ac:dyDescent="0.25">
      <c r="A253" s="11"/>
      <c r="AF253" s="2" t="str">
        <f t="shared" si="8"/>
        <v>NA</v>
      </c>
      <c r="AG253" s="2" t="str">
        <f t="shared" si="9"/>
        <v>NA</v>
      </c>
      <c r="AH253" s="2" t="str">
        <f t="shared" si="10"/>
        <v>NA</v>
      </c>
      <c r="AI253" s="2" t="b">
        <f t="shared" ca="1" si="11"/>
        <v>0</v>
      </c>
      <c r="AJ253" s="2" t="b">
        <f t="shared" ca="1" si="12"/>
        <v>0</v>
      </c>
      <c r="AL253">
        <f t="shared" si="13"/>
        <v>0</v>
      </c>
      <c r="AM253">
        <f t="shared" si="14"/>
        <v>0</v>
      </c>
    </row>
    <row r="254" spans="1:39" ht="15" customHeight="1" x14ac:dyDescent="0.25">
      <c r="A254" s="11"/>
      <c r="AF254" s="2" t="str">
        <f t="shared" si="8"/>
        <v>NA</v>
      </c>
      <c r="AG254" s="2" t="str">
        <f t="shared" si="9"/>
        <v>NA</v>
      </c>
      <c r="AH254" s="2" t="str">
        <f t="shared" si="10"/>
        <v>NA</v>
      </c>
      <c r="AI254" s="2" t="b">
        <f t="shared" ca="1" si="11"/>
        <v>0</v>
      </c>
      <c r="AJ254" s="2" t="b">
        <f t="shared" ca="1" si="12"/>
        <v>0</v>
      </c>
      <c r="AL254">
        <f t="shared" si="13"/>
        <v>0</v>
      </c>
      <c r="AM254">
        <f t="shared" si="14"/>
        <v>0</v>
      </c>
    </row>
    <row r="255" spans="1:39" ht="15" customHeight="1" x14ac:dyDescent="0.25">
      <c r="A255" s="11"/>
      <c r="AF255" s="2" t="str">
        <f t="shared" si="8"/>
        <v>NA</v>
      </c>
      <c r="AG255" s="2" t="str">
        <f t="shared" si="9"/>
        <v>NA</v>
      </c>
      <c r="AH255" s="2" t="str">
        <f t="shared" si="10"/>
        <v>NA</v>
      </c>
      <c r="AI255" s="2" t="b">
        <f t="shared" ca="1" si="11"/>
        <v>0</v>
      </c>
      <c r="AJ255" s="2" t="b">
        <f t="shared" ca="1" si="12"/>
        <v>0</v>
      </c>
      <c r="AL255">
        <f t="shared" si="13"/>
        <v>0</v>
      </c>
      <c r="AM255">
        <f t="shared" si="14"/>
        <v>0</v>
      </c>
    </row>
    <row r="256" spans="1:39" ht="15" customHeight="1" x14ac:dyDescent="0.25">
      <c r="A256" s="11"/>
      <c r="AF256" s="2" t="str">
        <f t="shared" si="8"/>
        <v>NA</v>
      </c>
      <c r="AG256" s="2" t="str">
        <f t="shared" si="9"/>
        <v>NA</v>
      </c>
      <c r="AH256" s="2" t="str">
        <f t="shared" si="10"/>
        <v>NA</v>
      </c>
      <c r="AI256" s="2" t="b">
        <f t="shared" ca="1" si="11"/>
        <v>0</v>
      </c>
      <c r="AJ256" s="2" t="b">
        <f t="shared" ca="1" si="12"/>
        <v>0</v>
      </c>
      <c r="AL256">
        <f t="shared" si="13"/>
        <v>0</v>
      </c>
      <c r="AM256">
        <f t="shared" si="14"/>
        <v>0</v>
      </c>
    </row>
    <row r="257" spans="1:39" ht="15" customHeight="1" x14ac:dyDescent="0.25">
      <c r="A257" s="11"/>
      <c r="AF257" s="2" t="str">
        <f t="shared" si="8"/>
        <v>NA</v>
      </c>
      <c r="AG257" s="2" t="str">
        <f t="shared" si="9"/>
        <v>NA</v>
      </c>
      <c r="AH257" s="2" t="str">
        <f t="shared" si="10"/>
        <v>NA</v>
      </c>
      <c r="AI257" s="2" t="b">
        <f t="shared" ca="1" si="11"/>
        <v>0</v>
      </c>
      <c r="AJ257" s="2" t="b">
        <f t="shared" ca="1" si="12"/>
        <v>0</v>
      </c>
      <c r="AL257">
        <f t="shared" si="13"/>
        <v>0</v>
      </c>
      <c r="AM257">
        <f t="shared" si="14"/>
        <v>0</v>
      </c>
    </row>
    <row r="258" spans="1:39" ht="15" customHeight="1" x14ac:dyDescent="0.25">
      <c r="A258" s="11"/>
      <c r="AF258" s="2" t="str">
        <f t="shared" si="8"/>
        <v>NA</v>
      </c>
      <c r="AG258" s="2" t="str">
        <f t="shared" si="9"/>
        <v>NA</v>
      </c>
      <c r="AH258" s="2" t="str">
        <f t="shared" si="10"/>
        <v>NA</v>
      </c>
      <c r="AI258" s="2" t="b">
        <f t="shared" ca="1" si="11"/>
        <v>0</v>
      </c>
      <c r="AJ258" s="2" t="b">
        <f t="shared" ca="1" si="12"/>
        <v>0</v>
      </c>
      <c r="AL258">
        <f t="shared" si="13"/>
        <v>0</v>
      </c>
      <c r="AM258">
        <f t="shared" si="14"/>
        <v>0</v>
      </c>
    </row>
    <row r="259" spans="1:39" ht="15" customHeight="1" x14ac:dyDescent="0.25">
      <c r="A259" s="11"/>
      <c r="AF259" s="2" t="str">
        <f t="shared" si="8"/>
        <v>NA</v>
      </c>
      <c r="AG259" s="2" t="str">
        <f t="shared" si="9"/>
        <v>NA</v>
      </c>
      <c r="AH259" s="2" t="str">
        <f t="shared" si="10"/>
        <v>NA</v>
      </c>
      <c r="AI259" s="2" t="b">
        <f t="shared" ca="1" si="11"/>
        <v>0</v>
      </c>
      <c r="AJ259" s="2" t="b">
        <f t="shared" ca="1" si="12"/>
        <v>0</v>
      </c>
      <c r="AL259">
        <f t="shared" si="13"/>
        <v>0</v>
      </c>
      <c r="AM259">
        <f t="shared" si="14"/>
        <v>0</v>
      </c>
    </row>
    <row r="260" spans="1:39" ht="15" customHeight="1" x14ac:dyDescent="0.25">
      <c r="A260" s="11"/>
      <c r="AF260" s="2" t="str">
        <f t="shared" si="8"/>
        <v>NA</v>
      </c>
      <c r="AG260" s="2" t="str">
        <f t="shared" si="9"/>
        <v>NA</v>
      </c>
      <c r="AH260" s="2" t="str">
        <f t="shared" si="10"/>
        <v>NA</v>
      </c>
      <c r="AI260" s="2" t="b">
        <f t="shared" ca="1" si="11"/>
        <v>0</v>
      </c>
      <c r="AJ260" s="2" t="b">
        <f t="shared" ca="1" si="12"/>
        <v>0</v>
      </c>
      <c r="AL260">
        <f t="shared" si="13"/>
        <v>0</v>
      </c>
      <c r="AM260">
        <f t="shared" si="14"/>
        <v>0</v>
      </c>
    </row>
    <row r="261" spans="1:39" ht="15" customHeight="1" x14ac:dyDescent="0.25">
      <c r="A261" s="11"/>
      <c r="AF261" s="2" t="str">
        <f t="shared" si="8"/>
        <v>NA</v>
      </c>
      <c r="AG261" s="2" t="str">
        <f t="shared" si="9"/>
        <v>NA</v>
      </c>
      <c r="AH261" s="2" t="str">
        <f t="shared" si="10"/>
        <v>NA</v>
      </c>
      <c r="AI261" s="2" t="b">
        <f t="shared" ca="1" si="11"/>
        <v>0</v>
      </c>
      <c r="AJ261" s="2" t="b">
        <f t="shared" ca="1" si="12"/>
        <v>0</v>
      </c>
      <c r="AK261" t="e">
        <f ca="1">AK262/AK263</f>
        <v>#DIV/0!</v>
      </c>
      <c r="AL261">
        <f t="shared" si="13"/>
        <v>0</v>
      </c>
      <c r="AM261">
        <f t="shared" si="14"/>
        <v>0</v>
      </c>
    </row>
    <row r="262" spans="1:39" ht="10.15" customHeight="1" x14ac:dyDescent="0.25">
      <c r="AF262" s="2">
        <f>SUM(AF162:AF261)</f>
        <v>0</v>
      </c>
      <c r="AG262" s="2">
        <f>SUM(AG162:AG261)</f>
        <v>0</v>
      </c>
      <c r="AH262" s="2">
        <f>SUM(AH162:AH261)</f>
        <v>0</v>
      </c>
      <c r="AI262" s="2">
        <f ca="1">SUM(AI162:AI261)</f>
        <v>0</v>
      </c>
      <c r="AJ262" s="2">
        <f ca="1">SUM(AJ162:AJ261)</f>
        <v>0</v>
      </c>
      <c r="AK262" s="12">
        <f ca="1">SUM(AF262:AJ262)+AF1270</f>
        <v>0</v>
      </c>
    </row>
    <row r="263" spans="1:39" ht="19.899999999999999" customHeight="1" x14ac:dyDescent="0.25">
      <c r="AF263" s="2">
        <f>COUNT(AF162:AF261)</f>
        <v>0</v>
      </c>
      <c r="AG263" s="2">
        <f>COUNT(AG162:AG261)</f>
        <v>0</v>
      </c>
      <c r="AH263" s="2">
        <f>COUNT(AH162:AH261)</f>
        <v>0</v>
      </c>
      <c r="AI263" s="2">
        <f ca="1">COUNT(AI162:AI261)</f>
        <v>0</v>
      </c>
      <c r="AJ263" s="2">
        <f ca="1">COUNT(AJ162:AJ261)</f>
        <v>0</v>
      </c>
      <c r="AK263" s="12">
        <f ca="1">SUM(AF263:AJ263)+AF1271</f>
        <v>0</v>
      </c>
    </row>
    <row r="264" spans="1:39" ht="25.15" customHeight="1" x14ac:dyDescent="0.25">
      <c r="AF264" s="2">
        <f>COUNTIF(AF162:AF261,0)</f>
        <v>0</v>
      </c>
      <c r="AG264" s="2">
        <f>COUNTIF(AG162:AG261,0)</f>
        <v>0</v>
      </c>
      <c r="AH264" s="2">
        <f>COUNTIF(AH162:AH261,0)</f>
        <v>0</v>
      </c>
      <c r="AI264" s="2">
        <f ca="1">COUNTIF(AI162:AI261,0)</f>
        <v>0</v>
      </c>
      <c r="AJ264" s="2">
        <f ca="1">COUNTIF(AJ162:AJ261,0)</f>
        <v>0</v>
      </c>
      <c r="AK264" s="12">
        <f ca="1">SUM(AF264:AJ264)+AF1272</f>
        <v>0</v>
      </c>
    </row>
    <row r="265" spans="1:39" ht="25.15" customHeight="1" x14ac:dyDescent="0.25"/>
    <row r="266" spans="1:39" ht="15" customHeight="1" x14ac:dyDescent="0.25"/>
    <row r="267" spans="1:39" ht="30" customHeight="1" x14ac:dyDescent="0.25"/>
    <row r="268" spans="1:39" ht="3" customHeight="1" x14ac:dyDescent="0.25"/>
    <row r="269" spans="1:39" ht="25.15" customHeight="1" x14ac:dyDescent="0.25"/>
    <row r="270" spans="1:39" ht="15" customHeight="1" x14ac:dyDescent="0.25">
      <c r="AF270" s="2" t="str">
        <f ca="1">IF(ISBLANK(W270),"NA",IF(W270&gt;=TODAY(),1,0))</f>
        <v>NA</v>
      </c>
    </row>
    <row r="271" spans="1:39" ht="15" customHeight="1" x14ac:dyDescent="0.25">
      <c r="AF271" s="2" t="str">
        <f t="shared" ref="AF271:AF334" ca="1" si="15">IF(ISBLANK(W271),"NA",IF(W271&gt;=TODAY(),1,0))</f>
        <v>NA</v>
      </c>
    </row>
    <row r="272" spans="1:39" ht="15" customHeight="1" x14ac:dyDescent="0.25">
      <c r="AF272" s="2" t="str">
        <f t="shared" ca="1" si="15"/>
        <v>NA</v>
      </c>
    </row>
    <row r="273" spans="2:32" ht="15" customHeight="1" x14ac:dyDescent="0.25">
      <c r="AF273" s="2" t="str">
        <f t="shared" ca="1" si="15"/>
        <v>NA</v>
      </c>
    </row>
    <row r="274" spans="2:32" ht="15" customHeight="1" x14ac:dyDescent="0.25">
      <c r="AF274" s="2" t="str">
        <f t="shared" ca="1" si="15"/>
        <v>NA</v>
      </c>
    </row>
    <row r="275" spans="2:32" ht="15" customHeight="1" x14ac:dyDescent="0.25">
      <c r="AF275" s="2" t="str">
        <f t="shared" ca="1" si="15"/>
        <v>NA</v>
      </c>
    </row>
    <row r="276" spans="2:32" ht="15" customHeight="1" x14ac:dyDescent="0.25">
      <c r="AF276" s="2" t="str">
        <f t="shared" ca="1" si="15"/>
        <v>NA</v>
      </c>
    </row>
    <row r="277" spans="2:32" ht="15" customHeight="1" x14ac:dyDescent="0.25">
      <c r="AF277" s="2" t="str">
        <f t="shared" ca="1" si="15"/>
        <v>NA</v>
      </c>
    </row>
    <row r="278" spans="2:32" ht="15" customHeight="1" x14ac:dyDescent="0.25">
      <c r="AF278" s="2" t="str">
        <f t="shared" ca="1" si="15"/>
        <v>NA</v>
      </c>
    </row>
    <row r="279" spans="2:32" ht="15" customHeight="1" x14ac:dyDescent="0.25">
      <c r="AF279" s="2" t="str">
        <f t="shared" ca="1" si="15"/>
        <v>NA</v>
      </c>
    </row>
    <row r="280" spans="2:32" ht="15" customHeight="1" x14ac:dyDescent="0.25">
      <c r="AF280" s="2" t="str">
        <f t="shared" ca="1" si="15"/>
        <v>NA</v>
      </c>
    </row>
    <row r="281" spans="2:32" ht="15" customHeight="1" x14ac:dyDescent="0.25">
      <c r="AF281" s="2" t="str">
        <f t="shared" ca="1" si="15"/>
        <v>NA</v>
      </c>
    </row>
    <row r="282" spans="2:32" ht="15" customHeight="1" x14ac:dyDescent="0.25">
      <c r="AF282" s="2" t="str">
        <f t="shared" ca="1" si="15"/>
        <v>NA</v>
      </c>
    </row>
    <row r="283" spans="2:32" ht="15" customHeight="1" x14ac:dyDescent="0.25">
      <c r="AF283" s="2" t="str">
        <f t="shared" ca="1" si="15"/>
        <v>NA</v>
      </c>
    </row>
    <row r="284" spans="2:32" ht="15" customHeight="1" x14ac:dyDescent="0.25">
      <c r="AF284" s="2" t="str">
        <f t="shared" ca="1" si="15"/>
        <v>NA</v>
      </c>
    </row>
    <row r="285" spans="2:32" ht="15" customHeight="1" x14ac:dyDescent="0.25">
      <c r="AF285" s="2" t="str">
        <f t="shared" ca="1" si="15"/>
        <v>NA</v>
      </c>
    </row>
    <row r="286" spans="2:32" ht="15" customHeight="1" x14ac:dyDescent="0.25">
      <c r="AF286" s="2" t="str">
        <f t="shared" ca="1" si="15"/>
        <v>NA</v>
      </c>
    </row>
    <row r="287" spans="2:32" ht="15" customHeight="1" x14ac:dyDescent="0.25">
      <c r="B287" s="23">
        <v>18</v>
      </c>
      <c r="AF287" s="2" t="str">
        <f t="shared" ca="1" si="15"/>
        <v>NA</v>
      </c>
    </row>
    <row r="288" spans="2:32" ht="15" customHeight="1" x14ac:dyDescent="0.25">
      <c r="B288" s="23">
        <v>19</v>
      </c>
      <c r="AF288" s="2" t="str">
        <f t="shared" ca="1" si="15"/>
        <v>NA</v>
      </c>
    </row>
    <row r="289" spans="2:32" ht="15" customHeight="1" x14ac:dyDescent="0.25">
      <c r="B289" s="23">
        <v>20</v>
      </c>
      <c r="AF289" s="2" t="str">
        <f t="shared" ca="1" si="15"/>
        <v>NA</v>
      </c>
    </row>
    <row r="290" spans="2:32" ht="15" customHeight="1" x14ac:dyDescent="0.25">
      <c r="B290" s="23">
        <v>21</v>
      </c>
      <c r="AF290" s="2" t="str">
        <f t="shared" ca="1" si="15"/>
        <v>NA</v>
      </c>
    </row>
    <row r="291" spans="2:32" ht="15" customHeight="1" x14ac:dyDescent="0.25">
      <c r="B291" s="23">
        <v>22</v>
      </c>
      <c r="AF291" s="2" t="str">
        <f t="shared" ca="1" si="15"/>
        <v>NA</v>
      </c>
    </row>
    <row r="292" spans="2:32" ht="15" customHeight="1" x14ac:dyDescent="0.25">
      <c r="B292" s="23">
        <v>23</v>
      </c>
      <c r="AF292" s="2" t="str">
        <f t="shared" ca="1" si="15"/>
        <v>NA</v>
      </c>
    </row>
    <row r="293" spans="2:32" ht="15" customHeight="1" x14ac:dyDescent="0.25">
      <c r="B293" s="23">
        <v>24</v>
      </c>
      <c r="AF293" s="2" t="str">
        <f t="shared" ca="1" si="15"/>
        <v>NA</v>
      </c>
    </row>
    <row r="294" spans="2:32" ht="15" customHeight="1" x14ac:dyDescent="0.25">
      <c r="B294" s="23">
        <v>25</v>
      </c>
      <c r="AF294" s="2" t="str">
        <f t="shared" ca="1" si="15"/>
        <v>NA</v>
      </c>
    </row>
    <row r="295" spans="2:32" ht="15" customHeight="1" x14ac:dyDescent="0.25">
      <c r="B295" s="23">
        <v>26</v>
      </c>
      <c r="AF295" s="2" t="str">
        <f t="shared" ca="1" si="15"/>
        <v>NA</v>
      </c>
    </row>
    <row r="296" spans="2:32" ht="15" customHeight="1" x14ac:dyDescent="0.25">
      <c r="B296" s="23">
        <v>27</v>
      </c>
      <c r="AF296" s="2" t="str">
        <f t="shared" ca="1" si="15"/>
        <v>NA</v>
      </c>
    </row>
    <row r="297" spans="2:32" ht="15" customHeight="1" x14ac:dyDescent="0.25">
      <c r="B297" s="23">
        <v>28</v>
      </c>
      <c r="AF297" s="2" t="str">
        <f t="shared" ca="1" si="15"/>
        <v>NA</v>
      </c>
    </row>
    <row r="298" spans="2:32" ht="15" customHeight="1" x14ac:dyDescent="0.25">
      <c r="B298" s="23">
        <v>29</v>
      </c>
      <c r="AF298" s="2" t="str">
        <f t="shared" ca="1" si="15"/>
        <v>NA</v>
      </c>
    </row>
    <row r="299" spans="2:32" ht="15" customHeight="1" x14ac:dyDescent="0.25">
      <c r="B299" s="23">
        <v>30</v>
      </c>
      <c r="AF299" s="2" t="str">
        <f t="shared" ca="1" si="15"/>
        <v>NA</v>
      </c>
    </row>
    <row r="300" spans="2:32" ht="15" customHeight="1" x14ac:dyDescent="0.25">
      <c r="B300" s="23">
        <v>31</v>
      </c>
      <c r="AF300" s="2" t="str">
        <f t="shared" ca="1" si="15"/>
        <v>NA</v>
      </c>
    </row>
    <row r="301" spans="2:32" ht="15" customHeight="1" x14ac:dyDescent="0.25">
      <c r="B301" s="23">
        <v>32</v>
      </c>
      <c r="AF301" s="2" t="str">
        <f t="shared" ca="1" si="15"/>
        <v>NA</v>
      </c>
    </row>
    <row r="302" spans="2:32" ht="15" customHeight="1" x14ac:dyDescent="0.25">
      <c r="B302" s="23">
        <v>33</v>
      </c>
      <c r="AF302" s="2" t="str">
        <f t="shared" ca="1" si="15"/>
        <v>NA</v>
      </c>
    </row>
    <row r="303" spans="2:32" ht="15" customHeight="1" x14ac:dyDescent="0.25">
      <c r="B303" s="23">
        <v>34</v>
      </c>
      <c r="AF303" s="2" t="str">
        <f t="shared" ca="1" si="15"/>
        <v>NA</v>
      </c>
    </row>
    <row r="304" spans="2:32" ht="15" customHeight="1" x14ac:dyDescent="0.25">
      <c r="B304" s="23">
        <v>35</v>
      </c>
      <c r="AF304" s="2" t="str">
        <f t="shared" ca="1" si="15"/>
        <v>NA</v>
      </c>
    </row>
    <row r="305" spans="2:32" ht="15" customHeight="1" x14ac:dyDescent="0.25">
      <c r="B305" s="23">
        <v>36</v>
      </c>
      <c r="AF305" s="2" t="str">
        <f t="shared" ca="1" si="15"/>
        <v>NA</v>
      </c>
    </row>
    <row r="306" spans="2:32" ht="15" customHeight="1" x14ac:dyDescent="0.25">
      <c r="B306" s="23">
        <v>37</v>
      </c>
      <c r="AF306" s="2" t="str">
        <f t="shared" ca="1" si="15"/>
        <v>NA</v>
      </c>
    </row>
    <row r="307" spans="2:32" ht="15" customHeight="1" x14ac:dyDescent="0.25">
      <c r="B307" s="23">
        <v>38</v>
      </c>
      <c r="AF307" s="2" t="str">
        <f t="shared" ca="1" si="15"/>
        <v>NA</v>
      </c>
    </row>
    <row r="308" spans="2:32" ht="15" customHeight="1" x14ac:dyDescent="0.25">
      <c r="B308" s="23">
        <v>39</v>
      </c>
      <c r="AF308" s="2" t="str">
        <f t="shared" ca="1" si="15"/>
        <v>NA</v>
      </c>
    </row>
    <row r="309" spans="2:32" ht="15" customHeight="1" x14ac:dyDescent="0.25">
      <c r="B309" s="23">
        <v>40</v>
      </c>
      <c r="AF309" s="2" t="str">
        <f t="shared" ca="1" si="15"/>
        <v>NA</v>
      </c>
    </row>
    <row r="310" spans="2:32" ht="15" customHeight="1" x14ac:dyDescent="0.25">
      <c r="B310" s="23">
        <v>41</v>
      </c>
      <c r="AF310" s="2" t="str">
        <f t="shared" ca="1" si="15"/>
        <v>NA</v>
      </c>
    </row>
    <row r="311" spans="2:32" ht="15" customHeight="1" x14ac:dyDescent="0.25">
      <c r="B311" s="23">
        <v>42</v>
      </c>
      <c r="AF311" s="2" t="str">
        <f t="shared" ca="1" si="15"/>
        <v>NA</v>
      </c>
    </row>
    <row r="312" spans="2:32" ht="15" customHeight="1" x14ac:dyDescent="0.25">
      <c r="B312" s="23">
        <v>43</v>
      </c>
      <c r="AF312" s="2" t="str">
        <f t="shared" ca="1" si="15"/>
        <v>NA</v>
      </c>
    </row>
    <row r="313" spans="2:32" ht="15" customHeight="1" x14ac:dyDescent="0.25">
      <c r="B313" s="23">
        <v>44</v>
      </c>
      <c r="AF313" s="2" t="str">
        <f t="shared" ca="1" si="15"/>
        <v>NA</v>
      </c>
    </row>
    <row r="314" spans="2:32" ht="15" customHeight="1" x14ac:dyDescent="0.25">
      <c r="B314" s="23">
        <v>45</v>
      </c>
      <c r="AF314" s="2" t="str">
        <f t="shared" ca="1" si="15"/>
        <v>NA</v>
      </c>
    </row>
    <row r="315" spans="2:32" ht="15" customHeight="1" x14ac:dyDescent="0.25">
      <c r="B315" s="23">
        <v>46</v>
      </c>
      <c r="AF315" s="2" t="str">
        <f t="shared" ca="1" si="15"/>
        <v>NA</v>
      </c>
    </row>
    <row r="316" spans="2:32" ht="15" customHeight="1" x14ac:dyDescent="0.25">
      <c r="B316" s="23">
        <v>47</v>
      </c>
      <c r="AF316" s="2" t="str">
        <f t="shared" ca="1" si="15"/>
        <v>NA</v>
      </c>
    </row>
    <row r="317" spans="2:32" ht="15" customHeight="1" x14ac:dyDescent="0.25">
      <c r="B317" s="23">
        <v>48</v>
      </c>
      <c r="AF317" s="2" t="str">
        <f t="shared" ca="1" si="15"/>
        <v>NA</v>
      </c>
    </row>
    <row r="318" spans="2:32" ht="15" customHeight="1" x14ac:dyDescent="0.25">
      <c r="B318" s="23">
        <v>49</v>
      </c>
      <c r="AF318" s="2" t="str">
        <f t="shared" ca="1" si="15"/>
        <v>NA</v>
      </c>
    </row>
    <row r="319" spans="2:32" ht="15" customHeight="1" x14ac:dyDescent="0.25">
      <c r="B319" s="23">
        <v>50</v>
      </c>
      <c r="AF319" s="2" t="str">
        <f t="shared" ca="1" si="15"/>
        <v>NA</v>
      </c>
    </row>
    <row r="320" spans="2:32" ht="15" customHeight="1" x14ac:dyDescent="0.25">
      <c r="B320" s="23">
        <v>51</v>
      </c>
      <c r="AF320" s="2" t="str">
        <f t="shared" ca="1" si="15"/>
        <v>NA</v>
      </c>
    </row>
    <row r="321" spans="2:32" ht="15" customHeight="1" x14ac:dyDescent="0.25">
      <c r="B321" s="23">
        <v>52</v>
      </c>
      <c r="AF321" s="2" t="str">
        <f t="shared" ca="1" si="15"/>
        <v>NA</v>
      </c>
    </row>
    <row r="322" spans="2:32" ht="15" customHeight="1" x14ac:dyDescent="0.25">
      <c r="B322" s="23">
        <v>53</v>
      </c>
      <c r="AF322" s="2" t="str">
        <f t="shared" ca="1" si="15"/>
        <v>NA</v>
      </c>
    </row>
    <row r="323" spans="2:32" ht="15" customHeight="1" x14ac:dyDescent="0.25">
      <c r="B323" s="23">
        <v>54</v>
      </c>
      <c r="AF323" s="2" t="str">
        <f t="shared" ca="1" si="15"/>
        <v>NA</v>
      </c>
    </row>
    <row r="324" spans="2:32" ht="15" customHeight="1" x14ac:dyDescent="0.25">
      <c r="B324" s="23">
        <v>55</v>
      </c>
      <c r="AF324" s="2" t="str">
        <f t="shared" ca="1" si="15"/>
        <v>NA</v>
      </c>
    </row>
    <row r="325" spans="2:32" ht="15" customHeight="1" x14ac:dyDescent="0.25">
      <c r="B325" s="23">
        <v>56</v>
      </c>
      <c r="AF325" s="2" t="str">
        <f t="shared" ca="1" si="15"/>
        <v>NA</v>
      </c>
    </row>
    <row r="326" spans="2:32" ht="15" customHeight="1" x14ac:dyDescent="0.25">
      <c r="B326" s="23">
        <v>57</v>
      </c>
      <c r="AF326" s="2" t="str">
        <f t="shared" ca="1" si="15"/>
        <v>NA</v>
      </c>
    </row>
    <row r="327" spans="2:32" ht="15" customHeight="1" x14ac:dyDescent="0.25">
      <c r="B327" s="23">
        <v>58</v>
      </c>
      <c r="AF327" s="2" t="str">
        <f t="shared" ca="1" si="15"/>
        <v>NA</v>
      </c>
    </row>
    <row r="328" spans="2:32" ht="15" customHeight="1" x14ac:dyDescent="0.25">
      <c r="B328" s="23">
        <v>59</v>
      </c>
      <c r="AF328" s="2" t="str">
        <f t="shared" ca="1" si="15"/>
        <v>NA</v>
      </c>
    </row>
    <row r="329" spans="2:32" ht="15" customHeight="1" x14ac:dyDescent="0.25">
      <c r="B329" s="23">
        <v>60</v>
      </c>
      <c r="AF329" s="2" t="str">
        <f t="shared" ca="1" si="15"/>
        <v>NA</v>
      </c>
    </row>
    <row r="330" spans="2:32" ht="15" customHeight="1" x14ac:dyDescent="0.25">
      <c r="B330" s="23">
        <v>61</v>
      </c>
      <c r="AF330" s="2" t="str">
        <f t="shared" ca="1" si="15"/>
        <v>NA</v>
      </c>
    </row>
    <row r="331" spans="2:32" ht="15" customHeight="1" x14ac:dyDescent="0.25">
      <c r="B331" s="23">
        <v>62</v>
      </c>
      <c r="AF331" s="2" t="str">
        <f t="shared" ca="1" si="15"/>
        <v>NA</v>
      </c>
    </row>
    <row r="332" spans="2:32" ht="15" customHeight="1" x14ac:dyDescent="0.25">
      <c r="B332" s="23">
        <v>63</v>
      </c>
      <c r="AF332" s="2" t="str">
        <f t="shared" ca="1" si="15"/>
        <v>NA</v>
      </c>
    </row>
    <row r="333" spans="2:32" ht="15" customHeight="1" x14ac:dyDescent="0.25">
      <c r="B333" s="23">
        <v>64</v>
      </c>
      <c r="AF333" s="2" t="str">
        <f t="shared" ca="1" si="15"/>
        <v>NA</v>
      </c>
    </row>
    <row r="334" spans="2:32" ht="15" customHeight="1" x14ac:dyDescent="0.25">
      <c r="B334" s="23">
        <v>65</v>
      </c>
      <c r="AF334" s="2" t="str">
        <f t="shared" ca="1" si="15"/>
        <v>NA</v>
      </c>
    </row>
    <row r="335" spans="2:32" ht="15" customHeight="1" x14ac:dyDescent="0.25">
      <c r="B335" s="23">
        <v>66</v>
      </c>
      <c r="AF335" s="2" t="str">
        <f t="shared" ref="AF335:AF398" ca="1" si="16">IF(ISBLANK(W335),"NA",IF(W335&gt;=TODAY(),1,0))</f>
        <v>NA</v>
      </c>
    </row>
    <row r="336" spans="2:32" ht="15" customHeight="1" x14ac:dyDescent="0.25">
      <c r="B336" s="23">
        <v>67</v>
      </c>
      <c r="AF336" s="2" t="str">
        <f t="shared" ca="1" si="16"/>
        <v>NA</v>
      </c>
    </row>
    <row r="337" spans="2:32" ht="15" customHeight="1" x14ac:dyDescent="0.25">
      <c r="B337" s="23">
        <v>68</v>
      </c>
      <c r="AF337" s="2" t="str">
        <f t="shared" ca="1" si="16"/>
        <v>NA</v>
      </c>
    </row>
    <row r="338" spans="2:32" ht="15" customHeight="1" x14ac:dyDescent="0.25">
      <c r="B338" s="23">
        <v>69</v>
      </c>
      <c r="AF338" s="2" t="str">
        <f t="shared" ca="1" si="16"/>
        <v>NA</v>
      </c>
    </row>
    <row r="339" spans="2:32" ht="15" customHeight="1" x14ac:dyDescent="0.25">
      <c r="B339" s="23">
        <v>70</v>
      </c>
      <c r="AF339" s="2" t="str">
        <f t="shared" ca="1" si="16"/>
        <v>NA</v>
      </c>
    </row>
    <row r="340" spans="2:32" ht="15" customHeight="1" x14ac:dyDescent="0.25">
      <c r="B340" s="23">
        <v>71</v>
      </c>
      <c r="AF340" s="2" t="str">
        <f t="shared" ca="1" si="16"/>
        <v>NA</v>
      </c>
    </row>
    <row r="341" spans="2:32" ht="15" customHeight="1" x14ac:dyDescent="0.25">
      <c r="B341" s="23">
        <v>72</v>
      </c>
      <c r="AF341" s="2" t="str">
        <f t="shared" ca="1" si="16"/>
        <v>NA</v>
      </c>
    </row>
    <row r="342" spans="2:32" ht="15" customHeight="1" x14ac:dyDescent="0.25">
      <c r="B342" s="23">
        <v>73</v>
      </c>
      <c r="AF342" s="2" t="str">
        <f t="shared" ca="1" si="16"/>
        <v>NA</v>
      </c>
    </row>
    <row r="343" spans="2:32" ht="15" customHeight="1" x14ac:dyDescent="0.25">
      <c r="B343" s="23">
        <v>74</v>
      </c>
      <c r="AF343" s="2" t="str">
        <f t="shared" ca="1" si="16"/>
        <v>NA</v>
      </c>
    </row>
    <row r="344" spans="2:32" ht="15" customHeight="1" x14ac:dyDescent="0.25">
      <c r="B344" s="23">
        <v>75</v>
      </c>
      <c r="AF344" s="2" t="str">
        <f t="shared" ca="1" si="16"/>
        <v>NA</v>
      </c>
    </row>
    <row r="345" spans="2:32" ht="15" customHeight="1" x14ac:dyDescent="0.25">
      <c r="B345" s="23">
        <v>76</v>
      </c>
      <c r="AF345" s="2" t="str">
        <f t="shared" ca="1" si="16"/>
        <v>NA</v>
      </c>
    </row>
    <row r="346" spans="2:32" ht="15" customHeight="1" x14ac:dyDescent="0.25">
      <c r="B346" s="23">
        <v>77</v>
      </c>
      <c r="AF346" s="2" t="str">
        <f t="shared" ca="1" si="16"/>
        <v>NA</v>
      </c>
    </row>
    <row r="347" spans="2:32" ht="15" customHeight="1" x14ac:dyDescent="0.25">
      <c r="B347" s="23">
        <v>78</v>
      </c>
      <c r="AF347" s="2" t="str">
        <f t="shared" ca="1" si="16"/>
        <v>NA</v>
      </c>
    </row>
    <row r="348" spans="2:32" ht="15" customHeight="1" x14ac:dyDescent="0.25">
      <c r="B348" s="23">
        <v>79</v>
      </c>
      <c r="AF348" s="2" t="str">
        <f t="shared" ca="1" si="16"/>
        <v>NA</v>
      </c>
    </row>
    <row r="349" spans="2:32" ht="15" customHeight="1" x14ac:dyDescent="0.25">
      <c r="B349" s="23">
        <v>80</v>
      </c>
      <c r="AF349" s="2" t="str">
        <f t="shared" ca="1" si="16"/>
        <v>NA</v>
      </c>
    </row>
    <row r="350" spans="2:32" ht="15" customHeight="1" x14ac:dyDescent="0.25">
      <c r="B350" s="23">
        <v>81</v>
      </c>
      <c r="AF350" s="2" t="str">
        <f t="shared" ca="1" si="16"/>
        <v>NA</v>
      </c>
    </row>
    <row r="351" spans="2:32" ht="15" customHeight="1" x14ac:dyDescent="0.25">
      <c r="B351" s="23">
        <v>82</v>
      </c>
      <c r="AF351" s="2" t="str">
        <f t="shared" ca="1" si="16"/>
        <v>NA</v>
      </c>
    </row>
    <row r="352" spans="2:32" ht="15" customHeight="1" x14ac:dyDescent="0.25">
      <c r="B352" s="23">
        <v>83</v>
      </c>
      <c r="AF352" s="2" t="str">
        <f t="shared" ca="1" si="16"/>
        <v>NA</v>
      </c>
    </row>
    <row r="353" spans="2:32" ht="15" customHeight="1" x14ac:dyDescent="0.25">
      <c r="B353" s="23">
        <v>84</v>
      </c>
      <c r="AF353" s="2" t="str">
        <f t="shared" ca="1" si="16"/>
        <v>NA</v>
      </c>
    </row>
    <row r="354" spans="2:32" ht="15" customHeight="1" x14ac:dyDescent="0.25">
      <c r="B354" s="23">
        <v>85</v>
      </c>
      <c r="AF354" s="2" t="str">
        <f t="shared" ca="1" si="16"/>
        <v>NA</v>
      </c>
    </row>
    <row r="355" spans="2:32" ht="15" customHeight="1" x14ac:dyDescent="0.25">
      <c r="B355" s="23">
        <v>86</v>
      </c>
      <c r="AF355" s="2" t="str">
        <f t="shared" ca="1" si="16"/>
        <v>NA</v>
      </c>
    </row>
    <row r="356" spans="2:32" ht="15" customHeight="1" x14ac:dyDescent="0.25">
      <c r="B356" s="23">
        <v>87</v>
      </c>
      <c r="AF356" s="2" t="str">
        <f t="shared" ca="1" si="16"/>
        <v>NA</v>
      </c>
    </row>
    <row r="357" spans="2:32" ht="15" customHeight="1" x14ac:dyDescent="0.25">
      <c r="B357" s="23">
        <v>88</v>
      </c>
      <c r="AF357" s="2" t="str">
        <f t="shared" ca="1" si="16"/>
        <v>NA</v>
      </c>
    </row>
    <row r="358" spans="2:32" ht="15" customHeight="1" x14ac:dyDescent="0.25">
      <c r="B358" s="23">
        <v>89</v>
      </c>
      <c r="AF358" s="2" t="str">
        <f t="shared" ca="1" si="16"/>
        <v>NA</v>
      </c>
    </row>
    <row r="359" spans="2:32" ht="15" customHeight="1" x14ac:dyDescent="0.25">
      <c r="B359" s="23">
        <v>90</v>
      </c>
      <c r="AF359" s="2" t="str">
        <f t="shared" ca="1" si="16"/>
        <v>NA</v>
      </c>
    </row>
    <row r="360" spans="2:32" ht="15" customHeight="1" x14ac:dyDescent="0.25">
      <c r="B360" s="23">
        <v>91</v>
      </c>
      <c r="AF360" s="2" t="str">
        <f t="shared" ca="1" si="16"/>
        <v>NA</v>
      </c>
    </row>
    <row r="361" spans="2:32" ht="15" customHeight="1" x14ac:dyDescent="0.25">
      <c r="B361" s="23">
        <v>92</v>
      </c>
      <c r="AF361" s="2" t="str">
        <f t="shared" ca="1" si="16"/>
        <v>NA</v>
      </c>
    </row>
    <row r="362" spans="2:32" ht="15" customHeight="1" x14ac:dyDescent="0.25">
      <c r="B362" s="23">
        <v>93</v>
      </c>
      <c r="AF362" s="2" t="str">
        <f t="shared" ca="1" si="16"/>
        <v>NA</v>
      </c>
    </row>
    <row r="363" spans="2:32" ht="15" customHeight="1" x14ac:dyDescent="0.25">
      <c r="B363" s="23">
        <v>94</v>
      </c>
      <c r="AF363" s="2" t="str">
        <f t="shared" ca="1" si="16"/>
        <v>NA</v>
      </c>
    </row>
    <row r="364" spans="2:32" ht="15" customHeight="1" x14ac:dyDescent="0.25">
      <c r="B364" s="23">
        <v>95</v>
      </c>
      <c r="AF364" s="2" t="str">
        <f t="shared" ca="1" si="16"/>
        <v>NA</v>
      </c>
    </row>
    <row r="365" spans="2:32" ht="15" customHeight="1" x14ac:dyDescent="0.25">
      <c r="B365" s="23">
        <v>96</v>
      </c>
      <c r="AF365" s="2" t="str">
        <f t="shared" ca="1" si="16"/>
        <v>NA</v>
      </c>
    </row>
    <row r="366" spans="2:32" ht="15" customHeight="1" x14ac:dyDescent="0.25">
      <c r="B366" s="23">
        <v>97</v>
      </c>
      <c r="AF366" s="2" t="str">
        <f t="shared" ca="1" si="16"/>
        <v>NA</v>
      </c>
    </row>
    <row r="367" spans="2:32" ht="15" customHeight="1" x14ac:dyDescent="0.25">
      <c r="B367" s="23">
        <v>98</v>
      </c>
      <c r="AF367" s="2" t="str">
        <f t="shared" ca="1" si="16"/>
        <v>NA</v>
      </c>
    </row>
    <row r="368" spans="2:32" ht="15" customHeight="1" x14ac:dyDescent="0.25">
      <c r="B368" s="23">
        <v>99</v>
      </c>
      <c r="AF368" s="2" t="str">
        <f t="shared" ca="1" si="16"/>
        <v>NA</v>
      </c>
    </row>
    <row r="369" spans="2:32" ht="15" customHeight="1" x14ac:dyDescent="0.25">
      <c r="B369" s="23">
        <v>100</v>
      </c>
      <c r="AF369" s="2" t="str">
        <f t="shared" ca="1" si="16"/>
        <v>NA</v>
      </c>
    </row>
    <row r="370" spans="2:32" ht="15" customHeight="1" x14ac:dyDescent="0.25">
      <c r="B370" s="23">
        <v>101</v>
      </c>
      <c r="AF370" s="2" t="str">
        <f t="shared" ca="1" si="16"/>
        <v>NA</v>
      </c>
    </row>
    <row r="371" spans="2:32" ht="15" customHeight="1" x14ac:dyDescent="0.25">
      <c r="B371" s="23">
        <v>102</v>
      </c>
      <c r="AF371" s="2" t="str">
        <f t="shared" ca="1" si="16"/>
        <v>NA</v>
      </c>
    </row>
    <row r="372" spans="2:32" ht="15" customHeight="1" x14ac:dyDescent="0.25">
      <c r="B372" s="23">
        <v>103</v>
      </c>
      <c r="AF372" s="2" t="str">
        <f t="shared" ca="1" si="16"/>
        <v>NA</v>
      </c>
    </row>
    <row r="373" spans="2:32" ht="15" customHeight="1" x14ac:dyDescent="0.25">
      <c r="B373" s="23">
        <v>104</v>
      </c>
      <c r="AF373" s="2" t="str">
        <f t="shared" ca="1" si="16"/>
        <v>NA</v>
      </c>
    </row>
    <row r="374" spans="2:32" ht="15" customHeight="1" x14ac:dyDescent="0.25">
      <c r="B374" s="23">
        <v>105</v>
      </c>
      <c r="AF374" s="2" t="str">
        <f t="shared" ca="1" si="16"/>
        <v>NA</v>
      </c>
    </row>
    <row r="375" spans="2:32" ht="15" customHeight="1" x14ac:dyDescent="0.25">
      <c r="B375" s="23">
        <v>106</v>
      </c>
      <c r="AF375" s="2" t="str">
        <f t="shared" ca="1" si="16"/>
        <v>NA</v>
      </c>
    </row>
    <row r="376" spans="2:32" ht="15" customHeight="1" x14ac:dyDescent="0.25">
      <c r="B376" s="23">
        <v>107</v>
      </c>
      <c r="AF376" s="2" t="str">
        <f t="shared" ca="1" si="16"/>
        <v>NA</v>
      </c>
    </row>
    <row r="377" spans="2:32" ht="15" customHeight="1" x14ac:dyDescent="0.25">
      <c r="B377" s="23">
        <v>108</v>
      </c>
      <c r="AF377" s="2" t="str">
        <f t="shared" ca="1" si="16"/>
        <v>NA</v>
      </c>
    </row>
    <row r="378" spans="2:32" ht="15" customHeight="1" x14ac:dyDescent="0.25">
      <c r="B378" s="23">
        <v>109</v>
      </c>
      <c r="AF378" s="2" t="str">
        <f t="shared" ca="1" si="16"/>
        <v>NA</v>
      </c>
    </row>
    <row r="379" spans="2:32" ht="15" customHeight="1" x14ac:dyDescent="0.25">
      <c r="B379" s="23">
        <v>110</v>
      </c>
      <c r="AF379" s="2" t="str">
        <f t="shared" ca="1" si="16"/>
        <v>NA</v>
      </c>
    </row>
    <row r="380" spans="2:32" ht="15" customHeight="1" x14ac:dyDescent="0.25">
      <c r="B380" s="23">
        <v>111</v>
      </c>
      <c r="AF380" s="2" t="str">
        <f t="shared" ca="1" si="16"/>
        <v>NA</v>
      </c>
    </row>
    <row r="381" spans="2:32" ht="15" customHeight="1" x14ac:dyDescent="0.25">
      <c r="B381" s="23">
        <v>112</v>
      </c>
      <c r="AF381" s="2" t="str">
        <f t="shared" ca="1" si="16"/>
        <v>NA</v>
      </c>
    </row>
    <row r="382" spans="2:32" ht="15" customHeight="1" x14ac:dyDescent="0.25">
      <c r="B382" s="23">
        <v>113</v>
      </c>
      <c r="AF382" s="2" t="str">
        <f t="shared" ca="1" si="16"/>
        <v>NA</v>
      </c>
    </row>
    <row r="383" spans="2:32" ht="15" customHeight="1" x14ac:dyDescent="0.25">
      <c r="B383" s="23">
        <v>114</v>
      </c>
      <c r="AF383" s="2" t="str">
        <f t="shared" ca="1" si="16"/>
        <v>NA</v>
      </c>
    </row>
    <row r="384" spans="2:32" ht="15" customHeight="1" x14ac:dyDescent="0.25">
      <c r="B384" s="23">
        <v>115</v>
      </c>
      <c r="AF384" s="2" t="str">
        <f t="shared" ca="1" si="16"/>
        <v>NA</v>
      </c>
    </row>
    <row r="385" spans="2:32" ht="15" customHeight="1" x14ac:dyDescent="0.25">
      <c r="B385" s="23">
        <v>116</v>
      </c>
      <c r="AF385" s="2" t="str">
        <f t="shared" ca="1" si="16"/>
        <v>NA</v>
      </c>
    </row>
    <row r="386" spans="2:32" ht="15" customHeight="1" x14ac:dyDescent="0.25">
      <c r="B386" s="23">
        <v>117</v>
      </c>
      <c r="AF386" s="2" t="str">
        <f t="shared" ca="1" si="16"/>
        <v>NA</v>
      </c>
    </row>
    <row r="387" spans="2:32" ht="15" customHeight="1" x14ac:dyDescent="0.25">
      <c r="B387" s="23">
        <v>118</v>
      </c>
      <c r="AF387" s="2" t="str">
        <f t="shared" ca="1" si="16"/>
        <v>NA</v>
      </c>
    </row>
    <row r="388" spans="2:32" ht="15" customHeight="1" x14ac:dyDescent="0.25">
      <c r="B388" s="23">
        <v>119</v>
      </c>
      <c r="AF388" s="2" t="str">
        <f t="shared" ca="1" si="16"/>
        <v>NA</v>
      </c>
    </row>
    <row r="389" spans="2:32" ht="15" customHeight="1" x14ac:dyDescent="0.25">
      <c r="B389" s="23">
        <v>120</v>
      </c>
      <c r="AF389" s="2" t="str">
        <f t="shared" ca="1" si="16"/>
        <v>NA</v>
      </c>
    </row>
    <row r="390" spans="2:32" ht="15" customHeight="1" x14ac:dyDescent="0.25">
      <c r="B390" s="23">
        <v>121</v>
      </c>
      <c r="AF390" s="2" t="str">
        <f t="shared" ca="1" si="16"/>
        <v>NA</v>
      </c>
    </row>
    <row r="391" spans="2:32" ht="15" customHeight="1" x14ac:dyDescent="0.25">
      <c r="B391" s="23">
        <v>122</v>
      </c>
      <c r="AF391" s="2" t="str">
        <f t="shared" ca="1" si="16"/>
        <v>NA</v>
      </c>
    </row>
    <row r="392" spans="2:32" ht="15" customHeight="1" x14ac:dyDescent="0.25">
      <c r="B392" s="23">
        <v>123</v>
      </c>
      <c r="AF392" s="2" t="str">
        <f t="shared" ca="1" si="16"/>
        <v>NA</v>
      </c>
    </row>
    <row r="393" spans="2:32" ht="15" customHeight="1" x14ac:dyDescent="0.25">
      <c r="B393" s="23">
        <v>124</v>
      </c>
      <c r="AF393" s="2" t="str">
        <f t="shared" ca="1" si="16"/>
        <v>NA</v>
      </c>
    </row>
    <row r="394" spans="2:32" ht="15" customHeight="1" x14ac:dyDescent="0.25">
      <c r="B394" s="23">
        <v>125</v>
      </c>
      <c r="AF394" s="2" t="str">
        <f t="shared" ca="1" si="16"/>
        <v>NA</v>
      </c>
    </row>
    <row r="395" spans="2:32" ht="15" customHeight="1" x14ac:dyDescent="0.25">
      <c r="B395" s="23">
        <v>126</v>
      </c>
      <c r="AF395" s="2" t="str">
        <f t="shared" ca="1" si="16"/>
        <v>NA</v>
      </c>
    </row>
    <row r="396" spans="2:32" ht="15" customHeight="1" x14ac:dyDescent="0.25">
      <c r="B396" s="23">
        <v>127</v>
      </c>
      <c r="AF396" s="2" t="str">
        <f t="shared" ca="1" si="16"/>
        <v>NA</v>
      </c>
    </row>
    <row r="397" spans="2:32" ht="15" customHeight="1" x14ac:dyDescent="0.25">
      <c r="B397" s="23">
        <v>128</v>
      </c>
      <c r="AF397" s="2" t="str">
        <f t="shared" ca="1" si="16"/>
        <v>NA</v>
      </c>
    </row>
    <row r="398" spans="2:32" ht="15" customHeight="1" x14ac:dyDescent="0.25">
      <c r="B398" s="23">
        <v>129</v>
      </c>
      <c r="AF398" s="2" t="str">
        <f t="shared" ca="1" si="16"/>
        <v>NA</v>
      </c>
    </row>
    <row r="399" spans="2:32" ht="15" customHeight="1" x14ac:dyDescent="0.25">
      <c r="B399" s="23">
        <v>130</v>
      </c>
      <c r="AF399" s="2" t="str">
        <f t="shared" ref="AF399:AF462" ca="1" si="17">IF(ISBLANK(W399),"NA",IF(W399&gt;=TODAY(),1,0))</f>
        <v>NA</v>
      </c>
    </row>
    <row r="400" spans="2:32" ht="15" customHeight="1" x14ac:dyDescent="0.25">
      <c r="B400" s="23">
        <v>131</v>
      </c>
      <c r="AF400" s="2" t="str">
        <f t="shared" ca="1" si="17"/>
        <v>NA</v>
      </c>
    </row>
    <row r="401" spans="2:32" ht="15" customHeight="1" x14ac:dyDescent="0.25">
      <c r="B401" s="23">
        <v>132</v>
      </c>
      <c r="AF401" s="2" t="str">
        <f t="shared" ca="1" si="17"/>
        <v>NA</v>
      </c>
    </row>
    <row r="402" spans="2:32" ht="15" customHeight="1" x14ac:dyDescent="0.25">
      <c r="B402" s="23">
        <v>133</v>
      </c>
      <c r="AF402" s="2" t="str">
        <f t="shared" ca="1" si="17"/>
        <v>NA</v>
      </c>
    </row>
    <row r="403" spans="2:32" ht="15" customHeight="1" x14ac:dyDescent="0.25">
      <c r="B403" s="23">
        <v>134</v>
      </c>
      <c r="AF403" s="2" t="str">
        <f t="shared" ca="1" si="17"/>
        <v>NA</v>
      </c>
    </row>
    <row r="404" spans="2:32" ht="15" customHeight="1" x14ac:dyDescent="0.25">
      <c r="B404" s="23">
        <v>135</v>
      </c>
      <c r="AF404" s="2" t="str">
        <f t="shared" ca="1" si="17"/>
        <v>NA</v>
      </c>
    </row>
    <row r="405" spans="2:32" ht="15" customHeight="1" x14ac:dyDescent="0.25">
      <c r="B405" s="23">
        <v>136</v>
      </c>
      <c r="AF405" s="2" t="str">
        <f t="shared" ca="1" si="17"/>
        <v>NA</v>
      </c>
    </row>
    <row r="406" spans="2:32" ht="15" customHeight="1" x14ac:dyDescent="0.25">
      <c r="B406" s="23">
        <v>137</v>
      </c>
      <c r="AF406" s="2" t="str">
        <f t="shared" ca="1" si="17"/>
        <v>NA</v>
      </c>
    </row>
    <row r="407" spans="2:32" ht="15" customHeight="1" x14ac:dyDescent="0.25">
      <c r="B407" s="23">
        <v>138</v>
      </c>
      <c r="AF407" s="2" t="str">
        <f t="shared" ca="1" si="17"/>
        <v>NA</v>
      </c>
    </row>
    <row r="408" spans="2:32" ht="15" customHeight="1" x14ac:dyDescent="0.25">
      <c r="B408" s="23">
        <v>139</v>
      </c>
      <c r="AF408" s="2" t="str">
        <f t="shared" ca="1" si="17"/>
        <v>NA</v>
      </c>
    </row>
    <row r="409" spans="2:32" ht="15" customHeight="1" x14ac:dyDescent="0.25">
      <c r="B409" s="23">
        <v>140</v>
      </c>
      <c r="AF409" s="2" t="str">
        <f t="shared" ca="1" si="17"/>
        <v>NA</v>
      </c>
    </row>
    <row r="410" spans="2:32" ht="15" customHeight="1" x14ac:dyDescent="0.25">
      <c r="B410" s="23">
        <v>141</v>
      </c>
      <c r="AF410" s="2" t="str">
        <f t="shared" ca="1" si="17"/>
        <v>NA</v>
      </c>
    </row>
    <row r="411" spans="2:32" ht="15" customHeight="1" x14ac:dyDescent="0.25">
      <c r="B411" s="23">
        <v>142</v>
      </c>
      <c r="AF411" s="2" t="str">
        <f t="shared" ca="1" si="17"/>
        <v>NA</v>
      </c>
    </row>
    <row r="412" spans="2:32" ht="15" customHeight="1" x14ac:dyDescent="0.25">
      <c r="B412" s="23">
        <v>143</v>
      </c>
      <c r="AF412" s="2" t="str">
        <f t="shared" ca="1" si="17"/>
        <v>NA</v>
      </c>
    </row>
    <row r="413" spans="2:32" ht="15" customHeight="1" x14ac:dyDescent="0.25">
      <c r="B413" s="23">
        <v>144</v>
      </c>
      <c r="AF413" s="2" t="str">
        <f t="shared" ca="1" si="17"/>
        <v>NA</v>
      </c>
    </row>
    <row r="414" spans="2:32" ht="15" customHeight="1" x14ac:dyDescent="0.25">
      <c r="B414" s="23">
        <v>145</v>
      </c>
      <c r="AF414" s="2" t="str">
        <f t="shared" ca="1" si="17"/>
        <v>NA</v>
      </c>
    </row>
    <row r="415" spans="2:32" ht="15" customHeight="1" x14ac:dyDescent="0.25">
      <c r="B415" s="23">
        <v>146</v>
      </c>
      <c r="AF415" s="2" t="str">
        <f t="shared" ca="1" si="17"/>
        <v>NA</v>
      </c>
    </row>
    <row r="416" spans="2:32" ht="15" customHeight="1" x14ac:dyDescent="0.25">
      <c r="B416" s="23">
        <v>147</v>
      </c>
      <c r="AF416" s="2" t="str">
        <f t="shared" ca="1" si="17"/>
        <v>NA</v>
      </c>
    </row>
    <row r="417" spans="2:32" ht="15" customHeight="1" x14ac:dyDescent="0.25">
      <c r="B417" s="23">
        <v>148</v>
      </c>
      <c r="AF417" s="2" t="str">
        <f t="shared" ca="1" si="17"/>
        <v>NA</v>
      </c>
    </row>
    <row r="418" spans="2:32" ht="15" customHeight="1" x14ac:dyDescent="0.25">
      <c r="B418" s="23">
        <v>149</v>
      </c>
      <c r="AF418" s="2" t="str">
        <f t="shared" ca="1" si="17"/>
        <v>NA</v>
      </c>
    </row>
    <row r="419" spans="2:32" ht="15" customHeight="1" x14ac:dyDescent="0.25">
      <c r="B419" s="23">
        <v>150</v>
      </c>
      <c r="AF419" s="2" t="str">
        <f t="shared" ca="1" si="17"/>
        <v>NA</v>
      </c>
    </row>
    <row r="420" spans="2:32" ht="15" customHeight="1" x14ac:dyDescent="0.25">
      <c r="B420" s="23">
        <v>151</v>
      </c>
      <c r="AF420" s="2" t="str">
        <f t="shared" ca="1" si="17"/>
        <v>NA</v>
      </c>
    </row>
    <row r="421" spans="2:32" ht="15" customHeight="1" x14ac:dyDescent="0.25">
      <c r="B421" s="23">
        <v>152</v>
      </c>
      <c r="AF421" s="2" t="str">
        <f t="shared" ca="1" si="17"/>
        <v>NA</v>
      </c>
    </row>
    <row r="422" spans="2:32" ht="15" customHeight="1" x14ac:dyDescent="0.25">
      <c r="B422" s="23">
        <v>153</v>
      </c>
      <c r="AF422" s="2" t="str">
        <f t="shared" ca="1" si="17"/>
        <v>NA</v>
      </c>
    </row>
    <row r="423" spans="2:32" ht="15" customHeight="1" x14ac:dyDescent="0.25">
      <c r="B423" s="23">
        <v>154</v>
      </c>
      <c r="AF423" s="2" t="str">
        <f t="shared" ca="1" si="17"/>
        <v>NA</v>
      </c>
    </row>
    <row r="424" spans="2:32" ht="15" customHeight="1" x14ac:dyDescent="0.25">
      <c r="B424" s="23">
        <v>155</v>
      </c>
      <c r="AF424" s="2" t="str">
        <f t="shared" ca="1" si="17"/>
        <v>NA</v>
      </c>
    </row>
    <row r="425" spans="2:32" ht="15" customHeight="1" x14ac:dyDescent="0.25">
      <c r="B425" s="23">
        <v>156</v>
      </c>
      <c r="AF425" s="2" t="str">
        <f t="shared" ca="1" si="17"/>
        <v>NA</v>
      </c>
    </row>
    <row r="426" spans="2:32" ht="15" customHeight="1" x14ac:dyDescent="0.25">
      <c r="B426" s="23">
        <v>157</v>
      </c>
      <c r="AF426" s="2" t="str">
        <f t="shared" ca="1" si="17"/>
        <v>NA</v>
      </c>
    </row>
    <row r="427" spans="2:32" ht="15" customHeight="1" x14ac:dyDescent="0.25">
      <c r="B427" s="23">
        <v>158</v>
      </c>
      <c r="AF427" s="2" t="str">
        <f t="shared" ca="1" si="17"/>
        <v>NA</v>
      </c>
    </row>
    <row r="428" spans="2:32" ht="15" customHeight="1" x14ac:dyDescent="0.25">
      <c r="B428" s="23">
        <v>159</v>
      </c>
      <c r="AF428" s="2" t="str">
        <f t="shared" ca="1" si="17"/>
        <v>NA</v>
      </c>
    </row>
    <row r="429" spans="2:32" ht="15" customHeight="1" x14ac:dyDescent="0.25">
      <c r="B429" s="23">
        <v>160</v>
      </c>
      <c r="AF429" s="2" t="str">
        <f t="shared" ca="1" si="17"/>
        <v>NA</v>
      </c>
    </row>
    <row r="430" spans="2:32" ht="15" customHeight="1" x14ac:dyDescent="0.25">
      <c r="B430" s="23">
        <v>161</v>
      </c>
      <c r="AF430" s="2" t="str">
        <f t="shared" ca="1" si="17"/>
        <v>NA</v>
      </c>
    </row>
    <row r="431" spans="2:32" ht="15" customHeight="1" x14ac:dyDescent="0.25">
      <c r="B431" s="23">
        <v>162</v>
      </c>
      <c r="AF431" s="2" t="str">
        <f t="shared" ca="1" si="17"/>
        <v>NA</v>
      </c>
    </row>
    <row r="432" spans="2:32" ht="15" customHeight="1" x14ac:dyDescent="0.25">
      <c r="B432" s="23">
        <v>163</v>
      </c>
      <c r="AF432" s="2" t="str">
        <f t="shared" ca="1" si="17"/>
        <v>NA</v>
      </c>
    </row>
    <row r="433" spans="2:32" ht="15" customHeight="1" x14ac:dyDescent="0.25">
      <c r="B433" s="23">
        <v>164</v>
      </c>
      <c r="AF433" s="2" t="str">
        <f t="shared" ca="1" si="17"/>
        <v>NA</v>
      </c>
    </row>
    <row r="434" spans="2:32" ht="15" customHeight="1" x14ac:dyDescent="0.25">
      <c r="B434" s="23">
        <v>165</v>
      </c>
      <c r="AF434" s="2" t="str">
        <f t="shared" ca="1" si="17"/>
        <v>NA</v>
      </c>
    </row>
    <row r="435" spans="2:32" ht="15" customHeight="1" x14ac:dyDescent="0.25">
      <c r="B435" s="23">
        <v>166</v>
      </c>
      <c r="AF435" s="2" t="str">
        <f t="shared" ca="1" si="17"/>
        <v>NA</v>
      </c>
    </row>
    <row r="436" spans="2:32" ht="15" customHeight="1" x14ac:dyDescent="0.25">
      <c r="B436" s="23">
        <v>167</v>
      </c>
      <c r="AF436" s="2" t="str">
        <f t="shared" ca="1" si="17"/>
        <v>NA</v>
      </c>
    </row>
    <row r="437" spans="2:32" ht="15" customHeight="1" x14ac:dyDescent="0.25">
      <c r="B437" s="23">
        <v>168</v>
      </c>
      <c r="AF437" s="2" t="str">
        <f t="shared" ca="1" si="17"/>
        <v>NA</v>
      </c>
    </row>
    <row r="438" spans="2:32" ht="15" customHeight="1" x14ac:dyDescent="0.25">
      <c r="B438" s="23">
        <v>169</v>
      </c>
      <c r="AF438" s="2" t="str">
        <f t="shared" ca="1" si="17"/>
        <v>NA</v>
      </c>
    </row>
    <row r="439" spans="2:32" ht="15" customHeight="1" x14ac:dyDescent="0.25">
      <c r="B439" s="23">
        <v>170</v>
      </c>
      <c r="AF439" s="2" t="str">
        <f t="shared" ca="1" si="17"/>
        <v>NA</v>
      </c>
    </row>
    <row r="440" spans="2:32" ht="15" customHeight="1" x14ac:dyDescent="0.25">
      <c r="B440" s="23">
        <v>171</v>
      </c>
      <c r="AF440" s="2" t="str">
        <f t="shared" ca="1" si="17"/>
        <v>NA</v>
      </c>
    </row>
    <row r="441" spans="2:32" ht="15" customHeight="1" x14ac:dyDescent="0.25">
      <c r="B441" s="23">
        <v>172</v>
      </c>
      <c r="AF441" s="2" t="str">
        <f t="shared" ca="1" si="17"/>
        <v>NA</v>
      </c>
    </row>
    <row r="442" spans="2:32" ht="15" customHeight="1" x14ac:dyDescent="0.25">
      <c r="B442" s="23">
        <v>173</v>
      </c>
      <c r="AF442" s="2" t="str">
        <f t="shared" ca="1" si="17"/>
        <v>NA</v>
      </c>
    </row>
    <row r="443" spans="2:32" ht="15" customHeight="1" x14ac:dyDescent="0.25">
      <c r="B443" s="23">
        <v>174</v>
      </c>
      <c r="AF443" s="2" t="str">
        <f t="shared" ca="1" si="17"/>
        <v>NA</v>
      </c>
    </row>
    <row r="444" spans="2:32" ht="15" customHeight="1" x14ac:dyDescent="0.25">
      <c r="B444" s="23">
        <v>175</v>
      </c>
      <c r="AF444" s="2" t="str">
        <f t="shared" ca="1" si="17"/>
        <v>NA</v>
      </c>
    </row>
    <row r="445" spans="2:32" ht="15" customHeight="1" x14ac:dyDescent="0.25">
      <c r="B445" s="23">
        <v>176</v>
      </c>
      <c r="AF445" s="2" t="str">
        <f t="shared" ca="1" si="17"/>
        <v>NA</v>
      </c>
    </row>
    <row r="446" spans="2:32" ht="15" customHeight="1" x14ac:dyDescent="0.25">
      <c r="B446" s="23">
        <v>177</v>
      </c>
      <c r="AF446" s="2" t="str">
        <f t="shared" ca="1" si="17"/>
        <v>NA</v>
      </c>
    </row>
    <row r="447" spans="2:32" ht="15" customHeight="1" x14ac:dyDescent="0.25">
      <c r="B447" s="23">
        <v>178</v>
      </c>
      <c r="AF447" s="2" t="str">
        <f t="shared" ca="1" si="17"/>
        <v>NA</v>
      </c>
    </row>
    <row r="448" spans="2:32" ht="15" customHeight="1" x14ac:dyDescent="0.25">
      <c r="B448" s="23">
        <v>179</v>
      </c>
      <c r="AF448" s="2" t="str">
        <f t="shared" ca="1" si="17"/>
        <v>NA</v>
      </c>
    </row>
    <row r="449" spans="2:32" ht="15" customHeight="1" x14ac:dyDescent="0.25">
      <c r="B449" s="23">
        <v>180</v>
      </c>
      <c r="AF449" s="2" t="str">
        <f t="shared" ca="1" si="17"/>
        <v>NA</v>
      </c>
    </row>
    <row r="450" spans="2:32" ht="15" customHeight="1" x14ac:dyDescent="0.25">
      <c r="B450" s="23">
        <v>181</v>
      </c>
      <c r="AF450" s="2" t="str">
        <f t="shared" ca="1" si="17"/>
        <v>NA</v>
      </c>
    </row>
    <row r="451" spans="2:32" ht="15" customHeight="1" x14ac:dyDescent="0.25">
      <c r="B451" s="23">
        <v>182</v>
      </c>
      <c r="AF451" s="2" t="str">
        <f t="shared" ca="1" si="17"/>
        <v>NA</v>
      </c>
    </row>
    <row r="452" spans="2:32" ht="15" customHeight="1" x14ac:dyDescent="0.25">
      <c r="B452" s="23">
        <v>183</v>
      </c>
      <c r="AF452" s="2" t="str">
        <f t="shared" ca="1" si="17"/>
        <v>NA</v>
      </c>
    </row>
    <row r="453" spans="2:32" ht="15" customHeight="1" x14ac:dyDescent="0.25">
      <c r="B453" s="23">
        <v>184</v>
      </c>
      <c r="AF453" s="2" t="str">
        <f t="shared" ca="1" si="17"/>
        <v>NA</v>
      </c>
    </row>
    <row r="454" spans="2:32" ht="15" customHeight="1" x14ac:dyDescent="0.25">
      <c r="B454" s="23">
        <v>185</v>
      </c>
      <c r="AF454" s="2" t="str">
        <f t="shared" ca="1" si="17"/>
        <v>NA</v>
      </c>
    </row>
    <row r="455" spans="2:32" ht="15" customHeight="1" x14ac:dyDescent="0.25">
      <c r="B455" s="23">
        <v>186</v>
      </c>
      <c r="AF455" s="2" t="str">
        <f t="shared" ca="1" si="17"/>
        <v>NA</v>
      </c>
    </row>
    <row r="456" spans="2:32" ht="15" customHeight="1" x14ac:dyDescent="0.25">
      <c r="B456" s="23">
        <v>187</v>
      </c>
      <c r="AF456" s="2" t="str">
        <f t="shared" ca="1" si="17"/>
        <v>NA</v>
      </c>
    </row>
    <row r="457" spans="2:32" ht="15" customHeight="1" x14ac:dyDescent="0.25">
      <c r="B457" s="23">
        <v>188</v>
      </c>
      <c r="AF457" s="2" t="str">
        <f t="shared" ca="1" si="17"/>
        <v>NA</v>
      </c>
    </row>
    <row r="458" spans="2:32" ht="15" customHeight="1" x14ac:dyDescent="0.25">
      <c r="B458" s="23">
        <v>189</v>
      </c>
      <c r="AF458" s="2" t="str">
        <f t="shared" ca="1" si="17"/>
        <v>NA</v>
      </c>
    </row>
    <row r="459" spans="2:32" ht="15" customHeight="1" x14ac:dyDescent="0.25">
      <c r="B459" s="23">
        <v>190</v>
      </c>
      <c r="AF459" s="2" t="str">
        <f t="shared" ca="1" si="17"/>
        <v>NA</v>
      </c>
    </row>
    <row r="460" spans="2:32" ht="15" customHeight="1" x14ac:dyDescent="0.25">
      <c r="B460" s="23">
        <v>191</v>
      </c>
      <c r="AF460" s="2" t="str">
        <f t="shared" ca="1" si="17"/>
        <v>NA</v>
      </c>
    </row>
    <row r="461" spans="2:32" ht="15" customHeight="1" x14ac:dyDescent="0.25">
      <c r="B461" s="23">
        <v>192</v>
      </c>
      <c r="AF461" s="2" t="str">
        <f t="shared" ca="1" si="17"/>
        <v>NA</v>
      </c>
    </row>
    <row r="462" spans="2:32" ht="15" customHeight="1" x14ac:dyDescent="0.25">
      <c r="B462" s="23">
        <v>193</v>
      </c>
      <c r="AF462" s="2" t="str">
        <f t="shared" ca="1" si="17"/>
        <v>NA</v>
      </c>
    </row>
    <row r="463" spans="2:32" ht="15" customHeight="1" x14ac:dyDescent="0.25">
      <c r="B463" s="23">
        <v>194</v>
      </c>
      <c r="AF463" s="2" t="str">
        <f t="shared" ref="AF463:AF526" ca="1" si="18">IF(ISBLANK(W463),"NA",IF(W463&gt;=TODAY(),1,0))</f>
        <v>NA</v>
      </c>
    </row>
    <row r="464" spans="2:32" ht="15" customHeight="1" x14ac:dyDescent="0.25">
      <c r="B464" s="23">
        <v>195</v>
      </c>
      <c r="AF464" s="2" t="str">
        <f t="shared" ca="1" si="18"/>
        <v>NA</v>
      </c>
    </row>
    <row r="465" spans="2:32" ht="15" customHeight="1" x14ac:dyDescent="0.25">
      <c r="B465" s="23">
        <v>196</v>
      </c>
      <c r="AF465" s="2" t="str">
        <f t="shared" ca="1" si="18"/>
        <v>NA</v>
      </c>
    </row>
    <row r="466" spans="2:32" ht="15" customHeight="1" x14ac:dyDescent="0.25">
      <c r="B466" s="23">
        <v>197</v>
      </c>
      <c r="AF466" s="2" t="str">
        <f t="shared" ca="1" si="18"/>
        <v>NA</v>
      </c>
    </row>
    <row r="467" spans="2:32" ht="15" customHeight="1" x14ac:dyDescent="0.25">
      <c r="B467" s="23">
        <v>198</v>
      </c>
      <c r="AF467" s="2" t="str">
        <f t="shared" ca="1" si="18"/>
        <v>NA</v>
      </c>
    </row>
    <row r="468" spans="2:32" ht="15" customHeight="1" x14ac:dyDescent="0.25">
      <c r="B468" s="23">
        <v>199</v>
      </c>
      <c r="AF468" s="2" t="str">
        <f t="shared" ca="1" si="18"/>
        <v>NA</v>
      </c>
    </row>
    <row r="469" spans="2:32" ht="15" customHeight="1" x14ac:dyDescent="0.25">
      <c r="B469" s="23">
        <v>200</v>
      </c>
      <c r="AF469" s="2" t="str">
        <f t="shared" ca="1" si="18"/>
        <v>NA</v>
      </c>
    </row>
    <row r="470" spans="2:32" ht="15" customHeight="1" x14ac:dyDescent="0.25">
      <c r="B470" s="23">
        <v>201</v>
      </c>
      <c r="AF470" s="2" t="str">
        <f t="shared" ca="1" si="18"/>
        <v>NA</v>
      </c>
    </row>
    <row r="471" spans="2:32" ht="15" customHeight="1" x14ac:dyDescent="0.25">
      <c r="B471" s="23">
        <v>202</v>
      </c>
      <c r="AF471" s="2" t="str">
        <f t="shared" ca="1" si="18"/>
        <v>NA</v>
      </c>
    </row>
    <row r="472" spans="2:32" ht="15" customHeight="1" x14ac:dyDescent="0.25">
      <c r="B472" s="23">
        <v>203</v>
      </c>
      <c r="AF472" s="2" t="str">
        <f t="shared" ca="1" si="18"/>
        <v>NA</v>
      </c>
    </row>
    <row r="473" spans="2:32" ht="15" customHeight="1" x14ac:dyDescent="0.25">
      <c r="B473" s="23">
        <v>204</v>
      </c>
      <c r="AF473" s="2" t="str">
        <f t="shared" ca="1" si="18"/>
        <v>NA</v>
      </c>
    </row>
    <row r="474" spans="2:32" ht="15" customHeight="1" x14ac:dyDescent="0.25">
      <c r="B474" s="23">
        <v>205</v>
      </c>
      <c r="AF474" s="2" t="str">
        <f t="shared" ca="1" si="18"/>
        <v>NA</v>
      </c>
    </row>
    <row r="475" spans="2:32" ht="15" customHeight="1" x14ac:dyDescent="0.25">
      <c r="B475" s="23">
        <v>206</v>
      </c>
      <c r="AF475" s="2" t="str">
        <f t="shared" ca="1" si="18"/>
        <v>NA</v>
      </c>
    </row>
    <row r="476" spans="2:32" ht="15" customHeight="1" x14ac:dyDescent="0.25">
      <c r="B476" s="23">
        <v>207</v>
      </c>
      <c r="AF476" s="2" t="str">
        <f t="shared" ca="1" si="18"/>
        <v>NA</v>
      </c>
    </row>
    <row r="477" spans="2:32" ht="15" customHeight="1" x14ac:dyDescent="0.25">
      <c r="B477" s="23">
        <v>208</v>
      </c>
      <c r="AF477" s="2" t="str">
        <f t="shared" ca="1" si="18"/>
        <v>NA</v>
      </c>
    </row>
    <row r="478" spans="2:32" ht="15" customHeight="1" x14ac:dyDescent="0.25">
      <c r="B478" s="23">
        <v>209</v>
      </c>
      <c r="AF478" s="2" t="str">
        <f t="shared" ca="1" si="18"/>
        <v>NA</v>
      </c>
    </row>
    <row r="479" spans="2:32" ht="15" customHeight="1" x14ac:dyDescent="0.25">
      <c r="B479" s="23">
        <v>210</v>
      </c>
      <c r="AF479" s="2" t="str">
        <f t="shared" ca="1" si="18"/>
        <v>NA</v>
      </c>
    </row>
    <row r="480" spans="2:32" ht="15" customHeight="1" x14ac:dyDescent="0.25">
      <c r="B480" s="23">
        <v>211</v>
      </c>
      <c r="AF480" s="2" t="str">
        <f t="shared" ca="1" si="18"/>
        <v>NA</v>
      </c>
    </row>
    <row r="481" spans="2:32" ht="15" customHeight="1" x14ac:dyDescent="0.25">
      <c r="B481" s="23">
        <v>212</v>
      </c>
      <c r="AF481" s="2" t="str">
        <f t="shared" ca="1" si="18"/>
        <v>NA</v>
      </c>
    </row>
    <row r="482" spans="2:32" ht="15" customHeight="1" x14ac:dyDescent="0.25">
      <c r="B482" s="23">
        <v>213</v>
      </c>
      <c r="AF482" s="2" t="str">
        <f t="shared" ca="1" si="18"/>
        <v>NA</v>
      </c>
    </row>
    <row r="483" spans="2:32" ht="15" customHeight="1" x14ac:dyDescent="0.25">
      <c r="B483" s="23">
        <v>214</v>
      </c>
      <c r="AF483" s="2" t="str">
        <f t="shared" ca="1" si="18"/>
        <v>NA</v>
      </c>
    </row>
    <row r="484" spans="2:32" ht="15" customHeight="1" x14ac:dyDescent="0.25">
      <c r="B484" s="23">
        <v>215</v>
      </c>
      <c r="AF484" s="2" t="str">
        <f t="shared" ca="1" si="18"/>
        <v>NA</v>
      </c>
    </row>
    <row r="485" spans="2:32" ht="15" customHeight="1" x14ac:dyDescent="0.25">
      <c r="B485" s="23">
        <v>216</v>
      </c>
      <c r="AF485" s="2" t="str">
        <f t="shared" ca="1" si="18"/>
        <v>NA</v>
      </c>
    </row>
    <row r="486" spans="2:32" ht="15" customHeight="1" x14ac:dyDescent="0.25">
      <c r="B486" s="23">
        <v>217</v>
      </c>
      <c r="AF486" s="2" t="str">
        <f t="shared" ca="1" si="18"/>
        <v>NA</v>
      </c>
    </row>
    <row r="487" spans="2:32" ht="15" customHeight="1" x14ac:dyDescent="0.25">
      <c r="B487" s="23">
        <v>218</v>
      </c>
      <c r="AF487" s="2" t="str">
        <f t="shared" ca="1" si="18"/>
        <v>NA</v>
      </c>
    </row>
    <row r="488" spans="2:32" ht="15" customHeight="1" x14ac:dyDescent="0.25">
      <c r="B488" s="23">
        <v>219</v>
      </c>
      <c r="AF488" s="2" t="str">
        <f t="shared" ca="1" si="18"/>
        <v>NA</v>
      </c>
    </row>
    <row r="489" spans="2:32" ht="15" customHeight="1" x14ac:dyDescent="0.25">
      <c r="B489" s="23">
        <v>220</v>
      </c>
      <c r="AF489" s="2" t="str">
        <f t="shared" ca="1" si="18"/>
        <v>NA</v>
      </c>
    </row>
    <row r="490" spans="2:32" ht="15" customHeight="1" x14ac:dyDescent="0.25">
      <c r="B490" s="23">
        <v>221</v>
      </c>
      <c r="AF490" s="2" t="str">
        <f t="shared" ca="1" si="18"/>
        <v>NA</v>
      </c>
    </row>
    <row r="491" spans="2:32" ht="15" customHeight="1" x14ac:dyDescent="0.25">
      <c r="B491" s="23">
        <v>222</v>
      </c>
      <c r="AF491" s="2" t="str">
        <f t="shared" ca="1" si="18"/>
        <v>NA</v>
      </c>
    </row>
    <row r="492" spans="2:32" ht="15" customHeight="1" x14ac:dyDescent="0.25">
      <c r="B492" s="23">
        <v>223</v>
      </c>
      <c r="AF492" s="2" t="str">
        <f t="shared" ca="1" si="18"/>
        <v>NA</v>
      </c>
    </row>
    <row r="493" spans="2:32" ht="15" customHeight="1" x14ac:dyDescent="0.25">
      <c r="B493" s="23">
        <v>224</v>
      </c>
      <c r="AF493" s="2" t="str">
        <f t="shared" ca="1" si="18"/>
        <v>NA</v>
      </c>
    </row>
    <row r="494" spans="2:32" ht="15" customHeight="1" x14ac:dyDescent="0.25">
      <c r="B494" s="23">
        <v>225</v>
      </c>
      <c r="AF494" s="2" t="str">
        <f t="shared" ca="1" si="18"/>
        <v>NA</v>
      </c>
    </row>
    <row r="495" spans="2:32" ht="15" customHeight="1" x14ac:dyDescent="0.25">
      <c r="B495" s="23">
        <v>226</v>
      </c>
      <c r="AF495" s="2" t="str">
        <f t="shared" ca="1" si="18"/>
        <v>NA</v>
      </c>
    </row>
    <row r="496" spans="2:32" ht="15" customHeight="1" x14ac:dyDescent="0.25">
      <c r="B496" s="23">
        <v>227</v>
      </c>
      <c r="AF496" s="2" t="str">
        <f t="shared" ca="1" si="18"/>
        <v>NA</v>
      </c>
    </row>
    <row r="497" spans="2:32" ht="15" customHeight="1" x14ac:dyDescent="0.25">
      <c r="B497" s="23">
        <v>228</v>
      </c>
      <c r="AF497" s="2" t="str">
        <f t="shared" ca="1" si="18"/>
        <v>NA</v>
      </c>
    </row>
    <row r="498" spans="2:32" ht="15" customHeight="1" x14ac:dyDescent="0.25">
      <c r="B498" s="23">
        <v>229</v>
      </c>
      <c r="AF498" s="2" t="str">
        <f t="shared" ca="1" si="18"/>
        <v>NA</v>
      </c>
    </row>
    <row r="499" spans="2:32" ht="15" customHeight="1" x14ac:dyDescent="0.25">
      <c r="B499" s="23">
        <v>230</v>
      </c>
      <c r="AF499" s="2" t="str">
        <f t="shared" ca="1" si="18"/>
        <v>NA</v>
      </c>
    </row>
    <row r="500" spans="2:32" ht="15" customHeight="1" x14ac:dyDescent="0.25">
      <c r="B500" s="23">
        <v>231</v>
      </c>
      <c r="AF500" s="2" t="str">
        <f t="shared" ca="1" si="18"/>
        <v>NA</v>
      </c>
    </row>
    <row r="501" spans="2:32" ht="15" customHeight="1" x14ac:dyDescent="0.25">
      <c r="B501" s="23">
        <v>232</v>
      </c>
      <c r="AF501" s="2" t="str">
        <f t="shared" ca="1" si="18"/>
        <v>NA</v>
      </c>
    </row>
    <row r="502" spans="2:32" ht="15" customHeight="1" x14ac:dyDescent="0.25">
      <c r="B502" s="23">
        <v>233</v>
      </c>
      <c r="AF502" s="2" t="str">
        <f t="shared" ca="1" si="18"/>
        <v>NA</v>
      </c>
    </row>
    <row r="503" spans="2:32" ht="15" customHeight="1" x14ac:dyDescent="0.25">
      <c r="B503" s="23">
        <v>234</v>
      </c>
      <c r="AF503" s="2" t="str">
        <f t="shared" ca="1" si="18"/>
        <v>NA</v>
      </c>
    </row>
    <row r="504" spans="2:32" ht="15" customHeight="1" x14ac:dyDescent="0.25">
      <c r="B504" s="23">
        <v>235</v>
      </c>
      <c r="AF504" s="2" t="str">
        <f t="shared" ca="1" si="18"/>
        <v>NA</v>
      </c>
    </row>
    <row r="505" spans="2:32" ht="15" customHeight="1" x14ac:dyDescent="0.25">
      <c r="B505" s="23">
        <v>236</v>
      </c>
      <c r="AF505" s="2" t="str">
        <f t="shared" ca="1" si="18"/>
        <v>NA</v>
      </c>
    </row>
    <row r="506" spans="2:32" ht="15" customHeight="1" x14ac:dyDescent="0.25">
      <c r="B506" s="23">
        <v>237</v>
      </c>
      <c r="AF506" s="2" t="str">
        <f t="shared" ca="1" si="18"/>
        <v>NA</v>
      </c>
    </row>
    <row r="507" spans="2:32" ht="15" customHeight="1" x14ac:dyDescent="0.25">
      <c r="B507" s="23">
        <v>238</v>
      </c>
      <c r="AF507" s="2" t="str">
        <f t="shared" ca="1" si="18"/>
        <v>NA</v>
      </c>
    </row>
    <row r="508" spans="2:32" ht="15" customHeight="1" x14ac:dyDescent="0.25">
      <c r="B508" s="23">
        <v>239</v>
      </c>
      <c r="AF508" s="2" t="str">
        <f t="shared" ca="1" si="18"/>
        <v>NA</v>
      </c>
    </row>
    <row r="509" spans="2:32" ht="15" customHeight="1" x14ac:dyDescent="0.25">
      <c r="B509" s="23">
        <v>240</v>
      </c>
      <c r="AF509" s="2" t="str">
        <f t="shared" ca="1" si="18"/>
        <v>NA</v>
      </c>
    </row>
    <row r="510" spans="2:32" ht="15" customHeight="1" x14ac:dyDescent="0.25">
      <c r="B510" s="23">
        <v>241</v>
      </c>
      <c r="AF510" s="2" t="str">
        <f t="shared" ca="1" si="18"/>
        <v>NA</v>
      </c>
    </row>
    <row r="511" spans="2:32" ht="15" customHeight="1" x14ac:dyDescent="0.25">
      <c r="B511" s="23">
        <v>242</v>
      </c>
      <c r="AF511" s="2" t="str">
        <f t="shared" ca="1" si="18"/>
        <v>NA</v>
      </c>
    </row>
    <row r="512" spans="2:32" ht="15" customHeight="1" x14ac:dyDescent="0.25">
      <c r="B512" s="23">
        <v>243</v>
      </c>
      <c r="AF512" s="2" t="str">
        <f t="shared" ca="1" si="18"/>
        <v>NA</v>
      </c>
    </row>
    <row r="513" spans="2:32" ht="15" customHeight="1" x14ac:dyDescent="0.25">
      <c r="B513" s="23">
        <v>244</v>
      </c>
      <c r="AF513" s="2" t="str">
        <f t="shared" ca="1" si="18"/>
        <v>NA</v>
      </c>
    </row>
    <row r="514" spans="2:32" ht="15" customHeight="1" x14ac:dyDescent="0.25">
      <c r="B514" s="23">
        <v>245</v>
      </c>
      <c r="AF514" s="2" t="str">
        <f t="shared" ca="1" si="18"/>
        <v>NA</v>
      </c>
    </row>
    <row r="515" spans="2:32" ht="15" customHeight="1" x14ac:dyDescent="0.25">
      <c r="B515" s="23">
        <v>246</v>
      </c>
      <c r="AF515" s="2" t="str">
        <f t="shared" ca="1" si="18"/>
        <v>NA</v>
      </c>
    </row>
    <row r="516" spans="2:32" ht="15" customHeight="1" x14ac:dyDescent="0.25">
      <c r="B516" s="23">
        <v>247</v>
      </c>
      <c r="AF516" s="2" t="str">
        <f t="shared" ca="1" si="18"/>
        <v>NA</v>
      </c>
    </row>
    <row r="517" spans="2:32" ht="15" customHeight="1" x14ac:dyDescent="0.25">
      <c r="B517" s="23">
        <v>248</v>
      </c>
      <c r="AF517" s="2" t="str">
        <f t="shared" ca="1" si="18"/>
        <v>NA</v>
      </c>
    </row>
    <row r="518" spans="2:32" ht="15" customHeight="1" x14ac:dyDescent="0.25">
      <c r="B518" s="23">
        <v>249</v>
      </c>
      <c r="AF518" s="2" t="str">
        <f t="shared" ca="1" si="18"/>
        <v>NA</v>
      </c>
    </row>
    <row r="519" spans="2:32" ht="15" customHeight="1" x14ac:dyDescent="0.25">
      <c r="B519" s="23">
        <v>250</v>
      </c>
      <c r="AF519" s="2" t="str">
        <f t="shared" ca="1" si="18"/>
        <v>NA</v>
      </c>
    </row>
    <row r="520" spans="2:32" ht="15" customHeight="1" x14ac:dyDescent="0.25">
      <c r="B520" s="23">
        <v>251</v>
      </c>
      <c r="AF520" s="2" t="str">
        <f t="shared" ca="1" si="18"/>
        <v>NA</v>
      </c>
    </row>
    <row r="521" spans="2:32" ht="15" customHeight="1" x14ac:dyDescent="0.25">
      <c r="B521" s="23">
        <v>252</v>
      </c>
      <c r="AF521" s="2" t="str">
        <f t="shared" ca="1" si="18"/>
        <v>NA</v>
      </c>
    </row>
    <row r="522" spans="2:32" ht="15" customHeight="1" x14ac:dyDescent="0.25">
      <c r="B522" s="23">
        <v>253</v>
      </c>
      <c r="AF522" s="2" t="str">
        <f t="shared" ca="1" si="18"/>
        <v>NA</v>
      </c>
    </row>
    <row r="523" spans="2:32" ht="15" customHeight="1" x14ac:dyDescent="0.25">
      <c r="B523" s="23">
        <v>254</v>
      </c>
      <c r="AF523" s="2" t="str">
        <f t="shared" ca="1" si="18"/>
        <v>NA</v>
      </c>
    </row>
    <row r="524" spans="2:32" ht="15" customHeight="1" x14ac:dyDescent="0.25">
      <c r="B524" s="23">
        <v>255</v>
      </c>
      <c r="AF524" s="2" t="str">
        <f t="shared" ca="1" si="18"/>
        <v>NA</v>
      </c>
    </row>
    <row r="525" spans="2:32" ht="15" customHeight="1" x14ac:dyDescent="0.25">
      <c r="B525" s="23">
        <v>256</v>
      </c>
      <c r="AF525" s="2" t="str">
        <f t="shared" ca="1" si="18"/>
        <v>NA</v>
      </c>
    </row>
    <row r="526" spans="2:32" ht="15" customHeight="1" x14ac:dyDescent="0.25">
      <c r="B526" s="23">
        <v>257</v>
      </c>
      <c r="AF526" s="2" t="str">
        <f t="shared" ca="1" si="18"/>
        <v>NA</v>
      </c>
    </row>
    <row r="527" spans="2:32" ht="15" customHeight="1" x14ac:dyDescent="0.25">
      <c r="B527" s="23">
        <v>258</v>
      </c>
      <c r="AF527" s="2" t="str">
        <f t="shared" ref="AF527:AF590" ca="1" si="19">IF(ISBLANK(W527),"NA",IF(W527&gt;=TODAY(),1,0))</f>
        <v>NA</v>
      </c>
    </row>
    <row r="528" spans="2:32" ht="15" customHeight="1" x14ac:dyDescent="0.25">
      <c r="B528" s="23">
        <v>259</v>
      </c>
      <c r="AF528" s="2" t="str">
        <f t="shared" ca="1" si="19"/>
        <v>NA</v>
      </c>
    </row>
    <row r="529" spans="2:32" ht="15" customHeight="1" x14ac:dyDescent="0.25">
      <c r="B529" s="23">
        <v>260</v>
      </c>
      <c r="AF529" s="2" t="str">
        <f t="shared" ca="1" si="19"/>
        <v>NA</v>
      </c>
    </row>
    <row r="530" spans="2:32" ht="15" customHeight="1" x14ac:dyDescent="0.25">
      <c r="B530" s="23">
        <v>261</v>
      </c>
      <c r="AF530" s="2" t="str">
        <f t="shared" ca="1" si="19"/>
        <v>NA</v>
      </c>
    </row>
    <row r="531" spans="2:32" ht="15" customHeight="1" x14ac:dyDescent="0.25">
      <c r="B531" s="23">
        <v>262</v>
      </c>
      <c r="AF531" s="2" t="str">
        <f t="shared" ca="1" si="19"/>
        <v>NA</v>
      </c>
    </row>
    <row r="532" spans="2:32" ht="15" customHeight="1" x14ac:dyDescent="0.25">
      <c r="B532" s="23">
        <v>263</v>
      </c>
      <c r="AF532" s="2" t="str">
        <f t="shared" ca="1" si="19"/>
        <v>NA</v>
      </c>
    </row>
    <row r="533" spans="2:32" ht="15" customHeight="1" x14ac:dyDescent="0.25">
      <c r="B533" s="23">
        <v>264</v>
      </c>
      <c r="AF533" s="2" t="str">
        <f t="shared" ca="1" si="19"/>
        <v>NA</v>
      </c>
    </row>
    <row r="534" spans="2:32" ht="15" customHeight="1" x14ac:dyDescent="0.25">
      <c r="B534" s="23">
        <v>265</v>
      </c>
      <c r="AF534" s="2" t="str">
        <f t="shared" ca="1" si="19"/>
        <v>NA</v>
      </c>
    </row>
    <row r="535" spans="2:32" ht="15" customHeight="1" x14ac:dyDescent="0.25">
      <c r="B535" s="23">
        <v>266</v>
      </c>
      <c r="AF535" s="2" t="str">
        <f t="shared" ca="1" si="19"/>
        <v>NA</v>
      </c>
    </row>
    <row r="536" spans="2:32" ht="15" customHeight="1" x14ac:dyDescent="0.25">
      <c r="B536" s="23">
        <v>267</v>
      </c>
      <c r="AF536" s="2" t="str">
        <f t="shared" ca="1" si="19"/>
        <v>NA</v>
      </c>
    </row>
    <row r="537" spans="2:32" ht="15" customHeight="1" x14ac:dyDescent="0.25">
      <c r="B537" s="23">
        <v>268</v>
      </c>
      <c r="AF537" s="2" t="str">
        <f t="shared" ca="1" si="19"/>
        <v>NA</v>
      </c>
    </row>
    <row r="538" spans="2:32" ht="15" customHeight="1" x14ac:dyDescent="0.25">
      <c r="B538" s="23">
        <v>269</v>
      </c>
      <c r="AF538" s="2" t="str">
        <f t="shared" ca="1" si="19"/>
        <v>NA</v>
      </c>
    </row>
    <row r="539" spans="2:32" ht="15" customHeight="1" x14ac:dyDescent="0.25">
      <c r="B539" s="23">
        <v>270</v>
      </c>
      <c r="AF539" s="2" t="str">
        <f t="shared" ca="1" si="19"/>
        <v>NA</v>
      </c>
    </row>
    <row r="540" spans="2:32" ht="15" customHeight="1" x14ac:dyDescent="0.25">
      <c r="B540" s="23">
        <v>271</v>
      </c>
      <c r="AF540" s="2" t="str">
        <f t="shared" ca="1" si="19"/>
        <v>NA</v>
      </c>
    </row>
    <row r="541" spans="2:32" ht="15" customHeight="1" x14ac:dyDescent="0.25">
      <c r="B541" s="23">
        <v>272</v>
      </c>
      <c r="AF541" s="2" t="str">
        <f t="shared" ca="1" si="19"/>
        <v>NA</v>
      </c>
    </row>
    <row r="542" spans="2:32" ht="15" customHeight="1" x14ac:dyDescent="0.25">
      <c r="B542" s="23">
        <v>273</v>
      </c>
      <c r="AF542" s="2" t="str">
        <f t="shared" ca="1" si="19"/>
        <v>NA</v>
      </c>
    </row>
    <row r="543" spans="2:32" ht="15" customHeight="1" x14ac:dyDescent="0.25">
      <c r="B543" s="23">
        <v>274</v>
      </c>
      <c r="AF543" s="2" t="str">
        <f t="shared" ca="1" si="19"/>
        <v>NA</v>
      </c>
    </row>
    <row r="544" spans="2:32" ht="15" customHeight="1" x14ac:dyDescent="0.25">
      <c r="B544" s="23">
        <v>275</v>
      </c>
      <c r="AF544" s="2" t="str">
        <f t="shared" ca="1" si="19"/>
        <v>NA</v>
      </c>
    </row>
    <row r="545" spans="2:32" ht="15" customHeight="1" x14ac:dyDescent="0.25">
      <c r="B545" s="23">
        <v>276</v>
      </c>
      <c r="AF545" s="2" t="str">
        <f t="shared" ca="1" si="19"/>
        <v>NA</v>
      </c>
    </row>
    <row r="546" spans="2:32" ht="15" customHeight="1" x14ac:dyDescent="0.25">
      <c r="B546" s="23">
        <v>277</v>
      </c>
      <c r="AF546" s="2" t="str">
        <f t="shared" ca="1" si="19"/>
        <v>NA</v>
      </c>
    </row>
    <row r="547" spans="2:32" ht="15" customHeight="1" x14ac:dyDescent="0.25">
      <c r="B547" s="23">
        <v>278</v>
      </c>
      <c r="AF547" s="2" t="str">
        <f t="shared" ca="1" si="19"/>
        <v>NA</v>
      </c>
    </row>
    <row r="548" spans="2:32" ht="15" customHeight="1" x14ac:dyDescent="0.25">
      <c r="B548" s="23">
        <v>279</v>
      </c>
      <c r="AF548" s="2" t="str">
        <f t="shared" ca="1" si="19"/>
        <v>NA</v>
      </c>
    </row>
    <row r="549" spans="2:32" ht="15" customHeight="1" x14ac:dyDescent="0.25">
      <c r="B549" s="23">
        <v>280</v>
      </c>
      <c r="AF549" s="2" t="str">
        <f t="shared" ca="1" si="19"/>
        <v>NA</v>
      </c>
    </row>
    <row r="550" spans="2:32" ht="15" customHeight="1" x14ac:dyDescent="0.25">
      <c r="B550" s="23">
        <v>281</v>
      </c>
      <c r="AF550" s="2" t="str">
        <f t="shared" ca="1" si="19"/>
        <v>NA</v>
      </c>
    </row>
    <row r="551" spans="2:32" ht="15" customHeight="1" x14ac:dyDescent="0.25">
      <c r="B551" s="23">
        <v>282</v>
      </c>
      <c r="AF551" s="2" t="str">
        <f t="shared" ca="1" si="19"/>
        <v>NA</v>
      </c>
    </row>
    <row r="552" spans="2:32" ht="15" customHeight="1" x14ac:dyDescent="0.25">
      <c r="B552" s="23">
        <v>283</v>
      </c>
      <c r="AF552" s="2" t="str">
        <f t="shared" ca="1" si="19"/>
        <v>NA</v>
      </c>
    </row>
    <row r="553" spans="2:32" ht="15" customHeight="1" x14ac:dyDescent="0.25">
      <c r="B553" s="23">
        <v>284</v>
      </c>
      <c r="AF553" s="2" t="str">
        <f t="shared" ca="1" si="19"/>
        <v>NA</v>
      </c>
    </row>
    <row r="554" spans="2:32" ht="15" customHeight="1" x14ac:dyDescent="0.25">
      <c r="B554" s="23">
        <v>285</v>
      </c>
      <c r="AF554" s="2" t="str">
        <f t="shared" ca="1" si="19"/>
        <v>NA</v>
      </c>
    </row>
    <row r="555" spans="2:32" ht="15" customHeight="1" x14ac:dyDescent="0.25">
      <c r="B555" s="23">
        <v>286</v>
      </c>
      <c r="AF555" s="2" t="str">
        <f t="shared" ca="1" si="19"/>
        <v>NA</v>
      </c>
    </row>
    <row r="556" spans="2:32" ht="15" customHeight="1" x14ac:dyDescent="0.25">
      <c r="B556" s="23">
        <v>287</v>
      </c>
      <c r="AF556" s="2" t="str">
        <f t="shared" ca="1" si="19"/>
        <v>NA</v>
      </c>
    </row>
    <row r="557" spans="2:32" ht="15" customHeight="1" x14ac:dyDescent="0.25">
      <c r="B557" s="23">
        <v>288</v>
      </c>
      <c r="AF557" s="2" t="str">
        <f t="shared" ca="1" si="19"/>
        <v>NA</v>
      </c>
    </row>
    <row r="558" spans="2:32" ht="15" customHeight="1" x14ac:dyDescent="0.25">
      <c r="B558" s="23">
        <v>289</v>
      </c>
      <c r="AF558" s="2" t="str">
        <f t="shared" ca="1" si="19"/>
        <v>NA</v>
      </c>
    </row>
    <row r="559" spans="2:32" ht="15" customHeight="1" x14ac:dyDescent="0.25">
      <c r="B559" s="23">
        <v>290</v>
      </c>
      <c r="AF559" s="2" t="str">
        <f t="shared" ca="1" si="19"/>
        <v>NA</v>
      </c>
    </row>
    <row r="560" spans="2:32" ht="15" customHeight="1" x14ac:dyDescent="0.25">
      <c r="B560" s="23">
        <v>291</v>
      </c>
      <c r="AF560" s="2" t="str">
        <f t="shared" ca="1" si="19"/>
        <v>NA</v>
      </c>
    </row>
    <row r="561" spans="2:32" ht="15" customHeight="1" x14ac:dyDescent="0.25">
      <c r="B561" s="23">
        <v>292</v>
      </c>
      <c r="AF561" s="2" t="str">
        <f t="shared" ca="1" si="19"/>
        <v>NA</v>
      </c>
    </row>
    <row r="562" spans="2:32" ht="15" customHeight="1" x14ac:dyDescent="0.25">
      <c r="B562" s="23">
        <v>293</v>
      </c>
      <c r="AF562" s="2" t="str">
        <f t="shared" ca="1" si="19"/>
        <v>NA</v>
      </c>
    </row>
    <row r="563" spans="2:32" ht="15" customHeight="1" x14ac:dyDescent="0.25">
      <c r="B563" s="23">
        <v>294</v>
      </c>
      <c r="AF563" s="2" t="str">
        <f t="shared" ca="1" si="19"/>
        <v>NA</v>
      </c>
    </row>
    <row r="564" spans="2:32" ht="15" customHeight="1" x14ac:dyDescent="0.25">
      <c r="B564" s="23">
        <v>295</v>
      </c>
      <c r="AF564" s="2" t="str">
        <f t="shared" ca="1" si="19"/>
        <v>NA</v>
      </c>
    </row>
    <row r="565" spans="2:32" ht="15" customHeight="1" x14ac:dyDescent="0.25">
      <c r="B565" s="23">
        <v>296</v>
      </c>
      <c r="AF565" s="2" t="str">
        <f t="shared" ca="1" si="19"/>
        <v>NA</v>
      </c>
    </row>
    <row r="566" spans="2:32" ht="15" customHeight="1" x14ac:dyDescent="0.25">
      <c r="B566" s="23">
        <v>297</v>
      </c>
      <c r="AF566" s="2" t="str">
        <f t="shared" ca="1" si="19"/>
        <v>NA</v>
      </c>
    </row>
    <row r="567" spans="2:32" ht="15" customHeight="1" x14ac:dyDescent="0.25">
      <c r="B567" s="23">
        <v>298</v>
      </c>
      <c r="AF567" s="2" t="str">
        <f t="shared" ca="1" si="19"/>
        <v>NA</v>
      </c>
    </row>
    <row r="568" spans="2:32" ht="15" customHeight="1" x14ac:dyDescent="0.25">
      <c r="B568" s="23">
        <v>299</v>
      </c>
      <c r="AF568" s="2" t="str">
        <f t="shared" ca="1" si="19"/>
        <v>NA</v>
      </c>
    </row>
    <row r="569" spans="2:32" ht="15" customHeight="1" x14ac:dyDescent="0.25">
      <c r="B569" s="23">
        <v>300</v>
      </c>
      <c r="AF569" s="2" t="str">
        <f t="shared" ca="1" si="19"/>
        <v>NA</v>
      </c>
    </row>
    <row r="570" spans="2:32" ht="15" customHeight="1" x14ac:dyDescent="0.25">
      <c r="B570" s="23">
        <v>301</v>
      </c>
      <c r="AF570" s="2" t="str">
        <f t="shared" ca="1" si="19"/>
        <v>NA</v>
      </c>
    </row>
    <row r="571" spans="2:32" ht="15" customHeight="1" x14ac:dyDescent="0.25">
      <c r="B571" s="23">
        <v>302</v>
      </c>
      <c r="AF571" s="2" t="str">
        <f t="shared" ca="1" si="19"/>
        <v>NA</v>
      </c>
    </row>
    <row r="572" spans="2:32" ht="15" customHeight="1" x14ac:dyDescent="0.25">
      <c r="B572" s="23">
        <v>303</v>
      </c>
      <c r="AF572" s="2" t="str">
        <f t="shared" ca="1" si="19"/>
        <v>NA</v>
      </c>
    </row>
    <row r="573" spans="2:32" ht="15" customHeight="1" x14ac:dyDescent="0.25">
      <c r="B573" s="23">
        <v>304</v>
      </c>
      <c r="AF573" s="2" t="str">
        <f t="shared" ca="1" si="19"/>
        <v>NA</v>
      </c>
    </row>
    <row r="574" spans="2:32" ht="15" customHeight="1" x14ac:dyDescent="0.25">
      <c r="B574" s="23">
        <v>305</v>
      </c>
      <c r="AF574" s="2" t="str">
        <f t="shared" ca="1" si="19"/>
        <v>NA</v>
      </c>
    </row>
    <row r="575" spans="2:32" ht="15" customHeight="1" x14ac:dyDescent="0.25">
      <c r="B575" s="23">
        <v>306</v>
      </c>
      <c r="AF575" s="2" t="str">
        <f t="shared" ca="1" si="19"/>
        <v>NA</v>
      </c>
    </row>
    <row r="576" spans="2:32" ht="15" customHeight="1" x14ac:dyDescent="0.25">
      <c r="B576" s="23">
        <v>307</v>
      </c>
      <c r="AF576" s="2" t="str">
        <f t="shared" ca="1" si="19"/>
        <v>NA</v>
      </c>
    </row>
    <row r="577" spans="2:32" ht="15" customHeight="1" x14ac:dyDescent="0.25">
      <c r="B577" s="23">
        <v>308</v>
      </c>
      <c r="AF577" s="2" t="str">
        <f t="shared" ca="1" si="19"/>
        <v>NA</v>
      </c>
    </row>
    <row r="578" spans="2:32" ht="15" customHeight="1" x14ac:dyDescent="0.25">
      <c r="B578" s="23">
        <v>309</v>
      </c>
      <c r="AF578" s="2" t="str">
        <f t="shared" ca="1" si="19"/>
        <v>NA</v>
      </c>
    </row>
    <row r="579" spans="2:32" ht="15" customHeight="1" x14ac:dyDescent="0.25">
      <c r="B579" s="23">
        <v>310</v>
      </c>
      <c r="AF579" s="2" t="str">
        <f t="shared" ca="1" si="19"/>
        <v>NA</v>
      </c>
    </row>
    <row r="580" spans="2:32" ht="15" customHeight="1" x14ac:dyDescent="0.25">
      <c r="B580" s="23">
        <v>311</v>
      </c>
      <c r="AF580" s="2" t="str">
        <f t="shared" ca="1" si="19"/>
        <v>NA</v>
      </c>
    </row>
    <row r="581" spans="2:32" ht="15" customHeight="1" x14ac:dyDescent="0.25">
      <c r="B581" s="23">
        <v>312</v>
      </c>
      <c r="AF581" s="2" t="str">
        <f t="shared" ca="1" si="19"/>
        <v>NA</v>
      </c>
    </row>
    <row r="582" spans="2:32" ht="15" customHeight="1" x14ac:dyDescent="0.25">
      <c r="B582" s="23">
        <v>313</v>
      </c>
      <c r="AF582" s="2" t="str">
        <f t="shared" ca="1" si="19"/>
        <v>NA</v>
      </c>
    </row>
    <row r="583" spans="2:32" ht="15" customHeight="1" x14ac:dyDescent="0.25">
      <c r="B583" s="23">
        <v>314</v>
      </c>
      <c r="AF583" s="2" t="str">
        <f t="shared" ca="1" si="19"/>
        <v>NA</v>
      </c>
    </row>
    <row r="584" spans="2:32" ht="15" customHeight="1" x14ac:dyDescent="0.25">
      <c r="B584" s="23">
        <v>315</v>
      </c>
      <c r="AF584" s="2" t="str">
        <f t="shared" ca="1" si="19"/>
        <v>NA</v>
      </c>
    </row>
    <row r="585" spans="2:32" ht="15" customHeight="1" x14ac:dyDescent="0.25">
      <c r="B585" s="23">
        <v>316</v>
      </c>
      <c r="AF585" s="2" t="str">
        <f t="shared" ca="1" si="19"/>
        <v>NA</v>
      </c>
    </row>
    <row r="586" spans="2:32" ht="15" customHeight="1" x14ac:dyDescent="0.25">
      <c r="B586" s="23">
        <v>317</v>
      </c>
      <c r="AF586" s="2" t="str">
        <f t="shared" ca="1" si="19"/>
        <v>NA</v>
      </c>
    </row>
    <row r="587" spans="2:32" ht="15" customHeight="1" x14ac:dyDescent="0.25">
      <c r="B587" s="23">
        <v>318</v>
      </c>
      <c r="AF587" s="2" t="str">
        <f t="shared" ca="1" si="19"/>
        <v>NA</v>
      </c>
    </row>
    <row r="588" spans="2:32" ht="15" customHeight="1" x14ac:dyDescent="0.25">
      <c r="B588" s="23">
        <v>319</v>
      </c>
      <c r="AF588" s="2" t="str">
        <f t="shared" ca="1" si="19"/>
        <v>NA</v>
      </c>
    </row>
    <row r="589" spans="2:32" ht="15" customHeight="1" x14ac:dyDescent="0.25">
      <c r="B589" s="23">
        <v>320</v>
      </c>
      <c r="AF589" s="2" t="str">
        <f t="shared" ca="1" si="19"/>
        <v>NA</v>
      </c>
    </row>
    <row r="590" spans="2:32" ht="15" customHeight="1" x14ac:dyDescent="0.25">
      <c r="B590" s="23">
        <v>321</v>
      </c>
      <c r="AF590" s="2" t="str">
        <f t="shared" ca="1" si="19"/>
        <v>NA</v>
      </c>
    </row>
    <row r="591" spans="2:32" ht="15" customHeight="1" x14ac:dyDescent="0.25">
      <c r="B591" s="23">
        <v>322</v>
      </c>
      <c r="AF591" s="2" t="str">
        <f t="shared" ref="AF591:AF654" ca="1" si="20">IF(ISBLANK(W591),"NA",IF(W591&gt;=TODAY(),1,0))</f>
        <v>NA</v>
      </c>
    </row>
    <row r="592" spans="2:32" ht="15" customHeight="1" x14ac:dyDescent="0.25">
      <c r="B592" s="23">
        <v>323</v>
      </c>
      <c r="AF592" s="2" t="str">
        <f t="shared" ca="1" si="20"/>
        <v>NA</v>
      </c>
    </row>
    <row r="593" spans="2:32" ht="15" customHeight="1" x14ac:dyDescent="0.25">
      <c r="B593" s="23">
        <v>324</v>
      </c>
      <c r="AF593" s="2" t="str">
        <f t="shared" ca="1" si="20"/>
        <v>NA</v>
      </c>
    </row>
    <row r="594" spans="2:32" ht="15" customHeight="1" x14ac:dyDescent="0.25">
      <c r="B594" s="23">
        <v>325</v>
      </c>
      <c r="AF594" s="2" t="str">
        <f t="shared" ca="1" si="20"/>
        <v>NA</v>
      </c>
    </row>
    <row r="595" spans="2:32" ht="15" customHeight="1" x14ac:dyDescent="0.25">
      <c r="B595" s="23">
        <v>326</v>
      </c>
      <c r="AF595" s="2" t="str">
        <f t="shared" ca="1" si="20"/>
        <v>NA</v>
      </c>
    </row>
    <row r="596" spans="2:32" ht="15" customHeight="1" x14ac:dyDescent="0.25">
      <c r="B596" s="23">
        <v>327</v>
      </c>
      <c r="AF596" s="2" t="str">
        <f t="shared" ca="1" si="20"/>
        <v>NA</v>
      </c>
    </row>
    <row r="597" spans="2:32" ht="15" customHeight="1" x14ac:dyDescent="0.25">
      <c r="B597" s="23">
        <v>328</v>
      </c>
      <c r="AF597" s="2" t="str">
        <f t="shared" ca="1" si="20"/>
        <v>NA</v>
      </c>
    </row>
    <row r="598" spans="2:32" ht="15" customHeight="1" x14ac:dyDescent="0.25">
      <c r="B598" s="23">
        <v>329</v>
      </c>
      <c r="AF598" s="2" t="str">
        <f t="shared" ca="1" si="20"/>
        <v>NA</v>
      </c>
    </row>
    <row r="599" spans="2:32" ht="15" customHeight="1" x14ac:dyDescent="0.25">
      <c r="B599" s="23">
        <v>330</v>
      </c>
      <c r="AF599" s="2" t="str">
        <f t="shared" ca="1" si="20"/>
        <v>NA</v>
      </c>
    </row>
    <row r="600" spans="2:32" ht="15" customHeight="1" x14ac:dyDescent="0.25">
      <c r="B600" s="23">
        <v>331</v>
      </c>
      <c r="AF600" s="2" t="str">
        <f t="shared" ca="1" si="20"/>
        <v>NA</v>
      </c>
    </row>
    <row r="601" spans="2:32" ht="15" customHeight="1" x14ac:dyDescent="0.25">
      <c r="B601" s="23">
        <v>332</v>
      </c>
      <c r="AF601" s="2" t="str">
        <f t="shared" ca="1" si="20"/>
        <v>NA</v>
      </c>
    </row>
    <row r="602" spans="2:32" ht="15" customHeight="1" x14ac:dyDescent="0.25">
      <c r="B602" s="23">
        <v>333</v>
      </c>
      <c r="AF602" s="2" t="str">
        <f t="shared" ca="1" si="20"/>
        <v>NA</v>
      </c>
    </row>
    <row r="603" spans="2:32" ht="15" customHeight="1" x14ac:dyDescent="0.25">
      <c r="B603" s="23">
        <v>334</v>
      </c>
      <c r="AF603" s="2" t="str">
        <f t="shared" ca="1" si="20"/>
        <v>NA</v>
      </c>
    </row>
    <row r="604" spans="2:32" ht="15" customHeight="1" x14ac:dyDescent="0.25">
      <c r="B604" s="23">
        <v>335</v>
      </c>
      <c r="AF604" s="2" t="str">
        <f t="shared" ca="1" si="20"/>
        <v>NA</v>
      </c>
    </row>
    <row r="605" spans="2:32" ht="15" customHeight="1" x14ac:dyDescent="0.25">
      <c r="B605" s="23">
        <v>336</v>
      </c>
      <c r="AF605" s="2" t="str">
        <f t="shared" ca="1" si="20"/>
        <v>NA</v>
      </c>
    </row>
    <row r="606" spans="2:32" ht="15" customHeight="1" x14ac:dyDescent="0.25">
      <c r="B606" s="23">
        <v>337</v>
      </c>
      <c r="AF606" s="2" t="str">
        <f t="shared" ca="1" si="20"/>
        <v>NA</v>
      </c>
    </row>
    <row r="607" spans="2:32" ht="15" customHeight="1" x14ac:dyDescent="0.25">
      <c r="B607" s="23">
        <v>338</v>
      </c>
      <c r="AF607" s="2" t="str">
        <f t="shared" ca="1" si="20"/>
        <v>NA</v>
      </c>
    </row>
    <row r="608" spans="2:32" ht="15" customHeight="1" x14ac:dyDescent="0.25">
      <c r="B608" s="23">
        <v>339</v>
      </c>
      <c r="AF608" s="2" t="str">
        <f t="shared" ca="1" si="20"/>
        <v>NA</v>
      </c>
    </row>
    <row r="609" spans="2:32" ht="15" customHeight="1" x14ac:dyDescent="0.25">
      <c r="B609" s="23">
        <v>340</v>
      </c>
      <c r="AF609" s="2" t="str">
        <f t="shared" ca="1" si="20"/>
        <v>NA</v>
      </c>
    </row>
    <row r="610" spans="2:32" ht="15" customHeight="1" x14ac:dyDescent="0.25">
      <c r="B610" s="23">
        <v>341</v>
      </c>
      <c r="AF610" s="2" t="str">
        <f t="shared" ca="1" si="20"/>
        <v>NA</v>
      </c>
    </row>
    <row r="611" spans="2:32" ht="15" customHeight="1" x14ac:dyDescent="0.25">
      <c r="B611" s="23">
        <v>342</v>
      </c>
      <c r="AF611" s="2" t="str">
        <f t="shared" ca="1" si="20"/>
        <v>NA</v>
      </c>
    </row>
    <row r="612" spans="2:32" ht="15" customHeight="1" x14ac:dyDescent="0.25">
      <c r="B612" s="23">
        <v>343</v>
      </c>
      <c r="AF612" s="2" t="str">
        <f t="shared" ca="1" si="20"/>
        <v>NA</v>
      </c>
    </row>
    <row r="613" spans="2:32" ht="15" customHeight="1" x14ac:dyDescent="0.25">
      <c r="B613" s="23">
        <v>344</v>
      </c>
      <c r="AF613" s="2" t="str">
        <f t="shared" ca="1" si="20"/>
        <v>NA</v>
      </c>
    </row>
    <row r="614" spans="2:32" ht="15" customHeight="1" x14ac:dyDescent="0.25">
      <c r="B614" s="23">
        <v>345</v>
      </c>
      <c r="AF614" s="2" t="str">
        <f t="shared" ca="1" si="20"/>
        <v>NA</v>
      </c>
    </row>
    <row r="615" spans="2:32" ht="15" customHeight="1" x14ac:dyDescent="0.25">
      <c r="B615" s="23">
        <v>346</v>
      </c>
      <c r="AF615" s="2" t="str">
        <f t="shared" ca="1" si="20"/>
        <v>NA</v>
      </c>
    </row>
    <row r="616" spans="2:32" ht="15" customHeight="1" x14ac:dyDescent="0.25">
      <c r="B616" s="23">
        <v>347</v>
      </c>
      <c r="AF616" s="2" t="str">
        <f t="shared" ca="1" si="20"/>
        <v>NA</v>
      </c>
    </row>
    <row r="617" spans="2:32" ht="15" customHeight="1" x14ac:dyDescent="0.25">
      <c r="B617" s="23">
        <v>348</v>
      </c>
      <c r="AF617" s="2" t="str">
        <f t="shared" ca="1" si="20"/>
        <v>NA</v>
      </c>
    </row>
    <row r="618" spans="2:32" ht="15" customHeight="1" x14ac:dyDescent="0.25">
      <c r="B618" s="23">
        <v>349</v>
      </c>
      <c r="AF618" s="2" t="str">
        <f t="shared" ca="1" si="20"/>
        <v>NA</v>
      </c>
    </row>
    <row r="619" spans="2:32" ht="15" customHeight="1" x14ac:dyDescent="0.25">
      <c r="B619" s="23">
        <v>350</v>
      </c>
      <c r="AF619" s="2" t="str">
        <f t="shared" ca="1" si="20"/>
        <v>NA</v>
      </c>
    </row>
    <row r="620" spans="2:32" ht="15" customHeight="1" x14ac:dyDescent="0.25">
      <c r="B620" s="23">
        <v>351</v>
      </c>
      <c r="AF620" s="2" t="str">
        <f t="shared" ca="1" si="20"/>
        <v>NA</v>
      </c>
    </row>
    <row r="621" spans="2:32" ht="15" customHeight="1" x14ac:dyDescent="0.25">
      <c r="B621" s="23">
        <v>352</v>
      </c>
      <c r="AF621" s="2" t="str">
        <f t="shared" ca="1" si="20"/>
        <v>NA</v>
      </c>
    </row>
    <row r="622" spans="2:32" ht="15" customHeight="1" x14ac:dyDescent="0.25">
      <c r="B622" s="23">
        <v>353</v>
      </c>
      <c r="AF622" s="2" t="str">
        <f t="shared" ca="1" si="20"/>
        <v>NA</v>
      </c>
    </row>
    <row r="623" spans="2:32" ht="15" customHeight="1" x14ac:dyDescent="0.25">
      <c r="B623" s="23">
        <v>354</v>
      </c>
      <c r="AF623" s="2" t="str">
        <f t="shared" ca="1" si="20"/>
        <v>NA</v>
      </c>
    </row>
    <row r="624" spans="2:32" ht="15" customHeight="1" x14ac:dyDescent="0.25">
      <c r="B624" s="23">
        <v>355</v>
      </c>
      <c r="AF624" s="2" t="str">
        <f t="shared" ca="1" si="20"/>
        <v>NA</v>
      </c>
    </row>
    <row r="625" spans="2:32" ht="15" customHeight="1" x14ac:dyDescent="0.25">
      <c r="B625" s="23">
        <v>356</v>
      </c>
      <c r="AF625" s="2" t="str">
        <f t="shared" ca="1" si="20"/>
        <v>NA</v>
      </c>
    </row>
    <row r="626" spans="2:32" ht="15" customHeight="1" x14ac:dyDescent="0.25">
      <c r="B626" s="23">
        <v>357</v>
      </c>
      <c r="AF626" s="2" t="str">
        <f t="shared" ca="1" si="20"/>
        <v>NA</v>
      </c>
    </row>
    <row r="627" spans="2:32" ht="15" customHeight="1" x14ac:dyDescent="0.25">
      <c r="B627" s="23">
        <v>358</v>
      </c>
      <c r="AF627" s="2" t="str">
        <f t="shared" ca="1" si="20"/>
        <v>NA</v>
      </c>
    </row>
    <row r="628" spans="2:32" ht="15" customHeight="1" x14ac:dyDescent="0.25">
      <c r="B628" s="23">
        <v>359</v>
      </c>
      <c r="AF628" s="2" t="str">
        <f t="shared" ca="1" si="20"/>
        <v>NA</v>
      </c>
    </row>
    <row r="629" spans="2:32" ht="15" customHeight="1" x14ac:dyDescent="0.25">
      <c r="B629" s="23">
        <v>360</v>
      </c>
      <c r="AF629" s="2" t="str">
        <f t="shared" ca="1" si="20"/>
        <v>NA</v>
      </c>
    </row>
    <row r="630" spans="2:32" ht="15" customHeight="1" x14ac:dyDescent="0.25">
      <c r="B630" s="23">
        <v>361</v>
      </c>
      <c r="AF630" s="2" t="str">
        <f t="shared" ca="1" si="20"/>
        <v>NA</v>
      </c>
    </row>
    <row r="631" spans="2:32" ht="15" customHeight="1" x14ac:dyDescent="0.25">
      <c r="B631" s="23">
        <v>362</v>
      </c>
      <c r="AF631" s="2" t="str">
        <f t="shared" ca="1" si="20"/>
        <v>NA</v>
      </c>
    </row>
    <row r="632" spans="2:32" ht="15" customHeight="1" x14ac:dyDescent="0.25">
      <c r="B632" s="23">
        <v>363</v>
      </c>
      <c r="AF632" s="2" t="str">
        <f t="shared" ca="1" si="20"/>
        <v>NA</v>
      </c>
    </row>
    <row r="633" spans="2:32" ht="15" customHeight="1" x14ac:dyDescent="0.25">
      <c r="B633" s="23">
        <v>364</v>
      </c>
      <c r="AF633" s="2" t="str">
        <f t="shared" ca="1" si="20"/>
        <v>NA</v>
      </c>
    </row>
    <row r="634" spans="2:32" ht="15" customHeight="1" x14ac:dyDescent="0.25">
      <c r="B634" s="23">
        <v>365</v>
      </c>
      <c r="AF634" s="2" t="str">
        <f t="shared" ca="1" si="20"/>
        <v>NA</v>
      </c>
    </row>
    <row r="635" spans="2:32" ht="15" customHeight="1" x14ac:dyDescent="0.25">
      <c r="B635" s="23">
        <v>366</v>
      </c>
      <c r="AF635" s="2" t="str">
        <f t="shared" ca="1" si="20"/>
        <v>NA</v>
      </c>
    </row>
    <row r="636" spans="2:32" ht="15" customHeight="1" x14ac:dyDescent="0.25">
      <c r="B636" s="23">
        <v>367</v>
      </c>
      <c r="AF636" s="2" t="str">
        <f t="shared" ca="1" si="20"/>
        <v>NA</v>
      </c>
    </row>
    <row r="637" spans="2:32" ht="15" customHeight="1" x14ac:dyDescent="0.25">
      <c r="B637" s="23">
        <v>368</v>
      </c>
      <c r="AF637" s="2" t="str">
        <f t="shared" ca="1" si="20"/>
        <v>NA</v>
      </c>
    </row>
    <row r="638" spans="2:32" ht="15" customHeight="1" x14ac:dyDescent="0.25">
      <c r="B638" s="23">
        <v>369</v>
      </c>
      <c r="AF638" s="2" t="str">
        <f t="shared" ca="1" si="20"/>
        <v>NA</v>
      </c>
    </row>
    <row r="639" spans="2:32" ht="15" customHeight="1" x14ac:dyDescent="0.25">
      <c r="B639" s="23">
        <v>370</v>
      </c>
      <c r="AF639" s="2" t="str">
        <f t="shared" ca="1" si="20"/>
        <v>NA</v>
      </c>
    </row>
    <row r="640" spans="2:32" ht="15" customHeight="1" x14ac:dyDescent="0.25">
      <c r="B640" s="23">
        <v>371</v>
      </c>
      <c r="AF640" s="2" t="str">
        <f t="shared" ca="1" si="20"/>
        <v>NA</v>
      </c>
    </row>
    <row r="641" spans="2:32" ht="15" customHeight="1" x14ac:dyDescent="0.25">
      <c r="B641" s="23">
        <v>372</v>
      </c>
      <c r="AF641" s="2" t="str">
        <f t="shared" ca="1" si="20"/>
        <v>NA</v>
      </c>
    </row>
    <row r="642" spans="2:32" ht="15" customHeight="1" x14ac:dyDescent="0.25">
      <c r="B642" s="23">
        <v>373</v>
      </c>
      <c r="AF642" s="2" t="str">
        <f t="shared" ca="1" si="20"/>
        <v>NA</v>
      </c>
    </row>
    <row r="643" spans="2:32" ht="15" customHeight="1" x14ac:dyDescent="0.25">
      <c r="B643" s="23">
        <v>374</v>
      </c>
      <c r="AF643" s="2" t="str">
        <f t="shared" ca="1" si="20"/>
        <v>NA</v>
      </c>
    </row>
    <row r="644" spans="2:32" ht="15" customHeight="1" x14ac:dyDescent="0.25">
      <c r="B644" s="23">
        <v>375</v>
      </c>
      <c r="AF644" s="2" t="str">
        <f t="shared" ca="1" si="20"/>
        <v>NA</v>
      </c>
    </row>
    <row r="645" spans="2:32" ht="15" customHeight="1" x14ac:dyDescent="0.25">
      <c r="B645" s="23">
        <v>376</v>
      </c>
      <c r="AF645" s="2" t="str">
        <f t="shared" ca="1" si="20"/>
        <v>NA</v>
      </c>
    </row>
    <row r="646" spans="2:32" ht="15" customHeight="1" x14ac:dyDescent="0.25">
      <c r="B646" s="23">
        <v>377</v>
      </c>
      <c r="AF646" s="2" t="str">
        <f t="shared" ca="1" si="20"/>
        <v>NA</v>
      </c>
    </row>
    <row r="647" spans="2:32" ht="15" customHeight="1" x14ac:dyDescent="0.25">
      <c r="B647" s="23">
        <v>378</v>
      </c>
      <c r="AF647" s="2" t="str">
        <f t="shared" ca="1" si="20"/>
        <v>NA</v>
      </c>
    </row>
    <row r="648" spans="2:32" ht="15" customHeight="1" x14ac:dyDescent="0.25">
      <c r="B648" s="23">
        <v>379</v>
      </c>
      <c r="AF648" s="2" t="str">
        <f t="shared" ca="1" si="20"/>
        <v>NA</v>
      </c>
    </row>
    <row r="649" spans="2:32" ht="15" customHeight="1" x14ac:dyDescent="0.25">
      <c r="B649" s="23">
        <v>380</v>
      </c>
      <c r="AF649" s="2" t="str">
        <f t="shared" ca="1" si="20"/>
        <v>NA</v>
      </c>
    </row>
    <row r="650" spans="2:32" ht="15" customHeight="1" x14ac:dyDescent="0.25">
      <c r="B650" s="23">
        <v>381</v>
      </c>
      <c r="AF650" s="2" t="str">
        <f t="shared" ca="1" si="20"/>
        <v>NA</v>
      </c>
    </row>
    <row r="651" spans="2:32" ht="15" customHeight="1" x14ac:dyDescent="0.25">
      <c r="B651" s="23">
        <v>382</v>
      </c>
      <c r="AF651" s="2" t="str">
        <f t="shared" ca="1" si="20"/>
        <v>NA</v>
      </c>
    </row>
    <row r="652" spans="2:32" ht="15" customHeight="1" x14ac:dyDescent="0.25">
      <c r="B652" s="23">
        <v>383</v>
      </c>
      <c r="AF652" s="2" t="str">
        <f t="shared" ca="1" si="20"/>
        <v>NA</v>
      </c>
    </row>
    <row r="653" spans="2:32" ht="15" customHeight="1" x14ac:dyDescent="0.25">
      <c r="B653" s="23">
        <v>384</v>
      </c>
      <c r="AF653" s="2" t="str">
        <f t="shared" ca="1" si="20"/>
        <v>NA</v>
      </c>
    </row>
    <row r="654" spans="2:32" ht="15" customHeight="1" x14ac:dyDescent="0.25">
      <c r="B654" s="23">
        <v>385</v>
      </c>
      <c r="AF654" s="2" t="str">
        <f t="shared" ca="1" si="20"/>
        <v>NA</v>
      </c>
    </row>
    <row r="655" spans="2:32" ht="15" customHeight="1" x14ac:dyDescent="0.25">
      <c r="B655" s="23">
        <v>386</v>
      </c>
      <c r="AF655" s="2" t="str">
        <f t="shared" ref="AF655:AF718" ca="1" si="21">IF(ISBLANK(W655),"NA",IF(W655&gt;=TODAY(),1,0))</f>
        <v>NA</v>
      </c>
    </row>
    <row r="656" spans="2:32" ht="15" customHeight="1" x14ac:dyDescent="0.25">
      <c r="B656" s="23">
        <v>387</v>
      </c>
      <c r="AF656" s="2" t="str">
        <f t="shared" ca="1" si="21"/>
        <v>NA</v>
      </c>
    </row>
    <row r="657" spans="2:32" ht="15" customHeight="1" x14ac:dyDescent="0.25">
      <c r="B657" s="23">
        <v>388</v>
      </c>
      <c r="AF657" s="2" t="str">
        <f t="shared" ca="1" si="21"/>
        <v>NA</v>
      </c>
    </row>
    <row r="658" spans="2:32" ht="15" customHeight="1" x14ac:dyDescent="0.25">
      <c r="B658" s="23">
        <v>389</v>
      </c>
      <c r="AF658" s="2" t="str">
        <f t="shared" ca="1" si="21"/>
        <v>NA</v>
      </c>
    </row>
    <row r="659" spans="2:32" ht="15" customHeight="1" x14ac:dyDescent="0.25">
      <c r="B659" s="23">
        <v>390</v>
      </c>
      <c r="AF659" s="2" t="str">
        <f t="shared" ca="1" si="21"/>
        <v>NA</v>
      </c>
    </row>
    <row r="660" spans="2:32" ht="15" customHeight="1" x14ac:dyDescent="0.25">
      <c r="B660" s="23">
        <v>391</v>
      </c>
      <c r="AF660" s="2" t="str">
        <f t="shared" ca="1" si="21"/>
        <v>NA</v>
      </c>
    </row>
    <row r="661" spans="2:32" ht="15" customHeight="1" x14ac:dyDescent="0.25">
      <c r="B661" s="23">
        <v>392</v>
      </c>
      <c r="AF661" s="2" t="str">
        <f t="shared" ca="1" si="21"/>
        <v>NA</v>
      </c>
    </row>
    <row r="662" spans="2:32" ht="15" customHeight="1" x14ac:dyDescent="0.25">
      <c r="B662" s="23">
        <v>393</v>
      </c>
      <c r="AF662" s="2" t="str">
        <f t="shared" ca="1" si="21"/>
        <v>NA</v>
      </c>
    </row>
    <row r="663" spans="2:32" ht="15" customHeight="1" x14ac:dyDescent="0.25">
      <c r="B663" s="23">
        <v>394</v>
      </c>
      <c r="AF663" s="2" t="str">
        <f t="shared" ca="1" si="21"/>
        <v>NA</v>
      </c>
    </row>
    <row r="664" spans="2:32" ht="15" customHeight="1" x14ac:dyDescent="0.25">
      <c r="B664" s="23">
        <v>395</v>
      </c>
      <c r="AF664" s="2" t="str">
        <f t="shared" ca="1" si="21"/>
        <v>NA</v>
      </c>
    </row>
    <row r="665" spans="2:32" ht="15" customHeight="1" x14ac:dyDescent="0.25">
      <c r="B665" s="23">
        <v>396</v>
      </c>
      <c r="AF665" s="2" t="str">
        <f t="shared" ca="1" si="21"/>
        <v>NA</v>
      </c>
    </row>
    <row r="666" spans="2:32" ht="15" customHeight="1" x14ac:dyDescent="0.25">
      <c r="B666" s="23">
        <v>397</v>
      </c>
      <c r="AF666" s="2" t="str">
        <f t="shared" ca="1" si="21"/>
        <v>NA</v>
      </c>
    </row>
    <row r="667" spans="2:32" ht="15" customHeight="1" x14ac:dyDescent="0.25">
      <c r="B667" s="23">
        <v>398</v>
      </c>
      <c r="AF667" s="2" t="str">
        <f t="shared" ca="1" si="21"/>
        <v>NA</v>
      </c>
    </row>
    <row r="668" spans="2:32" ht="15" customHeight="1" x14ac:dyDescent="0.25">
      <c r="B668" s="23">
        <v>399</v>
      </c>
      <c r="AF668" s="2" t="str">
        <f t="shared" ca="1" si="21"/>
        <v>NA</v>
      </c>
    </row>
    <row r="669" spans="2:32" ht="15" customHeight="1" x14ac:dyDescent="0.25">
      <c r="B669" s="23">
        <v>400</v>
      </c>
      <c r="AF669" s="2" t="str">
        <f t="shared" ca="1" si="21"/>
        <v>NA</v>
      </c>
    </row>
    <row r="670" spans="2:32" ht="15" customHeight="1" x14ac:dyDescent="0.25">
      <c r="B670" s="23">
        <v>401</v>
      </c>
      <c r="AF670" s="2" t="str">
        <f t="shared" ca="1" si="21"/>
        <v>NA</v>
      </c>
    </row>
    <row r="671" spans="2:32" ht="15" customHeight="1" x14ac:dyDescent="0.25">
      <c r="B671" s="23">
        <v>402</v>
      </c>
      <c r="AF671" s="2" t="str">
        <f t="shared" ca="1" si="21"/>
        <v>NA</v>
      </c>
    </row>
    <row r="672" spans="2:32" ht="15" customHeight="1" x14ac:dyDescent="0.25">
      <c r="B672" s="23">
        <v>403</v>
      </c>
      <c r="AF672" s="2" t="str">
        <f t="shared" ca="1" si="21"/>
        <v>NA</v>
      </c>
    </row>
    <row r="673" spans="2:32" ht="15" customHeight="1" x14ac:dyDescent="0.25">
      <c r="B673" s="23">
        <v>404</v>
      </c>
      <c r="AF673" s="2" t="str">
        <f t="shared" ca="1" si="21"/>
        <v>NA</v>
      </c>
    </row>
    <row r="674" spans="2:32" ht="15" customHeight="1" x14ac:dyDescent="0.25">
      <c r="B674" s="23">
        <v>405</v>
      </c>
      <c r="AF674" s="2" t="str">
        <f t="shared" ca="1" si="21"/>
        <v>NA</v>
      </c>
    </row>
    <row r="675" spans="2:32" ht="15" customHeight="1" x14ac:dyDescent="0.25">
      <c r="B675" s="23">
        <v>406</v>
      </c>
      <c r="AF675" s="2" t="str">
        <f t="shared" ca="1" si="21"/>
        <v>NA</v>
      </c>
    </row>
    <row r="676" spans="2:32" ht="15" customHeight="1" x14ac:dyDescent="0.25">
      <c r="B676" s="23">
        <v>407</v>
      </c>
      <c r="AF676" s="2" t="str">
        <f t="shared" ca="1" si="21"/>
        <v>NA</v>
      </c>
    </row>
    <row r="677" spans="2:32" ht="15" customHeight="1" x14ac:dyDescent="0.25">
      <c r="B677" s="23">
        <v>408</v>
      </c>
      <c r="AF677" s="2" t="str">
        <f t="shared" ca="1" si="21"/>
        <v>NA</v>
      </c>
    </row>
    <row r="678" spans="2:32" ht="15" customHeight="1" x14ac:dyDescent="0.25">
      <c r="B678" s="23">
        <v>409</v>
      </c>
      <c r="AF678" s="2" t="str">
        <f t="shared" ca="1" si="21"/>
        <v>NA</v>
      </c>
    </row>
    <row r="679" spans="2:32" ht="15" customHeight="1" x14ac:dyDescent="0.25">
      <c r="B679" s="23">
        <v>410</v>
      </c>
      <c r="AF679" s="2" t="str">
        <f t="shared" ca="1" si="21"/>
        <v>NA</v>
      </c>
    </row>
    <row r="680" spans="2:32" ht="15" customHeight="1" x14ac:dyDescent="0.25">
      <c r="B680" s="23">
        <v>411</v>
      </c>
      <c r="AF680" s="2" t="str">
        <f t="shared" ca="1" si="21"/>
        <v>NA</v>
      </c>
    </row>
    <row r="681" spans="2:32" ht="15" customHeight="1" x14ac:dyDescent="0.25">
      <c r="B681" s="23">
        <v>412</v>
      </c>
      <c r="AF681" s="2" t="str">
        <f t="shared" ca="1" si="21"/>
        <v>NA</v>
      </c>
    </row>
    <row r="682" spans="2:32" ht="15" customHeight="1" x14ac:dyDescent="0.25">
      <c r="B682" s="23">
        <v>413</v>
      </c>
      <c r="AF682" s="2" t="str">
        <f t="shared" ca="1" si="21"/>
        <v>NA</v>
      </c>
    </row>
    <row r="683" spans="2:32" ht="15" customHeight="1" x14ac:dyDescent="0.25">
      <c r="B683" s="23">
        <v>414</v>
      </c>
      <c r="AF683" s="2" t="str">
        <f t="shared" ca="1" si="21"/>
        <v>NA</v>
      </c>
    </row>
    <row r="684" spans="2:32" ht="15" customHeight="1" x14ac:dyDescent="0.25">
      <c r="B684" s="23">
        <v>415</v>
      </c>
      <c r="AF684" s="2" t="str">
        <f t="shared" ca="1" si="21"/>
        <v>NA</v>
      </c>
    </row>
    <row r="685" spans="2:32" ht="15" customHeight="1" x14ac:dyDescent="0.25">
      <c r="B685" s="23">
        <v>416</v>
      </c>
      <c r="AF685" s="2" t="str">
        <f t="shared" ca="1" si="21"/>
        <v>NA</v>
      </c>
    </row>
    <row r="686" spans="2:32" ht="15" customHeight="1" x14ac:dyDescent="0.25">
      <c r="B686" s="23">
        <v>417</v>
      </c>
      <c r="AF686" s="2" t="str">
        <f t="shared" ca="1" si="21"/>
        <v>NA</v>
      </c>
    </row>
    <row r="687" spans="2:32" ht="15" customHeight="1" x14ac:dyDescent="0.25">
      <c r="B687" s="23">
        <v>418</v>
      </c>
      <c r="AF687" s="2" t="str">
        <f t="shared" ca="1" si="21"/>
        <v>NA</v>
      </c>
    </row>
    <row r="688" spans="2:32" ht="15" customHeight="1" x14ac:dyDescent="0.25">
      <c r="B688" s="23">
        <v>419</v>
      </c>
      <c r="AF688" s="2" t="str">
        <f t="shared" ca="1" si="21"/>
        <v>NA</v>
      </c>
    </row>
    <row r="689" spans="2:32" ht="15" customHeight="1" x14ac:dyDescent="0.25">
      <c r="B689" s="23">
        <v>420</v>
      </c>
      <c r="AF689" s="2" t="str">
        <f t="shared" ca="1" si="21"/>
        <v>NA</v>
      </c>
    </row>
    <row r="690" spans="2:32" ht="15" customHeight="1" x14ac:dyDescent="0.25">
      <c r="B690" s="23">
        <v>421</v>
      </c>
      <c r="AF690" s="2" t="str">
        <f t="shared" ca="1" si="21"/>
        <v>NA</v>
      </c>
    </row>
    <row r="691" spans="2:32" ht="15" customHeight="1" x14ac:dyDescent="0.25">
      <c r="B691" s="23">
        <v>422</v>
      </c>
      <c r="AF691" s="2" t="str">
        <f t="shared" ca="1" si="21"/>
        <v>NA</v>
      </c>
    </row>
    <row r="692" spans="2:32" ht="15" customHeight="1" x14ac:dyDescent="0.25">
      <c r="B692" s="23">
        <v>423</v>
      </c>
      <c r="AF692" s="2" t="str">
        <f t="shared" ca="1" si="21"/>
        <v>NA</v>
      </c>
    </row>
    <row r="693" spans="2:32" ht="15" customHeight="1" x14ac:dyDescent="0.25">
      <c r="B693" s="23">
        <v>424</v>
      </c>
      <c r="AF693" s="2" t="str">
        <f t="shared" ca="1" si="21"/>
        <v>NA</v>
      </c>
    </row>
    <row r="694" spans="2:32" ht="15" customHeight="1" x14ac:dyDescent="0.25">
      <c r="B694" s="23">
        <v>425</v>
      </c>
      <c r="AF694" s="2" t="str">
        <f t="shared" ca="1" si="21"/>
        <v>NA</v>
      </c>
    </row>
    <row r="695" spans="2:32" ht="15" customHeight="1" x14ac:dyDescent="0.25">
      <c r="B695" s="23">
        <v>426</v>
      </c>
      <c r="AF695" s="2" t="str">
        <f t="shared" ca="1" si="21"/>
        <v>NA</v>
      </c>
    </row>
    <row r="696" spans="2:32" ht="15" customHeight="1" x14ac:dyDescent="0.25">
      <c r="B696" s="23">
        <v>427</v>
      </c>
      <c r="AF696" s="2" t="str">
        <f t="shared" ca="1" si="21"/>
        <v>NA</v>
      </c>
    </row>
    <row r="697" spans="2:32" ht="15" customHeight="1" x14ac:dyDescent="0.25">
      <c r="B697" s="23">
        <v>428</v>
      </c>
      <c r="AF697" s="2" t="str">
        <f t="shared" ca="1" si="21"/>
        <v>NA</v>
      </c>
    </row>
    <row r="698" spans="2:32" ht="15" customHeight="1" x14ac:dyDescent="0.25">
      <c r="B698" s="23">
        <v>429</v>
      </c>
      <c r="AF698" s="2" t="str">
        <f t="shared" ca="1" si="21"/>
        <v>NA</v>
      </c>
    </row>
    <row r="699" spans="2:32" ht="15" customHeight="1" x14ac:dyDescent="0.25">
      <c r="B699" s="23">
        <v>430</v>
      </c>
      <c r="AF699" s="2" t="str">
        <f t="shared" ca="1" si="21"/>
        <v>NA</v>
      </c>
    </row>
    <row r="700" spans="2:32" ht="15" customHeight="1" x14ac:dyDescent="0.25">
      <c r="B700" s="23">
        <v>431</v>
      </c>
      <c r="AF700" s="2" t="str">
        <f t="shared" ca="1" si="21"/>
        <v>NA</v>
      </c>
    </row>
    <row r="701" spans="2:32" ht="15" customHeight="1" x14ac:dyDescent="0.25">
      <c r="B701" s="23">
        <v>432</v>
      </c>
      <c r="AF701" s="2" t="str">
        <f t="shared" ca="1" si="21"/>
        <v>NA</v>
      </c>
    </row>
    <row r="702" spans="2:32" ht="15" customHeight="1" x14ac:dyDescent="0.25">
      <c r="B702" s="23">
        <v>433</v>
      </c>
      <c r="AF702" s="2" t="str">
        <f t="shared" ca="1" si="21"/>
        <v>NA</v>
      </c>
    </row>
    <row r="703" spans="2:32" ht="15" customHeight="1" x14ac:dyDescent="0.25">
      <c r="B703" s="23">
        <v>434</v>
      </c>
      <c r="AF703" s="2" t="str">
        <f t="shared" ca="1" si="21"/>
        <v>NA</v>
      </c>
    </row>
    <row r="704" spans="2:32" ht="15" customHeight="1" x14ac:dyDescent="0.25">
      <c r="B704" s="23">
        <v>435</v>
      </c>
      <c r="AF704" s="2" t="str">
        <f t="shared" ca="1" si="21"/>
        <v>NA</v>
      </c>
    </row>
    <row r="705" spans="2:32" ht="15" customHeight="1" x14ac:dyDescent="0.25">
      <c r="B705" s="23">
        <v>436</v>
      </c>
      <c r="AF705" s="2" t="str">
        <f t="shared" ca="1" si="21"/>
        <v>NA</v>
      </c>
    </row>
    <row r="706" spans="2:32" ht="15" customHeight="1" x14ac:dyDescent="0.25">
      <c r="B706" s="23">
        <v>437</v>
      </c>
      <c r="AF706" s="2" t="str">
        <f t="shared" ca="1" si="21"/>
        <v>NA</v>
      </c>
    </row>
    <row r="707" spans="2:32" ht="15" customHeight="1" x14ac:dyDescent="0.25">
      <c r="B707" s="23">
        <v>438</v>
      </c>
      <c r="AF707" s="2" t="str">
        <f t="shared" ca="1" si="21"/>
        <v>NA</v>
      </c>
    </row>
    <row r="708" spans="2:32" ht="15" customHeight="1" x14ac:dyDescent="0.25">
      <c r="B708" s="23">
        <v>439</v>
      </c>
      <c r="AF708" s="2" t="str">
        <f t="shared" ca="1" si="21"/>
        <v>NA</v>
      </c>
    </row>
    <row r="709" spans="2:32" ht="15" customHeight="1" x14ac:dyDescent="0.25">
      <c r="B709" s="23">
        <v>440</v>
      </c>
      <c r="AF709" s="2" t="str">
        <f t="shared" ca="1" si="21"/>
        <v>NA</v>
      </c>
    </row>
    <row r="710" spans="2:32" ht="15" customHeight="1" x14ac:dyDescent="0.25">
      <c r="B710" s="23">
        <v>441</v>
      </c>
      <c r="AF710" s="2" t="str">
        <f t="shared" ca="1" si="21"/>
        <v>NA</v>
      </c>
    </row>
    <row r="711" spans="2:32" ht="15" customHeight="1" x14ac:dyDescent="0.25">
      <c r="B711" s="23">
        <v>442</v>
      </c>
      <c r="AF711" s="2" t="str">
        <f t="shared" ca="1" si="21"/>
        <v>NA</v>
      </c>
    </row>
    <row r="712" spans="2:32" ht="15" customHeight="1" x14ac:dyDescent="0.25">
      <c r="B712" s="23">
        <v>443</v>
      </c>
      <c r="AF712" s="2" t="str">
        <f t="shared" ca="1" si="21"/>
        <v>NA</v>
      </c>
    </row>
    <row r="713" spans="2:32" ht="15" customHeight="1" x14ac:dyDescent="0.25">
      <c r="B713" s="23">
        <v>444</v>
      </c>
      <c r="AF713" s="2" t="str">
        <f t="shared" ca="1" si="21"/>
        <v>NA</v>
      </c>
    </row>
    <row r="714" spans="2:32" ht="15" customHeight="1" x14ac:dyDescent="0.25">
      <c r="B714" s="23">
        <v>445</v>
      </c>
      <c r="AF714" s="2" t="str">
        <f t="shared" ca="1" si="21"/>
        <v>NA</v>
      </c>
    </row>
    <row r="715" spans="2:32" ht="15" customHeight="1" x14ac:dyDescent="0.25">
      <c r="B715" s="23">
        <v>446</v>
      </c>
      <c r="AF715" s="2" t="str">
        <f t="shared" ca="1" si="21"/>
        <v>NA</v>
      </c>
    </row>
    <row r="716" spans="2:32" ht="15" customHeight="1" x14ac:dyDescent="0.25">
      <c r="B716" s="23">
        <v>447</v>
      </c>
      <c r="AF716" s="2" t="str">
        <f t="shared" ca="1" si="21"/>
        <v>NA</v>
      </c>
    </row>
    <row r="717" spans="2:32" ht="15" customHeight="1" x14ac:dyDescent="0.25">
      <c r="B717" s="23">
        <v>448</v>
      </c>
      <c r="AF717" s="2" t="str">
        <f t="shared" ca="1" si="21"/>
        <v>NA</v>
      </c>
    </row>
    <row r="718" spans="2:32" ht="15" customHeight="1" x14ac:dyDescent="0.25">
      <c r="B718" s="23">
        <v>449</v>
      </c>
      <c r="AF718" s="2" t="str">
        <f t="shared" ca="1" si="21"/>
        <v>NA</v>
      </c>
    </row>
    <row r="719" spans="2:32" ht="15" customHeight="1" x14ac:dyDescent="0.25">
      <c r="B719" s="23">
        <v>450</v>
      </c>
      <c r="AF719" s="2" t="str">
        <f t="shared" ref="AF719:AF782" ca="1" si="22">IF(ISBLANK(W719),"NA",IF(W719&gt;=TODAY(),1,0))</f>
        <v>NA</v>
      </c>
    </row>
    <row r="720" spans="2:32" ht="15" customHeight="1" x14ac:dyDescent="0.25">
      <c r="B720" s="23">
        <v>451</v>
      </c>
      <c r="AF720" s="2" t="str">
        <f t="shared" ca="1" si="22"/>
        <v>NA</v>
      </c>
    </row>
    <row r="721" spans="2:32" ht="15" customHeight="1" x14ac:dyDescent="0.25">
      <c r="B721" s="23">
        <v>452</v>
      </c>
      <c r="AF721" s="2" t="str">
        <f t="shared" ca="1" si="22"/>
        <v>NA</v>
      </c>
    </row>
    <row r="722" spans="2:32" ht="15" customHeight="1" x14ac:dyDescent="0.25">
      <c r="B722" s="23">
        <v>453</v>
      </c>
      <c r="AF722" s="2" t="str">
        <f t="shared" ca="1" si="22"/>
        <v>NA</v>
      </c>
    </row>
    <row r="723" spans="2:32" ht="15" customHeight="1" x14ac:dyDescent="0.25">
      <c r="B723" s="23">
        <v>454</v>
      </c>
      <c r="AF723" s="2" t="str">
        <f t="shared" ca="1" si="22"/>
        <v>NA</v>
      </c>
    </row>
    <row r="724" spans="2:32" ht="15" customHeight="1" x14ac:dyDescent="0.25">
      <c r="B724" s="23">
        <v>455</v>
      </c>
      <c r="AF724" s="2" t="str">
        <f t="shared" ca="1" si="22"/>
        <v>NA</v>
      </c>
    </row>
    <row r="725" spans="2:32" ht="15" customHeight="1" x14ac:dyDescent="0.25">
      <c r="B725" s="23">
        <v>456</v>
      </c>
      <c r="AF725" s="2" t="str">
        <f t="shared" ca="1" si="22"/>
        <v>NA</v>
      </c>
    </row>
    <row r="726" spans="2:32" ht="15" customHeight="1" x14ac:dyDescent="0.25">
      <c r="B726" s="23">
        <v>457</v>
      </c>
      <c r="AF726" s="2" t="str">
        <f t="shared" ca="1" si="22"/>
        <v>NA</v>
      </c>
    </row>
    <row r="727" spans="2:32" ht="15" customHeight="1" x14ac:dyDescent="0.25">
      <c r="B727" s="23">
        <v>458</v>
      </c>
      <c r="AF727" s="2" t="str">
        <f t="shared" ca="1" si="22"/>
        <v>NA</v>
      </c>
    </row>
    <row r="728" spans="2:32" ht="15" customHeight="1" x14ac:dyDescent="0.25">
      <c r="B728" s="23">
        <v>459</v>
      </c>
      <c r="AF728" s="2" t="str">
        <f t="shared" ca="1" si="22"/>
        <v>NA</v>
      </c>
    </row>
    <row r="729" spans="2:32" ht="15" customHeight="1" x14ac:dyDescent="0.25">
      <c r="B729" s="23">
        <v>460</v>
      </c>
      <c r="AF729" s="2" t="str">
        <f t="shared" ca="1" si="22"/>
        <v>NA</v>
      </c>
    </row>
    <row r="730" spans="2:32" ht="15" customHeight="1" x14ac:dyDescent="0.25">
      <c r="B730" s="23">
        <v>461</v>
      </c>
      <c r="AF730" s="2" t="str">
        <f t="shared" ca="1" si="22"/>
        <v>NA</v>
      </c>
    </row>
    <row r="731" spans="2:32" ht="15" customHeight="1" x14ac:dyDescent="0.25">
      <c r="B731" s="23">
        <v>462</v>
      </c>
      <c r="AF731" s="2" t="str">
        <f t="shared" ca="1" si="22"/>
        <v>NA</v>
      </c>
    </row>
    <row r="732" spans="2:32" ht="15" customHeight="1" x14ac:dyDescent="0.25">
      <c r="B732" s="23">
        <v>463</v>
      </c>
      <c r="AF732" s="2" t="str">
        <f t="shared" ca="1" si="22"/>
        <v>NA</v>
      </c>
    </row>
    <row r="733" spans="2:32" ht="15" customHeight="1" x14ac:dyDescent="0.25">
      <c r="B733" s="23">
        <v>464</v>
      </c>
      <c r="AF733" s="2" t="str">
        <f t="shared" ca="1" si="22"/>
        <v>NA</v>
      </c>
    </row>
    <row r="734" spans="2:32" ht="15" customHeight="1" x14ac:dyDescent="0.25">
      <c r="B734" s="23">
        <v>465</v>
      </c>
      <c r="AF734" s="2" t="str">
        <f t="shared" ca="1" si="22"/>
        <v>NA</v>
      </c>
    </row>
    <row r="735" spans="2:32" ht="15" customHeight="1" x14ac:dyDescent="0.25">
      <c r="B735" s="23">
        <v>466</v>
      </c>
      <c r="AF735" s="2" t="str">
        <f t="shared" ca="1" si="22"/>
        <v>NA</v>
      </c>
    </row>
    <row r="736" spans="2:32" ht="15" customHeight="1" x14ac:dyDescent="0.25">
      <c r="B736" s="23">
        <v>467</v>
      </c>
      <c r="AF736" s="2" t="str">
        <f t="shared" ca="1" si="22"/>
        <v>NA</v>
      </c>
    </row>
    <row r="737" spans="2:32" ht="15" customHeight="1" x14ac:dyDescent="0.25">
      <c r="B737" s="23">
        <v>468</v>
      </c>
      <c r="AF737" s="2" t="str">
        <f t="shared" ca="1" si="22"/>
        <v>NA</v>
      </c>
    </row>
    <row r="738" spans="2:32" ht="15" customHeight="1" x14ac:dyDescent="0.25">
      <c r="B738" s="23">
        <v>469</v>
      </c>
      <c r="AF738" s="2" t="str">
        <f t="shared" ca="1" si="22"/>
        <v>NA</v>
      </c>
    </row>
    <row r="739" spans="2:32" ht="15" customHeight="1" x14ac:dyDescent="0.25">
      <c r="B739" s="23">
        <v>470</v>
      </c>
      <c r="AF739" s="2" t="str">
        <f t="shared" ca="1" si="22"/>
        <v>NA</v>
      </c>
    </row>
    <row r="740" spans="2:32" ht="15" customHeight="1" x14ac:dyDescent="0.25">
      <c r="B740" s="23">
        <v>471</v>
      </c>
      <c r="AF740" s="2" t="str">
        <f t="shared" ca="1" si="22"/>
        <v>NA</v>
      </c>
    </row>
    <row r="741" spans="2:32" ht="15" customHeight="1" x14ac:dyDescent="0.25">
      <c r="B741" s="23">
        <v>472</v>
      </c>
      <c r="AF741" s="2" t="str">
        <f t="shared" ca="1" si="22"/>
        <v>NA</v>
      </c>
    </row>
    <row r="742" spans="2:32" ht="15" customHeight="1" x14ac:dyDescent="0.25">
      <c r="B742" s="23">
        <v>473</v>
      </c>
      <c r="AF742" s="2" t="str">
        <f t="shared" ca="1" si="22"/>
        <v>NA</v>
      </c>
    </row>
    <row r="743" spans="2:32" ht="15" customHeight="1" x14ac:dyDescent="0.25">
      <c r="B743" s="23">
        <v>474</v>
      </c>
      <c r="AF743" s="2" t="str">
        <f t="shared" ca="1" si="22"/>
        <v>NA</v>
      </c>
    </row>
    <row r="744" spans="2:32" ht="15" customHeight="1" x14ac:dyDescent="0.25">
      <c r="B744" s="23">
        <v>475</v>
      </c>
      <c r="AF744" s="2" t="str">
        <f t="shared" ca="1" si="22"/>
        <v>NA</v>
      </c>
    </row>
    <row r="745" spans="2:32" ht="15" customHeight="1" x14ac:dyDescent="0.25">
      <c r="B745" s="23">
        <v>476</v>
      </c>
      <c r="AF745" s="2" t="str">
        <f t="shared" ca="1" si="22"/>
        <v>NA</v>
      </c>
    </row>
    <row r="746" spans="2:32" ht="15" customHeight="1" x14ac:dyDescent="0.25">
      <c r="B746" s="23">
        <v>477</v>
      </c>
      <c r="AF746" s="2" t="str">
        <f t="shared" ca="1" si="22"/>
        <v>NA</v>
      </c>
    </row>
    <row r="747" spans="2:32" ht="15" customHeight="1" x14ac:dyDescent="0.25">
      <c r="B747" s="23">
        <v>478</v>
      </c>
      <c r="AF747" s="2" t="str">
        <f t="shared" ca="1" si="22"/>
        <v>NA</v>
      </c>
    </row>
    <row r="748" spans="2:32" ht="15" customHeight="1" x14ac:dyDescent="0.25">
      <c r="B748" s="23">
        <v>479</v>
      </c>
      <c r="AF748" s="2" t="str">
        <f t="shared" ca="1" si="22"/>
        <v>NA</v>
      </c>
    </row>
    <row r="749" spans="2:32" ht="15" customHeight="1" x14ac:dyDescent="0.25">
      <c r="B749" s="23">
        <v>480</v>
      </c>
      <c r="AF749" s="2" t="str">
        <f t="shared" ca="1" si="22"/>
        <v>NA</v>
      </c>
    </row>
    <row r="750" spans="2:32" ht="15" customHeight="1" x14ac:dyDescent="0.25">
      <c r="B750" s="23">
        <v>481</v>
      </c>
      <c r="AF750" s="2" t="str">
        <f t="shared" ca="1" si="22"/>
        <v>NA</v>
      </c>
    </row>
    <row r="751" spans="2:32" ht="15" customHeight="1" x14ac:dyDescent="0.25">
      <c r="B751" s="23">
        <v>482</v>
      </c>
      <c r="AF751" s="2" t="str">
        <f t="shared" ca="1" si="22"/>
        <v>NA</v>
      </c>
    </row>
    <row r="752" spans="2:32" ht="15" customHeight="1" x14ac:dyDescent="0.25">
      <c r="B752" s="23">
        <v>483</v>
      </c>
      <c r="AF752" s="2" t="str">
        <f t="shared" ca="1" si="22"/>
        <v>NA</v>
      </c>
    </row>
    <row r="753" spans="2:32" ht="15" customHeight="1" x14ac:dyDescent="0.25">
      <c r="B753" s="23">
        <v>484</v>
      </c>
      <c r="AF753" s="2" t="str">
        <f t="shared" ca="1" si="22"/>
        <v>NA</v>
      </c>
    </row>
    <row r="754" spans="2:32" ht="15" customHeight="1" x14ac:dyDescent="0.25">
      <c r="B754" s="23">
        <v>485</v>
      </c>
      <c r="AF754" s="2" t="str">
        <f t="shared" ca="1" si="22"/>
        <v>NA</v>
      </c>
    </row>
    <row r="755" spans="2:32" ht="15" customHeight="1" x14ac:dyDescent="0.25">
      <c r="B755" s="23">
        <v>486</v>
      </c>
      <c r="AF755" s="2" t="str">
        <f t="shared" ca="1" si="22"/>
        <v>NA</v>
      </c>
    </row>
    <row r="756" spans="2:32" ht="15" customHeight="1" x14ac:dyDescent="0.25">
      <c r="B756" s="23">
        <v>487</v>
      </c>
      <c r="AF756" s="2" t="str">
        <f t="shared" ca="1" si="22"/>
        <v>NA</v>
      </c>
    </row>
    <row r="757" spans="2:32" ht="15" customHeight="1" x14ac:dyDescent="0.25">
      <c r="B757" s="23">
        <v>488</v>
      </c>
      <c r="AF757" s="2" t="str">
        <f t="shared" ca="1" si="22"/>
        <v>NA</v>
      </c>
    </row>
    <row r="758" spans="2:32" ht="15" customHeight="1" x14ac:dyDescent="0.25">
      <c r="B758" s="23">
        <v>489</v>
      </c>
      <c r="AF758" s="2" t="str">
        <f t="shared" ca="1" si="22"/>
        <v>NA</v>
      </c>
    </row>
    <row r="759" spans="2:32" ht="15" customHeight="1" x14ac:dyDescent="0.25">
      <c r="B759" s="23">
        <v>490</v>
      </c>
      <c r="AF759" s="2" t="str">
        <f t="shared" ca="1" si="22"/>
        <v>NA</v>
      </c>
    </row>
    <row r="760" spans="2:32" ht="15" customHeight="1" x14ac:dyDescent="0.25">
      <c r="B760" s="23">
        <v>491</v>
      </c>
      <c r="AF760" s="2" t="str">
        <f t="shared" ca="1" si="22"/>
        <v>NA</v>
      </c>
    </row>
    <row r="761" spans="2:32" ht="15" customHeight="1" x14ac:dyDescent="0.25">
      <c r="B761" s="23">
        <v>492</v>
      </c>
      <c r="AF761" s="2" t="str">
        <f t="shared" ca="1" si="22"/>
        <v>NA</v>
      </c>
    </row>
    <row r="762" spans="2:32" ht="15" customHeight="1" x14ac:dyDescent="0.25">
      <c r="B762" s="23">
        <v>493</v>
      </c>
      <c r="AF762" s="2" t="str">
        <f t="shared" ca="1" si="22"/>
        <v>NA</v>
      </c>
    </row>
    <row r="763" spans="2:32" ht="15" customHeight="1" x14ac:dyDescent="0.25">
      <c r="B763" s="23">
        <v>494</v>
      </c>
      <c r="AF763" s="2" t="str">
        <f t="shared" ca="1" si="22"/>
        <v>NA</v>
      </c>
    </row>
    <row r="764" spans="2:32" ht="15" customHeight="1" x14ac:dyDescent="0.25">
      <c r="B764" s="23">
        <v>495</v>
      </c>
      <c r="AF764" s="2" t="str">
        <f t="shared" ca="1" si="22"/>
        <v>NA</v>
      </c>
    </row>
    <row r="765" spans="2:32" ht="15" customHeight="1" x14ac:dyDescent="0.25">
      <c r="B765" s="23">
        <v>496</v>
      </c>
      <c r="AF765" s="2" t="str">
        <f t="shared" ca="1" si="22"/>
        <v>NA</v>
      </c>
    </row>
    <row r="766" spans="2:32" ht="15" customHeight="1" x14ac:dyDescent="0.25">
      <c r="B766" s="23">
        <v>497</v>
      </c>
      <c r="AF766" s="2" t="str">
        <f t="shared" ca="1" si="22"/>
        <v>NA</v>
      </c>
    </row>
    <row r="767" spans="2:32" ht="15" customHeight="1" x14ac:dyDescent="0.25">
      <c r="B767" s="23">
        <v>498</v>
      </c>
      <c r="AF767" s="2" t="str">
        <f t="shared" ca="1" si="22"/>
        <v>NA</v>
      </c>
    </row>
    <row r="768" spans="2:32" ht="15" customHeight="1" x14ac:dyDescent="0.25">
      <c r="B768" s="23">
        <v>499</v>
      </c>
      <c r="AF768" s="2" t="str">
        <f t="shared" ca="1" si="22"/>
        <v>NA</v>
      </c>
    </row>
    <row r="769" spans="2:32" ht="15" customHeight="1" x14ac:dyDescent="0.25">
      <c r="B769" s="23">
        <v>500</v>
      </c>
      <c r="AF769" s="2" t="str">
        <f t="shared" ca="1" si="22"/>
        <v>NA</v>
      </c>
    </row>
    <row r="770" spans="2:32" ht="15" customHeight="1" x14ac:dyDescent="0.25">
      <c r="B770" s="23">
        <v>501</v>
      </c>
      <c r="AF770" s="2" t="str">
        <f t="shared" ca="1" si="22"/>
        <v>NA</v>
      </c>
    </row>
    <row r="771" spans="2:32" ht="15" customHeight="1" x14ac:dyDescent="0.25">
      <c r="B771" s="23">
        <v>502</v>
      </c>
      <c r="AF771" s="2" t="str">
        <f t="shared" ca="1" si="22"/>
        <v>NA</v>
      </c>
    </row>
    <row r="772" spans="2:32" ht="15" customHeight="1" x14ac:dyDescent="0.25">
      <c r="B772" s="23">
        <v>503</v>
      </c>
      <c r="AF772" s="2" t="str">
        <f t="shared" ca="1" si="22"/>
        <v>NA</v>
      </c>
    </row>
    <row r="773" spans="2:32" ht="15" customHeight="1" x14ac:dyDescent="0.25">
      <c r="B773" s="23">
        <v>504</v>
      </c>
      <c r="AF773" s="2" t="str">
        <f t="shared" ca="1" si="22"/>
        <v>NA</v>
      </c>
    </row>
    <row r="774" spans="2:32" ht="15" customHeight="1" x14ac:dyDescent="0.25">
      <c r="B774" s="23">
        <v>505</v>
      </c>
      <c r="AF774" s="2" t="str">
        <f t="shared" ca="1" si="22"/>
        <v>NA</v>
      </c>
    </row>
    <row r="775" spans="2:32" ht="15" customHeight="1" x14ac:dyDescent="0.25">
      <c r="B775" s="23">
        <v>506</v>
      </c>
      <c r="AF775" s="2" t="str">
        <f t="shared" ca="1" si="22"/>
        <v>NA</v>
      </c>
    </row>
    <row r="776" spans="2:32" ht="15" customHeight="1" x14ac:dyDescent="0.25">
      <c r="B776" s="23">
        <v>507</v>
      </c>
      <c r="AF776" s="2" t="str">
        <f t="shared" ca="1" si="22"/>
        <v>NA</v>
      </c>
    </row>
    <row r="777" spans="2:32" ht="15" customHeight="1" x14ac:dyDescent="0.25">
      <c r="B777" s="23">
        <v>508</v>
      </c>
      <c r="AF777" s="2" t="str">
        <f t="shared" ca="1" si="22"/>
        <v>NA</v>
      </c>
    </row>
    <row r="778" spans="2:32" ht="15" customHeight="1" x14ac:dyDescent="0.25">
      <c r="B778" s="23">
        <v>509</v>
      </c>
      <c r="AF778" s="2" t="str">
        <f t="shared" ca="1" si="22"/>
        <v>NA</v>
      </c>
    </row>
    <row r="779" spans="2:32" ht="15" customHeight="1" x14ac:dyDescent="0.25">
      <c r="B779" s="23">
        <v>510</v>
      </c>
      <c r="AF779" s="2" t="str">
        <f t="shared" ca="1" si="22"/>
        <v>NA</v>
      </c>
    </row>
    <row r="780" spans="2:32" ht="15" customHeight="1" x14ac:dyDescent="0.25">
      <c r="B780" s="23">
        <v>511</v>
      </c>
      <c r="AF780" s="2" t="str">
        <f t="shared" ca="1" si="22"/>
        <v>NA</v>
      </c>
    </row>
    <row r="781" spans="2:32" ht="15" customHeight="1" x14ac:dyDescent="0.25">
      <c r="B781" s="23">
        <v>512</v>
      </c>
      <c r="AF781" s="2" t="str">
        <f t="shared" ca="1" si="22"/>
        <v>NA</v>
      </c>
    </row>
    <row r="782" spans="2:32" ht="15" customHeight="1" x14ac:dyDescent="0.25">
      <c r="B782" s="23">
        <v>513</v>
      </c>
      <c r="AF782" s="2" t="str">
        <f t="shared" ca="1" si="22"/>
        <v>NA</v>
      </c>
    </row>
    <row r="783" spans="2:32" ht="15" customHeight="1" x14ac:dyDescent="0.25">
      <c r="B783" s="23">
        <v>514</v>
      </c>
      <c r="AF783" s="2" t="str">
        <f t="shared" ref="AF783:AF846" ca="1" si="23">IF(ISBLANK(W783),"NA",IF(W783&gt;=TODAY(),1,0))</f>
        <v>NA</v>
      </c>
    </row>
    <row r="784" spans="2:32" ht="15" customHeight="1" x14ac:dyDescent="0.25">
      <c r="B784" s="23">
        <v>515</v>
      </c>
      <c r="AF784" s="2" t="str">
        <f t="shared" ca="1" si="23"/>
        <v>NA</v>
      </c>
    </row>
    <row r="785" spans="2:32" ht="15" customHeight="1" x14ac:dyDescent="0.25">
      <c r="B785" s="23">
        <v>516</v>
      </c>
      <c r="AF785" s="2" t="str">
        <f t="shared" ca="1" si="23"/>
        <v>NA</v>
      </c>
    </row>
    <row r="786" spans="2:32" ht="15" customHeight="1" x14ac:dyDescent="0.25">
      <c r="B786" s="23">
        <v>517</v>
      </c>
      <c r="AF786" s="2" t="str">
        <f t="shared" ca="1" si="23"/>
        <v>NA</v>
      </c>
    </row>
    <row r="787" spans="2:32" ht="15" customHeight="1" x14ac:dyDescent="0.25">
      <c r="B787" s="23">
        <v>518</v>
      </c>
      <c r="AF787" s="2" t="str">
        <f t="shared" ca="1" si="23"/>
        <v>NA</v>
      </c>
    </row>
    <row r="788" spans="2:32" ht="15" customHeight="1" x14ac:dyDescent="0.25">
      <c r="B788" s="23">
        <v>519</v>
      </c>
      <c r="AF788" s="2" t="str">
        <f t="shared" ca="1" si="23"/>
        <v>NA</v>
      </c>
    </row>
    <row r="789" spans="2:32" ht="15" customHeight="1" x14ac:dyDescent="0.25">
      <c r="B789" s="23">
        <v>520</v>
      </c>
      <c r="AF789" s="2" t="str">
        <f t="shared" ca="1" si="23"/>
        <v>NA</v>
      </c>
    </row>
    <row r="790" spans="2:32" ht="15" customHeight="1" x14ac:dyDescent="0.25">
      <c r="B790" s="23">
        <v>521</v>
      </c>
      <c r="AF790" s="2" t="str">
        <f t="shared" ca="1" si="23"/>
        <v>NA</v>
      </c>
    </row>
    <row r="791" spans="2:32" ht="15" customHeight="1" x14ac:dyDescent="0.25">
      <c r="B791" s="23">
        <v>522</v>
      </c>
      <c r="AF791" s="2" t="str">
        <f t="shared" ca="1" si="23"/>
        <v>NA</v>
      </c>
    </row>
    <row r="792" spans="2:32" ht="15" customHeight="1" x14ac:dyDescent="0.25">
      <c r="B792" s="23">
        <v>523</v>
      </c>
      <c r="AF792" s="2" t="str">
        <f t="shared" ca="1" si="23"/>
        <v>NA</v>
      </c>
    </row>
    <row r="793" spans="2:32" ht="15" customHeight="1" x14ac:dyDescent="0.25">
      <c r="B793" s="23">
        <v>524</v>
      </c>
      <c r="AF793" s="2" t="str">
        <f t="shared" ca="1" si="23"/>
        <v>NA</v>
      </c>
    </row>
    <row r="794" spans="2:32" ht="15" customHeight="1" x14ac:dyDescent="0.25">
      <c r="B794" s="23">
        <v>525</v>
      </c>
      <c r="AF794" s="2" t="str">
        <f t="shared" ca="1" si="23"/>
        <v>NA</v>
      </c>
    </row>
    <row r="795" spans="2:32" ht="15" customHeight="1" x14ac:dyDescent="0.25">
      <c r="B795" s="23">
        <v>526</v>
      </c>
      <c r="AF795" s="2" t="str">
        <f t="shared" ca="1" si="23"/>
        <v>NA</v>
      </c>
    </row>
    <row r="796" spans="2:32" ht="15" customHeight="1" x14ac:dyDescent="0.25">
      <c r="B796" s="23">
        <v>527</v>
      </c>
      <c r="AF796" s="2" t="str">
        <f t="shared" ca="1" si="23"/>
        <v>NA</v>
      </c>
    </row>
    <row r="797" spans="2:32" ht="15" customHeight="1" x14ac:dyDescent="0.25">
      <c r="B797" s="23">
        <v>528</v>
      </c>
      <c r="AF797" s="2" t="str">
        <f t="shared" ca="1" si="23"/>
        <v>NA</v>
      </c>
    </row>
    <row r="798" spans="2:32" ht="15" customHeight="1" x14ac:dyDescent="0.25">
      <c r="B798" s="23">
        <v>529</v>
      </c>
      <c r="AF798" s="2" t="str">
        <f t="shared" ca="1" si="23"/>
        <v>NA</v>
      </c>
    </row>
    <row r="799" spans="2:32" ht="15" customHeight="1" x14ac:dyDescent="0.25">
      <c r="B799" s="23">
        <v>530</v>
      </c>
      <c r="AF799" s="2" t="str">
        <f t="shared" ca="1" si="23"/>
        <v>NA</v>
      </c>
    </row>
    <row r="800" spans="2:32" ht="15" customHeight="1" x14ac:dyDescent="0.25">
      <c r="B800" s="23">
        <v>531</v>
      </c>
      <c r="AF800" s="2" t="str">
        <f t="shared" ca="1" si="23"/>
        <v>NA</v>
      </c>
    </row>
    <row r="801" spans="2:32" ht="15" customHeight="1" x14ac:dyDescent="0.25">
      <c r="B801" s="23">
        <v>532</v>
      </c>
      <c r="AF801" s="2" t="str">
        <f t="shared" ca="1" si="23"/>
        <v>NA</v>
      </c>
    </row>
    <row r="802" spans="2:32" ht="15" customHeight="1" x14ac:dyDescent="0.25">
      <c r="B802" s="23">
        <v>533</v>
      </c>
      <c r="AF802" s="2" t="str">
        <f t="shared" ca="1" si="23"/>
        <v>NA</v>
      </c>
    </row>
    <row r="803" spans="2:32" ht="15" customHeight="1" x14ac:dyDescent="0.25">
      <c r="B803" s="23">
        <v>534</v>
      </c>
      <c r="AF803" s="2" t="str">
        <f t="shared" ca="1" si="23"/>
        <v>NA</v>
      </c>
    </row>
    <row r="804" spans="2:32" ht="15" customHeight="1" x14ac:dyDescent="0.25">
      <c r="B804" s="23">
        <v>535</v>
      </c>
      <c r="AF804" s="2" t="str">
        <f t="shared" ca="1" si="23"/>
        <v>NA</v>
      </c>
    </row>
    <row r="805" spans="2:32" ht="15" customHeight="1" x14ac:dyDescent="0.25">
      <c r="B805" s="23">
        <v>536</v>
      </c>
      <c r="AF805" s="2" t="str">
        <f t="shared" ca="1" si="23"/>
        <v>NA</v>
      </c>
    </row>
    <row r="806" spans="2:32" ht="15" customHeight="1" x14ac:dyDescent="0.25">
      <c r="B806" s="23">
        <v>537</v>
      </c>
      <c r="AF806" s="2" t="str">
        <f t="shared" ca="1" si="23"/>
        <v>NA</v>
      </c>
    </row>
    <row r="807" spans="2:32" ht="15" customHeight="1" x14ac:dyDescent="0.25">
      <c r="B807" s="23">
        <v>538</v>
      </c>
      <c r="AF807" s="2" t="str">
        <f t="shared" ca="1" si="23"/>
        <v>NA</v>
      </c>
    </row>
    <row r="808" spans="2:32" ht="15" customHeight="1" x14ac:dyDescent="0.25">
      <c r="B808" s="23">
        <v>539</v>
      </c>
      <c r="AF808" s="2" t="str">
        <f t="shared" ca="1" si="23"/>
        <v>NA</v>
      </c>
    </row>
    <row r="809" spans="2:32" ht="15" customHeight="1" x14ac:dyDescent="0.25">
      <c r="B809" s="23">
        <v>540</v>
      </c>
      <c r="AF809" s="2" t="str">
        <f t="shared" ca="1" si="23"/>
        <v>NA</v>
      </c>
    </row>
    <row r="810" spans="2:32" ht="15" customHeight="1" x14ac:dyDescent="0.25">
      <c r="B810" s="23">
        <v>541</v>
      </c>
      <c r="AF810" s="2" t="str">
        <f t="shared" ca="1" si="23"/>
        <v>NA</v>
      </c>
    </row>
    <row r="811" spans="2:32" ht="15" customHeight="1" x14ac:dyDescent="0.25">
      <c r="B811" s="23">
        <v>542</v>
      </c>
      <c r="AF811" s="2" t="str">
        <f t="shared" ca="1" si="23"/>
        <v>NA</v>
      </c>
    </row>
    <row r="812" spans="2:32" ht="15" customHeight="1" x14ac:dyDescent="0.25">
      <c r="B812" s="23">
        <v>543</v>
      </c>
      <c r="AF812" s="2" t="str">
        <f t="shared" ca="1" si="23"/>
        <v>NA</v>
      </c>
    </row>
    <row r="813" spans="2:32" ht="15" customHeight="1" x14ac:dyDescent="0.25">
      <c r="B813" s="23">
        <v>544</v>
      </c>
      <c r="AF813" s="2" t="str">
        <f t="shared" ca="1" si="23"/>
        <v>NA</v>
      </c>
    </row>
    <row r="814" spans="2:32" ht="15" customHeight="1" x14ac:dyDescent="0.25">
      <c r="B814" s="23">
        <v>545</v>
      </c>
      <c r="AF814" s="2" t="str">
        <f t="shared" ca="1" si="23"/>
        <v>NA</v>
      </c>
    </row>
    <row r="815" spans="2:32" ht="15" customHeight="1" x14ac:dyDescent="0.25">
      <c r="B815" s="23">
        <v>546</v>
      </c>
      <c r="AF815" s="2" t="str">
        <f t="shared" ca="1" si="23"/>
        <v>NA</v>
      </c>
    </row>
    <row r="816" spans="2:32" ht="15" customHeight="1" x14ac:dyDescent="0.25">
      <c r="B816" s="23">
        <v>547</v>
      </c>
      <c r="AF816" s="2" t="str">
        <f t="shared" ca="1" si="23"/>
        <v>NA</v>
      </c>
    </row>
    <row r="817" spans="2:32" ht="15" customHeight="1" x14ac:dyDescent="0.25">
      <c r="B817" s="23">
        <v>548</v>
      </c>
      <c r="AF817" s="2" t="str">
        <f t="shared" ca="1" si="23"/>
        <v>NA</v>
      </c>
    </row>
    <row r="818" spans="2:32" ht="15" customHeight="1" x14ac:dyDescent="0.25">
      <c r="B818" s="23">
        <v>549</v>
      </c>
      <c r="AF818" s="2" t="str">
        <f t="shared" ca="1" si="23"/>
        <v>NA</v>
      </c>
    </row>
    <row r="819" spans="2:32" ht="15" customHeight="1" x14ac:dyDescent="0.25">
      <c r="B819" s="23">
        <v>550</v>
      </c>
      <c r="AF819" s="2" t="str">
        <f t="shared" ca="1" si="23"/>
        <v>NA</v>
      </c>
    </row>
    <row r="820" spans="2:32" ht="15" customHeight="1" x14ac:dyDescent="0.25">
      <c r="B820" s="23">
        <v>551</v>
      </c>
      <c r="AF820" s="2" t="str">
        <f t="shared" ca="1" si="23"/>
        <v>NA</v>
      </c>
    </row>
    <row r="821" spans="2:32" ht="15" customHeight="1" x14ac:dyDescent="0.25">
      <c r="B821" s="23">
        <v>552</v>
      </c>
      <c r="AF821" s="2" t="str">
        <f t="shared" ca="1" si="23"/>
        <v>NA</v>
      </c>
    </row>
    <row r="822" spans="2:32" ht="15" customHeight="1" x14ac:dyDescent="0.25">
      <c r="B822" s="23">
        <v>553</v>
      </c>
      <c r="AF822" s="2" t="str">
        <f t="shared" ca="1" si="23"/>
        <v>NA</v>
      </c>
    </row>
    <row r="823" spans="2:32" ht="15" customHeight="1" x14ac:dyDescent="0.25">
      <c r="B823" s="23">
        <v>554</v>
      </c>
      <c r="AF823" s="2" t="str">
        <f t="shared" ca="1" si="23"/>
        <v>NA</v>
      </c>
    </row>
    <row r="824" spans="2:32" ht="15" customHeight="1" x14ac:dyDescent="0.25">
      <c r="B824" s="23">
        <v>555</v>
      </c>
      <c r="AF824" s="2" t="str">
        <f t="shared" ca="1" si="23"/>
        <v>NA</v>
      </c>
    </row>
    <row r="825" spans="2:32" ht="15" customHeight="1" x14ac:dyDescent="0.25">
      <c r="B825" s="23">
        <v>556</v>
      </c>
      <c r="AF825" s="2" t="str">
        <f t="shared" ca="1" si="23"/>
        <v>NA</v>
      </c>
    </row>
    <row r="826" spans="2:32" ht="15" customHeight="1" x14ac:dyDescent="0.25">
      <c r="B826" s="23">
        <v>557</v>
      </c>
      <c r="AF826" s="2" t="str">
        <f t="shared" ca="1" si="23"/>
        <v>NA</v>
      </c>
    </row>
    <row r="827" spans="2:32" ht="15" customHeight="1" x14ac:dyDescent="0.25">
      <c r="B827" s="23">
        <v>558</v>
      </c>
      <c r="AF827" s="2" t="str">
        <f t="shared" ca="1" si="23"/>
        <v>NA</v>
      </c>
    </row>
    <row r="828" spans="2:32" ht="15" customHeight="1" x14ac:dyDescent="0.25">
      <c r="B828" s="23">
        <v>559</v>
      </c>
      <c r="AF828" s="2" t="str">
        <f t="shared" ca="1" si="23"/>
        <v>NA</v>
      </c>
    </row>
    <row r="829" spans="2:32" ht="15" customHeight="1" x14ac:dyDescent="0.25">
      <c r="B829" s="23">
        <v>560</v>
      </c>
      <c r="AF829" s="2" t="str">
        <f t="shared" ca="1" si="23"/>
        <v>NA</v>
      </c>
    </row>
    <row r="830" spans="2:32" ht="15" customHeight="1" x14ac:dyDescent="0.25">
      <c r="B830" s="23">
        <v>561</v>
      </c>
      <c r="AF830" s="2" t="str">
        <f t="shared" ca="1" si="23"/>
        <v>NA</v>
      </c>
    </row>
    <row r="831" spans="2:32" ht="15" customHeight="1" x14ac:dyDescent="0.25">
      <c r="B831" s="23">
        <v>562</v>
      </c>
      <c r="AF831" s="2" t="str">
        <f t="shared" ca="1" si="23"/>
        <v>NA</v>
      </c>
    </row>
    <row r="832" spans="2:32" ht="15" customHeight="1" x14ac:dyDescent="0.25">
      <c r="B832" s="23">
        <v>563</v>
      </c>
      <c r="AF832" s="2" t="str">
        <f t="shared" ca="1" si="23"/>
        <v>NA</v>
      </c>
    </row>
    <row r="833" spans="2:32" ht="15" customHeight="1" x14ac:dyDescent="0.25">
      <c r="B833" s="23">
        <v>564</v>
      </c>
      <c r="AF833" s="2" t="str">
        <f t="shared" ca="1" si="23"/>
        <v>NA</v>
      </c>
    </row>
    <row r="834" spans="2:32" ht="15" customHeight="1" x14ac:dyDescent="0.25">
      <c r="B834" s="23">
        <v>565</v>
      </c>
      <c r="AF834" s="2" t="str">
        <f t="shared" ca="1" si="23"/>
        <v>NA</v>
      </c>
    </row>
    <row r="835" spans="2:32" ht="15" customHeight="1" x14ac:dyDescent="0.25">
      <c r="B835" s="23">
        <v>566</v>
      </c>
      <c r="AF835" s="2" t="str">
        <f t="shared" ca="1" si="23"/>
        <v>NA</v>
      </c>
    </row>
    <row r="836" spans="2:32" ht="15" customHeight="1" x14ac:dyDescent="0.25">
      <c r="B836" s="23">
        <v>567</v>
      </c>
      <c r="AF836" s="2" t="str">
        <f t="shared" ca="1" si="23"/>
        <v>NA</v>
      </c>
    </row>
    <row r="837" spans="2:32" ht="15" customHeight="1" x14ac:dyDescent="0.25">
      <c r="B837" s="23">
        <v>568</v>
      </c>
      <c r="AF837" s="2" t="str">
        <f t="shared" ca="1" si="23"/>
        <v>NA</v>
      </c>
    </row>
    <row r="838" spans="2:32" ht="15" customHeight="1" x14ac:dyDescent="0.25">
      <c r="B838" s="23">
        <v>569</v>
      </c>
      <c r="AF838" s="2" t="str">
        <f t="shared" ca="1" si="23"/>
        <v>NA</v>
      </c>
    </row>
    <row r="839" spans="2:32" ht="15" customHeight="1" x14ac:dyDescent="0.25">
      <c r="B839" s="23">
        <v>570</v>
      </c>
      <c r="AF839" s="2" t="str">
        <f t="shared" ca="1" si="23"/>
        <v>NA</v>
      </c>
    </row>
    <row r="840" spans="2:32" ht="15" customHeight="1" x14ac:dyDescent="0.25">
      <c r="B840" s="23">
        <v>571</v>
      </c>
      <c r="AF840" s="2" t="str">
        <f t="shared" ca="1" si="23"/>
        <v>NA</v>
      </c>
    </row>
    <row r="841" spans="2:32" ht="15" customHeight="1" x14ac:dyDescent="0.25">
      <c r="B841" s="23">
        <v>572</v>
      </c>
      <c r="AF841" s="2" t="str">
        <f t="shared" ca="1" si="23"/>
        <v>NA</v>
      </c>
    </row>
    <row r="842" spans="2:32" ht="15" customHeight="1" x14ac:dyDescent="0.25">
      <c r="B842" s="23">
        <v>573</v>
      </c>
      <c r="AF842" s="2" t="str">
        <f t="shared" ca="1" si="23"/>
        <v>NA</v>
      </c>
    </row>
    <row r="843" spans="2:32" ht="15" customHeight="1" x14ac:dyDescent="0.25">
      <c r="B843" s="23">
        <v>574</v>
      </c>
      <c r="AF843" s="2" t="str">
        <f t="shared" ca="1" si="23"/>
        <v>NA</v>
      </c>
    </row>
    <row r="844" spans="2:32" ht="15" customHeight="1" x14ac:dyDescent="0.25">
      <c r="B844" s="23">
        <v>575</v>
      </c>
      <c r="AF844" s="2" t="str">
        <f t="shared" ca="1" si="23"/>
        <v>NA</v>
      </c>
    </row>
    <row r="845" spans="2:32" ht="15" customHeight="1" x14ac:dyDescent="0.25">
      <c r="B845" s="23">
        <v>576</v>
      </c>
      <c r="AF845" s="2" t="str">
        <f t="shared" ca="1" si="23"/>
        <v>NA</v>
      </c>
    </row>
    <row r="846" spans="2:32" ht="15" customHeight="1" x14ac:dyDescent="0.25">
      <c r="B846" s="23">
        <v>577</v>
      </c>
      <c r="AF846" s="2" t="str">
        <f t="shared" ca="1" si="23"/>
        <v>NA</v>
      </c>
    </row>
    <row r="847" spans="2:32" ht="15" customHeight="1" x14ac:dyDescent="0.25">
      <c r="B847" s="23">
        <v>578</v>
      </c>
      <c r="AF847" s="2" t="str">
        <f t="shared" ref="AF847:AF910" ca="1" si="24">IF(ISBLANK(W847),"NA",IF(W847&gt;=TODAY(),1,0))</f>
        <v>NA</v>
      </c>
    </row>
    <row r="848" spans="2:32" ht="15" customHeight="1" x14ac:dyDescent="0.25">
      <c r="B848" s="23">
        <v>579</v>
      </c>
      <c r="AF848" s="2" t="str">
        <f t="shared" ca="1" si="24"/>
        <v>NA</v>
      </c>
    </row>
    <row r="849" spans="2:32" ht="15" customHeight="1" x14ac:dyDescent="0.25">
      <c r="B849" s="23">
        <v>580</v>
      </c>
      <c r="AF849" s="2" t="str">
        <f t="shared" ca="1" si="24"/>
        <v>NA</v>
      </c>
    </row>
    <row r="850" spans="2:32" ht="15" customHeight="1" x14ac:dyDescent="0.25">
      <c r="B850" s="23">
        <v>581</v>
      </c>
      <c r="AF850" s="2" t="str">
        <f t="shared" ca="1" si="24"/>
        <v>NA</v>
      </c>
    </row>
    <row r="851" spans="2:32" ht="15" customHeight="1" x14ac:dyDescent="0.25">
      <c r="B851" s="23">
        <v>582</v>
      </c>
      <c r="AF851" s="2" t="str">
        <f t="shared" ca="1" si="24"/>
        <v>NA</v>
      </c>
    </row>
    <row r="852" spans="2:32" ht="15" customHeight="1" x14ac:dyDescent="0.25">
      <c r="B852" s="23">
        <v>583</v>
      </c>
      <c r="AF852" s="2" t="str">
        <f t="shared" ca="1" si="24"/>
        <v>NA</v>
      </c>
    </row>
    <row r="853" spans="2:32" ht="15" customHeight="1" x14ac:dyDescent="0.25">
      <c r="B853" s="23">
        <v>584</v>
      </c>
      <c r="AF853" s="2" t="str">
        <f t="shared" ca="1" si="24"/>
        <v>NA</v>
      </c>
    </row>
    <row r="854" spans="2:32" ht="15" customHeight="1" x14ac:dyDescent="0.25">
      <c r="B854" s="23">
        <v>585</v>
      </c>
      <c r="AF854" s="2" t="str">
        <f t="shared" ca="1" si="24"/>
        <v>NA</v>
      </c>
    </row>
    <row r="855" spans="2:32" ht="15" customHeight="1" x14ac:dyDescent="0.25">
      <c r="B855" s="23">
        <v>586</v>
      </c>
      <c r="AF855" s="2" t="str">
        <f t="shared" ca="1" si="24"/>
        <v>NA</v>
      </c>
    </row>
    <row r="856" spans="2:32" ht="15" customHeight="1" x14ac:dyDescent="0.25">
      <c r="B856" s="23">
        <v>587</v>
      </c>
      <c r="AF856" s="2" t="str">
        <f t="shared" ca="1" si="24"/>
        <v>NA</v>
      </c>
    </row>
    <row r="857" spans="2:32" ht="15" customHeight="1" x14ac:dyDescent="0.25">
      <c r="B857" s="23">
        <v>588</v>
      </c>
      <c r="AF857" s="2" t="str">
        <f t="shared" ca="1" si="24"/>
        <v>NA</v>
      </c>
    </row>
    <row r="858" spans="2:32" ht="15" customHeight="1" x14ac:dyDescent="0.25">
      <c r="B858" s="23">
        <v>589</v>
      </c>
      <c r="AF858" s="2" t="str">
        <f t="shared" ca="1" si="24"/>
        <v>NA</v>
      </c>
    </row>
    <row r="859" spans="2:32" ht="15" customHeight="1" x14ac:dyDescent="0.25">
      <c r="B859" s="23">
        <v>590</v>
      </c>
      <c r="AF859" s="2" t="str">
        <f t="shared" ca="1" si="24"/>
        <v>NA</v>
      </c>
    </row>
    <row r="860" spans="2:32" ht="15" customHeight="1" x14ac:dyDescent="0.25">
      <c r="B860" s="23">
        <v>591</v>
      </c>
      <c r="AF860" s="2" t="str">
        <f t="shared" ca="1" si="24"/>
        <v>NA</v>
      </c>
    </row>
    <row r="861" spans="2:32" ht="15" customHeight="1" x14ac:dyDescent="0.25">
      <c r="B861" s="23">
        <v>592</v>
      </c>
      <c r="AF861" s="2" t="str">
        <f t="shared" ca="1" si="24"/>
        <v>NA</v>
      </c>
    </row>
    <row r="862" spans="2:32" ht="15" customHeight="1" x14ac:dyDescent="0.25">
      <c r="B862" s="23">
        <v>593</v>
      </c>
      <c r="AF862" s="2" t="str">
        <f t="shared" ca="1" si="24"/>
        <v>NA</v>
      </c>
    </row>
    <row r="863" spans="2:32" ht="15" customHeight="1" x14ac:dyDescent="0.25">
      <c r="B863" s="23">
        <v>594</v>
      </c>
      <c r="AF863" s="2" t="str">
        <f t="shared" ca="1" si="24"/>
        <v>NA</v>
      </c>
    </row>
    <row r="864" spans="2:32" ht="15" customHeight="1" x14ac:dyDescent="0.25">
      <c r="B864" s="23">
        <v>595</v>
      </c>
      <c r="AF864" s="2" t="str">
        <f t="shared" ca="1" si="24"/>
        <v>NA</v>
      </c>
    </row>
    <row r="865" spans="2:32" ht="15" customHeight="1" x14ac:dyDescent="0.25">
      <c r="B865" s="23">
        <v>596</v>
      </c>
      <c r="AF865" s="2" t="str">
        <f t="shared" ca="1" si="24"/>
        <v>NA</v>
      </c>
    </row>
    <row r="866" spans="2:32" ht="15" customHeight="1" x14ac:dyDescent="0.25">
      <c r="B866" s="23">
        <v>597</v>
      </c>
      <c r="AF866" s="2" t="str">
        <f t="shared" ca="1" si="24"/>
        <v>NA</v>
      </c>
    </row>
    <row r="867" spans="2:32" ht="15" customHeight="1" x14ac:dyDescent="0.25">
      <c r="B867" s="23">
        <v>598</v>
      </c>
      <c r="AF867" s="2" t="str">
        <f t="shared" ca="1" si="24"/>
        <v>NA</v>
      </c>
    </row>
    <row r="868" spans="2:32" ht="15" customHeight="1" x14ac:dyDescent="0.25">
      <c r="B868" s="23">
        <v>599</v>
      </c>
      <c r="AF868" s="2" t="str">
        <f t="shared" ca="1" si="24"/>
        <v>NA</v>
      </c>
    </row>
    <row r="869" spans="2:32" ht="15" customHeight="1" x14ac:dyDescent="0.25">
      <c r="B869" s="23">
        <v>600</v>
      </c>
      <c r="AF869" s="2" t="str">
        <f t="shared" ca="1" si="24"/>
        <v>NA</v>
      </c>
    </row>
    <row r="870" spans="2:32" ht="15" customHeight="1" x14ac:dyDescent="0.25">
      <c r="B870" s="23">
        <v>601</v>
      </c>
      <c r="AF870" s="2" t="str">
        <f t="shared" ca="1" si="24"/>
        <v>NA</v>
      </c>
    </row>
    <row r="871" spans="2:32" ht="15" customHeight="1" x14ac:dyDescent="0.25">
      <c r="B871" s="23">
        <v>602</v>
      </c>
      <c r="AF871" s="2" t="str">
        <f t="shared" ca="1" si="24"/>
        <v>NA</v>
      </c>
    </row>
    <row r="872" spans="2:32" ht="15" customHeight="1" x14ac:dyDescent="0.25">
      <c r="B872" s="23">
        <v>603</v>
      </c>
      <c r="AF872" s="2" t="str">
        <f t="shared" ca="1" si="24"/>
        <v>NA</v>
      </c>
    </row>
    <row r="873" spans="2:32" ht="15" customHeight="1" x14ac:dyDescent="0.25">
      <c r="B873" s="23">
        <v>604</v>
      </c>
      <c r="AF873" s="2" t="str">
        <f t="shared" ca="1" si="24"/>
        <v>NA</v>
      </c>
    </row>
    <row r="874" spans="2:32" ht="15" customHeight="1" x14ac:dyDescent="0.25">
      <c r="B874" s="23">
        <v>605</v>
      </c>
      <c r="AF874" s="2" t="str">
        <f t="shared" ca="1" si="24"/>
        <v>NA</v>
      </c>
    </row>
    <row r="875" spans="2:32" ht="15" customHeight="1" x14ac:dyDescent="0.25">
      <c r="B875" s="23">
        <v>606</v>
      </c>
      <c r="AF875" s="2" t="str">
        <f t="shared" ca="1" si="24"/>
        <v>NA</v>
      </c>
    </row>
    <row r="876" spans="2:32" ht="15" customHeight="1" x14ac:dyDescent="0.25">
      <c r="B876" s="23">
        <v>607</v>
      </c>
      <c r="AF876" s="2" t="str">
        <f t="shared" ca="1" si="24"/>
        <v>NA</v>
      </c>
    </row>
    <row r="877" spans="2:32" ht="15" customHeight="1" x14ac:dyDescent="0.25">
      <c r="B877" s="23">
        <v>608</v>
      </c>
      <c r="AF877" s="2" t="str">
        <f t="shared" ca="1" si="24"/>
        <v>NA</v>
      </c>
    </row>
    <row r="878" spans="2:32" ht="15" customHeight="1" x14ac:dyDescent="0.25">
      <c r="B878" s="23">
        <v>609</v>
      </c>
      <c r="AF878" s="2" t="str">
        <f t="shared" ca="1" si="24"/>
        <v>NA</v>
      </c>
    </row>
    <row r="879" spans="2:32" ht="15" customHeight="1" x14ac:dyDescent="0.25">
      <c r="B879" s="23">
        <v>610</v>
      </c>
      <c r="AF879" s="2" t="str">
        <f t="shared" ca="1" si="24"/>
        <v>NA</v>
      </c>
    </row>
    <row r="880" spans="2:32" ht="15" customHeight="1" x14ac:dyDescent="0.25">
      <c r="B880" s="23">
        <v>611</v>
      </c>
      <c r="AF880" s="2" t="str">
        <f t="shared" ca="1" si="24"/>
        <v>NA</v>
      </c>
    </row>
    <row r="881" spans="2:32" ht="15" customHeight="1" x14ac:dyDescent="0.25">
      <c r="B881" s="23">
        <v>612</v>
      </c>
      <c r="AF881" s="2" t="str">
        <f t="shared" ca="1" si="24"/>
        <v>NA</v>
      </c>
    </row>
    <row r="882" spans="2:32" ht="15" customHeight="1" x14ac:dyDescent="0.25">
      <c r="B882" s="23">
        <v>613</v>
      </c>
      <c r="AF882" s="2" t="str">
        <f t="shared" ca="1" si="24"/>
        <v>NA</v>
      </c>
    </row>
    <row r="883" spans="2:32" ht="15" customHeight="1" x14ac:dyDescent="0.25">
      <c r="B883" s="23">
        <v>614</v>
      </c>
      <c r="AF883" s="2" t="str">
        <f t="shared" ca="1" si="24"/>
        <v>NA</v>
      </c>
    </row>
    <row r="884" spans="2:32" ht="15" customHeight="1" x14ac:dyDescent="0.25">
      <c r="B884" s="23">
        <v>615</v>
      </c>
      <c r="AF884" s="2" t="str">
        <f t="shared" ca="1" si="24"/>
        <v>NA</v>
      </c>
    </row>
    <row r="885" spans="2:32" ht="15" customHeight="1" x14ac:dyDescent="0.25">
      <c r="B885" s="23">
        <v>616</v>
      </c>
      <c r="AF885" s="2" t="str">
        <f t="shared" ca="1" si="24"/>
        <v>NA</v>
      </c>
    </row>
    <row r="886" spans="2:32" ht="15" customHeight="1" x14ac:dyDescent="0.25">
      <c r="B886" s="23">
        <v>617</v>
      </c>
      <c r="AF886" s="2" t="str">
        <f t="shared" ca="1" si="24"/>
        <v>NA</v>
      </c>
    </row>
    <row r="887" spans="2:32" ht="15" customHeight="1" x14ac:dyDescent="0.25">
      <c r="B887" s="23">
        <v>618</v>
      </c>
      <c r="AF887" s="2" t="str">
        <f t="shared" ca="1" si="24"/>
        <v>NA</v>
      </c>
    </row>
    <row r="888" spans="2:32" ht="15" customHeight="1" x14ac:dyDescent="0.25">
      <c r="B888" s="23">
        <v>619</v>
      </c>
      <c r="AF888" s="2" t="str">
        <f t="shared" ca="1" si="24"/>
        <v>NA</v>
      </c>
    </row>
    <row r="889" spans="2:32" ht="15" customHeight="1" x14ac:dyDescent="0.25">
      <c r="B889" s="23">
        <v>620</v>
      </c>
      <c r="AF889" s="2" t="str">
        <f t="shared" ca="1" si="24"/>
        <v>NA</v>
      </c>
    </row>
    <row r="890" spans="2:32" ht="15" customHeight="1" x14ac:dyDescent="0.25">
      <c r="B890" s="23">
        <v>621</v>
      </c>
      <c r="AF890" s="2" t="str">
        <f t="shared" ca="1" si="24"/>
        <v>NA</v>
      </c>
    </row>
    <row r="891" spans="2:32" ht="15" customHeight="1" x14ac:dyDescent="0.25">
      <c r="B891" s="23">
        <v>622</v>
      </c>
      <c r="AF891" s="2" t="str">
        <f t="shared" ca="1" si="24"/>
        <v>NA</v>
      </c>
    </row>
    <row r="892" spans="2:32" ht="15" customHeight="1" x14ac:dyDescent="0.25">
      <c r="B892" s="23">
        <v>623</v>
      </c>
      <c r="AF892" s="2" t="str">
        <f t="shared" ca="1" si="24"/>
        <v>NA</v>
      </c>
    </row>
    <row r="893" spans="2:32" ht="15" customHeight="1" x14ac:dyDescent="0.25">
      <c r="B893" s="23">
        <v>624</v>
      </c>
      <c r="AF893" s="2" t="str">
        <f t="shared" ca="1" si="24"/>
        <v>NA</v>
      </c>
    </row>
    <row r="894" spans="2:32" ht="15" customHeight="1" x14ac:dyDescent="0.25">
      <c r="B894" s="23">
        <v>625</v>
      </c>
      <c r="AF894" s="2" t="str">
        <f t="shared" ca="1" si="24"/>
        <v>NA</v>
      </c>
    </row>
    <row r="895" spans="2:32" ht="15" customHeight="1" x14ac:dyDescent="0.25">
      <c r="B895" s="23">
        <v>626</v>
      </c>
      <c r="AF895" s="2" t="str">
        <f t="shared" ca="1" si="24"/>
        <v>NA</v>
      </c>
    </row>
    <row r="896" spans="2:32" ht="15" customHeight="1" x14ac:dyDescent="0.25">
      <c r="B896" s="23">
        <v>627</v>
      </c>
      <c r="AF896" s="2" t="str">
        <f t="shared" ca="1" si="24"/>
        <v>NA</v>
      </c>
    </row>
    <row r="897" spans="2:32" ht="15" customHeight="1" x14ac:dyDescent="0.25">
      <c r="B897" s="23">
        <v>628</v>
      </c>
      <c r="AF897" s="2" t="str">
        <f t="shared" ca="1" si="24"/>
        <v>NA</v>
      </c>
    </row>
    <row r="898" spans="2:32" ht="15" customHeight="1" x14ac:dyDescent="0.25">
      <c r="B898" s="23">
        <v>629</v>
      </c>
      <c r="AF898" s="2" t="str">
        <f t="shared" ca="1" si="24"/>
        <v>NA</v>
      </c>
    </row>
    <row r="899" spans="2:32" ht="15" customHeight="1" x14ac:dyDescent="0.25">
      <c r="B899" s="23">
        <v>630</v>
      </c>
      <c r="AF899" s="2" t="str">
        <f t="shared" ca="1" si="24"/>
        <v>NA</v>
      </c>
    </row>
    <row r="900" spans="2:32" ht="15" customHeight="1" x14ac:dyDescent="0.25">
      <c r="B900" s="23">
        <v>631</v>
      </c>
      <c r="AF900" s="2" t="str">
        <f t="shared" ca="1" si="24"/>
        <v>NA</v>
      </c>
    </row>
    <row r="901" spans="2:32" ht="15" customHeight="1" x14ac:dyDescent="0.25">
      <c r="B901" s="23">
        <v>632</v>
      </c>
      <c r="AF901" s="2" t="str">
        <f t="shared" ca="1" si="24"/>
        <v>NA</v>
      </c>
    </row>
    <row r="902" spans="2:32" ht="15" customHeight="1" x14ac:dyDescent="0.25">
      <c r="B902" s="23">
        <v>633</v>
      </c>
      <c r="AF902" s="2" t="str">
        <f t="shared" ca="1" si="24"/>
        <v>NA</v>
      </c>
    </row>
    <row r="903" spans="2:32" ht="15" customHeight="1" x14ac:dyDescent="0.25">
      <c r="B903" s="23">
        <v>634</v>
      </c>
      <c r="AF903" s="2" t="str">
        <f t="shared" ca="1" si="24"/>
        <v>NA</v>
      </c>
    </row>
    <row r="904" spans="2:32" ht="15" customHeight="1" x14ac:dyDescent="0.25">
      <c r="B904" s="23">
        <v>635</v>
      </c>
      <c r="AF904" s="2" t="str">
        <f t="shared" ca="1" si="24"/>
        <v>NA</v>
      </c>
    </row>
    <row r="905" spans="2:32" ht="15" customHeight="1" x14ac:dyDescent="0.25">
      <c r="B905" s="23">
        <v>636</v>
      </c>
      <c r="AF905" s="2" t="str">
        <f t="shared" ca="1" si="24"/>
        <v>NA</v>
      </c>
    </row>
    <row r="906" spans="2:32" ht="15" customHeight="1" x14ac:dyDescent="0.25">
      <c r="B906" s="23">
        <v>637</v>
      </c>
      <c r="AF906" s="2" t="str">
        <f t="shared" ca="1" si="24"/>
        <v>NA</v>
      </c>
    </row>
    <row r="907" spans="2:32" ht="15" customHeight="1" x14ac:dyDescent="0.25">
      <c r="B907" s="23">
        <v>638</v>
      </c>
      <c r="AF907" s="2" t="str">
        <f t="shared" ca="1" si="24"/>
        <v>NA</v>
      </c>
    </row>
    <row r="908" spans="2:32" ht="15" customHeight="1" x14ac:dyDescent="0.25">
      <c r="B908" s="23">
        <v>639</v>
      </c>
      <c r="AF908" s="2" t="str">
        <f t="shared" ca="1" si="24"/>
        <v>NA</v>
      </c>
    </row>
    <row r="909" spans="2:32" ht="15" customHeight="1" x14ac:dyDescent="0.25">
      <c r="B909" s="23">
        <v>640</v>
      </c>
      <c r="AF909" s="2" t="str">
        <f t="shared" ca="1" si="24"/>
        <v>NA</v>
      </c>
    </row>
    <row r="910" spans="2:32" ht="15" customHeight="1" x14ac:dyDescent="0.25">
      <c r="B910" s="23">
        <v>641</v>
      </c>
      <c r="AF910" s="2" t="str">
        <f t="shared" ca="1" si="24"/>
        <v>NA</v>
      </c>
    </row>
    <row r="911" spans="2:32" ht="15" customHeight="1" x14ac:dyDescent="0.25">
      <c r="B911" s="23">
        <v>642</v>
      </c>
      <c r="AF911" s="2" t="str">
        <f t="shared" ref="AF911:AF974" ca="1" si="25">IF(ISBLANK(W911),"NA",IF(W911&gt;=TODAY(),1,0))</f>
        <v>NA</v>
      </c>
    </row>
    <row r="912" spans="2:32" ht="15" customHeight="1" x14ac:dyDescent="0.25">
      <c r="B912" s="23">
        <v>643</v>
      </c>
      <c r="AF912" s="2" t="str">
        <f t="shared" ca="1" si="25"/>
        <v>NA</v>
      </c>
    </row>
    <row r="913" spans="2:32" ht="15" customHeight="1" x14ac:dyDescent="0.25">
      <c r="B913" s="23">
        <v>644</v>
      </c>
      <c r="AF913" s="2" t="str">
        <f t="shared" ca="1" si="25"/>
        <v>NA</v>
      </c>
    </row>
    <row r="914" spans="2:32" ht="15" customHeight="1" x14ac:dyDescent="0.25">
      <c r="B914" s="23">
        <v>645</v>
      </c>
      <c r="AF914" s="2" t="str">
        <f t="shared" ca="1" si="25"/>
        <v>NA</v>
      </c>
    </row>
    <row r="915" spans="2:32" ht="15" customHeight="1" x14ac:dyDescent="0.25">
      <c r="B915" s="23">
        <v>646</v>
      </c>
      <c r="AF915" s="2" t="str">
        <f t="shared" ca="1" si="25"/>
        <v>NA</v>
      </c>
    </row>
    <row r="916" spans="2:32" ht="15" customHeight="1" x14ac:dyDescent="0.25">
      <c r="B916" s="23">
        <v>647</v>
      </c>
      <c r="AF916" s="2" t="str">
        <f t="shared" ca="1" si="25"/>
        <v>NA</v>
      </c>
    </row>
    <row r="917" spans="2:32" ht="15" customHeight="1" x14ac:dyDescent="0.25">
      <c r="B917" s="23">
        <v>648</v>
      </c>
      <c r="AF917" s="2" t="str">
        <f t="shared" ca="1" si="25"/>
        <v>NA</v>
      </c>
    </row>
    <row r="918" spans="2:32" ht="15" customHeight="1" x14ac:dyDescent="0.25">
      <c r="B918" s="23">
        <v>649</v>
      </c>
      <c r="AF918" s="2" t="str">
        <f t="shared" ca="1" si="25"/>
        <v>NA</v>
      </c>
    </row>
    <row r="919" spans="2:32" ht="15" customHeight="1" x14ac:dyDescent="0.25">
      <c r="B919" s="23">
        <v>650</v>
      </c>
      <c r="AF919" s="2" t="str">
        <f t="shared" ca="1" si="25"/>
        <v>NA</v>
      </c>
    </row>
    <row r="920" spans="2:32" ht="15" customHeight="1" x14ac:dyDescent="0.25">
      <c r="B920" s="23">
        <v>651</v>
      </c>
      <c r="AF920" s="2" t="str">
        <f t="shared" ca="1" si="25"/>
        <v>NA</v>
      </c>
    </row>
    <row r="921" spans="2:32" ht="15" customHeight="1" x14ac:dyDescent="0.25">
      <c r="B921" s="23">
        <v>652</v>
      </c>
      <c r="AF921" s="2" t="str">
        <f t="shared" ca="1" si="25"/>
        <v>NA</v>
      </c>
    </row>
    <row r="922" spans="2:32" ht="15" customHeight="1" x14ac:dyDescent="0.25">
      <c r="B922" s="23">
        <v>653</v>
      </c>
      <c r="AF922" s="2" t="str">
        <f t="shared" ca="1" si="25"/>
        <v>NA</v>
      </c>
    </row>
    <row r="923" spans="2:32" ht="15" customHeight="1" x14ac:dyDescent="0.25">
      <c r="B923" s="23">
        <v>654</v>
      </c>
      <c r="AF923" s="2" t="str">
        <f t="shared" ca="1" si="25"/>
        <v>NA</v>
      </c>
    </row>
    <row r="924" spans="2:32" ht="15" customHeight="1" x14ac:dyDescent="0.25">
      <c r="B924" s="23">
        <v>655</v>
      </c>
      <c r="AF924" s="2" t="str">
        <f t="shared" ca="1" si="25"/>
        <v>NA</v>
      </c>
    </row>
    <row r="925" spans="2:32" ht="15" customHeight="1" x14ac:dyDescent="0.25">
      <c r="B925" s="23">
        <v>656</v>
      </c>
      <c r="AF925" s="2" t="str">
        <f t="shared" ca="1" si="25"/>
        <v>NA</v>
      </c>
    </row>
    <row r="926" spans="2:32" ht="15" customHeight="1" x14ac:dyDescent="0.25">
      <c r="B926" s="23">
        <v>657</v>
      </c>
      <c r="AF926" s="2" t="str">
        <f t="shared" ca="1" si="25"/>
        <v>NA</v>
      </c>
    </row>
    <row r="927" spans="2:32" ht="15" customHeight="1" x14ac:dyDescent="0.25">
      <c r="B927" s="23">
        <v>658</v>
      </c>
      <c r="AF927" s="2" t="str">
        <f t="shared" ca="1" si="25"/>
        <v>NA</v>
      </c>
    </row>
    <row r="928" spans="2:32" ht="15" customHeight="1" x14ac:dyDescent="0.25">
      <c r="B928" s="23">
        <v>659</v>
      </c>
      <c r="AF928" s="2" t="str">
        <f t="shared" ca="1" si="25"/>
        <v>NA</v>
      </c>
    </row>
    <row r="929" spans="2:32" ht="15" customHeight="1" x14ac:dyDescent="0.25">
      <c r="B929" s="23">
        <v>660</v>
      </c>
      <c r="AF929" s="2" t="str">
        <f t="shared" ca="1" si="25"/>
        <v>NA</v>
      </c>
    </row>
    <row r="930" spans="2:32" ht="15" customHeight="1" x14ac:dyDescent="0.25">
      <c r="B930" s="23">
        <v>661</v>
      </c>
      <c r="AF930" s="2" t="str">
        <f t="shared" ca="1" si="25"/>
        <v>NA</v>
      </c>
    </row>
    <row r="931" spans="2:32" ht="15" customHeight="1" x14ac:dyDescent="0.25">
      <c r="B931" s="23">
        <v>662</v>
      </c>
      <c r="AF931" s="2" t="str">
        <f t="shared" ca="1" si="25"/>
        <v>NA</v>
      </c>
    </row>
    <row r="932" spans="2:32" ht="15" customHeight="1" x14ac:dyDescent="0.25">
      <c r="B932" s="23">
        <v>663</v>
      </c>
      <c r="AF932" s="2" t="str">
        <f t="shared" ca="1" si="25"/>
        <v>NA</v>
      </c>
    </row>
    <row r="933" spans="2:32" ht="15" customHeight="1" x14ac:dyDescent="0.25">
      <c r="B933" s="23">
        <v>664</v>
      </c>
      <c r="AF933" s="2" t="str">
        <f t="shared" ca="1" si="25"/>
        <v>NA</v>
      </c>
    </row>
    <row r="934" spans="2:32" ht="15" customHeight="1" x14ac:dyDescent="0.25">
      <c r="B934" s="23">
        <v>665</v>
      </c>
      <c r="AF934" s="2" t="str">
        <f t="shared" ca="1" si="25"/>
        <v>NA</v>
      </c>
    </row>
    <row r="935" spans="2:32" ht="15" customHeight="1" x14ac:dyDescent="0.25">
      <c r="B935" s="23">
        <v>666</v>
      </c>
      <c r="AF935" s="2" t="str">
        <f t="shared" ca="1" si="25"/>
        <v>NA</v>
      </c>
    </row>
    <row r="936" spans="2:32" ht="15" customHeight="1" x14ac:dyDescent="0.25">
      <c r="B936" s="23">
        <v>667</v>
      </c>
      <c r="AF936" s="2" t="str">
        <f t="shared" ca="1" si="25"/>
        <v>NA</v>
      </c>
    </row>
    <row r="937" spans="2:32" ht="15" customHeight="1" x14ac:dyDescent="0.25">
      <c r="B937" s="23">
        <v>668</v>
      </c>
      <c r="AF937" s="2" t="str">
        <f t="shared" ca="1" si="25"/>
        <v>NA</v>
      </c>
    </row>
    <row r="938" spans="2:32" ht="15" customHeight="1" x14ac:dyDescent="0.25">
      <c r="B938" s="23">
        <v>669</v>
      </c>
      <c r="AF938" s="2" t="str">
        <f t="shared" ca="1" si="25"/>
        <v>NA</v>
      </c>
    </row>
    <row r="939" spans="2:32" ht="15" customHeight="1" x14ac:dyDescent="0.25">
      <c r="B939" s="23">
        <v>670</v>
      </c>
      <c r="AF939" s="2" t="str">
        <f t="shared" ca="1" si="25"/>
        <v>NA</v>
      </c>
    </row>
    <row r="940" spans="2:32" ht="15" customHeight="1" x14ac:dyDescent="0.25">
      <c r="B940" s="23">
        <v>671</v>
      </c>
      <c r="AF940" s="2" t="str">
        <f t="shared" ca="1" si="25"/>
        <v>NA</v>
      </c>
    </row>
    <row r="941" spans="2:32" ht="15" customHeight="1" x14ac:dyDescent="0.25">
      <c r="B941" s="23">
        <v>672</v>
      </c>
      <c r="AF941" s="2" t="str">
        <f t="shared" ca="1" si="25"/>
        <v>NA</v>
      </c>
    </row>
    <row r="942" spans="2:32" ht="15" customHeight="1" x14ac:dyDescent="0.25">
      <c r="B942" s="23">
        <v>673</v>
      </c>
      <c r="AF942" s="2" t="str">
        <f t="shared" ca="1" si="25"/>
        <v>NA</v>
      </c>
    </row>
    <row r="943" spans="2:32" ht="15" customHeight="1" x14ac:dyDescent="0.25">
      <c r="B943" s="23">
        <v>674</v>
      </c>
      <c r="AF943" s="2" t="str">
        <f t="shared" ca="1" si="25"/>
        <v>NA</v>
      </c>
    </row>
    <row r="944" spans="2:32" ht="15" customHeight="1" x14ac:dyDescent="0.25">
      <c r="B944" s="23">
        <v>675</v>
      </c>
      <c r="AF944" s="2" t="str">
        <f t="shared" ca="1" si="25"/>
        <v>NA</v>
      </c>
    </row>
    <row r="945" spans="2:32" ht="15" customHeight="1" x14ac:dyDescent="0.25">
      <c r="B945" s="23">
        <v>676</v>
      </c>
      <c r="AF945" s="2" t="str">
        <f t="shared" ca="1" si="25"/>
        <v>NA</v>
      </c>
    </row>
    <row r="946" spans="2:32" ht="15" customHeight="1" x14ac:dyDescent="0.25">
      <c r="B946" s="23">
        <v>677</v>
      </c>
      <c r="AF946" s="2" t="str">
        <f t="shared" ca="1" si="25"/>
        <v>NA</v>
      </c>
    </row>
    <row r="947" spans="2:32" ht="15" customHeight="1" x14ac:dyDescent="0.25">
      <c r="B947" s="23">
        <v>678</v>
      </c>
      <c r="AF947" s="2" t="str">
        <f t="shared" ca="1" si="25"/>
        <v>NA</v>
      </c>
    </row>
    <row r="948" spans="2:32" ht="15" customHeight="1" x14ac:dyDescent="0.25">
      <c r="B948" s="23">
        <v>679</v>
      </c>
      <c r="AF948" s="2" t="str">
        <f t="shared" ca="1" si="25"/>
        <v>NA</v>
      </c>
    </row>
    <row r="949" spans="2:32" ht="15" customHeight="1" x14ac:dyDescent="0.25">
      <c r="B949" s="23">
        <v>680</v>
      </c>
      <c r="AF949" s="2" t="str">
        <f t="shared" ca="1" si="25"/>
        <v>NA</v>
      </c>
    </row>
    <row r="950" spans="2:32" ht="15" customHeight="1" x14ac:dyDescent="0.25">
      <c r="B950" s="23">
        <v>681</v>
      </c>
      <c r="AF950" s="2" t="str">
        <f t="shared" ca="1" si="25"/>
        <v>NA</v>
      </c>
    </row>
    <row r="951" spans="2:32" ht="15" customHeight="1" x14ac:dyDescent="0.25">
      <c r="B951" s="23">
        <v>682</v>
      </c>
      <c r="AF951" s="2" t="str">
        <f t="shared" ca="1" si="25"/>
        <v>NA</v>
      </c>
    </row>
    <row r="952" spans="2:32" ht="15" customHeight="1" x14ac:dyDescent="0.25">
      <c r="B952" s="23">
        <v>683</v>
      </c>
      <c r="AF952" s="2" t="str">
        <f t="shared" ca="1" si="25"/>
        <v>NA</v>
      </c>
    </row>
    <row r="953" spans="2:32" ht="15" customHeight="1" x14ac:dyDescent="0.25">
      <c r="B953" s="23">
        <v>684</v>
      </c>
      <c r="AF953" s="2" t="str">
        <f t="shared" ca="1" si="25"/>
        <v>NA</v>
      </c>
    </row>
    <row r="954" spans="2:32" ht="15" customHeight="1" x14ac:dyDescent="0.25">
      <c r="B954" s="23">
        <v>685</v>
      </c>
      <c r="AF954" s="2" t="str">
        <f t="shared" ca="1" si="25"/>
        <v>NA</v>
      </c>
    </row>
    <row r="955" spans="2:32" ht="15" customHeight="1" x14ac:dyDescent="0.25">
      <c r="B955" s="23">
        <v>686</v>
      </c>
      <c r="AF955" s="2" t="str">
        <f t="shared" ca="1" si="25"/>
        <v>NA</v>
      </c>
    </row>
    <row r="956" spans="2:32" ht="15" customHeight="1" x14ac:dyDescent="0.25">
      <c r="B956" s="23">
        <v>687</v>
      </c>
      <c r="AF956" s="2" t="str">
        <f t="shared" ca="1" si="25"/>
        <v>NA</v>
      </c>
    </row>
    <row r="957" spans="2:32" ht="15" customHeight="1" x14ac:dyDescent="0.25">
      <c r="B957" s="23">
        <v>688</v>
      </c>
      <c r="AF957" s="2" t="str">
        <f t="shared" ca="1" si="25"/>
        <v>NA</v>
      </c>
    </row>
    <row r="958" spans="2:32" ht="15" customHeight="1" x14ac:dyDescent="0.25">
      <c r="B958" s="23">
        <v>689</v>
      </c>
      <c r="AF958" s="2" t="str">
        <f t="shared" ca="1" si="25"/>
        <v>NA</v>
      </c>
    </row>
    <row r="959" spans="2:32" ht="15" customHeight="1" x14ac:dyDescent="0.25">
      <c r="B959" s="23">
        <v>690</v>
      </c>
      <c r="AF959" s="2" t="str">
        <f t="shared" ca="1" si="25"/>
        <v>NA</v>
      </c>
    </row>
    <row r="960" spans="2:32" ht="15" customHeight="1" x14ac:dyDescent="0.25">
      <c r="B960" s="23">
        <v>691</v>
      </c>
      <c r="AF960" s="2" t="str">
        <f t="shared" ca="1" si="25"/>
        <v>NA</v>
      </c>
    </row>
    <row r="961" spans="2:32" ht="15" customHeight="1" x14ac:dyDescent="0.25">
      <c r="B961" s="23">
        <v>692</v>
      </c>
      <c r="AF961" s="2" t="str">
        <f t="shared" ca="1" si="25"/>
        <v>NA</v>
      </c>
    </row>
    <row r="962" spans="2:32" ht="15" customHeight="1" x14ac:dyDescent="0.25">
      <c r="B962" s="23">
        <v>693</v>
      </c>
      <c r="AF962" s="2" t="str">
        <f t="shared" ca="1" si="25"/>
        <v>NA</v>
      </c>
    </row>
    <row r="963" spans="2:32" ht="15" customHeight="1" x14ac:dyDescent="0.25">
      <c r="B963" s="23">
        <v>694</v>
      </c>
      <c r="AF963" s="2" t="str">
        <f t="shared" ca="1" si="25"/>
        <v>NA</v>
      </c>
    </row>
    <row r="964" spans="2:32" ht="15" customHeight="1" x14ac:dyDescent="0.25">
      <c r="B964" s="23">
        <v>695</v>
      </c>
      <c r="AF964" s="2" t="str">
        <f t="shared" ca="1" si="25"/>
        <v>NA</v>
      </c>
    </row>
    <row r="965" spans="2:32" ht="15" customHeight="1" x14ac:dyDescent="0.25">
      <c r="B965" s="23">
        <v>696</v>
      </c>
      <c r="AF965" s="2" t="str">
        <f t="shared" ca="1" si="25"/>
        <v>NA</v>
      </c>
    </row>
    <row r="966" spans="2:32" ht="15" customHeight="1" x14ac:dyDescent="0.25">
      <c r="B966" s="23">
        <v>697</v>
      </c>
      <c r="AF966" s="2" t="str">
        <f t="shared" ca="1" si="25"/>
        <v>NA</v>
      </c>
    </row>
    <row r="967" spans="2:32" ht="15" customHeight="1" x14ac:dyDescent="0.25">
      <c r="B967" s="23">
        <v>698</v>
      </c>
      <c r="AF967" s="2" t="str">
        <f t="shared" ca="1" si="25"/>
        <v>NA</v>
      </c>
    </row>
    <row r="968" spans="2:32" ht="15" customHeight="1" x14ac:dyDescent="0.25">
      <c r="B968" s="23">
        <v>699</v>
      </c>
      <c r="AF968" s="2" t="str">
        <f t="shared" ca="1" si="25"/>
        <v>NA</v>
      </c>
    </row>
    <row r="969" spans="2:32" ht="15" customHeight="1" x14ac:dyDescent="0.25">
      <c r="B969" s="23">
        <v>700</v>
      </c>
      <c r="AF969" s="2" t="str">
        <f t="shared" ca="1" si="25"/>
        <v>NA</v>
      </c>
    </row>
    <row r="970" spans="2:32" ht="15" customHeight="1" x14ac:dyDescent="0.25">
      <c r="B970" s="23">
        <v>701</v>
      </c>
      <c r="AF970" s="2" t="str">
        <f t="shared" ca="1" si="25"/>
        <v>NA</v>
      </c>
    </row>
    <row r="971" spans="2:32" ht="15" customHeight="1" x14ac:dyDescent="0.25">
      <c r="B971" s="23">
        <v>702</v>
      </c>
      <c r="AF971" s="2" t="str">
        <f t="shared" ca="1" si="25"/>
        <v>NA</v>
      </c>
    </row>
    <row r="972" spans="2:32" ht="15" customHeight="1" x14ac:dyDescent="0.25">
      <c r="B972" s="23">
        <v>703</v>
      </c>
      <c r="AF972" s="2" t="str">
        <f t="shared" ca="1" si="25"/>
        <v>NA</v>
      </c>
    </row>
    <row r="973" spans="2:32" ht="15" customHeight="1" x14ac:dyDescent="0.25">
      <c r="B973" s="23">
        <v>704</v>
      </c>
      <c r="AF973" s="2" t="str">
        <f t="shared" ca="1" si="25"/>
        <v>NA</v>
      </c>
    </row>
    <row r="974" spans="2:32" ht="15" customHeight="1" x14ac:dyDescent="0.25">
      <c r="B974" s="23">
        <v>705</v>
      </c>
      <c r="AF974" s="2" t="str">
        <f t="shared" ca="1" si="25"/>
        <v>NA</v>
      </c>
    </row>
    <row r="975" spans="2:32" ht="15" customHeight="1" x14ac:dyDescent="0.25">
      <c r="B975" s="23">
        <v>706</v>
      </c>
      <c r="AF975" s="2" t="str">
        <f t="shared" ref="AF975:AF1038" ca="1" si="26">IF(ISBLANK(W975),"NA",IF(W975&gt;=TODAY(),1,0))</f>
        <v>NA</v>
      </c>
    </row>
    <row r="976" spans="2:32" ht="15" customHeight="1" x14ac:dyDescent="0.25">
      <c r="B976" s="23">
        <v>707</v>
      </c>
      <c r="AF976" s="2" t="str">
        <f t="shared" ca="1" si="26"/>
        <v>NA</v>
      </c>
    </row>
    <row r="977" spans="2:32" ht="15" customHeight="1" x14ac:dyDescent="0.25">
      <c r="B977" s="23">
        <v>708</v>
      </c>
      <c r="AF977" s="2" t="str">
        <f t="shared" ca="1" si="26"/>
        <v>NA</v>
      </c>
    </row>
    <row r="978" spans="2:32" ht="15" customHeight="1" x14ac:dyDescent="0.25">
      <c r="B978" s="23">
        <v>709</v>
      </c>
      <c r="AF978" s="2" t="str">
        <f t="shared" ca="1" si="26"/>
        <v>NA</v>
      </c>
    </row>
    <row r="979" spans="2:32" ht="15" customHeight="1" x14ac:dyDescent="0.25">
      <c r="B979" s="23">
        <v>710</v>
      </c>
      <c r="AF979" s="2" t="str">
        <f t="shared" ca="1" si="26"/>
        <v>NA</v>
      </c>
    </row>
    <row r="980" spans="2:32" ht="15" customHeight="1" x14ac:dyDescent="0.25">
      <c r="B980" s="23">
        <v>711</v>
      </c>
      <c r="AF980" s="2" t="str">
        <f t="shared" ca="1" si="26"/>
        <v>NA</v>
      </c>
    </row>
    <row r="981" spans="2:32" ht="15" customHeight="1" x14ac:dyDescent="0.25">
      <c r="B981" s="23">
        <v>712</v>
      </c>
      <c r="AF981" s="2" t="str">
        <f t="shared" ca="1" si="26"/>
        <v>NA</v>
      </c>
    </row>
    <row r="982" spans="2:32" ht="15" customHeight="1" x14ac:dyDescent="0.25">
      <c r="B982" s="23">
        <v>713</v>
      </c>
      <c r="AF982" s="2" t="str">
        <f t="shared" ca="1" si="26"/>
        <v>NA</v>
      </c>
    </row>
    <row r="983" spans="2:32" ht="15" customHeight="1" x14ac:dyDescent="0.25">
      <c r="B983" s="23">
        <v>714</v>
      </c>
      <c r="AF983" s="2" t="str">
        <f t="shared" ca="1" si="26"/>
        <v>NA</v>
      </c>
    </row>
    <row r="984" spans="2:32" ht="15" customHeight="1" x14ac:dyDescent="0.25">
      <c r="B984" s="23">
        <v>715</v>
      </c>
      <c r="AF984" s="2" t="str">
        <f t="shared" ca="1" si="26"/>
        <v>NA</v>
      </c>
    </row>
    <row r="985" spans="2:32" ht="15" customHeight="1" x14ac:dyDescent="0.25">
      <c r="B985" s="23">
        <v>716</v>
      </c>
      <c r="AF985" s="2" t="str">
        <f t="shared" ca="1" si="26"/>
        <v>NA</v>
      </c>
    </row>
    <row r="986" spans="2:32" ht="15" customHeight="1" x14ac:dyDescent="0.25">
      <c r="B986" s="23">
        <v>717</v>
      </c>
      <c r="AF986" s="2" t="str">
        <f t="shared" ca="1" si="26"/>
        <v>NA</v>
      </c>
    </row>
    <row r="987" spans="2:32" ht="15" customHeight="1" x14ac:dyDescent="0.25">
      <c r="B987" s="23">
        <v>718</v>
      </c>
      <c r="AF987" s="2" t="str">
        <f t="shared" ca="1" si="26"/>
        <v>NA</v>
      </c>
    </row>
    <row r="988" spans="2:32" ht="15" customHeight="1" x14ac:dyDescent="0.25">
      <c r="B988" s="23">
        <v>719</v>
      </c>
      <c r="AF988" s="2" t="str">
        <f t="shared" ca="1" si="26"/>
        <v>NA</v>
      </c>
    </row>
    <row r="989" spans="2:32" ht="15" customHeight="1" x14ac:dyDescent="0.25">
      <c r="B989" s="23">
        <v>720</v>
      </c>
      <c r="AF989" s="2" t="str">
        <f t="shared" ca="1" si="26"/>
        <v>NA</v>
      </c>
    </row>
    <row r="990" spans="2:32" ht="15" customHeight="1" x14ac:dyDescent="0.25">
      <c r="B990" s="23">
        <v>721</v>
      </c>
      <c r="AF990" s="2" t="str">
        <f t="shared" ca="1" si="26"/>
        <v>NA</v>
      </c>
    </row>
    <row r="991" spans="2:32" ht="15" customHeight="1" x14ac:dyDescent="0.25">
      <c r="B991" s="23">
        <v>722</v>
      </c>
      <c r="AF991" s="2" t="str">
        <f t="shared" ca="1" si="26"/>
        <v>NA</v>
      </c>
    </row>
    <row r="992" spans="2:32" ht="15" customHeight="1" x14ac:dyDescent="0.25">
      <c r="B992" s="23">
        <v>723</v>
      </c>
      <c r="AF992" s="2" t="str">
        <f t="shared" ca="1" si="26"/>
        <v>NA</v>
      </c>
    </row>
    <row r="993" spans="2:32" ht="15" customHeight="1" x14ac:dyDescent="0.25">
      <c r="B993" s="23">
        <v>724</v>
      </c>
      <c r="AF993" s="2" t="str">
        <f t="shared" ca="1" si="26"/>
        <v>NA</v>
      </c>
    </row>
    <row r="994" spans="2:32" ht="15" customHeight="1" x14ac:dyDescent="0.25">
      <c r="B994" s="23">
        <v>725</v>
      </c>
      <c r="AF994" s="2" t="str">
        <f t="shared" ca="1" si="26"/>
        <v>NA</v>
      </c>
    </row>
    <row r="995" spans="2:32" ht="15" customHeight="1" x14ac:dyDescent="0.25">
      <c r="B995" s="23">
        <v>726</v>
      </c>
      <c r="AF995" s="2" t="str">
        <f t="shared" ca="1" si="26"/>
        <v>NA</v>
      </c>
    </row>
    <row r="996" spans="2:32" ht="15" customHeight="1" x14ac:dyDescent="0.25">
      <c r="B996" s="23">
        <v>727</v>
      </c>
      <c r="AF996" s="2" t="str">
        <f t="shared" ca="1" si="26"/>
        <v>NA</v>
      </c>
    </row>
    <row r="997" spans="2:32" ht="15" customHeight="1" x14ac:dyDescent="0.25">
      <c r="B997" s="23">
        <v>728</v>
      </c>
      <c r="AF997" s="2" t="str">
        <f t="shared" ca="1" si="26"/>
        <v>NA</v>
      </c>
    </row>
    <row r="998" spans="2:32" ht="15" customHeight="1" x14ac:dyDescent="0.25">
      <c r="B998" s="23">
        <v>729</v>
      </c>
      <c r="AF998" s="2" t="str">
        <f t="shared" ca="1" si="26"/>
        <v>NA</v>
      </c>
    </row>
    <row r="999" spans="2:32" ht="15" customHeight="1" x14ac:dyDescent="0.25">
      <c r="B999" s="23">
        <v>730</v>
      </c>
      <c r="AF999" s="2" t="str">
        <f t="shared" ca="1" si="26"/>
        <v>NA</v>
      </c>
    </row>
    <row r="1000" spans="2:32" ht="15" customHeight="1" x14ac:dyDescent="0.25">
      <c r="B1000" s="23">
        <v>731</v>
      </c>
      <c r="AF1000" s="2" t="str">
        <f t="shared" ca="1" si="26"/>
        <v>NA</v>
      </c>
    </row>
    <row r="1001" spans="2:32" ht="15" customHeight="1" x14ac:dyDescent="0.25">
      <c r="B1001" s="23">
        <v>732</v>
      </c>
      <c r="AF1001" s="2" t="str">
        <f t="shared" ca="1" si="26"/>
        <v>NA</v>
      </c>
    </row>
    <row r="1002" spans="2:32" ht="15" customHeight="1" x14ac:dyDescent="0.25">
      <c r="B1002" s="23">
        <v>733</v>
      </c>
      <c r="AF1002" s="2" t="str">
        <f t="shared" ca="1" si="26"/>
        <v>NA</v>
      </c>
    </row>
    <row r="1003" spans="2:32" ht="15" customHeight="1" x14ac:dyDescent="0.25">
      <c r="B1003" s="23">
        <v>734</v>
      </c>
      <c r="AF1003" s="2" t="str">
        <f t="shared" ca="1" si="26"/>
        <v>NA</v>
      </c>
    </row>
    <row r="1004" spans="2:32" ht="15" customHeight="1" x14ac:dyDescent="0.25">
      <c r="B1004" s="23">
        <v>735</v>
      </c>
      <c r="AF1004" s="2" t="str">
        <f t="shared" ca="1" si="26"/>
        <v>NA</v>
      </c>
    </row>
    <row r="1005" spans="2:32" ht="15" customHeight="1" x14ac:dyDescent="0.25">
      <c r="B1005" s="23">
        <v>736</v>
      </c>
      <c r="AF1005" s="2" t="str">
        <f t="shared" ca="1" si="26"/>
        <v>NA</v>
      </c>
    </row>
    <row r="1006" spans="2:32" ht="15" customHeight="1" x14ac:dyDescent="0.25">
      <c r="B1006" s="23">
        <v>737</v>
      </c>
      <c r="AF1006" s="2" t="str">
        <f t="shared" ca="1" si="26"/>
        <v>NA</v>
      </c>
    </row>
    <row r="1007" spans="2:32" ht="15" customHeight="1" x14ac:dyDescent="0.25">
      <c r="B1007" s="23">
        <v>738</v>
      </c>
      <c r="AF1007" s="2" t="str">
        <f t="shared" ca="1" si="26"/>
        <v>NA</v>
      </c>
    </row>
    <row r="1008" spans="2:32" ht="15" customHeight="1" x14ac:dyDescent="0.25">
      <c r="B1008" s="23">
        <v>739</v>
      </c>
      <c r="AF1008" s="2" t="str">
        <f t="shared" ca="1" si="26"/>
        <v>NA</v>
      </c>
    </row>
    <row r="1009" spans="2:32" ht="15" customHeight="1" x14ac:dyDescent="0.25">
      <c r="B1009" s="23">
        <v>740</v>
      </c>
      <c r="AF1009" s="2" t="str">
        <f t="shared" ca="1" si="26"/>
        <v>NA</v>
      </c>
    </row>
    <row r="1010" spans="2:32" ht="15" customHeight="1" x14ac:dyDescent="0.25">
      <c r="B1010" s="23">
        <v>741</v>
      </c>
      <c r="AF1010" s="2" t="str">
        <f t="shared" ca="1" si="26"/>
        <v>NA</v>
      </c>
    </row>
    <row r="1011" spans="2:32" ht="15" customHeight="1" x14ac:dyDescent="0.25">
      <c r="B1011" s="23">
        <v>742</v>
      </c>
      <c r="AF1011" s="2" t="str">
        <f t="shared" ca="1" si="26"/>
        <v>NA</v>
      </c>
    </row>
    <row r="1012" spans="2:32" ht="15" customHeight="1" x14ac:dyDescent="0.25">
      <c r="B1012" s="23">
        <v>743</v>
      </c>
      <c r="AF1012" s="2" t="str">
        <f t="shared" ca="1" si="26"/>
        <v>NA</v>
      </c>
    </row>
    <row r="1013" spans="2:32" ht="15" customHeight="1" x14ac:dyDescent="0.25">
      <c r="B1013" s="23">
        <v>744</v>
      </c>
      <c r="AF1013" s="2" t="str">
        <f t="shared" ca="1" si="26"/>
        <v>NA</v>
      </c>
    </row>
    <row r="1014" spans="2:32" ht="15" customHeight="1" x14ac:dyDescent="0.25">
      <c r="B1014" s="23">
        <v>745</v>
      </c>
      <c r="AF1014" s="2" t="str">
        <f t="shared" ca="1" si="26"/>
        <v>NA</v>
      </c>
    </row>
    <row r="1015" spans="2:32" ht="15" customHeight="1" x14ac:dyDescent="0.25">
      <c r="B1015" s="23">
        <v>746</v>
      </c>
      <c r="AF1015" s="2" t="str">
        <f t="shared" ca="1" si="26"/>
        <v>NA</v>
      </c>
    </row>
    <row r="1016" spans="2:32" ht="15" customHeight="1" x14ac:dyDescent="0.25">
      <c r="B1016" s="23">
        <v>747</v>
      </c>
      <c r="AF1016" s="2" t="str">
        <f t="shared" ca="1" si="26"/>
        <v>NA</v>
      </c>
    </row>
    <row r="1017" spans="2:32" ht="15" customHeight="1" x14ac:dyDescent="0.25">
      <c r="B1017" s="23">
        <v>748</v>
      </c>
      <c r="AF1017" s="2" t="str">
        <f t="shared" ca="1" si="26"/>
        <v>NA</v>
      </c>
    </row>
    <row r="1018" spans="2:32" ht="15" customHeight="1" x14ac:dyDescent="0.25">
      <c r="B1018" s="23">
        <v>749</v>
      </c>
      <c r="AF1018" s="2" t="str">
        <f t="shared" ca="1" si="26"/>
        <v>NA</v>
      </c>
    </row>
    <row r="1019" spans="2:32" ht="15" customHeight="1" x14ac:dyDescent="0.25">
      <c r="B1019" s="23">
        <v>750</v>
      </c>
      <c r="AF1019" s="2" t="str">
        <f t="shared" ca="1" si="26"/>
        <v>NA</v>
      </c>
    </row>
    <row r="1020" spans="2:32" ht="15" customHeight="1" x14ac:dyDescent="0.25">
      <c r="B1020" s="23">
        <v>751</v>
      </c>
      <c r="AF1020" s="2" t="str">
        <f t="shared" ca="1" si="26"/>
        <v>NA</v>
      </c>
    </row>
    <row r="1021" spans="2:32" ht="15" customHeight="1" x14ac:dyDescent="0.25">
      <c r="B1021" s="23">
        <v>752</v>
      </c>
      <c r="AF1021" s="2" t="str">
        <f t="shared" ca="1" si="26"/>
        <v>NA</v>
      </c>
    </row>
    <row r="1022" spans="2:32" ht="15" customHeight="1" x14ac:dyDescent="0.25">
      <c r="B1022" s="23">
        <v>753</v>
      </c>
      <c r="AF1022" s="2" t="str">
        <f t="shared" ca="1" si="26"/>
        <v>NA</v>
      </c>
    </row>
    <row r="1023" spans="2:32" ht="15" customHeight="1" x14ac:dyDescent="0.25">
      <c r="B1023" s="23">
        <v>754</v>
      </c>
      <c r="AF1023" s="2" t="str">
        <f t="shared" ca="1" si="26"/>
        <v>NA</v>
      </c>
    </row>
    <row r="1024" spans="2:32" ht="15" customHeight="1" x14ac:dyDescent="0.25">
      <c r="B1024" s="23">
        <v>755</v>
      </c>
      <c r="AF1024" s="2" t="str">
        <f t="shared" ca="1" si="26"/>
        <v>NA</v>
      </c>
    </row>
    <row r="1025" spans="2:32" ht="15" customHeight="1" x14ac:dyDescent="0.25">
      <c r="B1025" s="23">
        <v>756</v>
      </c>
      <c r="AF1025" s="2" t="str">
        <f t="shared" ca="1" si="26"/>
        <v>NA</v>
      </c>
    </row>
    <row r="1026" spans="2:32" ht="15" customHeight="1" x14ac:dyDescent="0.25">
      <c r="B1026" s="23">
        <v>757</v>
      </c>
      <c r="AF1026" s="2" t="str">
        <f t="shared" ca="1" si="26"/>
        <v>NA</v>
      </c>
    </row>
    <row r="1027" spans="2:32" ht="15" customHeight="1" x14ac:dyDescent="0.25">
      <c r="B1027" s="23">
        <v>758</v>
      </c>
      <c r="AF1027" s="2" t="str">
        <f t="shared" ca="1" si="26"/>
        <v>NA</v>
      </c>
    </row>
    <row r="1028" spans="2:32" ht="15" customHeight="1" x14ac:dyDescent="0.25">
      <c r="B1028" s="23">
        <v>759</v>
      </c>
      <c r="AF1028" s="2" t="str">
        <f t="shared" ca="1" si="26"/>
        <v>NA</v>
      </c>
    </row>
    <row r="1029" spans="2:32" ht="15" customHeight="1" x14ac:dyDescent="0.25">
      <c r="B1029" s="23">
        <v>760</v>
      </c>
      <c r="AF1029" s="2" t="str">
        <f t="shared" ca="1" si="26"/>
        <v>NA</v>
      </c>
    </row>
    <row r="1030" spans="2:32" ht="15" customHeight="1" x14ac:dyDescent="0.25">
      <c r="B1030" s="23">
        <v>761</v>
      </c>
      <c r="AF1030" s="2" t="str">
        <f t="shared" ca="1" si="26"/>
        <v>NA</v>
      </c>
    </row>
    <row r="1031" spans="2:32" ht="15" customHeight="1" x14ac:dyDescent="0.25">
      <c r="B1031" s="23">
        <v>762</v>
      </c>
      <c r="AF1031" s="2" t="str">
        <f t="shared" ca="1" si="26"/>
        <v>NA</v>
      </c>
    </row>
    <row r="1032" spans="2:32" ht="15" customHeight="1" x14ac:dyDescent="0.25">
      <c r="B1032" s="23">
        <v>763</v>
      </c>
      <c r="AF1032" s="2" t="str">
        <f t="shared" ca="1" si="26"/>
        <v>NA</v>
      </c>
    </row>
    <row r="1033" spans="2:32" ht="15" customHeight="1" x14ac:dyDescent="0.25">
      <c r="B1033" s="23">
        <v>764</v>
      </c>
      <c r="AF1033" s="2" t="str">
        <f t="shared" ca="1" si="26"/>
        <v>NA</v>
      </c>
    </row>
    <row r="1034" spans="2:32" ht="15" customHeight="1" x14ac:dyDescent="0.25">
      <c r="B1034" s="23">
        <v>765</v>
      </c>
      <c r="AF1034" s="2" t="str">
        <f t="shared" ca="1" si="26"/>
        <v>NA</v>
      </c>
    </row>
    <row r="1035" spans="2:32" ht="15" customHeight="1" x14ac:dyDescent="0.25">
      <c r="B1035" s="23">
        <v>766</v>
      </c>
      <c r="AF1035" s="2" t="str">
        <f t="shared" ca="1" si="26"/>
        <v>NA</v>
      </c>
    </row>
    <row r="1036" spans="2:32" ht="15" customHeight="1" x14ac:dyDescent="0.25">
      <c r="B1036" s="23">
        <v>767</v>
      </c>
      <c r="AF1036" s="2" t="str">
        <f t="shared" ca="1" si="26"/>
        <v>NA</v>
      </c>
    </row>
    <row r="1037" spans="2:32" ht="15" customHeight="1" x14ac:dyDescent="0.25">
      <c r="B1037" s="23">
        <v>768</v>
      </c>
      <c r="AF1037" s="2" t="str">
        <f t="shared" ca="1" si="26"/>
        <v>NA</v>
      </c>
    </row>
    <row r="1038" spans="2:32" ht="15" customHeight="1" x14ac:dyDescent="0.25">
      <c r="B1038" s="23">
        <v>769</v>
      </c>
      <c r="AF1038" s="2" t="str">
        <f t="shared" ca="1" si="26"/>
        <v>NA</v>
      </c>
    </row>
    <row r="1039" spans="2:32" ht="15" customHeight="1" x14ac:dyDescent="0.25">
      <c r="B1039" s="23">
        <v>770</v>
      </c>
      <c r="AF1039" s="2" t="str">
        <f t="shared" ref="AF1039:AF1102" ca="1" si="27">IF(ISBLANK(W1039),"NA",IF(W1039&gt;=TODAY(),1,0))</f>
        <v>NA</v>
      </c>
    </row>
    <row r="1040" spans="2:32" ht="15" customHeight="1" x14ac:dyDescent="0.25">
      <c r="B1040" s="23">
        <v>771</v>
      </c>
      <c r="AF1040" s="2" t="str">
        <f t="shared" ca="1" si="27"/>
        <v>NA</v>
      </c>
    </row>
    <row r="1041" spans="2:32" ht="15" customHeight="1" x14ac:dyDescent="0.25">
      <c r="B1041" s="23">
        <v>772</v>
      </c>
      <c r="AF1041" s="2" t="str">
        <f t="shared" ca="1" si="27"/>
        <v>NA</v>
      </c>
    </row>
    <row r="1042" spans="2:32" ht="15" customHeight="1" x14ac:dyDescent="0.25">
      <c r="B1042" s="23">
        <v>773</v>
      </c>
      <c r="AF1042" s="2" t="str">
        <f t="shared" ca="1" si="27"/>
        <v>NA</v>
      </c>
    </row>
    <row r="1043" spans="2:32" ht="15" customHeight="1" x14ac:dyDescent="0.25">
      <c r="B1043" s="23">
        <v>774</v>
      </c>
      <c r="AF1043" s="2" t="str">
        <f t="shared" ca="1" si="27"/>
        <v>NA</v>
      </c>
    </row>
    <row r="1044" spans="2:32" ht="15" customHeight="1" x14ac:dyDescent="0.25">
      <c r="B1044" s="23">
        <v>775</v>
      </c>
      <c r="AF1044" s="2" t="str">
        <f t="shared" ca="1" si="27"/>
        <v>NA</v>
      </c>
    </row>
    <row r="1045" spans="2:32" ht="15" customHeight="1" x14ac:dyDescent="0.25">
      <c r="B1045" s="23">
        <v>776</v>
      </c>
      <c r="AF1045" s="2" t="str">
        <f t="shared" ca="1" si="27"/>
        <v>NA</v>
      </c>
    </row>
    <row r="1046" spans="2:32" ht="15" customHeight="1" x14ac:dyDescent="0.25">
      <c r="B1046" s="23">
        <v>777</v>
      </c>
      <c r="AF1046" s="2" t="str">
        <f t="shared" ca="1" si="27"/>
        <v>NA</v>
      </c>
    </row>
    <row r="1047" spans="2:32" ht="15" customHeight="1" x14ac:dyDescent="0.25">
      <c r="B1047" s="23">
        <v>778</v>
      </c>
      <c r="AF1047" s="2" t="str">
        <f t="shared" ca="1" si="27"/>
        <v>NA</v>
      </c>
    </row>
    <row r="1048" spans="2:32" ht="15" customHeight="1" x14ac:dyDescent="0.25">
      <c r="B1048" s="23">
        <v>779</v>
      </c>
      <c r="AF1048" s="2" t="str">
        <f t="shared" ca="1" si="27"/>
        <v>NA</v>
      </c>
    </row>
    <row r="1049" spans="2:32" ht="15" customHeight="1" x14ac:dyDescent="0.25">
      <c r="B1049" s="23">
        <v>780</v>
      </c>
      <c r="AF1049" s="2" t="str">
        <f t="shared" ca="1" si="27"/>
        <v>NA</v>
      </c>
    </row>
    <row r="1050" spans="2:32" ht="15" customHeight="1" x14ac:dyDescent="0.25">
      <c r="B1050" s="23">
        <v>781</v>
      </c>
      <c r="AF1050" s="2" t="str">
        <f t="shared" ca="1" si="27"/>
        <v>NA</v>
      </c>
    </row>
    <row r="1051" spans="2:32" ht="15" customHeight="1" x14ac:dyDescent="0.25">
      <c r="B1051" s="23">
        <v>782</v>
      </c>
      <c r="AF1051" s="2" t="str">
        <f t="shared" ca="1" si="27"/>
        <v>NA</v>
      </c>
    </row>
    <row r="1052" spans="2:32" ht="15" customHeight="1" x14ac:dyDescent="0.25">
      <c r="B1052" s="23">
        <v>783</v>
      </c>
      <c r="AF1052" s="2" t="str">
        <f t="shared" ca="1" si="27"/>
        <v>NA</v>
      </c>
    </row>
    <row r="1053" spans="2:32" ht="15" customHeight="1" x14ac:dyDescent="0.25">
      <c r="B1053" s="23">
        <v>784</v>
      </c>
      <c r="AF1053" s="2" t="str">
        <f t="shared" ca="1" si="27"/>
        <v>NA</v>
      </c>
    </row>
    <row r="1054" spans="2:32" ht="15" customHeight="1" x14ac:dyDescent="0.25">
      <c r="B1054" s="23">
        <v>785</v>
      </c>
      <c r="AF1054" s="2" t="str">
        <f t="shared" ca="1" si="27"/>
        <v>NA</v>
      </c>
    </row>
    <row r="1055" spans="2:32" ht="15" customHeight="1" x14ac:dyDescent="0.25">
      <c r="B1055" s="23">
        <v>786</v>
      </c>
      <c r="AF1055" s="2" t="str">
        <f t="shared" ca="1" si="27"/>
        <v>NA</v>
      </c>
    </row>
    <row r="1056" spans="2:32" ht="15" customHeight="1" x14ac:dyDescent="0.25">
      <c r="B1056" s="23">
        <v>787</v>
      </c>
      <c r="AF1056" s="2" t="str">
        <f t="shared" ca="1" si="27"/>
        <v>NA</v>
      </c>
    </row>
    <row r="1057" spans="2:32" ht="15" customHeight="1" x14ac:dyDescent="0.25">
      <c r="B1057" s="23">
        <v>788</v>
      </c>
      <c r="AF1057" s="2" t="str">
        <f t="shared" ca="1" si="27"/>
        <v>NA</v>
      </c>
    </row>
    <row r="1058" spans="2:32" ht="15" customHeight="1" x14ac:dyDescent="0.25">
      <c r="B1058" s="23">
        <v>789</v>
      </c>
      <c r="AF1058" s="2" t="str">
        <f t="shared" ca="1" si="27"/>
        <v>NA</v>
      </c>
    </row>
    <row r="1059" spans="2:32" ht="15" customHeight="1" x14ac:dyDescent="0.25">
      <c r="B1059" s="23">
        <v>790</v>
      </c>
      <c r="AF1059" s="2" t="str">
        <f t="shared" ca="1" si="27"/>
        <v>NA</v>
      </c>
    </row>
    <row r="1060" spans="2:32" ht="15" customHeight="1" x14ac:dyDescent="0.25">
      <c r="B1060" s="23">
        <v>791</v>
      </c>
      <c r="AF1060" s="2" t="str">
        <f t="shared" ca="1" si="27"/>
        <v>NA</v>
      </c>
    </row>
    <row r="1061" spans="2:32" ht="15" customHeight="1" x14ac:dyDescent="0.25">
      <c r="B1061" s="23">
        <v>792</v>
      </c>
      <c r="AF1061" s="2" t="str">
        <f t="shared" ca="1" si="27"/>
        <v>NA</v>
      </c>
    </row>
    <row r="1062" spans="2:32" ht="15" customHeight="1" x14ac:dyDescent="0.25">
      <c r="B1062" s="23">
        <v>793</v>
      </c>
      <c r="AF1062" s="2" t="str">
        <f t="shared" ca="1" si="27"/>
        <v>NA</v>
      </c>
    </row>
    <row r="1063" spans="2:32" ht="15" customHeight="1" x14ac:dyDescent="0.25">
      <c r="B1063" s="23">
        <v>794</v>
      </c>
      <c r="AF1063" s="2" t="str">
        <f t="shared" ca="1" si="27"/>
        <v>NA</v>
      </c>
    </row>
    <row r="1064" spans="2:32" ht="15" customHeight="1" x14ac:dyDescent="0.25">
      <c r="B1064" s="23">
        <v>795</v>
      </c>
      <c r="AF1064" s="2" t="str">
        <f t="shared" ca="1" si="27"/>
        <v>NA</v>
      </c>
    </row>
    <row r="1065" spans="2:32" ht="15" customHeight="1" x14ac:dyDescent="0.25">
      <c r="B1065" s="23">
        <v>796</v>
      </c>
      <c r="AF1065" s="2" t="str">
        <f t="shared" ca="1" si="27"/>
        <v>NA</v>
      </c>
    </row>
    <row r="1066" spans="2:32" ht="15" customHeight="1" x14ac:dyDescent="0.25">
      <c r="B1066" s="23">
        <v>797</v>
      </c>
      <c r="AF1066" s="2" t="str">
        <f t="shared" ca="1" si="27"/>
        <v>NA</v>
      </c>
    </row>
    <row r="1067" spans="2:32" ht="15" customHeight="1" x14ac:dyDescent="0.25">
      <c r="B1067" s="23">
        <v>798</v>
      </c>
      <c r="AF1067" s="2" t="str">
        <f t="shared" ca="1" si="27"/>
        <v>NA</v>
      </c>
    </row>
    <row r="1068" spans="2:32" ht="15" customHeight="1" x14ac:dyDescent="0.25">
      <c r="B1068" s="23">
        <v>799</v>
      </c>
      <c r="AF1068" s="2" t="str">
        <f t="shared" ca="1" si="27"/>
        <v>NA</v>
      </c>
    </row>
    <row r="1069" spans="2:32" ht="15" customHeight="1" x14ac:dyDescent="0.25">
      <c r="B1069" s="23">
        <v>800</v>
      </c>
      <c r="AF1069" s="2" t="str">
        <f t="shared" ca="1" si="27"/>
        <v>NA</v>
      </c>
    </row>
    <row r="1070" spans="2:32" ht="15" customHeight="1" x14ac:dyDescent="0.25">
      <c r="B1070" s="23">
        <v>801</v>
      </c>
      <c r="AF1070" s="2" t="str">
        <f t="shared" ca="1" si="27"/>
        <v>NA</v>
      </c>
    </row>
    <row r="1071" spans="2:32" ht="15" customHeight="1" x14ac:dyDescent="0.25">
      <c r="B1071" s="23">
        <v>802</v>
      </c>
      <c r="AF1071" s="2" t="str">
        <f t="shared" ca="1" si="27"/>
        <v>NA</v>
      </c>
    </row>
    <row r="1072" spans="2:32" ht="15" customHeight="1" x14ac:dyDescent="0.25">
      <c r="B1072" s="23">
        <v>803</v>
      </c>
      <c r="AF1072" s="2" t="str">
        <f t="shared" ca="1" si="27"/>
        <v>NA</v>
      </c>
    </row>
    <row r="1073" spans="2:32" ht="15" customHeight="1" x14ac:dyDescent="0.25">
      <c r="B1073" s="23">
        <v>804</v>
      </c>
      <c r="AF1073" s="2" t="str">
        <f t="shared" ca="1" si="27"/>
        <v>NA</v>
      </c>
    </row>
    <row r="1074" spans="2:32" ht="15" customHeight="1" x14ac:dyDescent="0.25">
      <c r="B1074" s="23">
        <v>805</v>
      </c>
      <c r="AF1074" s="2" t="str">
        <f t="shared" ca="1" si="27"/>
        <v>NA</v>
      </c>
    </row>
    <row r="1075" spans="2:32" ht="15" customHeight="1" x14ac:dyDescent="0.25">
      <c r="B1075" s="23">
        <v>806</v>
      </c>
      <c r="AF1075" s="2" t="str">
        <f t="shared" ca="1" si="27"/>
        <v>NA</v>
      </c>
    </row>
    <row r="1076" spans="2:32" ht="15" customHeight="1" x14ac:dyDescent="0.25">
      <c r="B1076" s="23">
        <v>807</v>
      </c>
      <c r="AF1076" s="2" t="str">
        <f t="shared" ca="1" si="27"/>
        <v>NA</v>
      </c>
    </row>
    <row r="1077" spans="2:32" ht="15" customHeight="1" x14ac:dyDescent="0.25">
      <c r="B1077" s="23">
        <v>808</v>
      </c>
      <c r="AF1077" s="2" t="str">
        <f t="shared" ca="1" si="27"/>
        <v>NA</v>
      </c>
    </row>
    <row r="1078" spans="2:32" ht="15" customHeight="1" x14ac:dyDescent="0.25">
      <c r="B1078" s="23">
        <v>809</v>
      </c>
      <c r="AF1078" s="2" t="str">
        <f t="shared" ca="1" si="27"/>
        <v>NA</v>
      </c>
    </row>
    <row r="1079" spans="2:32" ht="15" customHeight="1" x14ac:dyDescent="0.25">
      <c r="B1079" s="23">
        <v>810</v>
      </c>
      <c r="AF1079" s="2" t="str">
        <f t="shared" ca="1" si="27"/>
        <v>NA</v>
      </c>
    </row>
    <row r="1080" spans="2:32" ht="15" customHeight="1" x14ac:dyDescent="0.25">
      <c r="B1080" s="23">
        <v>811</v>
      </c>
      <c r="AF1080" s="2" t="str">
        <f t="shared" ca="1" si="27"/>
        <v>NA</v>
      </c>
    </row>
    <row r="1081" spans="2:32" ht="15" customHeight="1" x14ac:dyDescent="0.25">
      <c r="B1081" s="23">
        <v>812</v>
      </c>
      <c r="AF1081" s="2" t="str">
        <f t="shared" ca="1" si="27"/>
        <v>NA</v>
      </c>
    </row>
    <row r="1082" spans="2:32" ht="15" customHeight="1" x14ac:dyDescent="0.25">
      <c r="B1082" s="23">
        <v>813</v>
      </c>
      <c r="AF1082" s="2" t="str">
        <f t="shared" ca="1" si="27"/>
        <v>NA</v>
      </c>
    </row>
    <row r="1083" spans="2:32" ht="15" customHeight="1" x14ac:dyDescent="0.25">
      <c r="B1083" s="23">
        <v>814</v>
      </c>
      <c r="AF1083" s="2" t="str">
        <f t="shared" ca="1" si="27"/>
        <v>NA</v>
      </c>
    </row>
    <row r="1084" spans="2:32" ht="15" customHeight="1" x14ac:dyDescent="0.25">
      <c r="B1084" s="23">
        <v>815</v>
      </c>
      <c r="AF1084" s="2" t="str">
        <f t="shared" ca="1" si="27"/>
        <v>NA</v>
      </c>
    </row>
    <row r="1085" spans="2:32" ht="15" customHeight="1" x14ac:dyDescent="0.25">
      <c r="B1085" s="23">
        <v>816</v>
      </c>
      <c r="AF1085" s="2" t="str">
        <f t="shared" ca="1" si="27"/>
        <v>NA</v>
      </c>
    </row>
    <row r="1086" spans="2:32" ht="15" customHeight="1" x14ac:dyDescent="0.25">
      <c r="B1086" s="23">
        <v>817</v>
      </c>
      <c r="AF1086" s="2" t="str">
        <f t="shared" ca="1" si="27"/>
        <v>NA</v>
      </c>
    </row>
    <row r="1087" spans="2:32" ht="15" customHeight="1" x14ac:dyDescent="0.25">
      <c r="B1087" s="23">
        <v>818</v>
      </c>
      <c r="AF1087" s="2" t="str">
        <f t="shared" ca="1" si="27"/>
        <v>NA</v>
      </c>
    </row>
    <row r="1088" spans="2:32" ht="15" customHeight="1" x14ac:dyDescent="0.25">
      <c r="B1088" s="23">
        <v>819</v>
      </c>
      <c r="AF1088" s="2" t="str">
        <f t="shared" ca="1" si="27"/>
        <v>NA</v>
      </c>
    </row>
    <row r="1089" spans="2:32" ht="15" customHeight="1" x14ac:dyDescent="0.25">
      <c r="B1089" s="23">
        <v>820</v>
      </c>
      <c r="AF1089" s="2" t="str">
        <f t="shared" ca="1" si="27"/>
        <v>NA</v>
      </c>
    </row>
    <row r="1090" spans="2:32" ht="15" customHeight="1" x14ac:dyDescent="0.25">
      <c r="B1090" s="23">
        <v>821</v>
      </c>
      <c r="AF1090" s="2" t="str">
        <f t="shared" ca="1" si="27"/>
        <v>NA</v>
      </c>
    </row>
    <row r="1091" spans="2:32" ht="15" customHeight="1" x14ac:dyDescent="0.25">
      <c r="B1091" s="23">
        <v>822</v>
      </c>
      <c r="AF1091" s="2" t="str">
        <f t="shared" ca="1" si="27"/>
        <v>NA</v>
      </c>
    </row>
    <row r="1092" spans="2:32" ht="15" customHeight="1" x14ac:dyDescent="0.25">
      <c r="B1092" s="23">
        <v>823</v>
      </c>
      <c r="AF1092" s="2" t="str">
        <f t="shared" ca="1" si="27"/>
        <v>NA</v>
      </c>
    </row>
    <row r="1093" spans="2:32" ht="15" customHeight="1" x14ac:dyDescent="0.25">
      <c r="B1093" s="23">
        <v>824</v>
      </c>
      <c r="AF1093" s="2" t="str">
        <f t="shared" ca="1" si="27"/>
        <v>NA</v>
      </c>
    </row>
    <row r="1094" spans="2:32" ht="15" customHeight="1" x14ac:dyDescent="0.25">
      <c r="B1094" s="23">
        <v>825</v>
      </c>
      <c r="AF1094" s="2" t="str">
        <f t="shared" ca="1" si="27"/>
        <v>NA</v>
      </c>
    </row>
    <row r="1095" spans="2:32" ht="15" customHeight="1" x14ac:dyDescent="0.25">
      <c r="B1095" s="23">
        <v>826</v>
      </c>
      <c r="AF1095" s="2" t="str">
        <f t="shared" ca="1" si="27"/>
        <v>NA</v>
      </c>
    </row>
    <row r="1096" spans="2:32" ht="15" customHeight="1" x14ac:dyDescent="0.25">
      <c r="B1096" s="23">
        <v>827</v>
      </c>
      <c r="AF1096" s="2" t="str">
        <f t="shared" ca="1" si="27"/>
        <v>NA</v>
      </c>
    </row>
    <row r="1097" spans="2:32" ht="15" customHeight="1" x14ac:dyDescent="0.25">
      <c r="B1097" s="23">
        <v>828</v>
      </c>
      <c r="AF1097" s="2" t="str">
        <f t="shared" ca="1" si="27"/>
        <v>NA</v>
      </c>
    </row>
    <row r="1098" spans="2:32" ht="15" customHeight="1" x14ac:dyDescent="0.25">
      <c r="B1098" s="23">
        <v>829</v>
      </c>
      <c r="AF1098" s="2" t="str">
        <f t="shared" ca="1" si="27"/>
        <v>NA</v>
      </c>
    </row>
    <row r="1099" spans="2:32" ht="15" customHeight="1" x14ac:dyDescent="0.25">
      <c r="B1099" s="23">
        <v>830</v>
      </c>
      <c r="AF1099" s="2" t="str">
        <f t="shared" ca="1" si="27"/>
        <v>NA</v>
      </c>
    </row>
    <row r="1100" spans="2:32" ht="15" customHeight="1" x14ac:dyDescent="0.25">
      <c r="B1100" s="23">
        <v>831</v>
      </c>
      <c r="AF1100" s="2" t="str">
        <f t="shared" ca="1" si="27"/>
        <v>NA</v>
      </c>
    </row>
    <row r="1101" spans="2:32" ht="15" customHeight="1" x14ac:dyDescent="0.25">
      <c r="B1101" s="23">
        <v>832</v>
      </c>
      <c r="AF1101" s="2" t="str">
        <f t="shared" ca="1" si="27"/>
        <v>NA</v>
      </c>
    </row>
    <row r="1102" spans="2:32" ht="15" customHeight="1" x14ac:dyDescent="0.25">
      <c r="B1102" s="23">
        <v>833</v>
      </c>
      <c r="AF1102" s="2" t="str">
        <f t="shared" ca="1" si="27"/>
        <v>NA</v>
      </c>
    </row>
    <row r="1103" spans="2:32" ht="15" customHeight="1" x14ac:dyDescent="0.25">
      <c r="B1103" s="23">
        <v>834</v>
      </c>
      <c r="AF1103" s="2" t="str">
        <f t="shared" ref="AF1103:AF1166" ca="1" si="28">IF(ISBLANK(W1103),"NA",IF(W1103&gt;=TODAY(),1,0))</f>
        <v>NA</v>
      </c>
    </row>
    <row r="1104" spans="2:32" ht="15" customHeight="1" x14ac:dyDescent="0.25">
      <c r="B1104" s="23">
        <v>835</v>
      </c>
      <c r="AF1104" s="2" t="str">
        <f t="shared" ca="1" si="28"/>
        <v>NA</v>
      </c>
    </row>
    <row r="1105" spans="2:32" ht="15" customHeight="1" x14ac:dyDescent="0.25">
      <c r="B1105" s="23">
        <v>836</v>
      </c>
      <c r="AF1105" s="2" t="str">
        <f t="shared" ca="1" si="28"/>
        <v>NA</v>
      </c>
    </row>
    <row r="1106" spans="2:32" ht="15" customHeight="1" x14ac:dyDescent="0.25">
      <c r="B1106" s="23">
        <v>837</v>
      </c>
      <c r="AF1106" s="2" t="str">
        <f t="shared" ca="1" si="28"/>
        <v>NA</v>
      </c>
    </row>
    <row r="1107" spans="2:32" ht="15" customHeight="1" x14ac:dyDescent="0.25">
      <c r="B1107" s="23">
        <v>838</v>
      </c>
      <c r="AF1107" s="2" t="str">
        <f t="shared" ca="1" si="28"/>
        <v>NA</v>
      </c>
    </row>
    <row r="1108" spans="2:32" ht="15" customHeight="1" x14ac:dyDescent="0.25">
      <c r="B1108" s="23">
        <v>839</v>
      </c>
      <c r="AF1108" s="2" t="str">
        <f t="shared" ca="1" si="28"/>
        <v>NA</v>
      </c>
    </row>
    <row r="1109" spans="2:32" ht="15" customHeight="1" x14ac:dyDescent="0.25">
      <c r="B1109" s="23">
        <v>840</v>
      </c>
      <c r="AF1109" s="2" t="str">
        <f t="shared" ca="1" si="28"/>
        <v>NA</v>
      </c>
    </row>
    <row r="1110" spans="2:32" ht="15" customHeight="1" x14ac:dyDescent="0.25">
      <c r="B1110" s="23">
        <v>841</v>
      </c>
      <c r="AF1110" s="2" t="str">
        <f t="shared" ca="1" si="28"/>
        <v>NA</v>
      </c>
    </row>
    <row r="1111" spans="2:32" ht="15" customHeight="1" x14ac:dyDescent="0.25">
      <c r="B1111" s="23">
        <v>842</v>
      </c>
      <c r="AF1111" s="2" t="str">
        <f t="shared" ca="1" si="28"/>
        <v>NA</v>
      </c>
    </row>
    <row r="1112" spans="2:32" ht="15" customHeight="1" x14ac:dyDescent="0.25">
      <c r="B1112" s="23">
        <v>843</v>
      </c>
      <c r="AF1112" s="2" t="str">
        <f t="shared" ca="1" si="28"/>
        <v>NA</v>
      </c>
    </row>
    <row r="1113" spans="2:32" ht="15" customHeight="1" x14ac:dyDescent="0.25">
      <c r="B1113" s="23">
        <v>844</v>
      </c>
      <c r="AF1113" s="2" t="str">
        <f t="shared" ca="1" si="28"/>
        <v>NA</v>
      </c>
    </row>
    <row r="1114" spans="2:32" ht="15" customHeight="1" x14ac:dyDescent="0.25">
      <c r="B1114" s="23">
        <v>845</v>
      </c>
      <c r="AF1114" s="2" t="str">
        <f t="shared" ca="1" si="28"/>
        <v>NA</v>
      </c>
    </row>
    <row r="1115" spans="2:32" ht="15" customHeight="1" x14ac:dyDescent="0.25">
      <c r="B1115" s="23">
        <v>846</v>
      </c>
      <c r="AF1115" s="2" t="str">
        <f t="shared" ca="1" si="28"/>
        <v>NA</v>
      </c>
    </row>
    <row r="1116" spans="2:32" ht="15" customHeight="1" x14ac:dyDescent="0.25">
      <c r="B1116" s="23">
        <v>847</v>
      </c>
      <c r="AF1116" s="2" t="str">
        <f t="shared" ca="1" si="28"/>
        <v>NA</v>
      </c>
    </row>
    <row r="1117" spans="2:32" ht="15" customHeight="1" x14ac:dyDescent="0.25">
      <c r="B1117" s="23">
        <v>848</v>
      </c>
      <c r="AF1117" s="2" t="str">
        <f t="shared" ca="1" si="28"/>
        <v>NA</v>
      </c>
    </row>
    <row r="1118" spans="2:32" ht="15" customHeight="1" x14ac:dyDescent="0.25">
      <c r="B1118" s="23">
        <v>849</v>
      </c>
      <c r="AF1118" s="2" t="str">
        <f t="shared" ca="1" si="28"/>
        <v>NA</v>
      </c>
    </row>
    <row r="1119" spans="2:32" ht="15" customHeight="1" x14ac:dyDescent="0.25">
      <c r="B1119" s="23">
        <v>850</v>
      </c>
      <c r="AF1119" s="2" t="str">
        <f t="shared" ca="1" si="28"/>
        <v>NA</v>
      </c>
    </row>
    <row r="1120" spans="2:32" ht="15" customHeight="1" x14ac:dyDescent="0.25">
      <c r="B1120" s="23">
        <v>851</v>
      </c>
      <c r="AF1120" s="2" t="str">
        <f t="shared" ca="1" si="28"/>
        <v>NA</v>
      </c>
    </row>
    <row r="1121" spans="2:32" ht="15" customHeight="1" x14ac:dyDescent="0.25">
      <c r="B1121" s="23">
        <v>852</v>
      </c>
      <c r="AF1121" s="2" t="str">
        <f t="shared" ca="1" si="28"/>
        <v>NA</v>
      </c>
    </row>
    <row r="1122" spans="2:32" ht="15" customHeight="1" x14ac:dyDescent="0.25">
      <c r="B1122" s="23">
        <v>853</v>
      </c>
      <c r="AF1122" s="2" t="str">
        <f t="shared" ca="1" si="28"/>
        <v>NA</v>
      </c>
    </row>
    <row r="1123" spans="2:32" ht="15" customHeight="1" x14ac:dyDescent="0.25">
      <c r="B1123" s="23">
        <v>854</v>
      </c>
      <c r="AF1123" s="2" t="str">
        <f t="shared" ca="1" si="28"/>
        <v>NA</v>
      </c>
    </row>
    <row r="1124" spans="2:32" ht="15" customHeight="1" x14ac:dyDescent="0.25">
      <c r="B1124" s="23">
        <v>855</v>
      </c>
      <c r="AF1124" s="2" t="str">
        <f t="shared" ca="1" si="28"/>
        <v>NA</v>
      </c>
    </row>
    <row r="1125" spans="2:32" ht="15" customHeight="1" x14ac:dyDescent="0.25">
      <c r="B1125" s="23">
        <v>856</v>
      </c>
      <c r="AF1125" s="2" t="str">
        <f t="shared" ca="1" si="28"/>
        <v>NA</v>
      </c>
    </row>
    <row r="1126" spans="2:32" ht="15" customHeight="1" x14ac:dyDescent="0.25">
      <c r="B1126" s="23">
        <v>857</v>
      </c>
      <c r="AF1126" s="2" t="str">
        <f t="shared" ca="1" si="28"/>
        <v>NA</v>
      </c>
    </row>
    <row r="1127" spans="2:32" ht="15" customHeight="1" x14ac:dyDescent="0.25">
      <c r="B1127" s="23">
        <v>858</v>
      </c>
      <c r="AF1127" s="2" t="str">
        <f t="shared" ca="1" si="28"/>
        <v>NA</v>
      </c>
    </row>
    <row r="1128" spans="2:32" ht="15" customHeight="1" x14ac:dyDescent="0.25">
      <c r="B1128" s="23">
        <v>859</v>
      </c>
      <c r="AF1128" s="2" t="str">
        <f t="shared" ca="1" si="28"/>
        <v>NA</v>
      </c>
    </row>
    <row r="1129" spans="2:32" ht="15" customHeight="1" x14ac:dyDescent="0.25">
      <c r="B1129" s="23">
        <v>860</v>
      </c>
      <c r="AF1129" s="2" t="str">
        <f t="shared" ca="1" si="28"/>
        <v>NA</v>
      </c>
    </row>
    <row r="1130" spans="2:32" ht="15" customHeight="1" x14ac:dyDescent="0.25">
      <c r="B1130" s="23">
        <v>861</v>
      </c>
      <c r="AF1130" s="2" t="str">
        <f t="shared" ca="1" si="28"/>
        <v>NA</v>
      </c>
    </row>
    <row r="1131" spans="2:32" ht="15" customHeight="1" x14ac:dyDescent="0.25">
      <c r="B1131" s="23">
        <v>862</v>
      </c>
      <c r="AF1131" s="2" t="str">
        <f t="shared" ca="1" si="28"/>
        <v>NA</v>
      </c>
    </row>
    <row r="1132" spans="2:32" ht="15" customHeight="1" x14ac:dyDescent="0.25">
      <c r="B1132" s="23">
        <v>863</v>
      </c>
      <c r="AF1132" s="2" t="str">
        <f t="shared" ca="1" si="28"/>
        <v>NA</v>
      </c>
    </row>
    <row r="1133" spans="2:32" ht="15" customHeight="1" x14ac:dyDescent="0.25">
      <c r="B1133" s="23">
        <v>864</v>
      </c>
      <c r="AF1133" s="2" t="str">
        <f t="shared" ca="1" si="28"/>
        <v>NA</v>
      </c>
    </row>
    <row r="1134" spans="2:32" ht="15" customHeight="1" x14ac:dyDescent="0.25">
      <c r="B1134" s="23">
        <v>865</v>
      </c>
      <c r="AF1134" s="2" t="str">
        <f t="shared" ca="1" si="28"/>
        <v>NA</v>
      </c>
    </row>
    <row r="1135" spans="2:32" ht="15" customHeight="1" x14ac:dyDescent="0.25">
      <c r="B1135" s="23">
        <v>866</v>
      </c>
      <c r="AF1135" s="2" t="str">
        <f t="shared" ca="1" si="28"/>
        <v>NA</v>
      </c>
    </row>
    <row r="1136" spans="2:32" ht="15" customHeight="1" x14ac:dyDescent="0.25">
      <c r="B1136" s="23">
        <v>867</v>
      </c>
      <c r="AF1136" s="2" t="str">
        <f t="shared" ca="1" si="28"/>
        <v>NA</v>
      </c>
    </row>
    <row r="1137" spans="2:32" ht="15" customHeight="1" x14ac:dyDescent="0.25">
      <c r="B1137" s="23">
        <v>868</v>
      </c>
      <c r="AF1137" s="2" t="str">
        <f t="shared" ca="1" si="28"/>
        <v>NA</v>
      </c>
    </row>
    <row r="1138" spans="2:32" ht="15" customHeight="1" x14ac:dyDescent="0.25">
      <c r="B1138" s="23">
        <v>869</v>
      </c>
      <c r="AF1138" s="2" t="str">
        <f t="shared" ca="1" si="28"/>
        <v>NA</v>
      </c>
    </row>
    <row r="1139" spans="2:32" ht="15" customHeight="1" x14ac:dyDescent="0.25">
      <c r="B1139" s="23">
        <v>870</v>
      </c>
      <c r="AF1139" s="2" t="str">
        <f t="shared" ca="1" si="28"/>
        <v>NA</v>
      </c>
    </row>
    <row r="1140" spans="2:32" ht="15" customHeight="1" x14ac:dyDescent="0.25">
      <c r="B1140" s="23">
        <v>871</v>
      </c>
      <c r="AF1140" s="2" t="str">
        <f t="shared" ca="1" si="28"/>
        <v>NA</v>
      </c>
    </row>
    <row r="1141" spans="2:32" ht="15" customHeight="1" x14ac:dyDescent="0.25">
      <c r="B1141" s="23">
        <v>872</v>
      </c>
      <c r="AF1141" s="2" t="str">
        <f t="shared" ca="1" si="28"/>
        <v>NA</v>
      </c>
    </row>
    <row r="1142" spans="2:32" ht="15" customHeight="1" x14ac:dyDescent="0.25">
      <c r="B1142" s="23">
        <v>873</v>
      </c>
      <c r="AF1142" s="2" t="str">
        <f t="shared" ca="1" si="28"/>
        <v>NA</v>
      </c>
    </row>
    <row r="1143" spans="2:32" ht="15" customHeight="1" x14ac:dyDescent="0.25">
      <c r="B1143" s="23">
        <v>874</v>
      </c>
      <c r="AF1143" s="2" t="str">
        <f t="shared" ca="1" si="28"/>
        <v>NA</v>
      </c>
    </row>
    <row r="1144" spans="2:32" ht="15" customHeight="1" x14ac:dyDescent="0.25">
      <c r="B1144" s="23">
        <v>875</v>
      </c>
      <c r="AF1144" s="2" t="str">
        <f t="shared" ca="1" si="28"/>
        <v>NA</v>
      </c>
    </row>
    <row r="1145" spans="2:32" ht="15" customHeight="1" x14ac:dyDescent="0.25">
      <c r="B1145" s="23">
        <v>876</v>
      </c>
      <c r="AF1145" s="2" t="str">
        <f t="shared" ca="1" si="28"/>
        <v>NA</v>
      </c>
    </row>
    <row r="1146" spans="2:32" ht="15" customHeight="1" x14ac:dyDescent="0.25">
      <c r="B1146" s="23">
        <v>877</v>
      </c>
      <c r="AF1146" s="2" t="str">
        <f t="shared" ca="1" si="28"/>
        <v>NA</v>
      </c>
    </row>
    <row r="1147" spans="2:32" ht="15" customHeight="1" x14ac:dyDescent="0.25">
      <c r="B1147" s="23">
        <v>878</v>
      </c>
      <c r="AF1147" s="2" t="str">
        <f t="shared" ca="1" si="28"/>
        <v>NA</v>
      </c>
    </row>
    <row r="1148" spans="2:32" ht="15" customHeight="1" x14ac:dyDescent="0.25">
      <c r="B1148" s="23">
        <v>879</v>
      </c>
      <c r="AF1148" s="2" t="str">
        <f t="shared" ca="1" si="28"/>
        <v>NA</v>
      </c>
    </row>
    <row r="1149" spans="2:32" ht="15" customHeight="1" x14ac:dyDescent="0.25">
      <c r="B1149" s="23">
        <v>880</v>
      </c>
      <c r="AF1149" s="2" t="str">
        <f t="shared" ca="1" si="28"/>
        <v>NA</v>
      </c>
    </row>
    <row r="1150" spans="2:32" ht="15" customHeight="1" x14ac:dyDescent="0.25">
      <c r="B1150" s="23">
        <v>881</v>
      </c>
      <c r="AF1150" s="2" t="str">
        <f t="shared" ca="1" si="28"/>
        <v>NA</v>
      </c>
    </row>
    <row r="1151" spans="2:32" ht="15" customHeight="1" x14ac:dyDescent="0.25">
      <c r="B1151" s="23">
        <v>882</v>
      </c>
      <c r="AF1151" s="2" t="str">
        <f t="shared" ca="1" si="28"/>
        <v>NA</v>
      </c>
    </row>
    <row r="1152" spans="2:32" ht="15" customHeight="1" x14ac:dyDescent="0.25">
      <c r="B1152" s="23">
        <v>883</v>
      </c>
      <c r="AF1152" s="2" t="str">
        <f t="shared" ca="1" si="28"/>
        <v>NA</v>
      </c>
    </row>
    <row r="1153" spans="2:32" ht="15" customHeight="1" x14ac:dyDescent="0.25">
      <c r="B1153" s="23">
        <v>884</v>
      </c>
      <c r="AF1153" s="2" t="str">
        <f t="shared" ca="1" si="28"/>
        <v>NA</v>
      </c>
    </row>
    <row r="1154" spans="2:32" ht="15" customHeight="1" x14ac:dyDescent="0.25">
      <c r="B1154" s="23">
        <v>885</v>
      </c>
      <c r="AF1154" s="2" t="str">
        <f t="shared" ca="1" si="28"/>
        <v>NA</v>
      </c>
    </row>
    <row r="1155" spans="2:32" ht="15" customHeight="1" x14ac:dyDescent="0.25">
      <c r="B1155" s="23">
        <v>886</v>
      </c>
      <c r="AF1155" s="2" t="str">
        <f t="shared" ca="1" si="28"/>
        <v>NA</v>
      </c>
    </row>
    <row r="1156" spans="2:32" ht="15" customHeight="1" x14ac:dyDescent="0.25">
      <c r="B1156" s="23">
        <v>887</v>
      </c>
      <c r="AF1156" s="2" t="str">
        <f t="shared" ca="1" si="28"/>
        <v>NA</v>
      </c>
    </row>
    <row r="1157" spans="2:32" ht="15" customHeight="1" x14ac:dyDescent="0.25">
      <c r="B1157" s="23">
        <v>888</v>
      </c>
      <c r="AF1157" s="2" t="str">
        <f t="shared" ca="1" si="28"/>
        <v>NA</v>
      </c>
    </row>
    <row r="1158" spans="2:32" ht="15" customHeight="1" x14ac:dyDescent="0.25">
      <c r="B1158" s="23">
        <v>889</v>
      </c>
      <c r="AF1158" s="2" t="str">
        <f t="shared" ca="1" si="28"/>
        <v>NA</v>
      </c>
    </row>
    <row r="1159" spans="2:32" ht="15" customHeight="1" x14ac:dyDescent="0.25">
      <c r="B1159" s="23">
        <v>890</v>
      </c>
      <c r="AF1159" s="2" t="str">
        <f t="shared" ca="1" si="28"/>
        <v>NA</v>
      </c>
    </row>
    <row r="1160" spans="2:32" ht="15" customHeight="1" x14ac:dyDescent="0.25">
      <c r="B1160" s="23">
        <v>891</v>
      </c>
      <c r="AF1160" s="2" t="str">
        <f t="shared" ca="1" si="28"/>
        <v>NA</v>
      </c>
    </row>
    <row r="1161" spans="2:32" ht="15" customHeight="1" x14ac:dyDescent="0.25">
      <c r="B1161" s="23">
        <v>892</v>
      </c>
      <c r="AF1161" s="2" t="str">
        <f t="shared" ca="1" si="28"/>
        <v>NA</v>
      </c>
    </row>
    <row r="1162" spans="2:32" ht="15" customHeight="1" x14ac:dyDescent="0.25">
      <c r="B1162" s="23">
        <v>893</v>
      </c>
      <c r="AF1162" s="2" t="str">
        <f t="shared" ca="1" si="28"/>
        <v>NA</v>
      </c>
    </row>
    <row r="1163" spans="2:32" ht="15" customHeight="1" x14ac:dyDescent="0.25">
      <c r="B1163" s="23">
        <v>894</v>
      </c>
      <c r="AF1163" s="2" t="str">
        <f t="shared" ca="1" si="28"/>
        <v>NA</v>
      </c>
    </row>
    <row r="1164" spans="2:32" ht="15" customHeight="1" x14ac:dyDescent="0.25">
      <c r="B1164" s="23">
        <v>895</v>
      </c>
      <c r="AF1164" s="2" t="str">
        <f t="shared" ca="1" si="28"/>
        <v>NA</v>
      </c>
    </row>
    <row r="1165" spans="2:32" ht="15" customHeight="1" x14ac:dyDescent="0.25">
      <c r="B1165" s="23">
        <v>896</v>
      </c>
      <c r="AF1165" s="2" t="str">
        <f t="shared" ca="1" si="28"/>
        <v>NA</v>
      </c>
    </row>
    <row r="1166" spans="2:32" ht="15" customHeight="1" x14ac:dyDescent="0.25">
      <c r="B1166" s="23">
        <v>897</v>
      </c>
      <c r="AF1166" s="2" t="str">
        <f t="shared" ca="1" si="28"/>
        <v>NA</v>
      </c>
    </row>
    <row r="1167" spans="2:32" ht="15" customHeight="1" x14ac:dyDescent="0.25">
      <c r="B1167" s="23">
        <v>898</v>
      </c>
      <c r="AF1167" s="2" t="str">
        <f t="shared" ref="AF1167:AF1230" ca="1" si="29">IF(ISBLANK(W1167),"NA",IF(W1167&gt;=TODAY(),1,0))</f>
        <v>NA</v>
      </c>
    </row>
    <row r="1168" spans="2:32" ht="15" customHeight="1" x14ac:dyDescent="0.25">
      <c r="B1168" s="23">
        <v>899</v>
      </c>
      <c r="AF1168" s="2" t="str">
        <f t="shared" ca="1" si="29"/>
        <v>NA</v>
      </c>
    </row>
    <row r="1169" spans="2:32" ht="15" customHeight="1" x14ac:dyDescent="0.25">
      <c r="B1169" s="23">
        <v>900</v>
      </c>
      <c r="AF1169" s="2" t="str">
        <f t="shared" ca="1" si="29"/>
        <v>NA</v>
      </c>
    </row>
    <row r="1170" spans="2:32" ht="15" customHeight="1" x14ac:dyDescent="0.25">
      <c r="B1170" s="23">
        <v>901</v>
      </c>
      <c r="AF1170" s="2" t="str">
        <f t="shared" ca="1" si="29"/>
        <v>NA</v>
      </c>
    </row>
    <row r="1171" spans="2:32" ht="15" customHeight="1" x14ac:dyDescent="0.25">
      <c r="B1171" s="23">
        <v>902</v>
      </c>
      <c r="AF1171" s="2" t="str">
        <f t="shared" ca="1" si="29"/>
        <v>NA</v>
      </c>
    </row>
    <row r="1172" spans="2:32" ht="15" customHeight="1" x14ac:dyDescent="0.25">
      <c r="B1172" s="23">
        <v>903</v>
      </c>
      <c r="AF1172" s="2" t="str">
        <f t="shared" ca="1" si="29"/>
        <v>NA</v>
      </c>
    </row>
    <row r="1173" spans="2:32" ht="15" customHeight="1" x14ac:dyDescent="0.25">
      <c r="B1173" s="23">
        <v>904</v>
      </c>
      <c r="AF1173" s="2" t="str">
        <f t="shared" ca="1" si="29"/>
        <v>NA</v>
      </c>
    </row>
    <row r="1174" spans="2:32" ht="15" customHeight="1" x14ac:dyDescent="0.25">
      <c r="B1174" s="23">
        <v>905</v>
      </c>
      <c r="AF1174" s="2" t="str">
        <f t="shared" ca="1" si="29"/>
        <v>NA</v>
      </c>
    </row>
    <row r="1175" spans="2:32" ht="15" customHeight="1" x14ac:dyDescent="0.25">
      <c r="B1175" s="23">
        <v>906</v>
      </c>
      <c r="AF1175" s="2" t="str">
        <f t="shared" ca="1" si="29"/>
        <v>NA</v>
      </c>
    </row>
    <row r="1176" spans="2:32" ht="15" customHeight="1" x14ac:dyDescent="0.25">
      <c r="B1176" s="23">
        <v>907</v>
      </c>
      <c r="AF1176" s="2" t="str">
        <f t="shared" ca="1" si="29"/>
        <v>NA</v>
      </c>
    </row>
    <row r="1177" spans="2:32" ht="15" customHeight="1" x14ac:dyDescent="0.25">
      <c r="B1177" s="23">
        <v>908</v>
      </c>
      <c r="AF1177" s="2" t="str">
        <f t="shared" ca="1" si="29"/>
        <v>NA</v>
      </c>
    </row>
    <row r="1178" spans="2:32" ht="15" customHeight="1" x14ac:dyDescent="0.25">
      <c r="B1178" s="23">
        <v>909</v>
      </c>
      <c r="AF1178" s="2" t="str">
        <f t="shared" ca="1" si="29"/>
        <v>NA</v>
      </c>
    </row>
    <row r="1179" spans="2:32" ht="15" customHeight="1" x14ac:dyDescent="0.25">
      <c r="B1179" s="23">
        <v>910</v>
      </c>
      <c r="AF1179" s="2" t="str">
        <f t="shared" ca="1" si="29"/>
        <v>NA</v>
      </c>
    </row>
    <row r="1180" spans="2:32" ht="15" customHeight="1" x14ac:dyDescent="0.25">
      <c r="B1180" s="23">
        <v>911</v>
      </c>
      <c r="AF1180" s="2" t="str">
        <f t="shared" ca="1" si="29"/>
        <v>NA</v>
      </c>
    </row>
    <row r="1181" spans="2:32" ht="15" customHeight="1" x14ac:dyDescent="0.25">
      <c r="B1181" s="23">
        <v>912</v>
      </c>
      <c r="AF1181" s="2" t="str">
        <f t="shared" ca="1" si="29"/>
        <v>NA</v>
      </c>
    </row>
    <row r="1182" spans="2:32" ht="15" customHeight="1" x14ac:dyDescent="0.25">
      <c r="B1182" s="23">
        <v>913</v>
      </c>
      <c r="AF1182" s="2" t="str">
        <f t="shared" ca="1" si="29"/>
        <v>NA</v>
      </c>
    </row>
    <row r="1183" spans="2:32" ht="15" customHeight="1" x14ac:dyDescent="0.25">
      <c r="B1183" s="23">
        <v>914</v>
      </c>
      <c r="AF1183" s="2" t="str">
        <f t="shared" ca="1" si="29"/>
        <v>NA</v>
      </c>
    </row>
    <row r="1184" spans="2:32" ht="15" customHeight="1" x14ac:dyDescent="0.25">
      <c r="B1184" s="23">
        <v>915</v>
      </c>
      <c r="AF1184" s="2" t="str">
        <f t="shared" ca="1" si="29"/>
        <v>NA</v>
      </c>
    </row>
    <row r="1185" spans="2:32" ht="15" customHeight="1" x14ac:dyDescent="0.25">
      <c r="B1185" s="23">
        <v>916</v>
      </c>
      <c r="AF1185" s="2" t="str">
        <f t="shared" ca="1" si="29"/>
        <v>NA</v>
      </c>
    </row>
    <row r="1186" spans="2:32" ht="15" customHeight="1" x14ac:dyDescent="0.25">
      <c r="B1186" s="23">
        <v>917</v>
      </c>
      <c r="AF1186" s="2" t="str">
        <f t="shared" ca="1" si="29"/>
        <v>NA</v>
      </c>
    </row>
    <row r="1187" spans="2:32" ht="15" customHeight="1" x14ac:dyDescent="0.25">
      <c r="B1187" s="23">
        <v>918</v>
      </c>
      <c r="AF1187" s="2" t="str">
        <f t="shared" ca="1" si="29"/>
        <v>NA</v>
      </c>
    </row>
    <row r="1188" spans="2:32" ht="15" customHeight="1" x14ac:dyDescent="0.25">
      <c r="B1188" s="23">
        <v>919</v>
      </c>
      <c r="AF1188" s="2" t="str">
        <f t="shared" ca="1" si="29"/>
        <v>NA</v>
      </c>
    </row>
    <row r="1189" spans="2:32" ht="15" customHeight="1" x14ac:dyDescent="0.25">
      <c r="B1189" s="23">
        <v>920</v>
      </c>
      <c r="AF1189" s="2" t="str">
        <f t="shared" ca="1" si="29"/>
        <v>NA</v>
      </c>
    </row>
    <row r="1190" spans="2:32" ht="15" customHeight="1" x14ac:dyDescent="0.25">
      <c r="B1190" s="23">
        <v>921</v>
      </c>
      <c r="AF1190" s="2" t="str">
        <f t="shared" ca="1" si="29"/>
        <v>NA</v>
      </c>
    </row>
    <row r="1191" spans="2:32" ht="15" customHeight="1" x14ac:dyDescent="0.25">
      <c r="B1191" s="23">
        <v>922</v>
      </c>
      <c r="AF1191" s="2" t="str">
        <f t="shared" ca="1" si="29"/>
        <v>NA</v>
      </c>
    </row>
    <row r="1192" spans="2:32" ht="15" customHeight="1" x14ac:dyDescent="0.25">
      <c r="B1192" s="23">
        <v>923</v>
      </c>
      <c r="AF1192" s="2" t="str">
        <f t="shared" ca="1" si="29"/>
        <v>NA</v>
      </c>
    </row>
    <row r="1193" spans="2:32" ht="15" customHeight="1" x14ac:dyDescent="0.25">
      <c r="B1193" s="23">
        <v>924</v>
      </c>
      <c r="AF1193" s="2" t="str">
        <f t="shared" ca="1" si="29"/>
        <v>NA</v>
      </c>
    </row>
    <row r="1194" spans="2:32" ht="15" customHeight="1" x14ac:dyDescent="0.25">
      <c r="B1194" s="23">
        <v>925</v>
      </c>
      <c r="AF1194" s="2" t="str">
        <f t="shared" ca="1" si="29"/>
        <v>NA</v>
      </c>
    </row>
    <row r="1195" spans="2:32" ht="15" customHeight="1" x14ac:dyDescent="0.25">
      <c r="B1195" s="23">
        <v>926</v>
      </c>
      <c r="AF1195" s="2" t="str">
        <f t="shared" ca="1" si="29"/>
        <v>NA</v>
      </c>
    </row>
    <row r="1196" spans="2:32" ht="15" customHeight="1" x14ac:dyDescent="0.25">
      <c r="B1196" s="23">
        <v>927</v>
      </c>
      <c r="AF1196" s="2" t="str">
        <f t="shared" ca="1" si="29"/>
        <v>NA</v>
      </c>
    </row>
    <row r="1197" spans="2:32" ht="15" customHeight="1" x14ac:dyDescent="0.25">
      <c r="B1197" s="23">
        <v>928</v>
      </c>
      <c r="AF1197" s="2" t="str">
        <f t="shared" ca="1" si="29"/>
        <v>NA</v>
      </c>
    </row>
    <row r="1198" spans="2:32" ht="15" customHeight="1" x14ac:dyDescent="0.25">
      <c r="B1198" s="23">
        <v>929</v>
      </c>
      <c r="AF1198" s="2" t="str">
        <f t="shared" ca="1" si="29"/>
        <v>NA</v>
      </c>
    </row>
    <row r="1199" spans="2:32" ht="15" customHeight="1" x14ac:dyDescent="0.25">
      <c r="B1199" s="23">
        <v>930</v>
      </c>
      <c r="AF1199" s="2" t="str">
        <f t="shared" ca="1" si="29"/>
        <v>NA</v>
      </c>
    </row>
    <row r="1200" spans="2:32" ht="15" customHeight="1" x14ac:dyDescent="0.25">
      <c r="B1200" s="23">
        <v>931</v>
      </c>
      <c r="AF1200" s="2" t="str">
        <f t="shared" ca="1" si="29"/>
        <v>NA</v>
      </c>
    </row>
    <row r="1201" spans="2:32" ht="15" customHeight="1" x14ac:dyDescent="0.25">
      <c r="B1201" s="23">
        <v>932</v>
      </c>
      <c r="AF1201" s="2" t="str">
        <f t="shared" ca="1" si="29"/>
        <v>NA</v>
      </c>
    </row>
    <row r="1202" spans="2:32" ht="15" customHeight="1" x14ac:dyDescent="0.25">
      <c r="B1202" s="23">
        <v>933</v>
      </c>
      <c r="AF1202" s="2" t="str">
        <f t="shared" ca="1" si="29"/>
        <v>NA</v>
      </c>
    </row>
    <row r="1203" spans="2:32" ht="15" customHeight="1" x14ac:dyDescent="0.25">
      <c r="B1203" s="23">
        <v>934</v>
      </c>
      <c r="AF1203" s="2" t="str">
        <f t="shared" ca="1" si="29"/>
        <v>NA</v>
      </c>
    </row>
    <row r="1204" spans="2:32" ht="15" customHeight="1" x14ac:dyDescent="0.25">
      <c r="B1204" s="23">
        <v>935</v>
      </c>
      <c r="AF1204" s="2" t="str">
        <f t="shared" ca="1" si="29"/>
        <v>NA</v>
      </c>
    </row>
    <row r="1205" spans="2:32" ht="15" customHeight="1" x14ac:dyDescent="0.25">
      <c r="B1205" s="23">
        <v>936</v>
      </c>
      <c r="AF1205" s="2" t="str">
        <f t="shared" ca="1" si="29"/>
        <v>NA</v>
      </c>
    </row>
    <row r="1206" spans="2:32" ht="15" customHeight="1" x14ac:dyDescent="0.25">
      <c r="B1206" s="23">
        <v>937</v>
      </c>
      <c r="AF1206" s="2" t="str">
        <f t="shared" ca="1" si="29"/>
        <v>NA</v>
      </c>
    </row>
    <row r="1207" spans="2:32" ht="15" customHeight="1" x14ac:dyDescent="0.25">
      <c r="B1207" s="23">
        <v>938</v>
      </c>
      <c r="AF1207" s="2" t="str">
        <f t="shared" ca="1" si="29"/>
        <v>NA</v>
      </c>
    </row>
    <row r="1208" spans="2:32" ht="15" customHeight="1" x14ac:dyDescent="0.25">
      <c r="B1208" s="23">
        <v>939</v>
      </c>
      <c r="AF1208" s="2" t="str">
        <f t="shared" ca="1" si="29"/>
        <v>NA</v>
      </c>
    </row>
    <row r="1209" spans="2:32" ht="15" customHeight="1" x14ac:dyDescent="0.25">
      <c r="B1209" s="23">
        <v>940</v>
      </c>
      <c r="AF1209" s="2" t="str">
        <f t="shared" ca="1" si="29"/>
        <v>NA</v>
      </c>
    </row>
    <row r="1210" spans="2:32" ht="15" customHeight="1" x14ac:dyDescent="0.25">
      <c r="B1210" s="23">
        <v>941</v>
      </c>
      <c r="AF1210" s="2" t="str">
        <f t="shared" ca="1" si="29"/>
        <v>NA</v>
      </c>
    </row>
    <row r="1211" spans="2:32" ht="15" customHeight="1" x14ac:dyDescent="0.25">
      <c r="B1211" s="23">
        <v>942</v>
      </c>
      <c r="AF1211" s="2" t="str">
        <f t="shared" ca="1" si="29"/>
        <v>NA</v>
      </c>
    </row>
    <row r="1212" spans="2:32" ht="15" customHeight="1" x14ac:dyDescent="0.25">
      <c r="B1212" s="23">
        <v>943</v>
      </c>
      <c r="AF1212" s="2" t="str">
        <f t="shared" ca="1" si="29"/>
        <v>NA</v>
      </c>
    </row>
    <row r="1213" spans="2:32" ht="15" customHeight="1" x14ac:dyDescent="0.25">
      <c r="B1213" s="23">
        <v>944</v>
      </c>
      <c r="AF1213" s="2" t="str">
        <f t="shared" ca="1" si="29"/>
        <v>NA</v>
      </c>
    </row>
    <row r="1214" spans="2:32" ht="15" customHeight="1" x14ac:dyDescent="0.25">
      <c r="B1214" s="23">
        <v>945</v>
      </c>
      <c r="AF1214" s="2" t="str">
        <f t="shared" ca="1" si="29"/>
        <v>NA</v>
      </c>
    </row>
    <row r="1215" spans="2:32" ht="15" customHeight="1" x14ac:dyDescent="0.25">
      <c r="B1215" s="23">
        <v>946</v>
      </c>
      <c r="AF1215" s="2" t="str">
        <f t="shared" ca="1" si="29"/>
        <v>NA</v>
      </c>
    </row>
    <row r="1216" spans="2:32" ht="15" customHeight="1" x14ac:dyDescent="0.25">
      <c r="B1216" s="23">
        <v>947</v>
      </c>
      <c r="AF1216" s="2" t="str">
        <f t="shared" ca="1" si="29"/>
        <v>NA</v>
      </c>
    </row>
    <row r="1217" spans="2:32" ht="15" customHeight="1" x14ac:dyDescent="0.25">
      <c r="B1217" s="23">
        <v>948</v>
      </c>
      <c r="AF1217" s="2" t="str">
        <f t="shared" ca="1" si="29"/>
        <v>NA</v>
      </c>
    </row>
    <row r="1218" spans="2:32" ht="15" customHeight="1" x14ac:dyDescent="0.25">
      <c r="B1218" s="23">
        <v>949</v>
      </c>
      <c r="AF1218" s="2" t="str">
        <f t="shared" ca="1" si="29"/>
        <v>NA</v>
      </c>
    </row>
    <row r="1219" spans="2:32" ht="15" customHeight="1" x14ac:dyDescent="0.25">
      <c r="B1219" s="23">
        <v>950</v>
      </c>
      <c r="AF1219" s="2" t="str">
        <f t="shared" ca="1" si="29"/>
        <v>NA</v>
      </c>
    </row>
    <row r="1220" spans="2:32" ht="15" customHeight="1" x14ac:dyDescent="0.25">
      <c r="B1220" s="23">
        <v>951</v>
      </c>
      <c r="AF1220" s="2" t="str">
        <f t="shared" ca="1" si="29"/>
        <v>NA</v>
      </c>
    </row>
    <row r="1221" spans="2:32" ht="15" customHeight="1" x14ac:dyDescent="0.25">
      <c r="B1221" s="23">
        <v>952</v>
      </c>
      <c r="AF1221" s="2" t="str">
        <f t="shared" ca="1" si="29"/>
        <v>NA</v>
      </c>
    </row>
    <row r="1222" spans="2:32" ht="15" customHeight="1" x14ac:dyDescent="0.25">
      <c r="B1222" s="23">
        <v>953</v>
      </c>
      <c r="AF1222" s="2" t="str">
        <f t="shared" ca="1" si="29"/>
        <v>NA</v>
      </c>
    </row>
    <row r="1223" spans="2:32" ht="15" customHeight="1" x14ac:dyDescent="0.25">
      <c r="B1223" s="23">
        <v>954</v>
      </c>
      <c r="AF1223" s="2" t="str">
        <f t="shared" ca="1" si="29"/>
        <v>NA</v>
      </c>
    </row>
    <row r="1224" spans="2:32" ht="15" customHeight="1" x14ac:dyDescent="0.25">
      <c r="B1224" s="23">
        <v>955</v>
      </c>
      <c r="AF1224" s="2" t="str">
        <f t="shared" ca="1" si="29"/>
        <v>NA</v>
      </c>
    </row>
    <row r="1225" spans="2:32" ht="15" customHeight="1" x14ac:dyDescent="0.25">
      <c r="B1225" s="23">
        <v>956</v>
      </c>
      <c r="AF1225" s="2" t="str">
        <f t="shared" ca="1" si="29"/>
        <v>NA</v>
      </c>
    </row>
    <row r="1226" spans="2:32" ht="15" customHeight="1" x14ac:dyDescent="0.25">
      <c r="B1226" s="23">
        <v>957</v>
      </c>
      <c r="AF1226" s="2" t="str">
        <f t="shared" ca="1" si="29"/>
        <v>NA</v>
      </c>
    </row>
    <row r="1227" spans="2:32" ht="15" customHeight="1" x14ac:dyDescent="0.25">
      <c r="B1227" s="23">
        <v>958</v>
      </c>
      <c r="AF1227" s="2" t="str">
        <f t="shared" ca="1" si="29"/>
        <v>NA</v>
      </c>
    </row>
    <row r="1228" spans="2:32" ht="15" customHeight="1" x14ac:dyDescent="0.25">
      <c r="B1228" s="23">
        <v>959</v>
      </c>
      <c r="AF1228" s="2" t="str">
        <f t="shared" ca="1" si="29"/>
        <v>NA</v>
      </c>
    </row>
    <row r="1229" spans="2:32" ht="15" customHeight="1" x14ac:dyDescent="0.25">
      <c r="B1229" s="23">
        <v>960</v>
      </c>
      <c r="AF1229" s="2" t="str">
        <f t="shared" ca="1" si="29"/>
        <v>NA</v>
      </c>
    </row>
    <row r="1230" spans="2:32" ht="15" customHeight="1" x14ac:dyDescent="0.25">
      <c r="B1230" s="23">
        <v>961</v>
      </c>
      <c r="AF1230" s="2" t="str">
        <f t="shared" ca="1" si="29"/>
        <v>NA</v>
      </c>
    </row>
    <row r="1231" spans="2:32" ht="15" customHeight="1" x14ac:dyDescent="0.25">
      <c r="B1231" s="23">
        <v>962</v>
      </c>
      <c r="AF1231" s="2" t="str">
        <f t="shared" ref="AF1231:AF1268" ca="1" si="30">IF(ISBLANK(W1231),"NA",IF(W1231&gt;=TODAY(),1,0))</f>
        <v>NA</v>
      </c>
    </row>
    <row r="1232" spans="2:32" ht="15" customHeight="1" x14ac:dyDescent="0.25">
      <c r="B1232" s="23">
        <v>963</v>
      </c>
      <c r="AF1232" s="2" t="str">
        <f t="shared" ca="1" si="30"/>
        <v>NA</v>
      </c>
    </row>
    <row r="1233" spans="2:32" ht="15" customHeight="1" x14ac:dyDescent="0.25">
      <c r="B1233" s="23">
        <v>964</v>
      </c>
      <c r="AF1233" s="2" t="str">
        <f t="shared" ca="1" si="30"/>
        <v>NA</v>
      </c>
    </row>
    <row r="1234" spans="2:32" ht="15" customHeight="1" x14ac:dyDescent="0.25">
      <c r="B1234" s="23">
        <v>965</v>
      </c>
      <c r="AF1234" s="2" t="str">
        <f t="shared" ca="1" si="30"/>
        <v>NA</v>
      </c>
    </row>
    <row r="1235" spans="2:32" ht="15" customHeight="1" x14ac:dyDescent="0.25">
      <c r="B1235" s="23">
        <v>966</v>
      </c>
      <c r="AF1235" s="2" t="str">
        <f t="shared" ca="1" si="30"/>
        <v>NA</v>
      </c>
    </row>
    <row r="1236" spans="2:32" ht="15" customHeight="1" x14ac:dyDescent="0.25">
      <c r="B1236" s="23">
        <v>967</v>
      </c>
      <c r="AF1236" s="2" t="str">
        <f t="shared" ca="1" si="30"/>
        <v>NA</v>
      </c>
    </row>
    <row r="1237" spans="2:32" ht="15" customHeight="1" x14ac:dyDescent="0.25">
      <c r="B1237" s="23">
        <v>968</v>
      </c>
      <c r="AF1237" s="2" t="str">
        <f t="shared" ca="1" si="30"/>
        <v>NA</v>
      </c>
    </row>
    <row r="1238" spans="2:32" ht="15" customHeight="1" x14ac:dyDescent="0.25">
      <c r="B1238" s="23">
        <v>969</v>
      </c>
      <c r="AF1238" s="2" t="str">
        <f t="shared" ca="1" si="30"/>
        <v>NA</v>
      </c>
    </row>
    <row r="1239" spans="2:32" ht="15" customHeight="1" x14ac:dyDescent="0.25">
      <c r="B1239" s="23">
        <v>970</v>
      </c>
      <c r="AF1239" s="2" t="str">
        <f t="shared" ca="1" si="30"/>
        <v>NA</v>
      </c>
    </row>
    <row r="1240" spans="2:32" ht="15" customHeight="1" x14ac:dyDescent="0.25">
      <c r="B1240" s="23">
        <v>971</v>
      </c>
      <c r="AF1240" s="2" t="str">
        <f t="shared" ca="1" si="30"/>
        <v>NA</v>
      </c>
    </row>
    <row r="1241" spans="2:32" ht="15" customHeight="1" x14ac:dyDescent="0.25">
      <c r="B1241" s="23">
        <v>972</v>
      </c>
      <c r="AF1241" s="2" t="str">
        <f t="shared" ca="1" si="30"/>
        <v>NA</v>
      </c>
    </row>
    <row r="1242" spans="2:32" ht="15" customHeight="1" x14ac:dyDescent="0.25">
      <c r="B1242" s="23">
        <v>973</v>
      </c>
      <c r="AF1242" s="2" t="str">
        <f t="shared" ca="1" si="30"/>
        <v>NA</v>
      </c>
    </row>
    <row r="1243" spans="2:32" ht="15" customHeight="1" x14ac:dyDescent="0.25">
      <c r="B1243" s="23">
        <v>974</v>
      </c>
      <c r="AF1243" s="2" t="str">
        <f t="shared" ca="1" si="30"/>
        <v>NA</v>
      </c>
    </row>
    <row r="1244" spans="2:32" ht="15" customHeight="1" x14ac:dyDescent="0.25">
      <c r="B1244" s="23">
        <v>975</v>
      </c>
      <c r="AF1244" s="2" t="str">
        <f t="shared" ca="1" si="30"/>
        <v>NA</v>
      </c>
    </row>
    <row r="1245" spans="2:32" ht="15" customHeight="1" x14ac:dyDescent="0.25">
      <c r="B1245" s="23">
        <v>976</v>
      </c>
      <c r="AF1245" s="2" t="str">
        <f t="shared" ca="1" si="30"/>
        <v>NA</v>
      </c>
    </row>
    <row r="1246" spans="2:32" ht="15" customHeight="1" x14ac:dyDescent="0.25">
      <c r="B1246" s="23">
        <v>977</v>
      </c>
      <c r="AF1246" s="2" t="str">
        <f t="shared" ca="1" si="30"/>
        <v>NA</v>
      </c>
    </row>
    <row r="1247" spans="2:32" ht="15" customHeight="1" x14ac:dyDescent="0.25">
      <c r="B1247" s="23">
        <v>978</v>
      </c>
      <c r="AF1247" s="2" t="str">
        <f t="shared" ca="1" si="30"/>
        <v>NA</v>
      </c>
    </row>
    <row r="1248" spans="2:32" ht="15" customHeight="1" x14ac:dyDescent="0.25">
      <c r="B1248" s="23">
        <v>979</v>
      </c>
      <c r="AF1248" s="2" t="str">
        <f t="shared" ca="1" si="30"/>
        <v>NA</v>
      </c>
    </row>
    <row r="1249" spans="2:32" ht="15" customHeight="1" x14ac:dyDescent="0.25">
      <c r="B1249" s="23">
        <v>980</v>
      </c>
      <c r="AF1249" s="2" t="str">
        <f t="shared" ca="1" si="30"/>
        <v>NA</v>
      </c>
    </row>
    <row r="1250" spans="2:32" ht="15" customHeight="1" x14ac:dyDescent="0.25">
      <c r="B1250" s="23">
        <v>981</v>
      </c>
      <c r="AF1250" s="2" t="str">
        <f t="shared" ca="1" si="30"/>
        <v>NA</v>
      </c>
    </row>
    <row r="1251" spans="2:32" ht="15" customHeight="1" x14ac:dyDescent="0.25">
      <c r="B1251" s="23">
        <v>982</v>
      </c>
      <c r="AF1251" s="2" t="str">
        <f t="shared" ca="1" si="30"/>
        <v>NA</v>
      </c>
    </row>
    <row r="1252" spans="2:32" ht="15" customHeight="1" x14ac:dyDescent="0.25">
      <c r="B1252" s="23">
        <v>983</v>
      </c>
      <c r="AF1252" s="2" t="str">
        <f t="shared" ca="1" si="30"/>
        <v>NA</v>
      </c>
    </row>
    <row r="1253" spans="2:32" ht="15" customHeight="1" x14ac:dyDescent="0.25">
      <c r="B1253" s="23">
        <v>984</v>
      </c>
      <c r="AF1253" s="2" t="str">
        <f t="shared" ca="1" si="30"/>
        <v>NA</v>
      </c>
    </row>
    <row r="1254" spans="2:32" ht="15" customHeight="1" x14ac:dyDescent="0.25">
      <c r="B1254" s="23">
        <v>985</v>
      </c>
      <c r="AF1254" s="2" t="str">
        <f t="shared" ca="1" si="30"/>
        <v>NA</v>
      </c>
    </row>
    <row r="1255" spans="2:32" ht="15" customHeight="1" x14ac:dyDescent="0.25">
      <c r="B1255" s="23">
        <v>986</v>
      </c>
      <c r="AF1255" s="2" t="str">
        <f t="shared" ca="1" si="30"/>
        <v>NA</v>
      </c>
    </row>
    <row r="1256" spans="2:32" ht="15" customHeight="1" x14ac:dyDescent="0.25">
      <c r="B1256" s="23">
        <v>987</v>
      </c>
      <c r="AF1256" s="2" t="str">
        <f t="shared" ca="1" si="30"/>
        <v>NA</v>
      </c>
    </row>
    <row r="1257" spans="2:32" ht="15" customHeight="1" x14ac:dyDescent="0.25">
      <c r="B1257" s="23">
        <v>988</v>
      </c>
      <c r="AF1257" s="2" t="str">
        <f t="shared" ca="1" si="30"/>
        <v>NA</v>
      </c>
    </row>
    <row r="1258" spans="2:32" ht="15" customHeight="1" x14ac:dyDescent="0.25">
      <c r="B1258" s="23">
        <v>989</v>
      </c>
      <c r="AF1258" s="2" t="str">
        <f t="shared" ca="1" si="30"/>
        <v>NA</v>
      </c>
    </row>
    <row r="1259" spans="2:32" ht="15" customHeight="1" x14ac:dyDescent="0.25">
      <c r="B1259" s="23">
        <v>990</v>
      </c>
      <c r="AF1259" s="2" t="str">
        <f t="shared" ca="1" si="30"/>
        <v>NA</v>
      </c>
    </row>
    <row r="1260" spans="2:32" ht="15" customHeight="1" x14ac:dyDescent="0.25">
      <c r="B1260" s="23">
        <v>991</v>
      </c>
      <c r="AF1260" s="2" t="str">
        <f t="shared" ca="1" si="30"/>
        <v>NA</v>
      </c>
    </row>
    <row r="1261" spans="2:32" ht="15" customHeight="1" x14ac:dyDescent="0.25">
      <c r="B1261" s="23">
        <v>992</v>
      </c>
      <c r="AF1261" s="2" t="str">
        <f t="shared" ca="1" si="30"/>
        <v>NA</v>
      </c>
    </row>
    <row r="1262" spans="2:32" ht="15" customHeight="1" x14ac:dyDescent="0.25">
      <c r="B1262" s="23">
        <v>993</v>
      </c>
      <c r="AF1262" s="2" t="str">
        <f t="shared" ca="1" si="30"/>
        <v>NA</v>
      </c>
    </row>
    <row r="1263" spans="2:32" ht="15" customHeight="1" x14ac:dyDescent="0.25">
      <c r="B1263" s="23">
        <v>994</v>
      </c>
      <c r="AF1263" s="2" t="str">
        <f t="shared" ca="1" si="30"/>
        <v>NA</v>
      </c>
    </row>
    <row r="1264" spans="2:32" ht="15" customHeight="1" x14ac:dyDescent="0.25">
      <c r="B1264" s="23">
        <v>995</v>
      </c>
      <c r="AF1264" s="2" t="str">
        <f t="shared" ca="1" si="30"/>
        <v>NA</v>
      </c>
    </row>
    <row r="1265" spans="2:32" ht="15" customHeight="1" x14ac:dyDescent="0.25">
      <c r="B1265" s="23">
        <v>996</v>
      </c>
      <c r="AF1265" s="2" t="str">
        <f t="shared" ca="1" si="30"/>
        <v>NA</v>
      </c>
    </row>
    <row r="1266" spans="2:32" ht="15" customHeight="1" x14ac:dyDescent="0.25">
      <c r="B1266" s="23">
        <v>997</v>
      </c>
      <c r="AF1266" s="2" t="str">
        <f t="shared" ca="1" si="30"/>
        <v>NA</v>
      </c>
    </row>
    <row r="1267" spans="2:32" ht="15" customHeight="1" x14ac:dyDescent="0.25">
      <c r="B1267" s="23">
        <v>998</v>
      </c>
      <c r="AF1267" s="2" t="str">
        <f t="shared" ca="1" si="30"/>
        <v>NA</v>
      </c>
    </row>
    <row r="1268" spans="2:32" ht="15" customHeight="1" x14ac:dyDescent="0.25">
      <c r="B1268" s="23">
        <v>999</v>
      </c>
      <c r="AF1268" s="2" t="str">
        <f t="shared" ca="1" si="30"/>
        <v>NA</v>
      </c>
    </row>
    <row r="1269" spans="2:32" ht="15" customHeight="1" x14ac:dyDescent="0.25">
      <c r="B1269" s="23">
        <v>1000</v>
      </c>
      <c r="AF1269" s="2" t="str">
        <f ca="1">IF(ISBLANK(W1269),"NA",IF(W1269&gt;=TODAY(),1,0))</f>
        <v>NA</v>
      </c>
    </row>
    <row r="1270" spans="2:32" ht="10.15" customHeight="1" thickBot="1" x14ac:dyDescent="0.3">
      <c r="B1270" s="5"/>
      <c r="AF1270" s="2">
        <f ca="1">SUM(AF270:AF1269)</f>
        <v>0</v>
      </c>
    </row>
    <row r="1271" spans="2:32" ht="9.6" customHeight="1" thickTop="1" x14ac:dyDescent="0.25">
      <c r="AF1271" s="2">
        <f ca="1">COUNT(AF270:AF1269)</f>
        <v>0</v>
      </c>
    </row>
    <row r="1272" spans="2:32" ht="25.15" customHeight="1" x14ac:dyDescent="0.25">
      <c r="AF1272" s="2">
        <f ca="1">COUNTIF(AF270:AF1269,0)</f>
        <v>0</v>
      </c>
    </row>
    <row r="1273" spans="2:32" ht="25.15" hidden="1" customHeight="1" x14ac:dyDescent="0.25"/>
    <row r="1274" spans="2:32" ht="25.15" hidden="1" customHeight="1" x14ac:dyDescent="0.25"/>
    <row r="1275" spans="2:32" ht="25.15" hidden="1" customHeight="1" x14ac:dyDescent="0.25"/>
    <row r="1276" spans="2:32" ht="25.15" hidden="1" customHeight="1" x14ac:dyDescent="0.25"/>
    <row r="1277" spans="2:32" ht="25.15" hidden="1" customHeight="1" x14ac:dyDescent="0.25"/>
    <row r="1278" spans="2:32" ht="25.15" hidden="1" customHeight="1" x14ac:dyDescent="0.25"/>
    <row r="1279" spans="2:32" ht="25.15" hidden="1" customHeight="1" x14ac:dyDescent="0.25"/>
    <row r="1280" spans="2:32" ht="25.15" hidden="1" customHeight="1" x14ac:dyDescent="0.25"/>
    <row r="1281" ht="25.15" hidden="1" customHeight="1" x14ac:dyDescent="0.25"/>
    <row r="1282" ht="25.15" hidden="1" customHeight="1" x14ac:dyDescent="0.25"/>
    <row r="1283" ht="25.15" hidden="1" customHeight="1" x14ac:dyDescent="0.25"/>
    <row r="1284" ht="25.15" hidden="1" customHeight="1" x14ac:dyDescent="0.25"/>
    <row r="1285" ht="25.15" hidden="1" customHeight="1" x14ac:dyDescent="0.25"/>
    <row r="1286" ht="25.15" hidden="1" customHeight="1" x14ac:dyDescent="0.25"/>
    <row r="1287" ht="25.15" hidden="1" customHeight="1" x14ac:dyDescent="0.25"/>
    <row r="1288" ht="25.15" hidden="1" customHeight="1" x14ac:dyDescent="0.25"/>
    <row r="1289" ht="25.15" hidden="1" customHeight="1" x14ac:dyDescent="0.25"/>
    <row r="1290" ht="25.15" hidden="1" customHeight="1" x14ac:dyDescent="0.25"/>
    <row r="1291" ht="25.15" hidden="1" customHeight="1" x14ac:dyDescent="0.25"/>
    <row r="1292" ht="25.15" hidden="1" customHeight="1" x14ac:dyDescent="0.25"/>
    <row r="1293" ht="25.15" hidden="1" customHeight="1" x14ac:dyDescent="0.25"/>
    <row r="1294" ht="25.15" hidden="1" customHeight="1" x14ac:dyDescent="0.25"/>
    <row r="1295" ht="25.15" hidden="1" customHeight="1" x14ac:dyDescent="0.25"/>
    <row r="1296" ht="25.15" hidden="1" customHeight="1" x14ac:dyDescent="0.25"/>
    <row r="1297" ht="25.15" hidden="1" customHeight="1" x14ac:dyDescent="0.25"/>
    <row r="1298" ht="25.15" hidden="1" customHeight="1" x14ac:dyDescent="0.25"/>
    <row r="1299" ht="25.15" hidden="1" customHeight="1" x14ac:dyDescent="0.25"/>
    <row r="1300" ht="25.15" hidden="1" customHeight="1" x14ac:dyDescent="0.25"/>
    <row r="1301" ht="25.15" hidden="1" customHeight="1" x14ac:dyDescent="0.25"/>
    <row r="1302" ht="25.15" hidden="1" customHeight="1" x14ac:dyDescent="0.25"/>
    <row r="1303" ht="25.15" hidden="1" customHeight="1" x14ac:dyDescent="0.25"/>
    <row r="1304" ht="25.15" hidden="1" customHeight="1" x14ac:dyDescent="0.25"/>
    <row r="1305" ht="25.15" hidden="1" customHeight="1" x14ac:dyDescent="0.25"/>
    <row r="1306" ht="25.15" hidden="1" customHeight="1" x14ac:dyDescent="0.25"/>
    <row r="1307" ht="25.15" hidden="1" customHeight="1" x14ac:dyDescent="0.25"/>
    <row r="1308" ht="25.15" hidden="1" customHeight="1" x14ac:dyDescent="0.25"/>
    <row r="1309" ht="25.15" hidden="1" customHeight="1" x14ac:dyDescent="0.25"/>
    <row r="1310" ht="25.15" hidden="1" customHeight="1" x14ac:dyDescent="0.25"/>
    <row r="1311" ht="25.15" hidden="1" customHeight="1" x14ac:dyDescent="0.25"/>
    <row r="1312" ht="25.15" hidden="1" customHeight="1" x14ac:dyDescent="0.25"/>
    <row r="1313" ht="25.15" hidden="1" customHeight="1" x14ac:dyDescent="0.25"/>
    <row r="1314" ht="25.15" hidden="1" customHeight="1" x14ac:dyDescent="0.25"/>
    <row r="1315" ht="25.15" hidden="1" customHeight="1" x14ac:dyDescent="0.25"/>
    <row r="1316" ht="25.15" hidden="1" customHeight="1" x14ac:dyDescent="0.25"/>
    <row r="1317" ht="25.15" hidden="1" customHeight="1" x14ac:dyDescent="0.25"/>
    <row r="1318" ht="25.15" hidden="1" customHeight="1" x14ac:dyDescent="0.25"/>
    <row r="1319" ht="25.15" hidden="1" customHeight="1" x14ac:dyDescent="0.25"/>
    <row r="1320" ht="25.15" hidden="1" customHeight="1" x14ac:dyDescent="0.25"/>
    <row r="1321" ht="25.15" hidden="1" customHeight="1" x14ac:dyDescent="0.25"/>
    <row r="1322" ht="25.15" hidden="1" customHeight="1" x14ac:dyDescent="0.25"/>
    <row r="1323" ht="25.15" hidden="1" customHeight="1" x14ac:dyDescent="0.25"/>
    <row r="1324" ht="25.15" hidden="1" customHeight="1" x14ac:dyDescent="0.25"/>
    <row r="1325" ht="25.15" hidden="1" customHeight="1" x14ac:dyDescent="0.25"/>
    <row r="1326" ht="25.15" hidden="1" customHeight="1" x14ac:dyDescent="0.25"/>
    <row r="1327" ht="25.15" hidden="1" customHeight="1" x14ac:dyDescent="0.25"/>
    <row r="1328" ht="25.15" hidden="1" customHeight="1" x14ac:dyDescent="0.25"/>
    <row r="1329" ht="25.15" hidden="1" customHeight="1" x14ac:dyDescent="0.25"/>
    <row r="1330" ht="25.15" hidden="1" customHeight="1" x14ac:dyDescent="0.25"/>
    <row r="1331" ht="25.15" hidden="1" customHeight="1" x14ac:dyDescent="0.25"/>
    <row r="1332" ht="25.15" hidden="1" customHeight="1" x14ac:dyDescent="0.25"/>
    <row r="1333" ht="25.15" hidden="1" customHeight="1" x14ac:dyDescent="0.25"/>
    <row r="1334" ht="25.15" hidden="1" customHeight="1" x14ac:dyDescent="0.25"/>
    <row r="1335" ht="25.15" hidden="1" customHeight="1" x14ac:dyDescent="0.25"/>
    <row r="1336" ht="25.15" hidden="1" customHeight="1" x14ac:dyDescent="0.25"/>
    <row r="1337" ht="25.15" hidden="1" customHeight="1" x14ac:dyDescent="0.25"/>
    <row r="1338" ht="25.15" hidden="1" customHeight="1" x14ac:dyDescent="0.25"/>
    <row r="1339" ht="25.15" hidden="1" customHeight="1" x14ac:dyDescent="0.25"/>
    <row r="1340" ht="25.15" hidden="1" customHeight="1" x14ac:dyDescent="0.25"/>
    <row r="1341" ht="25.15" hidden="1" customHeight="1" x14ac:dyDescent="0.25"/>
    <row r="1342" ht="25.15" hidden="1" customHeight="1" x14ac:dyDescent="0.25"/>
    <row r="1343" ht="25.15" hidden="1" customHeight="1" x14ac:dyDescent="0.25"/>
    <row r="1344" ht="25.15" hidden="1" customHeight="1" x14ac:dyDescent="0.25"/>
    <row r="1345" ht="25.15" hidden="1" customHeight="1" x14ac:dyDescent="0.25"/>
    <row r="1346" ht="25.15" hidden="1" customHeight="1" x14ac:dyDescent="0.25"/>
    <row r="1347" ht="25.15" hidden="1" customHeight="1" x14ac:dyDescent="0.25"/>
    <row r="1348" ht="25.15" hidden="1" customHeight="1" x14ac:dyDescent="0.25"/>
    <row r="1349" ht="25.15" hidden="1" customHeight="1" x14ac:dyDescent="0.25"/>
    <row r="1350" ht="25.15" hidden="1" customHeight="1" x14ac:dyDescent="0.25"/>
    <row r="1351" ht="25.15" hidden="1" customHeight="1" x14ac:dyDescent="0.25"/>
    <row r="1352" ht="25.15" hidden="1" customHeight="1" x14ac:dyDescent="0.25"/>
  </sheetData>
  <mergeCells count="1">
    <mergeCell ref="AC146:AD146"/>
  </mergeCells>
  <pageMargins left="0.11811023622047245" right="0" top="0.19685039370078741" bottom="0.11811023622047245" header="0.15748031496062992" footer="0"/>
  <pageSetup paperSize="9" scale="73" orientation="portrait" r:id="rId1"/>
  <rowBreaks count="4" manualBreakCount="4">
    <brk id="32" min="1" max="26" man="1"/>
    <brk id="91" min="1" max="26" man="1"/>
    <brk id="133" min="1" max="26" man="1"/>
    <brk id="262" min="1" max="2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500"/>
  <sheetViews>
    <sheetView zoomScale="85" zoomScaleNormal="85" workbookViewId="0">
      <selection activeCell="J5" sqref="J5"/>
    </sheetView>
  </sheetViews>
  <sheetFormatPr baseColWidth="10" defaultRowHeight="15" x14ac:dyDescent="0.25"/>
  <cols>
    <col min="1" max="1" width="30.7109375" customWidth="1"/>
    <col min="2" max="2" width="18.42578125" customWidth="1"/>
    <col min="3" max="3" width="30.7109375" customWidth="1"/>
    <col min="4" max="4" width="14.85546875" customWidth="1"/>
    <col min="5" max="5" width="14.42578125" bestFit="1" customWidth="1"/>
    <col min="6" max="6" width="12.85546875" customWidth="1"/>
    <col min="7" max="7" width="13.5703125" bestFit="1" customWidth="1"/>
    <col min="8" max="8" width="13.7109375" customWidth="1"/>
    <col min="9" max="9" width="11.7109375" customWidth="1"/>
    <col min="10" max="10" width="12.42578125" customWidth="1"/>
    <col min="11" max="11" width="14.28515625" bestFit="1" customWidth="1"/>
    <col min="12" max="12" width="18.7109375" customWidth="1"/>
    <col min="13" max="13" width="15" customWidth="1"/>
    <col min="14" max="14" width="16.85546875" customWidth="1"/>
  </cols>
  <sheetData>
    <row r="1" spans="1:14" ht="46.15" customHeight="1" x14ac:dyDescent="0.25">
      <c r="A1" s="56" t="s">
        <v>116</v>
      </c>
      <c r="B1" s="56"/>
      <c r="C1" s="56"/>
      <c r="D1" s="56"/>
      <c r="E1" s="56"/>
      <c r="F1" s="56"/>
      <c r="G1" s="56" t="s">
        <v>118</v>
      </c>
      <c r="H1" s="56"/>
      <c r="I1" s="56"/>
      <c r="J1" s="56"/>
      <c r="K1" s="56"/>
      <c r="L1" s="56"/>
      <c r="M1" s="56"/>
      <c r="N1" s="56"/>
    </row>
    <row r="2" spans="1:14" ht="46.15" customHeight="1" x14ac:dyDescent="0.25">
      <c r="A2" s="52" t="s">
        <v>115</v>
      </c>
      <c r="B2" s="54" t="s">
        <v>120</v>
      </c>
      <c r="C2" s="52" t="s">
        <v>112</v>
      </c>
      <c r="D2" s="54" t="s">
        <v>119</v>
      </c>
      <c r="E2" s="57" t="s">
        <v>113</v>
      </c>
      <c r="F2" s="57" t="s">
        <v>114</v>
      </c>
      <c r="G2" s="57" t="s">
        <v>117</v>
      </c>
      <c r="H2" s="54" t="s">
        <v>131</v>
      </c>
      <c r="I2" s="52"/>
      <c r="J2" s="55" t="s">
        <v>132</v>
      </c>
      <c r="K2" s="55" t="s">
        <v>133</v>
      </c>
      <c r="L2" s="54" t="s">
        <v>134</v>
      </c>
      <c r="M2" s="54" t="s">
        <v>135</v>
      </c>
      <c r="N2" s="54" t="s">
        <v>136</v>
      </c>
    </row>
    <row r="3" spans="1:14" x14ac:dyDescent="0.25">
      <c r="A3" s="53"/>
      <c r="B3" s="55"/>
      <c r="C3" s="53"/>
      <c r="D3" s="55"/>
      <c r="E3" s="58"/>
      <c r="F3" s="58"/>
      <c r="G3" s="58"/>
      <c r="H3" s="43" t="s">
        <v>110</v>
      </c>
      <c r="I3" s="43" t="s">
        <v>111</v>
      </c>
      <c r="J3" s="59"/>
      <c r="K3" s="59"/>
      <c r="L3" s="55"/>
      <c r="M3" s="55"/>
      <c r="N3" s="55"/>
    </row>
    <row r="4" spans="1:14" s="2" customFormat="1" ht="30" customHeight="1" x14ac:dyDescent="0.25">
      <c r="A4" s="44" t="s">
        <v>94</v>
      </c>
      <c r="B4" s="45">
        <v>11</v>
      </c>
      <c r="C4" s="47">
        <v>2</v>
      </c>
      <c r="D4" s="47" t="s">
        <v>128</v>
      </c>
      <c r="E4" s="48">
        <v>4</v>
      </c>
      <c r="F4" s="48">
        <v>5</v>
      </c>
      <c r="G4" s="49">
        <f ca="1">IFERROR(J4/(H4+I4+J4),"")</f>
        <v>0.2</v>
      </c>
      <c r="H4" s="47">
        <f ca="1">IF(ISBLANK(A4),"",IFERROR(GETPIVOTDATA("NB NC",TCD_Doc_ST!$A3,"NOM ENTREPRISE","A")+Docs_EExt!W3,""))</f>
        <v>9</v>
      </c>
      <c r="I4" s="47">
        <f>IF(ISBLANK(A4),"",IFERROR(GETPIVOTDATA("NB NC",TCD_Docs_Sala!$A3,"NOM ENTREPRISE","A")+GETPIVOTDATA("NB NC",TCD_Habi!$A3,"NOM ENTREPRISE","A"),""))</f>
        <v>11</v>
      </c>
      <c r="J4" s="47">
        <f ca="1">IF(ISBLANK(A4),"",IFERROR((GETPIVOTDATA("Somme de NB",TCD_Doc_ST!$A3,"NOM ENTREPRISE","A")+GETPIVOTDATA("Somme de NB",TCD_Docs_Sala!$A3,"NOM ENTREPRISE","A")+GETPIVOTDATA("Somme de NB",TCD_Habi!$A$3,"NOM ENTREPRISE","A")+Docs_EExt!W3)-(H4+I4),""))</f>
        <v>5</v>
      </c>
      <c r="K4" s="47">
        <f ca="1">IF(ISBLANK(A4),"",J4+I4+H4)</f>
        <v>25</v>
      </c>
      <c r="L4" s="47">
        <f>IF(ISBLANK(A4),"",IFERROR(GETPIVOTDATA("NOM ENTREPRISE",TCD_Corresp!$A$3,"NOM ENTREPRISE","A"),""))</f>
        <v>2</v>
      </c>
      <c r="M4" s="47">
        <f>IF(ISBLANK(A4),"",IFERROR(GETPIVOTDATA("Nombre de N°IE",TCD_Docs_Sala!$A3,"NOM ENTREPRISE","A"),""))</f>
        <v>2</v>
      </c>
      <c r="N4" s="46">
        <f>IF(ISBLANK(A4),"",IFERROR(GETPIVOTDATA("Nombre de NOM ENTREPRISE",TCD_Doc_ST!$A3,"NOM ENTREPRISE","A"),""))</f>
        <v>3</v>
      </c>
    </row>
    <row r="5" spans="1:14" s="2" customFormat="1" ht="30" customHeight="1" x14ac:dyDescent="0.25">
      <c r="A5" s="44" t="s">
        <v>140</v>
      </c>
      <c r="B5" s="45"/>
      <c r="C5" s="47"/>
      <c r="D5" s="47"/>
      <c r="E5" s="48"/>
      <c r="F5" s="48"/>
      <c r="G5" s="49" t="str">
        <f>IFERROR(J5/(H5+I5+J5),"")</f>
        <v/>
      </c>
      <c r="H5" s="47" t="str">
        <f>IF(ISBLANK(A5),"",IFERROR(GETPIVOTDATA("NB NC",TCD_Doc_ST!$A4,"NOM ENTREPRISE","A")+Docs_EExt!W4,""))</f>
        <v/>
      </c>
      <c r="I5" s="47">
        <f>IF(ISBLANK(A5),"",IFERROR(GETPIVOTDATA("NB NC",TCD_Docs_Sala!$A4,"NOM ENTREPRISE","A")+GETPIVOTDATA("NB NC",TCD_Habi!$A4,"NOM ENTREPRISE","A"),""))</f>
        <v>11</v>
      </c>
      <c r="J5" s="47" t="str">
        <f>IF(ISBLANK(A5),"",IFERROR((GETPIVOTDATA("Somme de NB",TCD_Doc_ST!$A4,"NOM ENTREPRISE","A")+GETPIVOTDATA("Somme de NB",TCD_Docs_Sala!$A4,"NOM ENTREPRISE","A")+GETPIVOTDATA("Somme de NB",TCD_Habi!$A$3,"NOM ENTREPRISE","A")+Docs_EExt!W4)-(H5+I5),""))</f>
        <v/>
      </c>
      <c r="K5" s="47" t="e">
        <f t="shared" ref="K5:K68" si="0">IF(ISBLANK(A5),"",J5+I5+H5)</f>
        <v>#VALUE!</v>
      </c>
      <c r="L5" s="47">
        <f>IF(ISBLANK(A5),"",IFERROR(GETPIVOTDATA("NOM ENTREPRISE",TCD_Corresp!$A$3,"NOM ENTREPRISE","A"),""))</f>
        <v>2</v>
      </c>
      <c r="M5" s="47">
        <f>IF(ISBLANK(A5),"",IFERROR(GETPIVOTDATA("Nombre de N°IE",TCD_Docs_Sala!$A4,"NOM ENTREPRISE","A"),""))</f>
        <v>2</v>
      </c>
      <c r="N5" s="46">
        <f>IF(ISBLANK(A5),"",IFERROR(GETPIVOTDATA("Nombre de NOM ENTREPRISE",TCD_Doc_ST!$A4,"NOM ENTREPRISE","A"),""))</f>
        <v>3</v>
      </c>
    </row>
    <row r="6" spans="1:14" s="2" customFormat="1" ht="30" customHeight="1" x14ac:dyDescent="0.25">
      <c r="A6" s="44" t="s">
        <v>138</v>
      </c>
      <c r="B6" s="45"/>
      <c r="C6" s="47"/>
      <c r="D6" s="47"/>
      <c r="E6" s="48"/>
      <c r="F6" s="48"/>
      <c r="G6" s="49" t="str">
        <f>IFERROR(J6/(H6+I6+J6),"")</f>
        <v/>
      </c>
      <c r="H6" s="47" t="str">
        <f>IF(ISBLANK(A6),"",IFERROR(GETPIVOTDATA("NB NC",TCD_Doc_ST!$A5,"NOM ENTREPRISE","A")+Docs_EExt!W5,""))</f>
        <v/>
      </c>
      <c r="I6" s="47">
        <f>IF(ISBLANK(A6),"",IFERROR(GETPIVOTDATA("NB NC",TCD_Docs_Sala!$A5,"NOM ENTREPRISE","A")+GETPIVOTDATA("NB NC",TCD_Habi!$A5,"NOM ENTREPRISE","A"),""))</f>
        <v>11</v>
      </c>
      <c r="J6" s="47" t="str">
        <f>IF(ISBLANK(A6),"",IFERROR((GETPIVOTDATA("Somme de NB",TCD_Doc_ST!$A5,"NOM ENTREPRISE","A")+GETPIVOTDATA("Somme de NB",TCD_Docs_Sala!$A5,"NOM ENTREPRISE","A")+GETPIVOTDATA("Somme de NB",TCD_Habi!$A$3,"NOM ENTREPRISE","A")+Docs_EExt!W5)-(H6+I6),""))</f>
        <v/>
      </c>
      <c r="K6" s="47" t="e">
        <f t="shared" si="0"/>
        <v>#VALUE!</v>
      </c>
      <c r="L6" s="47">
        <f>IF(ISBLANK(A6),"",IFERROR(GETPIVOTDATA("NOM ENTREPRISE",TCD_Corresp!$A$3,"NOM ENTREPRISE","A"),""))</f>
        <v>2</v>
      </c>
      <c r="M6" s="47">
        <f>IF(ISBLANK(A6),"",IFERROR(GETPIVOTDATA("Nombre de N°IE",TCD_Docs_Sala!$A5,"NOM ENTREPRISE","A"),""))</f>
        <v>2</v>
      </c>
      <c r="N6" s="46">
        <f>IF(ISBLANK(A6),"",IFERROR(GETPIVOTDATA("Nombre de NOM ENTREPRISE",TCD_Doc_ST!$A5,"NOM ENTREPRISE","A"),""))</f>
        <v>3</v>
      </c>
    </row>
    <row r="7" spans="1:14" s="2" customFormat="1" ht="30" customHeight="1" x14ac:dyDescent="0.25">
      <c r="A7" s="44" t="s">
        <v>141</v>
      </c>
      <c r="B7" s="45"/>
      <c r="C7" s="47"/>
      <c r="D7" s="47"/>
      <c r="E7" s="48"/>
      <c r="F7" s="48"/>
      <c r="G7" s="49" t="str">
        <f t="shared" ref="G7:G68" si="1">IFERROR(J7/(H7+I7+J7),"")</f>
        <v/>
      </c>
      <c r="H7" s="47" t="str">
        <f>IF(ISBLANK(A7),"",IFERROR(GETPIVOTDATA("NB NC",TCD_Doc_ST!$A6,"NOM ENTREPRISE","A")+Docs_EExt!W6,""))</f>
        <v/>
      </c>
      <c r="I7" s="47" t="str">
        <f>IF(ISBLANK(A7),"",IFERROR(GETPIVOTDATA("NB NC",TCD_Doc_ST!#REF!,"NOM ENTREPRISE","A")+GETPIVOTDATA("NB NC",TCD_Doc_ST!#REF!,"NOM ENTREPRISE","A"),""))</f>
        <v/>
      </c>
      <c r="J7" s="47" t="str">
        <f>IF(ISBLANK(A7),"",IFERROR((GETPIVOTDATA("Somme de NB",TCD_Doc_ST!$A6,"NOM ENTREPRISE","A")+GETPIVOTDATA("Somme de NB",TCD_Doc_ST!#REF!,"NOM ENTREPRISE","A")+GETPIVOTDATA("Somme de NB",TCD_Habi!$A$3,"NOM ENTREPRISE","A")+Docs_EExt!W6)-(H7+I7),""))</f>
        <v/>
      </c>
      <c r="K7" s="47" t="e">
        <f t="shared" si="0"/>
        <v>#VALUE!</v>
      </c>
      <c r="L7" s="47">
        <f>IF(ISBLANK(A7),"",IFERROR(GETPIVOTDATA("NOM ENTREPRISE",TCD_Corresp!$A$3,"NOM ENTREPRISE","A"),""))</f>
        <v>2</v>
      </c>
      <c r="M7" s="47" t="str">
        <f>IF(ISBLANK(A7),"",IFERROR(GETPIVOTDATA("Nombre de N°IE",TCD_Doc_ST!#REF!,"NOM ENTREPRISE","A"),""))</f>
        <v/>
      </c>
      <c r="N7" s="46">
        <f>IF(ISBLANK(A7),"",IFERROR(GETPIVOTDATA("Nombre de NOM ENTREPRISE",TCD_Doc_ST!$A6,"NOM ENTREPRISE","A"),""))</f>
        <v>3</v>
      </c>
    </row>
    <row r="8" spans="1:14" s="2" customFormat="1" ht="30" customHeight="1" x14ac:dyDescent="0.25">
      <c r="A8" s="44"/>
      <c r="B8" s="45"/>
      <c r="C8" s="47"/>
      <c r="D8" s="47"/>
      <c r="E8" s="48"/>
      <c r="F8" s="48"/>
      <c r="G8" s="49" t="str">
        <f t="shared" si="1"/>
        <v/>
      </c>
      <c r="H8" s="47" t="str">
        <f>IF(ISBLANK(A8),"",IFERROR(GETPIVOTDATA("NB NC",TCD_Doc_ST!$A7,"NOM ENTREPRISE","A")+Docs_EExt!W7,""))</f>
        <v/>
      </c>
      <c r="I8" s="47" t="str">
        <f>IF(ISBLANK(A8),"",IFERROR(GETPIVOTDATA("NB NC",TCD_Doc_ST!#REF!,"NOM ENTREPRISE","A")+GETPIVOTDATA("NB NC",TCD_Doc_ST!#REF!,"NOM ENTREPRISE","A"),""))</f>
        <v/>
      </c>
      <c r="J8" s="47" t="str">
        <f>IF(ISBLANK(A8),"",IFERROR((GETPIVOTDATA("Somme de NB",TCD_Doc_ST!$A7,"NOM ENTREPRISE","A")+GETPIVOTDATA("Somme de NB",TCD_Doc_ST!#REF!,"NOM ENTREPRISE","A")+GETPIVOTDATA("Somme de NB",TCD_Habi!$A$3,"NOM ENTREPRISE","A")+Docs_EExt!W7)-(H8+I8),""))</f>
        <v/>
      </c>
      <c r="K8" s="47" t="str">
        <f t="shared" si="0"/>
        <v/>
      </c>
      <c r="L8" s="47" t="str">
        <f>IF(ISBLANK(A8),"",IFERROR(GETPIVOTDATA("NOM ENTREPRISE",TCD_Corresp!$A$3,"NOM ENTREPRISE","A"),""))</f>
        <v/>
      </c>
      <c r="M8" s="47" t="str">
        <f>IF(ISBLANK(A8),"",IFERROR(GETPIVOTDATA("Nombre de N°IE",TCD_Doc_ST!#REF!,"NOM ENTREPRISE","A"),""))</f>
        <v/>
      </c>
      <c r="N8" s="46" t="str">
        <f>IF(ISBLANK(A8),"",IFERROR(GETPIVOTDATA("Nombre de NOM ENTREPRISE",TCD_Doc_ST!$A7,"NOM ENTREPRISE","A"),""))</f>
        <v/>
      </c>
    </row>
    <row r="9" spans="1:14" s="2" customFormat="1" ht="30" customHeight="1" x14ac:dyDescent="0.25">
      <c r="A9" s="44"/>
      <c r="B9" s="45"/>
      <c r="C9" s="47"/>
      <c r="D9" s="47"/>
      <c r="E9" s="48"/>
      <c r="F9" s="48"/>
      <c r="G9" s="49" t="str">
        <f t="shared" si="1"/>
        <v/>
      </c>
      <c r="H9" s="47" t="str">
        <f>IF(ISBLANK(A9),"",IFERROR(GETPIVOTDATA("NB NC",TCD_Doc_ST!$A8,"NOM ENTREPRISE","A")+Docs_EExt!W8,""))</f>
        <v/>
      </c>
      <c r="I9" s="47" t="str">
        <f>IF(ISBLANK(A9),"",IFERROR(GETPIVOTDATA("NB NC",TCD_Doc_ST!#REF!,"NOM ENTREPRISE","A")+GETPIVOTDATA("NB NC",TCD_Doc_ST!#REF!,"NOM ENTREPRISE","A"),""))</f>
        <v/>
      </c>
      <c r="J9" s="47" t="str">
        <f>IF(ISBLANK(A9),"",IFERROR((GETPIVOTDATA("Somme de NB",TCD_Doc_ST!$A8,"NOM ENTREPRISE","A")+GETPIVOTDATA("Somme de NB",TCD_Doc_ST!#REF!,"NOM ENTREPRISE","A")+GETPIVOTDATA("Somme de NB",TCD_Habi!$A$3,"NOM ENTREPRISE","A")+Docs_EExt!W8)-(H9+I9),""))</f>
        <v/>
      </c>
      <c r="K9" s="47" t="str">
        <f t="shared" si="0"/>
        <v/>
      </c>
      <c r="L9" s="47" t="str">
        <f>IF(ISBLANK(A9),"",IFERROR(GETPIVOTDATA("NOM ENTREPRISE",TCD_Corresp!$A$3,"NOM ENTREPRISE","A"),""))</f>
        <v/>
      </c>
      <c r="M9" s="47" t="str">
        <f>IF(ISBLANK(A9),"",IFERROR(GETPIVOTDATA("Nombre de N°IE",TCD_Doc_ST!#REF!,"NOM ENTREPRISE","A"),""))</f>
        <v/>
      </c>
      <c r="N9" s="46" t="str">
        <f>IF(ISBLANK(A9),"",IFERROR(GETPIVOTDATA("Nombre de NOM ENTREPRISE",TCD_Doc_ST!$A8,"NOM ENTREPRISE","A"),""))</f>
        <v/>
      </c>
    </row>
    <row r="10" spans="1:14" ht="30" customHeight="1" x14ac:dyDescent="0.25">
      <c r="A10" s="44"/>
      <c r="B10" s="45"/>
      <c r="C10" s="47"/>
      <c r="D10" s="47"/>
      <c r="E10" s="48"/>
      <c r="F10" s="48"/>
      <c r="G10" s="49" t="str">
        <f t="shared" si="1"/>
        <v/>
      </c>
      <c r="H10" s="47" t="str">
        <f>IF(ISBLANK(A10),"",IFERROR(GETPIVOTDATA("NB NC",TCD_Doc_ST!$A9,"NOM ENTREPRISE","A")+Docs_EExt!W9,""))</f>
        <v/>
      </c>
      <c r="I10" s="47" t="str">
        <f>IF(ISBLANK(A10),"",IFERROR(GETPIVOTDATA("NB NC",TCD_Doc_ST!#REF!,"NOM ENTREPRISE","A")+GETPIVOTDATA("NB NC",TCD_Doc_ST!#REF!,"NOM ENTREPRISE","A"),""))</f>
        <v/>
      </c>
      <c r="J10" s="47" t="str">
        <f>IF(ISBLANK(A10),"",IFERROR((GETPIVOTDATA("Somme de NB",TCD_Doc_ST!$A9,"NOM ENTREPRISE","A")+GETPIVOTDATA("Somme de NB",TCD_Doc_ST!#REF!,"NOM ENTREPRISE","A")+GETPIVOTDATA("Somme de NB",TCD_Habi!$A$3,"NOM ENTREPRISE","A")+Docs_EExt!W9)-(H10+I10),""))</f>
        <v/>
      </c>
      <c r="K10" s="47" t="str">
        <f t="shared" si="0"/>
        <v/>
      </c>
      <c r="L10" s="47" t="str">
        <f>IF(ISBLANK(A10),"",IFERROR(GETPIVOTDATA("NOM ENTREPRISE",TCD_Corresp!$A$3,"NOM ENTREPRISE","A"),""))</f>
        <v/>
      </c>
      <c r="M10" s="47" t="str">
        <f>IF(ISBLANK(A10),"",IFERROR(GETPIVOTDATA("Nombre de N°IE",TCD_Doc_ST!#REF!,"NOM ENTREPRISE","A"),""))</f>
        <v/>
      </c>
      <c r="N10" s="46" t="str">
        <f>IF(ISBLANK(A10),"",IFERROR(GETPIVOTDATA("Nombre de NOM ENTREPRISE",TCD_Doc_ST!$A9,"NOM ENTREPRISE","A"),""))</f>
        <v/>
      </c>
    </row>
    <row r="11" spans="1:14" ht="30" customHeight="1" x14ac:dyDescent="0.25">
      <c r="A11" s="44"/>
      <c r="B11" s="45"/>
      <c r="C11" s="47"/>
      <c r="D11" s="47"/>
      <c r="E11" s="48"/>
      <c r="F11" s="48"/>
      <c r="G11" s="49" t="str">
        <f t="shared" si="1"/>
        <v/>
      </c>
      <c r="H11" s="47" t="str">
        <f>IF(ISBLANK(A11),"",IFERROR(GETPIVOTDATA("NB NC",TCD_Doc_ST!$A10,"NOM ENTREPRISE","A")+Docs_EExt!W10,""))</f>
        <v/>
      </c>
      <c r="I11" s="47" t="str">
        <f>IF(ISBLANK(A11),"",IFERROR(GETPIVOTDATA("NB NC",TCD_Doc_ST!#REF!,"NOM ENTREPRISE","A")+GETPIVOTDATA("NB NC",TCD_Doc_ST!#REF!,"NOM ENTREPRISE","A"),""))</f>
        <v/>
      </c>
      <c r="J11" s="47" t="str">
        <f>IF(ISBLANK(A11),"",IFERROR((GETPIVOTDATA("Somme de NB",TCD_Doc_ST!$A10,"NOM ENTREPRISE","A")+GETPIVOTDATA("Somme de NB",TCD_Doc_ST!#REF!,"NOM ENTREPRISE","A")+GETPIVOTDATA("Somme de NB",TCD_Habi!$A$3,"NOM ENTREPRISE","A")+Docs_EExt!W10)-(H11+I11),""))</f>
        <v/>
      </c>
      <c r="K11" s="47" t="str">
        <f t="shared" si="0"/>
        <v/>
      </c>
      <c r="L11" s="47" t="str">
        <f>IF(ISBLANK(A11),"",IFERROR(GETPIVOTDATA("NOM ENTREPRISE",TCD_Corresp!$A$3,"NOM ENTREPRISE","A"),""))</f>
        <v/>
      </c>
      <c r="M11" s="47" t="str">
        <f>IF(ISBLANK(A11),"",IFERROR(GETPIVOTDATA("Nombre de N°IE",TCD_Doc_ST!#REF!,"NOM ENTREPRISE","A"),""))</f>
        <v/>
      </c>
      <c r="N11" s="46" t="str">
        <f>IF(ISBLANK(A11),"",IFERROR(GETPIVOTDATA("Nombre de NOM ENTREPRISE",TCD_Doc_ST!$A10,"NOM ENTREPRISE","A"),""))</f>
        <v/>
      </c>
    </row>
    <row r="12" spans="1:14" ht="30" customHeight="1" x14ac:dyDescent="0.25">
      <c r="A12" s="44"/>
      <c r="B12" s="45"/>
      <c r="C12" s="47"/>
      <c r="D12" s="47"/>
      <c r="E12" s="48"/>
      <c r="F12" s="48"/>
      <c r="G12" s="49" t="str">
        <f t="shared" si="1"/>
        <v/>
      </c>
      <c r="H12" s="47" t="str">
        <f>IF(ISBLANK(A12),"",IFERROR(GETPIVOTDATA("NB NC",TCD_Doc_ST!$A11,"NOM ENTREPRISE","A")+Docs_EExt!W11,""))</f>
        <v/>
      </c>
      <c r="I12" s="47" t="str">
        <f>IF(ISBLANK(A12),"",IFERROR(GETPIVOTDATA("NB NC",TCD_Doc_ST!#REF!,"NOM ENTREPRISE","A")+GETPIVOTDATA("NB NC",TCD_Doc_ST!#REF!,"NOM ENTREPRISE","A"),""))</f>
        <v/>
      </c>
      <c r="J12" s="47" t="str">
        <f>IF(ISBLANK(A12),"",IFERROR((GETPIVOTDATA("Somme de NB",TCD_Doc_ST!$A11,"NOM ENTREPRISE","A")+GETPIVOTDATA("Somme de NB",TCD_Doc_ST!#REF!,"NOM ENTREPRISE","A")+GETPIVOTDATA("Somme de NB",TCD_Habi!$A$3,"NOM ENTREPRISE","A")+Docs_EExt!W11)-(H12+I12),""))</f>
        <v/>
      </c>
      <c r="K12" s="47" t="str">
        <f t="shared" si="0"/>
        <v/>
      </c>
      <c r="L12" s="47" t="str">
        <f>IF(ISBLANK(A12),"",IFERROR(GETPIVOTDATA("NOM ENTREPRISE",TCD_Corresp!$A$3,"NOM ENTREPRISE","A"),""))</f>
        <v/>
      </c>
      <c r="M12" s="47" t="str">
        <f>IF(ISBLANK(A12),"",IFERROR(GETPIVOTDATA("Nombre de N°IE",TCD_Doc_ST!#REF!,"NOM ENTREPRISE","A"),""))</f>
        <v/>
      </c>
      <c r="N12" s="46" t="str">
        <f>IF(ISBLANK(A12),"",IFERROR(GETPIVOTDATA("Nombre de NOM ENTREPRISE",TCD_Doc_ST!$A11,"NOM ENTREPRISE","A"),""))</f>
        <v/>
      </c>
    </row>
    <row r="13" spans="1:14" ht="30" customHeight="1" x14ac:dyDescent="0.25">
      <c r="A13" s="44"/>
      <c r="B13" s="45"/>
      <c r="C13" s="47"/>
      <c r="D13" s="47"/>
      <c r="E13" s="48"/>
      <c r="F13" s="48"/>
      <c r="G13" s="49" t="str">
        <f t="shared" si="1"/>
        <v/>
      </c>
      <c r="H13" s="47" t="str">
        <f>IF(ISBLANK(A13),"",IFERROR(GETPIVOTDATA("NB NC",TCD_Doc_ST!$A12,"NOM ENTREPRISE","A")+Docs_EExt!W12,""))</f>
        <v/>
      </c>
      <c r="I13" s="47" t="str">
        <f>IF(ISBLANK(A13),"",IFERROR(GETPIVOTDATA("NB NC",TCD_Doc_ST!#REF!,"NOM ENTREPRISE","A")+GETPIVOTDATA("NB NC",TCD_Doc_ST!#REF!,"NOM ENTREPRISE","A"),""))</f>
        <v/>
      </c>
      <c r="J13" s="47" t="str">
        <f>IF(ISBLANK(A13),"",IFERROR((GETPIVOTDATA("Somme de NB",TCD_Doc_ST!$A12,"NOM ENTREPRISE","A")+GETPIVOTDATA("Somme de NB",TCD_Doc_ST!#REF!,"NOM ENTREPRISE","A")+GETPIVOTDATA("Somme de NB",TCD_Habi!$A$3,"NOM ENTREPRISE","A")+Docs_EExt!W12)-(H13+I13),""))</f>
        <v/>
      </c>
      <c r="K13" s="47" t="str">
        <f t="shared" si="0"/>
        <v/>
      </c>
      <c r="L13" s="47" t="str">
        <f>IF(ISBLANK(A13),"",IFERROR(GETPIVOTDATA("NOM ENTREPRISE",TCD_Corresp!$A$3,"NOM ENTREPRISE","A"),""))</f>
        <v/>
      </c>
      <c r="M13" s="47" t="str">
        <f>IF(ISBLANK(A13),"",IFERROR(GETPIVOTDATA("Nombre de N°IE",TCD_Doc_ST!#REF!,"NOM ENTREPRISE","A"),""))</f>
        <v/>
      </c>
      <c r="N13" s="46" t="str">
        <f>IF(ISBLANK(A13),"",IFERROR(GETPIVOTDATA("Nombre de NOM ENTREPRISE",TCD_Doc_ST!$A12,"NOM ENTREPRISE","A"),""))</f>
        <v/>
      </c>
    </row>
    <row r="14" spans="1:14" ht="30" customHeight="1" x14ac:dyDescent="0.25">
      <c r="A14" s="44"/>
      <c r="B14" s="45"/>
      <c r="C14" s="47"/>
      <c r="D14" s="47"/>
      <c r="E14" s="48"/>
      <c r="F14" s="48"/>
      <c r="G14" s="49" t="str">
        <f t="shared" si="1"/>
        <v/>
      </c>
      <c r="H14" s="47" t="str">
        <f>IF(ISBLANK(A14),"",IFERROR(GETPIVOTDATA("NB NC",TCD_Doc_ST!$A13,"NOM ENTREPRISE","A")+Docs_EExt!W13,""))</f>
        <v/>
      </c>
      <c r="I14" s="47" t="str">
        <f>IF(ISBLANK(A14),"",IFERROR(GETPIVOTDATA("NB NC",TCD_Doc_ST!#REF!,"NOM ENTREPRISE","A")+GETPIVOTDATA("NB NC",TCD_Doc_ST!#REF!,"NOM ENTREPRISE","A"),""))</f>
        <v/>
      </c>
      <c r="J14" s="47" t="str">
        <f>IF(ISBLANK(A14),"",IFERROR((GETPIVOTDATA("Somme de NB",TCD_Doc_ST!$A13,"NOM ENTREPRISE","A")+GETPIVOTDATA("Somme de NB",TCD_Doc_ST!#REF!,"NOM ENTREPRISE","A")+GETPIVOTDATA("Somme de NB",TCD_Habi!$A$3,"NOM ENTREPRISE","A")+Docs_EExt!W13)-(H14+I14),""))</f>
        <v/>
      </c>
      <c r="K14" s="47" t="str">
        <f t="shared" si="0"/>
        <v/>
      </c>
      <c r="L14" s="47" t="str">
        <f>IF(ISBLANK(A14),"",IFERROR(GETPIVOTDATA("NOM ENTREPRISE",TCD_Corresp!$A$3,"NOM ENTREPRISE","A"),""))</f>
        <v/>
      </c>
      <c r="M14" s="47" t="str">
        <f>IF(ISBLANK(A14),"",IFERROR(GETPIVOTDATA("Nombre de N°IE",TCD_Doc_ST!#REF!,"NOM ENTREPRISE","A"),""))</f>
        <v/>
      </c>
      <c r="N14" s="46" t="str">
        <f>IF(ISBLANK(A14),"",IFERROR(GETPIVOTDATA("Nombre de NOM ENTREPRISE",TCD_Doc_ST!$A13,"NOM ENTREPRISE","A"),""))</f>
        <v/>
      </c>
    </row>
    <row r="15" spans="1:14" ht="30" customHeight="1" x14ac:dyDescent="0.25">
      <c r="A15" s="44"/>
      <c r="B15" s="45"/>
      <c r="C15" s="47"/>
      <c r="D15" s="47"/>
      <c r="E15" s="48"/>
      <c r="F15" s="48"/>
      <c r="G15" s="49" t="str">
        <f t="shared" si="1"/>
        <v/>
      </c>
      <c r="H15" s="47" t="str">
        <f>IF(ISBLANK(A15),"",IFERROR(GETPIVOTDATA("NB NC",TCD_Doc_ST!$A14,"NOM ENTREPRISE","A")+Docs_EExt!W14,""))</f>
        <v/>
      </c>
      <c r="I15" s="47" t="str">
        <f>IF(ISBLANK(A15),"",IFERROR(GETPIVOTDATA("NB NC",TCD_Doc_ST!#REF!,"NOM ENTREPRISE","A")+GETPIVOTDATA("NB NC",TCD_Doc_ST!#REF!,"NOM ENTREPRISE","A"),""))</f>
        <v/>
      </c>
      <c r="J15" s="47" t="str">
        <f>IF(ISBLANK(A15),"",IFERROR((GETPIVOTDATA("Somme de NB",TCD_Doc_ST!$A14,"NOM ENTREPRISE","A")+GETPIVOTDATA("Somme de NB",TCD_Doc_ST!#REF!,"NOM ENTREPRISE","A")+GETPIVOTDATA("Somme de NB",TCD_Habi!$A$3,"NOM ENTREPRISE","A")+Docs_EExt!W14)-(H15+I15),""))</f>
        <v/>
      </c>
      <c r="K15" s="47" t="str">
        <f t="shared" si="0"/>
        <v/>
      </c>
      <c r="L15" s="47" t="str">
        <f>IF(ISBLANK(A15),"",IFERROR(GETPIVOTDATA("NOM ENTREPRISE",TCD_Corresp!$A$3,"NOM ENTREPRISE","A"),""))</f>
        <v/>
      </c>
      <c r="M15" s="47" t="str">
        <f>IF(ISBLANK(A15),"",IFERROR(GETPIVOTDATA("Nombre de N°IE",TCD_Doc_ST!#REF!,"NOM ENTREPRISE","A"),""))</f>
        <v/>
      </c>
      <c r="N15" s="46" t="str">
        <f>IF(ISBLANK(A15),"",IFERROR(GETPIVOTDATA("Nombre de NOM ENTREPRISE",TCD_Doc_ST!$A14,"NOM ENTREPRISE","A"),""))</f>
        <v/>
      </c>
    </row>
    <row r="16" spans="1:14" ht="30" customHeight="1" x14ac:dyDescent="0.25">
      <c r="A16" s="44"/>
      <c r="B16" s="45"/>
      <c r="C16" s="47"/>
      <c r="D16" s="47"/>
      <c r="E16" s="48"/>
      <c r="F16" s="48"/>
      <c r="G16" s="49" t="str">
        <f t="shared" si="1"/>
        <v/>
      </c>
      <c r="H16" s="47" t="str">
        <f>IF(ISBLANK(A16),"",IFERROR(GETPIVOTDATA("NB NC",TCD_Doc_ST!$A15,"NOM ENTREPRISE","A")+Docs_EExt!W15,""))</f>
        <v/>
      </c>
      <c r="I16" s="47" t="str">
        <f>IF(ISBLANK(A16),"",IFERROR(GETPIVOTDATA("NB NC",TCD_Doc_ST!#REF!,"NOM ENTREPRISE","A")+GETPIVOTDATA("NB NC",TCD_Doc_ST!#REF!,"NOM ENTREPRISE","A"),""))</f>
        <v/>
      </c>
      <c r="J16" s="47" t="str">
        <f>IF(ISBLANK(A16),"",IFERROR((GETPIVOTDATA("Somme de NB",TCD_Doc_ST!$A15,"NOM ENTREPRISE","A")+GETPIVOTDATA("Somme de NB",TCD_Doc_ST!#REF!,"NOM ENTREPRISE","A")+GETPIVOTDATA("Somme de NB",TCD_Habi!$A$3,"NOM ENTREPRISE","A")+Docs_EExt!W15)-(H16+I16),""))</f>
        <v/>
      </c>
      <c r="K16" s="47" t="str">
        <f t="shared" si="0"/>
        <v/>
      </c>
      <c r="L16" s="47" t="str">
        <f>IF(ISBLANK(A16),"",IFERROR(GETPIVOTDATA("NOM ENTREPRISE",TCD_Corresp!$A$3,"NOM ENTREPRISE","A"),""))</f>
        <v/>
      </c>
      <c r="M16" s="47" t="str">
        <f>IF(ISBLANK(A16),"",IFERROR(GETPIVOTDATA("Nombre de N°IE",TCD_Doc_ST!#REF!,"NOM ENTREPRISE","A"),""))</f>
        <v/>
      </c>
      <c r="N16" s="46" t="str">
        <f>IF(ISBLANK(A16),"",IFERROR(GETPIVOTDATA("Nombre de NOM ENTREPRISE",TCD_Doc_ST!$A15,"NOM ENTREPRISE","A"),""))</f>
        <v/>
      </c>
    </row>
    <row r="17" spans="1:14" ht="30" customHeight="1" x14ac:dyDescent="0.25">
      <c r="A17" s="44"/>
      <c r="B17" s="45"/>
      <c r="C17" s="47"/>
      <c r="D17" s="47"/>
      <c r="E17" s="48"/>
      <c r="F17" s="48"/>
      <c r="G17" s="49" t="str">
        <f t="shared" si="1"/>
        <v/>
      </c>
      <c r="H17" s="47" t="str">
        <f>IF(ISBLANK(A17),"",IFERROR(GETPIVOTDATA("NB NC",TCD_Doc_ST!$A16,"NOM ENTREPRISE","A")+Docs_EExt!W16,""))</f>
        <v/>
      </c>
      <c r="I17" s="47" t="str">
        <f>IF(ISBLANK(A17),"",IFERROR(GETPIVOTDATA("NB NC",TCD_Doc_ST!#REF!,"NOM ENTREPRISE","A")+GETPIVOTDATA("NB NC",TCD_Doc_ST!#REF!,"NOM ENTREPRISE","A"),""))</f>
        <v/>
      </c>
      <c r="J17" s="47" t="str">
        <f>IF(ISBLANK(A17),"",IFERROR((GETPIVOTDATA("Somme de NB",TCD_Doc_ST!$A16,"NOM ENTREPRISE","A")+GETPIVOTDATA("Somme de NB",TCD_Doc_ST!#REF!,"NOM ENTREPRISE","A")+GETPIVOTDATA("Somme de NB",TCD_Habi!$A$3,"NOM ENTREPRISE","A")+Docs_EExt!W16)-(H17+I17),""))</f>
        <v/>
      </c>
      <c r="K17" s="47" t="str">
        <f t="shared" si="0"/>
        <v/>
      </c>
      <c r="L17" s="47" t="str">
        <f>IF(ISBLANK(A17),"",IFERROR(GETPIVOTDATA("NOM ENTREPRISE",TCD_Corresp!$A$3,"NOM ENTREPRISE","A"),""))</f>
        <v/>
      </c>
      <c r="M17" s="47" t="str">
        <f>IF(ISBLANK(A17),"",IFERROR(GETPIVOTDATA("Nombre de N°IE",TCD_Doc_ST!#REF!,"NOM ENTREPRISE","A"),""))</f>
        <v/>
      </c>
      <c r="N17" s="46" t="str">
        <f>IF(ISBLANK(A17),"",IFERROR(GETPIVOTDATA("Nombre de NOM ENTREPRISE",TCD_Doc_ST!$A16,"NOM ENTREPRISE","A"),""))</f>
        <v/>
      </c>
    </row>
    <row r="18" spans="1:14" ht="30" customHeight="1" x14ac:dyDescent="0.25">
      <c r="A18" s="44"/>
      <c r="B18" s="45"/>
      <c r="C18" s="47"/>
      <c r="D18" s="47"/>
      <c r="E18" s="48"/>
      <c r="F18" s="48"/>
      <c r="G18" s="49" t="str">
        <f t="shared" si="1"/>
        <v/>
      </c>
      <c r="H18" s="47" t="str">
        <f>IF(ISBLANK(A18),"",IFERROR(GETPIVOTDATA("NB NC",TCD_Doc_ST!$A17,"NOM ENTREPRISE","A")+Docs_EExt!W17,""))</f>
        <v/>
      </c>
      <c r="I18" s="47" t="str">
        <f>IF(ISBLANK(A18),"",IFERROR(GETPIVOTDATA("NB NC",TCD_Doc_ST!#REF!,"NOM ENTREPRISE","A")+GETPIVOTDATA("NB NC",TCD_Doc_ST!#REF!,"NOM ENTREPRISE","A"),""))</f>
        <v/>
      </c>
      <c r="J18" s="47" t="str">
        <f>IF(ISBLANK(A18),"",IFERROR((GETPIVOTDATA("Somme de NB",TCD_Doc_ST!$A17,"NOM ENTREPRISE","A")+GETPIVOTDATA("Somme de NB",TCD_Doc_ST!#REF!,"NOM ENTREPRISE","A")+GETPIVOTDATA("Somme de NB",TCD_Habi!$A$3,"NOM ENTREPRISE","A")+Docs_EExt!W17)-(H18+I18),""))</f>
        <v/>
      </c>
      <c r="K18" s="47" t="str">
        <f t="shared" si="0"/>
        <v/>
      </c>
      <c r="L18" s="47" t="str">
        <f>IF(ISBLANK(A18),"",IFERROR(GETPIVOTDATA("NOM ENTREPRISE",TCD_Corresp!$A$3,"NOM ENTREPRISE","A"),""))</f>
        <v/>
      </c>
      <c r="M18" s="47" t="str">
        <f>IF(ISBLANK(A18),"",IFERROR(GETPIVOTDATA("Nombre de N°IE",TCD_Doc_ST!#REF!,"NOM ENTREPRISE","A"),""))</f>
        <v/>
      </c>
      <c r="N18" s="46" t="str">
        <f>IF(ISBLANK(A18),"",IFERROR(GETPIVOTDATA("Nombre de NOM ENTREPRISE",TCD_Doc_ST!$A17,"NOM ENTREPRISE","A"),""))</f>
        <v/>
      </c>
    </row>
    <row r="19" spans="1:14" ht="30" customHeight="1" x14ac:dyDescent="0.25">
      <c r="A19" s="44"/>
      <c r="B19" s="45"/>
      <c r="C19" s="47"/>
      <c r="D19" s="47"/>
      <c r="E19" s="48"/>
      <c r="F19" s="48"/>
      <c r="G19" s="49" t="str">
        <f t="shared" si="1"/>
        <v/>
      </c>
      <c r="H19" s="47" t="str">
        <f>IF(ISBLANK(A19),"",IFERROR(GETPIVOTDATA("NB NC",TCD_Doc_ST!$A18,"NOM ENTREPRISE","A")+Docs_EExt!W18,""))</f>
        <v/>
      </c>
      <c r="I19" s="47" t="str">
        <f>IF(ISBLANK(A19),"",IFERROR(GETPIVOTDATA("NB NC",TCD_Doc_ST!#REF!,"NOM ENTREPRISE","A")+GETPIVOTDATA("NB NC",TCD_Doc_ST!#REF!,"NOM ENTREPRISE","A"),""))</f>
        <v/>
      </c>
      <c r="J19" s="47" t="str">
        <f>IF(ISBLANK(A19),"",IFERROR((GETPIVOTDATA("Somme de NB",TCD_Doc_ST!$A18,"NOM ENTREPRISE","A")+GETPIVOTDATA("Somme de NB",TCD_Doc_ST!#REF!,"NOM ENTREPRISE","A")+GETPIVOTDATA("Somme de NB",TCD_Habi!$A$3,"NOM ENTREPRISE","A")+Docs_EExt!W18)-(H19+I19),""))</f>
        <v/>
      </c>
      <c r="K19" s="47" t="str">
        <f t="shared" si="0"/>
        <v/>
      </c>
      <c r="L19" s="47" t="str">
        <f>IF(ISBLANK(A19),"",IFERROR(GETPIVOTDATA("NOM ENTREPRISE",TCD_Corresp!$A$3,"NOM ENTREPRISE","A"),""))</f>
        <v/>
      </c>
      <c r="M19" s="47" t="str">
        <f>IF(ISBLANK(A19),"",IFERROR(GETPIVOTDATA("Nombre de N°IE",TCD_Doc_ST!#REF!,"NOM ENTREPRISE","A"),""))</f>
        <v/>
      </c>
      <c r="N19" s="46" t="str">
        <f>IF(ISBLANK(A19),"",IFERROR(GETPIVOTDATA("Nombre de NOM ENTREPRISE",TCD_Doc_ST!$A18,"NOM ENTREPRISE","A"),""))</f>
        <v/>
      </c>
    </row>
    <row r="20" spans="1:14" ht="30" customHeight="1" x14ac:dyDescent="0.25">
      <c r="A20" s="44"/>
      <c r="B20" s="45"/>
      <c r="C20" s="47"/>
      <c r="D20" s="47"/>
      <c r="E20" s="48"/>
      <c r="F20" s="48"/>
      <c r="G20" s="49" t="str">
        <f t="shared" si="1"/>
        <v/>
      </c>
      <c r="H20" s="47" t="str">
        <f>IF(ISBLANK(A20),"",IFERROR(GETPIVOTDATA("NB NC",TCD_Doc_ST!$A19,"NOM ENTREPRISE","A")+Docs_EExt!W19,""))</f>
        <v/>
      </c>
      <c r="I20" s="47" t="str">
        <f>IF(ISBLANK(A20),"",IFERROR(GETPIVOTDATA("NB NC",TCD_Doc_ST!#REF!,"NOM ENTREPRISE","A")+GETPIVOTDATA("NB NC",TCD_Doc_ST!#REF!,"NOM ENTREPRISE","A"),""))</f>
        <v/>
      </c>
      <c r="J20" s="47" t="str">
        <f>IF(ISBLANK(A20),"",IFERROR((GETPIVOTDATA("Somme de NB",TCD_Doc_ST!$A19,"NOM ENTREPRISE","A")+GETPIVOTDATA("Somme de NB",TCD_Doc_ST!#REF!,"NOM ENTREPRISE","A")+GETPIVOTDATA("Somme de NB",TCD_Habi!$A$3,"NOM ENTREPRISE","A")+Docs_EExt!W19)-(H20+I20),""))</f>
        <v/>
      </c>
      <c r="K20" s="47" t="str">
        <f t="shared" si="0"/>
        <v/>
      </c>
      <c r="L20" s="47" t="str">
        <f>IF(ISBLANK(A20),"",IFERROR(GETPIVOTDATA("NOM ENTREPRISE",TCD_Corresp!$A$3,"NOM ENTREPRISE","A"),""))</f>
        <v/>
      </c>
      <c r="M20" s="47" t="str">
        <f>IF(ISBLANK(A20),"",IFERROR(GETPIVOTDATA("Nombre de N°IE",TCD_Doc_ST!#REF!,"NOM ENTREPRISE","A"),""))</f>
        <v/>
      </c>
      <c r="N20" s="46" t="str">
        <f>IF(ISBLANK(A20),"",IFERROR(GETPIVOTDATA("Nombre de NOM ENTREPRISE",TCD_Doc_ST!$A19,"NOM ENTREPRISE","A"),""))</f>
        <v/>
      </c>
    </row>
    <row r="21" spans="1:14" ht="30" customHeight="1" x14ac:dyDescent="0.25">
      <c r="A21" s="44"/>
      <c r="B21" s="45"/>
      <c r="C21" s="47"/>
      <c r="D21" s="47"/>
      <c r="E21" s="48"/>
      <c r="F21" s="48"/>
      <c r="G21" s="49" t="str">
        <f t="shared" si="1"/>
        <v/>
      </c>
      <c r="H21" s="47" t="str">
        <f>IF(ISBLANK(A21),"",IFERROR(GETPIVOTDATA("NB NC",TCD_Doc_ST!$A20,"NOM ENTREPRISE","A")+Docs_EExt!W20,""))</f>
        <v/>
      </c>
      <c r="I21" s="47" t="str">
        <f>IF(ISBLANK(A21),"",IFERROR(GETPIVOTDATA("NB NC",TCD_Doc_ST!#REF!,"NOM ENTREPRISE","A")+GETPIVOTDATA("NB NC",TCD_Doc_ST!#REF!,"NOM ENTREPRISE","A"),""))</f>
        <v/>
      </c>
      <c r="J21" s="47" t="str">
        <f>IF(ISBLANK(A21),"",IFERROR((GETPIVOTDATA("Somme de NB",TCD_Doc_ST!$A20,"NOM ENTREPRISE","A")+GETPIVOTDATA("Somme de NB",TCD_Doc_ST!#REF!,"NOM ENTREPRISE","A")+GETPIVOTDATA("Somme de NB",TCD_Habi!$A$3,"NOM ENTREPRISE","A")+Docs_EExt!W20)-(H21+I21),""))</f>
        <v/>
      </c>
      <c r="K21" s="47" t="str">
        <f t="shared" si="0"/>
        <v/>
      </c>
      <c r="L21" s="47" t="str">
        <f>IF(ISBLANK(A21),"",IFERROR(GETPIVOTDATA("NOM ENTREPRISE",TCD_Corresp!$A$3,"NOM ENTREPRISE","A"),""))</f>
        <v/>
      </c>
      <c r="M21" s="47" t="str">
        <f>IF(ISBLANK(A21),"",IFERROR(GETPIVOTDATA("Nombre de N°IE",TCD_Doc_ST!#REF!,"NOM ENTREPRISE","A"),""))</f>
        <v/>
      </c>
      <c r="N21" s="46" t="str">
        <f>IF(ISBLANK(A21),"",IFERROR(GETPIVOTDATA("Nombre de NOM ENTREPRISE",TCD_Doc_ST!$A20,"NOM ENTREPRISE","A"),""))</f>
        <v/>
      </c>
    </row>
    <row r="22" spans="1:14" ht="30" customHeight="1" x14ac:dyDescent="0.25">
      <c r="A22" s="44"/>
      <c r="B22" s="45"/>
      <c r="C22" s="47"/>
      <c r="D22" s="47"/>
      <c r="E22" s="48"/>
      <c r="F22" s="48"/>
      <c r="G22" s="49" t="str">
        <f t="shared" si="1"/>
        <v/>
      </c>
      <c r="H22" s="47" t="str">
        <f>IF(ISBLANK(A22),"",IFERROR(GETPIVOTDATA("NB NC",TCD_Doc_ST!$A21,"NOM ENTREPRISE","A")+Docs_EExt!W21,""))</f>
        <v/>
      </c>
      <c r="I22" s="47" t="str">
        <f>IF(ISBLANK(A22),"",IFERROR(GETPIVOTDATA("NB NC",TCD_Doc_ST!#REF!,"NOM ENTREPRISE","A")+GETPIVOTDATA("NB NC",TCD_Doc_ST!#REF!,"NOM ENTREPRISE","A"),""))</f>
        <v/>
      </c>
      <c r="J22" s="47" t="str">
        <f>IF(ISBLANK(A22),"",IFERROR((GETPIVOTDATA("Somme de NB",TCD_Doc_ST!$A21,"NOM ENTREPRISE","A")+GETPIVOTDATA("Somme de NB",TCD_Doc_ST!#REF!,"NOM ENTREPRISE","A")+GETPIVOTDATA("Somme de NB",TCD_Habi!$A$3,"NOM ENTREPRISE","A")+Docs_EExt!W21)-(H22+I22),""))</f>
        <v/>
      </c>
      <c r="K22" s="47" t="str">
        <f t="shared" si="0"/>
        <v/>
      </c>
      <c r="L22" s="47" t="str">
        <f>IF(ISBLANK(A22),"",IFERROR(GETPIVOTDATA("NOM ENTREPRISE",TCD_Corresp!$A$3,"NOM ENTREPRISE","A"),""))</f>
        <v/>
      </c>
      <c r="M22" s="47" t="str">
        <f>IF(ISBLANK(A22),"",IFERROR(GETPIVOTDATA("Nombre de N°IE",TCD_Doc_ST!#REF!,"NOM ENTREPRISE","A"),""))</f>
        <v/>
      </c>
      <c r="N22" s="46" t="str">
        <f>IF(ISBLANK(A22),"",IFERROR(GETPIVOTDATA("Nombre de NOM ENTREPRISE",TCD_Doc_ST!$A21,"NOM ENTREPRISE","A"),""))</f>
        <v/>
      </c>
    </row>
    <row r="23" spans="1:14" ht="30" customHeight="1" x14ac:dyDescent="0.25">
      <c r="A23" s="44"/>
      <c r="B23" s="45"/>
      <c r="C23" s="47"/>
      <c r="D23" s="47"/>
      <c r="E23" s="48"/>
      <c r="F23" s="48"/>
      <c r="G23" s="49" t="str">
        <f t="shared" si="1"/>
        <v/>
      </c>
      <c r="H23" s="47" t="str">
        <f>IF(ISBLANK(A23),"",IFERROR(GETPIVOTDATA("NB NC",TCD_Doc_ST!$A22,"NOM ENTREPRISE","A")+Docs_EExt!W22,""))</f>
        <v/>
      </c>
      <c r="I23" s="47" t="str">
        <f>IF(ISBLANK(A23),"",IFERROR(GETPIVOTDATA("NB NC",TCD_Doc_ST!#REF!,"NOM ENTREPRISE","A")+GETPIVOTDATA("NB NC",TCD_Doc_ST!#REF!,"NOM ENTREPRISE","A"),""))</f>
        <v/>
      </c>
      <c r="J23" s="47" t="str">
        <f>IF(ISBLANK(A23),"",IFERROR((GETPIVOTDATA("Somme de NB",TCD_Doc_ST!$A22,"NOM ENTREPRISE","A")+GETPIVOTDATA("Somme de NB",TCD_Doc_ST!#REF!,"NOM ENTREPRISE","A")+GETPIVOTDATA("Somme de NB",TCD_Habi!$A$3,"NOM ENTREPRISE","A")+Docs_EExt!W22)-(H23+I23),""))</f>
        <v/>
      </c>
      <c r="K23" s="47" t="str">
        <f t="shared" si="0"/>
        <v/>
      </c>
      <c r="L23" s="47" t="str">
        <f>IF(ISBLANK(A23),"",IFERROR(GETPIVOTDATA("NOM ENTREPRISE",TCD_Corresp!$A$3,"NOM ENTREPRISE","A"),""))</f>
        <v/>
      </c>
      <c r="M23" s="47" t="str">
        <f>IF(ISBLANK(A23),"",IFERROR(GETPIVOTDATA("Nombre de N°IE",TCD_Doc_ST!#REF!,"NOM ENTREPRISE","A"),""))</f>
        <v/>
      </c>
      <c r="N23" s="46" t="str">
        <f>IF(ISBLANK(A23),"",IFERROR(GETPIVOTDATA("Nombre de NOM ENTREPRISE",TCD_Doc_ST!$A22,"NOM ENTREPRISE","A"),""))</f>
        <v/>
      </c>
    </row>
    <row r="24" spans="1:14" ht="30" customHeight="1" x14ac:dyDescent="0.25">
      <c r="A24" s="44"/>
      <c r="B24" s="45"/>
      <c r="C24" s="47"/>
      <c r="D24" s="47"/>
      <c r="E24" s="48"/>
      <c r="F24" s="48"/>
      <c r="G24" s="49" t="str">
        <f t="shared" si="1"/>
        <v/>
      </c>
      <c r="H24" s="47" t="str">
        <f>IF(ISBLANK(A24),"",IFERROR(GETPIVOTDATA("NB NC",TCD_Doc_ST!$A23,"NOM ENTREPRISE","A")+Docs_EExt!W23,""))</f>
        <v/>
      </c>
      <c r="I24" s="47" t="str">
        <f>IF(ISBLANK(A24),"",IFERROR(GETPIVOTDATA("NB NC",TCD_Doc_ST!#REF!,"NOM ENTREPRISE","A")+GETPIVOTDATA("NB NC",TCD_Doc_ST!#REF!,"NOM ENTREPRISE","A"),""))</f>
        <v/>
      </c>
      <c r="J24" s="47" t="str">
        <f>IF(ISBLANK(A24),"",IFERROR((GETPIVOTDATA("Somme de NB",TCD_Doc_ST!$A23,"NOM ENTREPRISE","A")+GETPIVOTDATA("Somme de NB",TCD_Doc_ST!#REF!,"NOM ENTREPRISE","A")+GETPIVOTDATA("Somme de NB",TCD_Habi!$A$3,"NOM ENTREPRISE","A")+Docs_EExt!W23)-(H24+I24),""))</f>
        <v/>
      </c>
      <c r="K24" s="47" t="str">
        <f t="shared" si="0"/>
        <v/>
      </c>
      <c r="L24" s="47" t="str">
        <f>IF(ISBLANK(A24),"",IFERROR(GETPIVOTDATA("NOM ENTREPRISE",TCD_Corresp!$A$3,"NOM ENTREPRISE","A"),""))</f>
        <v/>
      </c>
      <c r="M24" s="47" t="str">
        <f>IF(ISBLANK(A24),"",IFERROR(GETPIVOTDATA("Nombre de N°IE",TCD_Doc_ST!#REF!,"NOM ENTREPRISE","A"),""))</f>
        <v/>
      </c>
      <c r="N24" s="46" t="str">
        <f>IF(ISBLANK(A24),"",IFERROR(GETPIVOTDATA("Nombre de NOM ENTREPRISE",TCD_Doc_ST!$A23,"NOM ENTREPRISE","A"),""))</f>
        <v/>
      </c>
    </row>
    <row r="25" spans="1:14" ht="30" customHeight="1" x14ac:dyDescent="0.25">
      <c r="A25" s="44"/>
      <c r="B25" s="45"/>
      <c r="C25" s="47"/>
      <c r="D25" s="47"/>
      <c r="E25" s="48"/>
      <c r="F25" s="48"/>
      <c r="G25" s="49" t="str">
        <f t="shared" si="1"/>
        <v/>
      </c>
      <c r="H25" s="47" t="str">
        <f>IF(ISBLANK(A25),"",IFERROR(GETPIVOTDATA("NB NC",TCD_Doc_ST!$A24,"NOM ENTREPRISE","A")+Docs_EExt!W24,""))</f>
        <v/>
      </c>
      <c r="I25" s="47" t="str">
        <f>IF(ISBLANK(A25),"",IFERROR(GETPIVOTDATA("NB NC",TCD_Doc_ST!#REF!,"NOM ENTREPRISE","A")+GETPIVOTDATA("NB NC",TCD_Doc_ST!#REF!,"NOM ENTREPRISE","A"),""))</f>
        <v/>
      </c>
      <c r="J25" s="47" t="str">
        <f>IF(ISBLANK(A25),"",IFERROR((GETPIVOTDATA("Somme de NB",TCD_Doc_ST!$A24,"NOM ENTREPRISE","A")+GETPIVOTDATA("Somme de NB",TCD_Doc_ST!#REF!,"NOM ENTREPRISE","A")+GETPIVOTDATA("Somme de NB",TCD_Habi!$A$3,"NOM ENTREPRISE","A")+Docs_EExt!W24)-(H25+I25),""))</f>
        <v/>
      </c>
      <c r="K25" s="47" t="str">
        <f t="shared" si="0"/>
        <v/>
      </c>
      <c r="L25" s="47" t="str">
        <f>IF(ISBLANK(A25),"",IFERROR(GETPIVOTDATA("NOM ENTREPRISE",TCD_Corresp!$A$3,"NOM ENTREPRISE","A"),""))</f>
        <v/>
      </c>
      <c r="M25" s="47" t="str">
        <f>IF(ISBLANK(A25),"",IFERROR(GETPIVOTDATA("Nombre de N°IE",TCD_Doc_ST!#REF!,"NOM ENTREPRISE","A"),""))</f>
        <v/>
      </c>
      <c r="N25" s="46" t="str">
        <f>IF(ISBLANK(A25),"",IFERROR(GETPIVOTDATA("Nombre de NOM ENTREPRISE",TCD_Doc_ST!$A24,"NOM ENTREPRISE","A"),""))</f>
        <v/>
      </c>
    </row>
    <row r="26" spans="1:14" ht="30" customHeight="1" x14ac:dyDescent="0.25">
      <c r="A26" s="44"/>
      <c r="B26" s="45"/>
      <c r="C26" s="47"/>
      <c r="D26" s="47"/>
      <c r="E26" s="48"/>
      <c r="F26" s="48"/>
      <c r="G26" s="49" t="str">
        <f t="shared" si="1"/>
        <v/>
      </c>
      <c r="H26" s="47" t="str">
        <f>IF(ISBLANK(A26),"",IFERROR(GETPIVOTDATA("NB NC",TCD_Doc_ST!$A25,"NOM ENTREPRISE","A")+Docs_EExt!W25,""))</f>
        <v/>
      </c>
      <c r="I26" s="47" t="str">
        <f>IF(ISBLANK(A26),"",IFERROR(GETPIVOTDATA("NB NC",TCD_Doc_ST!#REF!,"NOM ENTREPRISE","A")+GETPIVOTDATA("NB NC",TCD_Doc_ST!#REF!,"NOM ENTREPRISE","A"),""))</f>
        <v/>
      </c>
      <c r="J26" s="47" t="str">
        <f>IF(ISBLANK(A26),"",IFERROR((GETPIVOTDATA("Somme de NB",TCD_Doc_ST!$A25,"NOM ENTREPRISE","A")+GETPIVOTDATA("Somme de NB",TCD_Doc_ST!#REF!,"NOM ENTREPRISE","A")+GETPIVOTDATA("Somme de NB",TCD_Habi!$A$3,"NOM ENTREPRISE","A")+Docs_EExt!W25)-(H26+I26),""))</f>
        <v/>
      </c>
      <c r="K26" s="47" t="str">
        <f t="shared" si="0"/>
        <v/>
      </c>
      <c r="L26" s="47" t="str">
        <f>IF(ISBLANK(A26),"",IFERROR(GETPIVOTDATA("NOM ENTREPRISE",TCD_Corresp!$A$3,"NOM ENTREPRISE","A"),""))</f>
        <v/>
      </c>
      <c r="M26" s="47" t="str">
        <f>IF(ISBLANK(A26),"",IFERROR(GETPIVOTDATA("Nombre de N°IE",TCD_Doc_ST!#REF!,"NOM ENTREPRISE","A"),""))</f>
        <v/>
      </c>
      <c r="N26" s="46" t="str">
        <f>IF(ISBLANK(A26),"",IFERROR(GETPIVOTDATA("Nombre de NOM ENTREPRISE",TCD_Doc_ST!$A25,"NOM ENTREPRISE","A"),""))</f>
        <v/>
      </c>
    </row>
    <row r="27" spans="1:14" ht="30" customHeight="1" x14ac:dyDescent="0.25">
      <c r="A27" s="44"/>
      <c r="B27" s="45"/>
      <c r="C27" s="47"/>
      <c r="D27" s="47"/>
      <c r="E27" s="48"/>
      <c r="F27" s="48"/>
      <c r="G27" s="49" t="str">
        <f t="shared" si="1"/>
        <v/>
      </c>
      <c r="H27" s="47" t="str">
        <f>IF(ISBLANK(A27),"",IFERROR(GETPIVOTDATA("NB NC",TCD_Doc_ST!$A26,"NOM ENTREPRISE","A")+Docs_EExt!W26,""))</f>
        <v/>
      </c>
      <c r="I27" s="47" t="str">
        <f>IF(ISBLANK(A27),"",IFERROR(GETPIVOTDATA("NB NC",TCD_Doc_ST!#REF!,"NOM ENTREPRISE","A")+GETPIVOTDATA("NB NC",TCD_Doc_ST!#REF!,"NOM ENTREPRISE","A"),""))</f>
        <v/>
      </c>
      <c r="J27" s="47" t="str">
        <f>IF(ISBLANK(A27),"",IFERROR((GETPIVOTDATA("Somme de NB",TCD_Doc_ST!$A26,"NOM ENTREPRISE","A")+GETPIVOTDATA("Somme de NB",TCD_Doc_ST!#REF!,"NOM ENTREPRISE","A")+GETPIVOTDATA("Somme de NB",TCD_Habi!$A$3,"NOM ENTREPRISE","A")+Docs_EExt!W26)-(H27+I27),""))</f>
        <v/>
      </c>
      <c r="K27" s="47" t="str">
        <f t="shared" si="0"/>
        <v/>
      </c>
      <c r="L27" s="47" t="str">
        <f>IF(ISBLANK(A27),"",IFERROR(GETPIVOTDATA("NOM ENTREPRISE",TCD_Corresp!$A$3,"NOM ENTREPRISE","A"),""))</f>
        <v/>
      </c>
      <c r="M27" s="47" t="str">
        <f>IF(ISBLANK(A27),"",IFERROR(GETPIVOTDATA("Nombre de N°IE",TCD_Doc_ST!#REF!,"NOM ENTREPRISE","A"),""))</f>
        <v/>
      </c>
      <c r="N27" s="46" t="str">
        <f>IF(ISBLANK(A27),"",IFERROR(GETPIVOTDATA("Nombre de NOM ENTREPRISE",TCD_Doc_ST!$A26,"NOM ENTREPRISE","A"),""))</f>
        <v/>
      </c>
    </row>
    <row r="28" spans="1:14" ht="30" customHeight="1" x14ac:dyDescent="0.25">
      <c r="A28" s="44"/>
      <c r="B28" s="45"/>
      <c r="C28" s="47"/>
      <c r="D28" s="47"/>
      <c r="E28" s="48"/>
      <c r="F28" s="48"/>
      <c r="G28" s="49" t="str">
        <f t="shared" si="1"/>
        <v/>
      </c>
      <c r="H28" s="47" t="str">
        <f>IF(ISBLANK(A28),"",IFERROR(GETPIVOTDATA("NB NC",TCD_Doc_ST!$A27,"NOM ENTREPRISE","A")+Docs_EExt!W27,""))</f>
        <v/>
      </c>
      <c r="I28" s="47" t="str">
        <f>IF(ISBLANK(A28),"",IFERROR(GETPIVOTDATA("NB NC",TCD_Doc_ST!#REF!,"NOM ENTREPRISE","A")+GETPIVOTDATA("NB NC",TCD_Doc_ST!#REF!,"NOM ENTREPRISE","A"),""))</f>
        <v/>
      </c>
      <c r="J28" s="47" t="str">
        <f>IF(ISBLANK(A28),"",IFERROR((GETPIVOTDATA("Somme de NB",TCD_Doc_ST!$A27,"NOM ENTREPRISE","A")+GETPIVOTDATA("Somme de NB",TCD_Doc_ST!#REF!,"NOM ENTREPRISE","A")+GETPIVOTDATA("Somme de NB",TCD_Habi!$A$3,"NOM ENTREPRISE","A")+Docs_EExt!W27)-(H28+I28),""))</f>
        <v/>
      </c>
      <c r="K28" s="47" t="str">
        <f t="shared" si="0"/>
        <v/>
      </c>
      <c r="L28" s="47" t="str">
        <f>IF(ISBLANK(A28),"",IFERROR(GETPIVOTDATA("NOM ENTREPRISE",TCD_Corresp!$A$3,"NOM ENTREPRISE","A"),""))</f>
        <v/>
      </c>
      <c r="M28" s="47" t="str">
        <f>IF(ISBLANK(A28),"",IFERROR(GETPIVOTDATA("Nombre de N°IE",TCD_Doc_ST!#REF!,"NOM ENTREPRISE","A"),""))</f>
        <v/>
      </c>
      <c r="N28" s="46" t="str">
        <f>IF(ISBLANK(A28),"",IFERROR(GETPIVOTDATA("Nombre de NOM ENTREPRISE",TCD_Doc_ST!$A27,"NOM ENTREPRISE","A"),""))</f>
        <v/>
      </c>
    </row>
    <row r="29" spans="1:14" ht="30" customHeight="1" x14ac:dyDescent="0.25">
      <c r="A29" s="44"/>
      <c r="B29" s="45"/>
      <c r="C29" s="47"/>
      <c r="D29" s="47"/>
      <c r="E29" s="48"/>
      <c r="F29" s="48"/>
      <c r="G29" s="49" t="str">
        <f t="shared" si="1"/>
        <v/>
      </c>
      <c r="H29" s="47" t="str">
        <f>IF(ISBLANK(A29),"",IFERROR(GETPIVOTDATA("NB NC",TCD_Doc_ST!$A28,"NOM ENTREPRISE","A")+Docs_EExt!W28,""))</f>
        <v/>
      </c>
      <c r="I29" s="47" t="str">
        <f>IF(ISBLANK(A29),"",IFERROR(GETPIVOTDATA("NB NC",TCD_Doc_ST!#REF!,"NOM ENTREPRISE","A")+GETPIVOTDATA("NB NC",TCD_Doc_ST!#REF!,"NOM ENTREPRISE","A"),""))</f>
        <v/>
      </c>
      <c r="J29" s="47" t="str">
        <f>IF(ISBLANK(A29),"",IFERROR((GETPIVOTDATA("Somme de NB",TCD_Doc_ST!$A28,"NOM ENTREPRISE","A")+GETPIVOTDATA("Somme de NB",TCD_Doc_ST!#REF!,"NOM ENTREPRISE","A")+GETPIVOTDATA("Somme de NB",TCD_Habi!$A$3,"NOM ENTREPRISE","A")+Docs_EExt!W28)-(H29+I29),""))</f>
        <v/>
      </c>
      <c r="K29" s="47" t="str">
        <f t="shared" si="0"/>
        <v/>
      </c>
      <c r="L29" s="47" t="str">
        <f>IF(ISBLANK(A29),"",IFERROR(GETPIVOTDATA("NOM ENTREPRISE",TCD_Corresp!$A$3,"NOM ENTREPRISE","A"),""))</f>
        <v/>
      </c>
      <c r="M29" s="47" t="str">
        <f>IF(ISBLANK(A29),"",IFERROR(GETPIVOTDATA("Nombre de N°IE",TCD_Doc_ST!#REF!,"NOM ENTREPRISE","A"),""))</f>
        <v/>
      </c>
      <c r="N29" s="46" t="str">
        <f>IF(ISBLANK(A29),"",IFERROR(GETPIVOTDATA("Nombre de NOM ENTREPRISE",TCD_Doc_ST!$A28,"NOM ENTREPRISE","A"),""))</f>
        <v/>
      </c>
    </row>
    <row r="30" spans="1:14" ht="30" customHeight="1" x14ac:dyDescent="0.25">
      <c r="A30" s="44"/>
      <c r="B30" s="45"/>
      <c r="C30" s="47"/>
      <c r="D30" s="47"/>
      <c r="E30" s="48"/>
      <c r="F30" s="48"/>
      <c r="G30" s="49" t="str">
        <f t="shared" si="1"/>
        <v/>
      </c>
      <c r="H30" s="47" t="str">
        <f>IF(ISBLANK(A30),"",IFERROR(GETPIVOTDATA("NB NC",TCD_Doc_ST!$A29,"NOM ENTREPRISE","A")+Docs_EExt!W29,""))</f>
        <v/>
      </c>
      <c r="I30" s="47" t="str">
        <f>IF(ISBLANK(A30),"",IFERROR(GETPIVOTDATA("NB NC",TCD_Doc_ST!#REF!,"NOM ENTREPRISE","A")+GETPIVOTDATA("NB NC",TCD_Doc_ST!#REF!,"NOM ENTREPRISE","A"),""))</f>
        <v/>
      </c>
      <c r="J30" s="47" t="str">
        <f>IF(ISBLANK(A30),"",IFERROR((GETPIVOTDATA("Somme de NB",TCD_Doc_ST!$A29,"NOM ENTREPRISE","A")+GETPIVOTDATA("Somme de NB",TCD_Doc_ST!#REF!,"NOM ENTREPRISE","A")+GETPIVOTDATA("Somme de NB",TCD_Habi!$A$3,"NOM ENTREPRISE","A")+Docs_EExt!W29)-(H30+I30),""))</f>
        <v/>
      </c>
      <c r="K30" s="47" t="str">
        <f t="shared" si="0"/>
        <v/>
      </c>
      <c r="L30" s="47" t="str">
        <f>IF(ISBLANK(A30),"",IFERROR(GETPIVOTDATA("NOM ENTREPRISE",TCD_Corresp!$A$3,"NOM ENTREPRISE","A"),""))</f>
        <v/>
      </c>
      <c r="M30" s="47" t="str">
        <f>IF(ISBLANK(A30),"",IFERROR(GETPIVOTDATA("Nombre de N°IE",TCD_Doc_ST!#REF!,"NOM ENTREPRISE","A"),""))</f>
        <v/>
      </c>
      <c r="N30" s="46" t="str">
        <f>IF(ISBLANK(A30),"",IFERROR(GETPIVOTDATA("Nombre de NOM ENTREPRISE",TCD_Doc_ST!$A29,"NOM ENTREPRISE","A"),""))</f>
        <v/>
      </c>
    </row>
    <row r="31" spans="1:14" ht="30" customHeight="1" x14ac:dyDescent="0.25">
      <c r="A31" s="44"/>
      <c r="B31" s="45"/>
      <c r="C31" s="47"/>
      <c r="D31" s="47"/>
      <c r="E31" s="48"/>
      <c r="F31" s="48"/>
      <c r="G31" s="49" t="str">
        <f t="shared" si="1"/>
        <v/>
      </c>
      <c r="H31" s="47" t="str">
        <f>IF(ISBLANK(A31),"",IFERROR(GETPIVOTDATA("NB NC",TCD_Doc_ST!$A30,"NOM ENTREPRISE","A")+Docs_EExt!W30,""))</f>
        <v/>
      </c>
      <c r="I31" s="47" t="str">
        <f>IF(ISBLANK(A31),"",IFERROR(GETPIVOTDATA("NB NC",TCD_Doc_ST!#REF!,"NOM ENTREPRISE","A")+GETPIVOTDATA("NB NC",TCD_Doc_ST!#REF!,"NOM ENTREPRISE","A"),""))</f>
        <v/>
      </c>
      <c r="J31" s="47" t="str">
        <f>IF(ISBLANK(A31),"",IFERROR((GETPIVOTDATA("Somme de NB",TCD_Doc_ST!$A30,"NOM ENTREPRISE","A")+GETPIVOTDATA("Somme de NB",TCD_Doc_ST!#REF!,"NOM ENTREPRISE","A")+GETPIVOTDATA("Somme de NB",TCD_Habi!$A$3,"NOM ENTREPRISE","A")+Docs_EExt!W30)-(H31+I31),""))</f>
        <v/>
      </c>
      <c r="K31" s="47" t="str">
        <f t="shared" si="0"/>
        <v/>
      </c>
      <c r="L31" s="47" t="str">
        <f>IF(ISBLANK(A31),"",IFERROR(GETPIVOTDATA("NOM ENTREPRISE",TCD_Corresp!$A$3,"NOM ENTREPRISE","A"),""))</f>
        <v/>
      </c>
      <c r="M31" s="47" t="str">
        <f>IF(ISBLANK(A31),"",IFERROR(GETPIVOTDATA("Nombre de N°IE",TCD_Doc_ST!#REF!,"NOM ENTREPRISE","A"),""))</f>
        <v/>
      </c>
      <c r="N31" s="46" t="str">
        <f>IF(ISBLANK(A31),"",IFERROR(GETPIVOTDATA("Nombre de NOM ENTREPRISE",TCD_Doc_ST!$A30,"NOM ENTREPRISE","A"),""))</f>
        <v/>
      </c>
    </row>
    <row r="32" spans="1:14" ht="30" customHeight="1" x14ac:dyDescent="0.25">
      <c r="A32" s="44"/>
      <c r="B32" s="45"/>
      <c r="C32" s="47"/>
      <c r="D32" s="47"/>
      <c r="E32" s="48"/>
      <c r="F32" s="48"/>
      <c r="G32" s="49" t="str">
        <f t="shared" si="1"/>
        <v/>
      </c>
      <c r="H32" s="47" t="str">
        <f>IF(ISBLANK(A32),"",IFERROR(GETPIVOTDATA("NB NC",TCD_Doc_ST!$A31,"NOM ENTREPRISE","A")+Docs_EExt!W31,""))</f>
        <v/>
      </c>
      <c r="I32" s="47" t="str">
        <f>IF(ISBLANK(A32),"",IFERROR(GETPIVOTDATA("NB NC",TCD_Doc_ST!#REF!,"NOM ENTREPRISE","A")+GETPIVOTDATA("NB NC",TCD_Doc_ST!#REF!,"NOM ENTREPRISE","A"),""))</f>
        <v/>
      </c>
      <c r="J32" s="47" t="str">
        <f>IF(ISBLANK(A32),"",IFERROR((GETPIVOTDATA("Somme de NB",TCD_Doc_ST!$A31,"NOM ENTREPRISE","A")+GETPIVOTDATA("Somme de NB",TCD_Doc_ST!#REF!,"NOM ENTREPRISE","A")+GETPIVOTDATA("Somme de NB",TCD_Habi!$A$3,"NOM ENTREPRISE","A")+Docs_EExt!W31)-(H32+I32),""))</f>
        <v/>
      </c>
      <c r="K32" s="47" t="str">
        <f t="shared" si="0"/>
        <v/>
      </c>
      <c r="L32" s="47" t="str">
        <f>IF(ISBLANK(A32),"",IFERROR(GETPIVOTDATA("NOM ENTREPRISE",TCD_Corresp!$A$3,"NOM ENTREPRISE","A"),""))</f>
        <v/>
      </c>
      <c r="M32" s="47" t="str">
        <f>IF(ISBLANK(A32),"",IFERROR(GETPIVOTDATA("Nombre de N°IE",TCD_Doc_ST!#REF!,"NOM ENTREPRISE","A"),""))</f>
        <v/>
      </c>
      <c r="N32" s="46" t="str">
        <f>IF(ISBLANK(A32),"",IFERROR(GETPIVOTDATA("Nombre de NOM ENTREPRISE",TCD_Doc_ST!$A31,"NOM ENTREPRISE","A"),""))</f>
        <v/>
      </c>
    </row>
    <row r="33" spans="1:14" ht="30" customHeight="1" x14ac:dyDescent="0.25">
      <c r="A33" s="44"/>
      <c r="B33" s="45"/>
      <c r="C33" s="47"/>
      <c r="D33" s="47"/>
      <c r="E33" s="48"/>
      <c r="F33" s="48"/>
      <c r="G33" s="49" t="str">
        <f t="shared" si="1"/>
        <v/>
      </c>
      <c r="H33" s="47" t="str">
        <f>IF(ISBLANK(A33),"",IFERROR(GETPIVOTDATA("NB NC",TCD_Doc_ST!$A32,"NOM ENTREPRISE","A")+Docs_EExt!W32,""))</f>
        <v/>
      </c>
      <c r="I33" s="47" t="str">
        <f>IF(ISBLANK(A33),"",IFERROR(GETPIVOTDATA("NB NC",TCD_Doc_ST!#REF!,"NOM ENTREPRISE","A")+GETPIVOTDATA("NB NC",TCD_Doc_ST!#REF!,"NOM ENTREPRISE","A"),""))</f>
        <v/>
      </c>
      <c r="J33" s="47" t="str">
        <f>IF(ISBLANK(A33),"",IFERROR((GETPIVOTDATA("Somme de NB",TCD_Doc_ST!$A32,"NOM ENTREPRISE","A")+GETPIVOTDATA("Somme de NB",TCD_Doc_ST!#REF!,"NOM ENTREPRISE","A")+GETPIVOTDATA("Somme de NB",TCD_Habi!$A$3,"NOM ENTREPRISE","A")+Docs_EExt!W32)-(H33+I33),""))</f>
        <v/>
      </c>
      <c r="K33" s="47" t="str">
        <f t="shared" si="0"/>
        <v/>
      </c>
      <c r="L33" s="47" t="str">
        <f>IF(ISBLANK(A33),"",IFERROR(GETPIVOTDATA("NOM ENTREPRISE",TCD_Corresp!$A$3,"NOM ENTREPRISE","A"),""))</f>
        <v/>
      </c>
      <c r="M33" s="47" t="str">
        <f>IF(ISBLANK(A33),"",IFERROR(GETPIVOTDATA("Nombre de N°IE",TCD_Doc_ST!#REF!,"NOM ENTREPRISE","A"),""))</f>
        <v/>
      </c>
      <c r="N33" s="46" t="str">
        <f>IF(ISBLANK(A33),"",IFERROR(GETPIVOTDATA("Nombre de NOM ENTREPRISE",TCD_Doc_ST!$A32,"NOM ENTREPRISE","A"),""))</f>
        <v/>
      </c>
    </row>
    <row r="34" spans="1:14" ht="30" customHeight="1" x14ac:dyDescent="0.25">
      <c r="A34" s="44"/>
      <c r="B34" s="45"/>
      <c r="C34" s="47"/>
      <c r="D34" s="47"/>
      <c r="E34" s="48"/>
      <c r="F34" s="48"/>
      <c r="G34" s="49" t="str">
        <f t="shared" si="1"/>
        <v/>
      </c>
      <c r="H34" s="47" t="str">
        <f>IF(ISBLANK(A34),"",IFERROR(GETPIVOTDATA("NB NC",TCD_Doc_ST!$A33,"NOM ENTREPRISE","A")+Docs_EExt!W33,""))</f>
        <v/>
      </c>
      <c r="I34" s="47" t="str">
        <f>IF(ISBLANK(A34),"",IFERROR(GETPIVOTDATA("NB NC",TCD_Doc_ST!#REF!,"NOM ENTREPRISE","A")+GETPIVOTDATA("NB NC",TCD_Doc_ST!#REF!,"NOM ENTREPRISE","A"),""))</f>
        <v/>
      </c>
      <c r="J34" s="47" t="str">
        <f>IF(ISBLANK(A34),"",IFERROR((GETPIVOTDATA("Somme de NB",TCD_Doc_ST!$A33,"NOM ENTREPRISE","A")+GETPIVOTDATA("Somme de NB",TCD_Doc_ST!#REF!,"NOM ENTREPRISE","A")+GETPIVOTDATA("Somme de NB",TCD_Habi!$A$3,"NOM ENTREPRISE","A")+Docs_EExt!W33)-(H34+I34),""))</f>
        <v/>
      </c>
      <c r="K34" s="47" t="str">
        <f t="shared" si="0"/>
        <v/>
      </c>
      <c r="L34" s="47" t="str">
        <f>IF(ISBLANK(A34),"",IFERROR(GETPIVOTDATA("NOM ENTREPRISE",TCD_Corresp!$A$3,"NOM ENTREPRISE","A"),""))</f>
        <v/>
      </c>
      <c r="M34" s="47" t="str">
        <f>IF(ISBLANK(A34),"",IFERROR(GETPIVOTDATA("Nombre de N°IE",TCD_Doc_ST!#REF!,"NOM ENTREPRISE","A"),""))</f>
        <v/>
      </c>
      <c r="N34" s="46" t="str">
        <f>IF(ISBLANK(A34),"",IFERROR(GETPIVOTDATA("Nombre de NOM ENTREPRISE",TCD_Doc_ST!$A33,"NOM ENTREPRISE","A"),""))</f>
        <v/>
      </c>
    </row>
    <row r="35" spans="1:14" ht="30" customHeight="1" x14ac:dyDescent="0.25">
      <c r="A35" s="44"/>
      <c r="B35" s="45"/>
      <c r="C35" s="47"/>
      <c r="D35" s="47"/>
      <c r="E35" s="48"/>
      <c r="F35" s="48"/>
      <c r="G35" s="49" t="str">
        <f t="shared" si="1"/>
        <v/>
      </c>
      <c r="H35" s="47" t="str">
        <f>IF(ISBLANK(A35),"",IFERROR(GETPIVOTDATA("NB NC",TCD_Doc_ST!$A34,"NOM ENTREPRISE","A")+Docs_EExt!W34,""))</f>
        <v/>
      </c>
      <c r="I35" s="47" t="str">
        <f>IF(ISBLANK(A35),"",IFERROR(GETPIVOTDATA("NB NC",TCD_Doc_ST!#REF!,"NOM ENTREPRISE","A")+GETPIVOTDATA("NB NC",TCD_Doc_ST!#REF!,"NOM ENTREPRISE","A"),""))</f>
        <v/>
      </c>
      <c r="J35" s="47" t="str">
        <f>IF(ISBLANK(A35),"",IFERROR((GETPIVOTDATA("Somme de NB",TCD_Doc_ST!$A34,"NOM ENTREPRISE","A")+GETPIVOTDATA("Somme de NB",TCD_Doc_ST!#REF!,"NOM ENTREPRISE","A")+GETPIVOTDATA("Somme de NB",TCD_Habi!$A$3,"NOM ENTREPRISE","A")+Docs_EExt!W34)-(H35+I35),""))</f>
        <v/>
      </c>
      <c r="K35" s="47" t="str">
        <f t="shared" si="0"/>
        <v/>
      </c>
      <c r="L35" s="47" t="str">
        <f>IF(ISBLANK(A35),"",IFERROR(GETPIVOTDATA("NOM ENTREPRISE",TCD_Corresp!$A$3,"NOM ENTREPRISE","A"),""))</f>
        <v/>
      </c>
      <c r="M35" s="47" t="str">
        <f>IF(ISBLANK(A35),"",IFERROR(GETPIVOTDATA("Nombre de N°IE",TCD_Doc_ST!#REF!,"NOM ENTREPRISE","A"),""))</f>
        <v/>
      </c>
      <c r="N35" s="46" t="str">
        <f>IF(ISBLANK(A35),"",IFERROR(GETPIVOTDATA("Nombre de NOM ENTREPRISE",TCD_Doc_ST!$A34,"NOM ENTREPRISE","A"),""))</f>
        <v/>
      </c>
    </row>
    <row r="36" spans="1:14" ht="30" customHeight="1" x14ac:dyDescent="0.25">
      <c r="A36" s="44"/>
      <c r="B36" s="45"/>
      <c r="C36" s="47"/>
      <c r="D36" s="47"/>
      <c r="E36" s="48"/>
      <c r="F36" s="48"/>
      <c r="G36" s="49" t="str">
        <f t="shared" si="1"/>
        <v/>
      </c>
      <c r="H36" s="47" t="str">
        <f>IF(ISBLANK(A36),"",IFERROR(GETPIVOTDATA("NB NC",TCD_Doc_ST!$A35,"NOM ENTREPRISE","A")+Docs_EExt!W35,""))</f>
        <v/>
      </c>
      <c r="I36" s="47" t="str">
        <f>IF(ISBLANK(A36),"",IFERROR(GETPIVOTDATA("NB NC",TCD_Doc_ST!#REF!,"NOM ENTREPRISE","A")+GETPIVOTDATA("NB NC",TCD_Doc_ST!#REF!,"NOM ENTREPRISE","A"),""))</f>
        <v/>
      </c>
      <c r="J36" s="47" t="str">
        <f>IF(ISBLANK(A36),"",IFERROR((GETPIVOTDATA("Somme de NB",TCD_Doc_ST!$A35,"NOM ENTREPRISE","A")+GETPIVOTDATA("Somme de NB",TCD_Doc_ST!#REF!,"NOM ENTREPRISE","A")+GETPIVOTDATA("Somme de NB",TCD_Habi!$A$3,"NOM ENTREPRISE","A")+Docs_EExt!W35)-(H36+I36),""))</f>
        <v/>
      </c>
      <c r="K36" s="47" t="str">
        <f t="shared" si="0"/>
        <v/>
      </c>
      <c r="L36" s="47" t="str">
        <f>IF(ISBLANK(A36),"",IFERROR(GETPIVOTDATA("NOM ENTREPRISE",TCD_Corresp!$A$3,"NOM ENTREPRISE","A"),""))</f>
        <v/>
      </c>
      <c r="M36" s="47" t="str">
        <f>IF(ISBLANK(A36),"",IFERROR(GETPIVOTDATA("Nombre de N°IE",TCD_Doc_ST!#REF!,"NOM ENTREPRISE","A"),""))</f>
        <v/>
      </c>
      <c r="N36" s="46" t="str">
        <f>IF(ISBLANK(A36),"",IFERROR(GETPIVOTDATA("Nombre de NOM ENTREPRISE",TCD_Doc_ST!$A35,"NOM ENTREPRISE","A"),""))</f>
        <v/>
      </c>
    </row>
    <row r="37" spans="1:14" ht="30" customHeight="1" x14ac:dyDescent="0.25">
      <c r="A37" s="44"/>
      <c r="B37" s="45"/>
      <c r="C37" s="47"/>
      <c r="D37" s="47"/>
      <c r="E37" s="48"/>
      <c r="F37" s="48"/>
      <c r="G37" s="49" t="str">
        <f t="shared" si="1"/>
        <v/>
      </c>
      <c r="H37" s="47" t="str">
        <f>IF(ISBLANK(A37),"",IFERROR(GETPIVOTDATA("NB NC",TCD_Doc_ST!$A36,"NOM ENTREPRISE","A")+Docs_EExt!W36,""))</f>
        <v/>
      </c>
      <c r="I37" s="47" t="str">
        <f>IF(ISBLANK(A37),"",IFERROR(GETPIVOTDATA("NB NC",TCD_Doc_ST!#REF!,"NOM ENTREPRISE","A")+GETPIVOTDATA("NB NC",TCD_Doc_ST!#REF!,"NOM ENTREPRISE","A"),""))</f>
        <v/>
      </c>
      <c r="J37" s="47" t="str">
        <f>IF(ISBLANK(A37),"",IFERROR((GETPIVOTDATA("Somme de NB",TCD_Doc_ST!$A36,"NOM ENTREPRISE","A")+GETPIVOTDATA("Somme de NB",TCD_Doc_ST!#REF!,"NOM ENTREPRISE","A")+GETPIVOTDATA("Somme de NB",TCD_Habi!$A$3,"NOM ENTREPRISE","A")+Docs_EExt!W36)-(H37+I37),""))</f>
        <v/>
      </c>
      <c r="K37" s="47" t="str">
        <f t="shared" si="0"/>
        <v/>
      </c>
      <c r="L37" s="47" t="str">
        <f>IF(ISBLANK(A37),"",IFERROR(GETPIVOTDATA("NOM ENTREPRISE",TCD_Corresp!$A$3,"NOM ENTREPRISE","A"),""))</f>
        <v/>
      </c>
      <c r="M37" s="47" t="str">
        <f>IF(ISBLANK(A37),"",IFERROR(GETPIVOTDATA("Nombre de N°IE",TCD_Doc_ST!#REF!,"NOM ENTREPRISE","A"),""))</f>
        <v/>
      </c>
      <c r="N37" s="46" t="str">
        <f>IF(ISBLANK(A37),"",IFERROR(GETPIVOTDATA("Nombre de NOM ENTREPRISE",TCD_Doc_ST!$A36,"NOM ENTREPRISE","A"),""))</f>
        <v/>
      </c>
    </row>
    <row r="38" spans="1:14" ht="30" customHeight="1" x14ac:dyDescent="0.25">
      <c r="A38" s="44"/>
      <c r="B38" s="45"/>
      <c r="C38" s="47"/>
      <c r="D38" s="47"/>
      <c r="E38" s="48"/>
      <c r="F38" s="48"/>
      <c r="G38" s="49" t="str">
        <f t="shared" si="1"/>
        <v/>
      </c>
      <c r="H38" s="47" t="str">
        <f>IF(ISBLANK(A38),"",IFERROR(GETPIVOTDATA("NB NC",TCD_Doc_ST!$A37,"NOM ENTREPRISE","A")+Docs_EExt!W37,""))</f>
        <v/>
      </c>
      <c r="I38" s="47" t="str">
        <f>IF(ISBLANK(A38),"",IFERROR(GETPIVOTDATA("NB NC",TCD_Doc_ST!#REF!,"NOM ENTREPRISE","A")+GETPIVOTDATA("NB NC",TCD_Doc_ST!#REF!,"NOM ENTREPRISE","A"),""))</f>
        <v/>
      </c>
      <c r="J38" s="47" t="str">
        <f>IF(ISBLANK(A38),"",IFERROR((GETPIVOTDATA("Somme de NB",TCD_Doc_ST!$A37,"NOM ENTREPRISE","A")+GETPIVOTDATA("Somme de NB",TCD_Doc_ST!#REF!,"NOM ENTREPRISE","A")+GETPIVOTDATA("Somme de NB",TCD_Habi!$A$3,"NOM ENTREPRISE","A")+Docs_EExt!W37)-(H38+I38),""))</f>
        <v/>
      </c>
      <c r="K38" s="47" t="str">
        <f t="shared" si="0"/>
        <v/>
      </c>
      <c r="L38" s="47" t="str">
        <f>IF(ISBLANK(A38),"",IFERROR(GETPIVOTDATA("NOM ENTREPRISE",TCD_Corresp!$A$3,"NOM ENTREPRISE","A"),""))</f>
        <v/>
      </c>
      <c r="M38" s="47" t="str">
        <f>IF(ISBLANK(A38),"",IFERROR(GETPIVOTDATA("Nombre de N°IE",TCD_Doc_ST!#REF!,"NOM ENTREPRISE","A"),""))</f>
        <v/>
      </c>
      <c r="N38" s="46" t="str">
        <f>IF(ISBLANK(A38),"",IFERROR(GETPIVOTDATA("Nombre de NOM ENTREPRISE",TCD_Doc_ST!$A37,"NOM ENTREPRISE","A"),""))</f>
        <v/>
      </c>
    </row>
    <row r="39" spans="1:14" ht="30" customHeight="1" x14ac:dyDescent="0.25">
      <c r="A39" s="44"/>
      <c r="B39" s="45"/>
      <c r="C39" s="47"/>
      <c r="D39" s="47"/>
      <c r="E39" s="48"/>
      <c r="F39" s="48"/>
      <c r="G39" s="49" t="str">
        <f t="shared" si="1"/>
        <v/>
      </c>
      <c r="H39" s="47" t="str">
        <f>IF(ISBLANK(A39),"",IFERROR(GETPIVOTDATA("NB NC",TCD_Doc_ST!$A38,"NOM ENTREPRISE","A")+Docs_EExt!W38,""))</f>
        <v/>
      </c>
      <c r="I39" s="47" t="str">
        <f>IF(ISBLANK(A39),"",IFERROR(GETPIVOTDATA("NB NC",TCD_Doc_ST!#REF!,"NOM ENTREPRISE","A")+GETPIVOTDATA("NB NC",TCD_Doc_ST!#REF!,"NOM ENTREPRISE","A"),""))</f>
        <v/>
      </c>
      <c r="J39" s="47" t="str">
        <f>IF(ISBLANK(A39),"",IFERROR((GETPIVOTDATA("Somme de NB",TCD_Doc_ST!$A38,"NOM ENTREPRISE","A")+GETPIVOTDATA("Somme de NB",TCD_Doc_ST!#REF!,"NOM ENTREPRISE","A")+GETPIVOTDATA("Somme de NB",TCD_Habi!$A$3,"NOM ENTREPRISE","A")+Docs_EExt!W38)-(H39+I39),""))</f>
        <v/>
      </c>
      <c r="K39" s="47" t="str">
        <f t="shared" si="0"/>
        <v/>
      </c>
      <c r="L39" s="47" t="str">
        <f>IF(ISBLANK(A39),"",IFERROR(GETPIVOTDATA("NOM ENTREPRISE",TCD_Corresp!$A$3,"NOM ENTREPRISE","A"),""))</f>
        <v/>
      </c>
      <c r="M39" s="47" t="str">
        <f>IF(ISBLANK(A39),"",IFERROR(GETPIVOTDATA("Nombre de N°IE",TCD_Doc_ST!#REF!,"NOM ENTREPRISE","A"),""))</f>
        <v/>
      </c>
      <c r="N39" s="46" t="str">
        <f>IF(ISBLANK(A39),"",IFERROR(GETPIVOTDATA("Nombre de NOM ENTREPRISE",TCD_Doc_ST!$A38,"NOM ENTREPRISE","A"),""))</f>
        <v/>
      </c>
    </row>
    <row r="40" spans="1:14" ht="30" customHeight="1" x14ac:dyDescent="0.25">
      <c r="A40" s="44"/>
      <c r="B40" s="45"/>
      <c r="C40" s="47"/>
      <c r="D40" s="47"/>
      <c r="E40" s="48"/>
      <c r="F40" s="48"/>
      <c r="G40" s="49" t="str">
        <f t="shared" si="1"/>
        <v/>
      </c>
      <c r="H40" s="47" t="str">
        <f>IF(ISBLANK(A40),"",IFERROR(GETPIVOTDATA("NB NC",TCD_Doc_ST!$A39,"NOM ENTREPRISE","A")+Docs_EExt!W39,""))</f>
        <v/>
      </c>
      <c r="I40" s="47" t="str">
        <f>IF(ISBLANK(A40),"",IFERROR(GETPIVOTDATA("NB NC",TCD_Doc_ST!#REF!,"NOM ENTREPRISE","A")+GETPIVOTDATA("NB NC",TCD_Doc_ST!#REF!,"NOM ENTREPRISE","A"),""))</f>
        <v/>
      </c>
      <c r="J40" s="47" t="str">
        <f>IF(ISBLANK(A40),"",IFERROR((GETPIVOTDATA("Somme de NB",TCD_Doc_ST!$A39,"NOM ENTREPRISE","A")+GETPIVOTDATA("Somme de NB",TCD_Doc_ST!#REF!,"NOM ENTREPRISE","A")+GETPIVOTDATA("Somme de NB",TCD_Habi!$A$3,"NOM ENTREPRISE","A")+Docs_EExt!W39)-(H40+I40),""))</f>
        <v/>
      </c>
      <c r="K40" s="47" t="str">
        <f t="shared" si="0"/>
        <v/>
      </c>
      <c r="L40" s="47" t="str">
        <f>IF(ISBLANK(A40),"",IFERROR(GETPIVOTDATA("NOM ENTREPRISE",TCD_Corresp!$A$3,"NOM ENTREPRISE","A"),""))</f>
        <v/>
      </c>
      <c r="M40" s="47" t="str">
        <f>IF(ISBLANK(A40),"",IFERROR(GETPIVOTDATA("Nombre de N°IE",TCD_Doc_ST!#REF!,"NOM ENTREPRISE","A"),""))</f>
        <v/>
      </c>
      <c r="N40" s="46" t="str">
        <f>IF(ISBLANK(A40),"",IFERROR(GETPIVOTDATA("Nombre de NOM ENTREPRISE",TCD_Doc_ST!$A39,"NOM ENTREPRISE","A"),""))</f>
        <v/>
      </c>
    </row>
    <row r="41" spans="1:14" ht="30" customHeight="1" x14ac:dyDescent="0.25">
      <c r="A41" s="44"/>
      <c r="B41" s="45"/>
      <c r="C41" s="47"/>
      <c r="D41" s="47"/>
      <c r="E41" s="48"/>
      <c r="F41" s="48"/>
      <c r="G41" s="49" t="str">
        <f t="shared" si="1"/>
        <v/>
      </c>
      <c r="H41" s="47" t="str">
        <f>IF(ISBLANK(A41),"",IFERROR(GETPIVOTDATA("NB NC",TCD_Doc_ST!$A40,"NOM ENTREPRISE","A")+Docs_EExt!W40,""))</f>
        <v/>
      </c>
      <c r="I41" s="47" t="str">
        <f>IF(ISBLANK(A41),"",IFERROR(GETPIVOTDATA("NB NC",TCD_Doc_ST!#REF!,"NOM ENTREPRISE","A")+GETPIVOTDATA("NB NC",TCD_Doc_ST!#REF!,"NOM ENTREPRISE","A"),""))</f>
        <v/>
      </c>
      <c r="J41" s="47" t="str">
        <f>IF(ISBLANK(A41),"",IFERROR((GETPIVOTDATA("Somme de NB",TCD_Doc_ST!$A40,"NOM ENTREPRISE","A")+GETPIVOTDATA("Somme de NB",TCD_Doc_ST!#REF!,"NOM ENTREPRISE","A")+GETPIVOTDATA("Somme de NB",TCD_Habi!$A$3,"NOM ENTREPRISE","A")+Docs_EExt!W40)-(H41+I41),""))</f>
        <v/>
      </c>
      <c r="K41" s="47" t="str">
        <f t="shared" si="0"/>
        <v/>
      </c>
      <c r="L41" s="47" t="str">
        <f>IF(ISBLANK(A41),"",IFERROR(GETPIVOTDATA("NOM ENTREPRISE",TCD_Corresp!$A$3,"NOM ENTREPRISE","A"),""))</f>
        <v/>
      </c>
      <c r="M41" s="47" t="str">
        <f>IF(ISBLANK(A41),"",IFERROR(GETPIVOTDATA("Nombre de N°IE",TCD_Doc_ST!#REF!,"NOM ENTREPRISE","A"),""))</f>
        <v/>
      </c>
      <c r="N41" s="46" t="str">
        <f>IF(ISBLANK(A41),"",IFERROR(GETPIVOTDATA("Nombre de NOM ENTREPRISE",TCD_Doc_ST!$A40,"NOM ENTREPRISE","A"),""))</f>
        <v/>
      </c>
    </row>
    <row r="42" spans="1:14" ht="30" customHeight="1" x14ac:dyDescent="0.25">
      <c r="A42" s="44"/>
      <c r="B42" s="45"/>
      <c r="C42" s="47"/>
      <c r="D42" s="47"/>
      <c r="E42" s="48"/>
      <c r="F42" s="48"/>
      <c r="G42" s="49" t="str">
        <f t="shared" si="1"/>
        <v/>
      </c>
      <c r="H42" s="47" t="str">
        <f>IF(ISBLANK(A42),"",IFERROR(GETPIVOTDATA("NB NC",TCD_Doc_ST!$A41,"NOM ENTREPRISE","A")+Docs_EExt!W41,""))</f>
        <v/>
      </c>
      <c r="I42" s="47" t="str">
        <f>IF(ISBLANK(A42),"",IFERROR(GETPIVOTDATA("NB NC",TCD_Doc_ST!#REF!,"NOM ENTREPRISE","A")+GETPIVOTDATA("NB NC",TCD_Doc_ST!#REF!,"NOM ENTREPRISE","A"),""))</f>
        <v/>
      </c>
      <c r="J42" s="47" t="str">
        <f>IF(ISBLANK(A42),"",IFERROR((GETPIVOTDATA("Somme de NB",TCD_Doc_ST!$A41,"NOM ENTREPRISE","A")+GETPIVOTDATA("Somme de NB",TCD_Doc_ST!#REF!,"NOM ENTREPRISE","A")+GETPIVOTDATA("Somme de NB",TCD_Habi!$A$3,"NOM ENTREPRISE","A")+Docs_EExt!W41)-(H42+I42),""))</f>
        <v/>
      </c>
      <c r="K42" s="47" t="str">
        <f t="shared" si="0"/>
        <v/>
      </c>
      <c r="L42" s="47" t="str">
        <f>IF(ISBLANK(A42),"",IFERROR(GETPIVOTDATA("NOM ENTREPRISE",TCD_Corresp!$A$3,"NOM ENTREPRISE","A"),""))</f>
        <v/>
      </c>
      <c r="M42" s="47" t="str">
        <f>IF(ISBLANK(A42),"",IFERROR(GETPIVOTDATA("Nombre de N°IE",TCD_Doc_ST!#REF!,"NOM ENTREPRISE","A"),""))</f>
        <v/>
      </c>
      <c r="N42" s="46" t="str">
        <f>IF(ISBLANK(A42),"",IFERROR(GETPIVOTDATA("Nombre de NOM ENTREPRISE",TCD_Doc_ST!$A41,"NOM ENTREPRISE","A"),""))</f>
        <v/>
      </c>
    </row>
    <row r="43" spans="1:14" ht="30" customHeight="1" x14ac:dyDescent="0.25">
      <c r="A43" s="44"/>
      <c r="B43" s="45"/>
      <c r="C43" s="47"/>
      <c r="D43" s="47"/>
      <c r="E43" s="48"/>
      <c r="F43" s="48"/>
      <c r="G43" s="49" t="str">
        <f t="shared" si="1"/>
        <v/>
      </c>
      <c r="H43" s="47" t="str">
        <f>IF(ISBLANK(A43),"",IFERROR(GETPIVOTDATA("NB NC",TCD_Doc_ST!$A42,"NOM ENTREPRISE","A")+Docs_EExt!W42,""))</f>
        <v/>
      </c>
      <c r="I43" s="47" t="str">
        <f>IF(ISBLANK(A43),"",IFERROR(GETPIVOTDATA("NB NC",TCD_Doc_ST!#REF!,"NOM ENTREPRISE","A")+GETPIVOTDATA("NB NC",TCD_Doc_ST!#REF!,"NOM ENTREPRISE","A"),""))</f>
        <v/>
      </c>
      <c r="J43" s="47" t="str">
        <f>IF(ISBLANK(A43),"",IFERROR((GETPIVOTDATA("Somme de NB",TCD_Doc_ST!$A42,"NOM ENTREPRISE","A")+GETPIVOTDATA("Somme de NB",TCD_Doc_ST!#REF!,"NOM ENTREPRISE","A")+GETPIVOTDATA("Somme de NB",TCD_Habi!$A$3,"NOM ENTREPRISE","A")+Docs_EExt!W42)-(H43+I43),""))</f>
        <v/>
      </c>
      <c r="K43" s="47" t="str">
        <f t="shared" si="0"/>
        <v/>
      </c>
      <c r="L43" s="47" t="str">
        <f>IF(ISBLANK(A43),"",IFERROR(GETPIVOTDATA("NOM ENTREPRISE",TCD_Corresp!$A$3,"NOM ENTREPRISE","A"),""))</f>
        <v/>
      </c>
      <c r="M43" s="47" t="str">
        <f>IF(ISBLANK(A43),"",IFERROR(GETPIVOTDATA("Nombre de N°IE",TCD_Doc_ST!#REF!,"NOM ENTREPRISE","A"),""))</f>
        <v/>
      </c>
      <c r="N43" s="46" t="str">
        <f>IF(ISBLANK(A43),"",IFERROR(GETPIVOTDATA("Nombre de NOM ENTREPRISE",TCD_Doc_ST!$A42,"NOM ENTREPRISE","A"),""))</f>
        <v/>
      </c>
    </row>
    <row r="44" spans="1:14" ht="30" customHeight="1" x14ac:dyDescent="0.25">
      <c r="A44" s="44"/>
      <c r="B44" s="45"/>
      <c r="C44" s="47"/>
      <c r="D44" s="47"/>
      <c r="E44" s="48"/>
      <c r="F44" s="48"/>
      <c r="G44" s="49" t="str">
        <f t="shared" si="1"/>
        <v/>
      </c>
      <c r="H44" s="47" t="str">
        <f>IF(ISBLANK(A44),"",IFERROR(GETPIVOTDATA("NB NC",TCD_Doc_ST!$A43,"NOM ENTREPRISE","A")+Docs_EExt!W43,""))</f>
        <v/>
      </c>
      <c r="I44" s="47" t="str">
        <f>IF(ISBLANK(A44),"",IFERROR(GETPIVOTDATA("NB NC",TCD_Doc_ST!#REF!,"NOM ENTREPRISE","A")+GETPIVOTDATA("NB NC",TCD_Doc_ST!#REF!,"NOM ENTREPRISE","A"),""))</f>
        <v/>
      </c>
      <c r="J44" s="47" t="str">
        <f>IF(ISBLANK(A44),"",IFERROR((GETPIVOTDATA("Somme de NB",TCD_Doc_ST!$A43,"NOM ENTREPRISE","A")+GETPIVOTDATA("Somme de NB",TCD_Doc_ST!#REF!,"NOM ENTREPRISE","A")+GETPIVOTDATA("Somme de NB",TCD_Habi!$A$3,"NOM ENTREPRISE","A")+Docs_EExt!W43)-(H44+I44),""))</f>
        <v/>
      </c>
      <c r="K44" s="47" t="str">
        <f t="shared" si="0"/>
        <v/>
      </c>
      <c r="L44" s="47" t="str">
        <f>IF(ISBLANK(A44),"",IFERROR(GETPIVOTDATA("NOM ENTREPRISE",TCD_Corresp!$A$3,"NOM ENTREPRISE","A"),""))</f>
        <v/>
      </c>
      <c r="M44" s="47" t="str">
        <f>IF(ISBLANK(A44),"",IFERROR(GETPIVOTDATA("Nombre de N°IE",TCD_Doc_ST!#REF!,"NOM ENTREPRISE","A"),""))</f>
        <v/>
      </c>
      <c r="N44" s="46" t="str">
        <f>IF(ISBLANK(A44),"",IFERROR(GETPIVOTDATA("Nombre de NOM ENTREPRISE",TCD_Doc_ST!$A43,"NOM ENTREPRISE","A"),""))</f>
        <v/>
      </c>
    </row>
    <row r="45" spans="1:14" ht="30" customHeight="1" x14ac:dyDescent="0.25">
      <c r="A45" s="44"/>
      <c r="B45" s="45"/>
      <c r="C45" s="47"/>
      <c r="D45" s="47"/>
      <c r="E45" s="48"/>
      <c r="F45" s="48"/>
      <c r="G45" s="49" t="str">
        <f t="shared" si="1"/>
        <v/>
      </c>
      <c r="H45" s="47" t="str">
        <f>IF(ISBLANK(A45),"",IFERROR(GETPIVOTDATA("NB NC",TCD_Doc_ST!$A44,"NOM ENTREPRISE","A")+Docs_EExt!W44,""))</f>
        <v/>
      </c>
      <c r="I45" s="47" t="str">
        <f>IF(ISBLANK(A45),"",IFERROR(GETPIVOTDATA("NB NC",TCD_Doc_ST!#REF!,"NOM ENTREPRISE","A")+GETPIVOTDATA("NB NC",TCD_Doc_ST!#REF!,"NOM ENTREPRISE","A"),""))</f>
        <v/>
      </c>
      <c r="J45" s="47" t="str">
        <f>IF(ISBLANK(A45),"",IFERROR((GETPIVOTDATA("Somme de NB",TCD_Doc_ST!$A44,"NOM ENTREPRISE","A")+GETPIVOTDATA("Somme de NB",TCD_Doc_ST!#REF!,"NOM ENTREPRISE","A")+GETPIVOTDATA("Somme de NB",TCD_Habi!$A$3,"NOM ENTREPRISE","A")+Docs_EExt!W44)-(H45+I45),""))</f>
        <v/>
      </c>
      <c r="K45" s="47" t="str">
        <f t="shared" si="0"/>
        <v/>
      </c>
      <c r="L45" s="47" t="str">
        <f>IF(ISBLANK(A45),"",IFERROR(GETPIVOTDATA("NOM ENTREPRISE",TCD_Corresp!$A$3,"NOM ENTREPRISE","A"),""))</f>
        <v/>
      </c>
      <c r="M45" s="47" t="str">
        <f>IF(ISBLANK(A45),"",IFERROR(GETPIVOTDATA("Nombre de N°IE",TCD_Doc_ST!#REF!,"NOM ENTREPRISE","A"),""))</f>
        <v/>
      </c>
      <c r="N45" s="46" t="str">
        <f>IF(ISBLANK(A45),"",IFERROR(GETPIVOTDATA("Nombre de NOM ENTREPRISE",TCD_Doc_ST!$A44,"NOM ENTREPRISE","A"),""))</f>
        <v/>
      </c>
    </row>
    <row r="46" spans="1:14" ht="30" customHeight="1" x14ac:dyDescent="0.25">
      <c r="A46" s="44"/>
      <c r="B46" s="45"/>
      <c r="C46" s="47"/>
      <c r="D46" s="47"/>
      <c r="E46" s="48"/>
      <c r="F46" s="48"/>
      <c r="G46" s="49" t="str">
        <f t="shared" si="1"/>
        <v/>
      </c>
      <c r="H46" s="47" t="str">
        <f>IF(ISBLANK(A46),"",IFERROR(GETPIVOTDATA("NB NC",TCD_Doc_ST!$A45,"NOM ENTREPRISE","A")+Docs_EExt!W45,""))</f>
        <v/>
      </c>
      <c r="I46" s="47" t="str">
        <f>IF(ISBLANK(A46),"",IFERROR(GETPIVOTDATA("NB NC",TCD_Doc_ST!#REF!,"NOM ENTREPRISE","A")+GETPIVOTDATA("NB NC",TCD_Doc_ST!#REF!,"NOM ENTREPRISE","A"),""))</f>
        <v/>
      </c>
      <c r="J46" s="47" t="str">
        <f>IF(ISBLANK(A46),"",IFERROR((GETPIVOTDATA("Somme de NB",TCD_Doc_ST!$A45,"NOM ENTREPRISE","A")+GETPIVOTDATA("Somme de NB",TCD_Doc_ST!#REF!,"NOM ENTREPRISE","A")+GETPIVOTDATA("Somme de NB",TCD_Habi!$A$3,"NOM ENTREPRISE","A")+Docs_EExt!W45)-(H46+I46),""))</f>
        <v/>
      </c>
      <c r="K46" s="47" t="str">
        <f t="shared" si="0"/>
        <v/>
      </c>
      <c r="L46" s="47" t="str">
        <f>IF(ISBLANK(A46),"",IFERROR(GETPIVOTDATA("NOM ENTREPRISE",TCD_Corresp!$A$3,"NOM ENTREPRISE","A"),""))</f>
        <v/>
      </c>
      <c r="M46" s="47" t="str">
        <f>IF(ISBLANK(A46),"",IFERROR(GETPIVOTDATA("Nombre de N°IE",TCD_Doc_ST!#REF!,"NOM ENTREPRISE","A"),""))</f>
        <v/>
      </c>
      <c r="N46" s="46" t="str">
        <f>IF(ISBLANK(A46),"",IFERROR(GETPIVOTDATA("Nombre de NOM ENTREPRISE",TCD_Doc_ST!$A45,"NOM ENTREPRISE","A"),""))</f>
        <v/>
      </c>
    </row>
    <row r="47" spans="1:14" ht="30" customHeight="1" x14ac:dyDescent="0.25">
      <c r="A47" s="44"/>
      <c r="B47" s="45"/>
      <c r="C47" s="47"/>
      <c r="D47" s="47"/>
      <c r="E47" s="48"/>
      <c r="F47" s="48"/>
      <c r="G47" s="49" t="str">
        <f t="shared" si="1"/>
        <v/>
      </c>
      <c r="H47" s="47" t="str">
        <f>IF(ISBLANK(A47),"",IFERROR(GETPIVOTDATA("NB NC",TCD_Doc_ST!$A46,"NOM ENTREPRISE","A")+Docs_EExt!W46,""))</f>
        <v/>
      </c>
      <c r="I47" s="47" t="str">
        <f>IF(ISBLANK(A47),"",IFERROR(GETPIVOTDATA("NB NC",TCD_Doc_ST!#REF!,"NOM ENTREPRISE","A")+GETPIVOTDATA("NB NC",TCD_Doc_ST!#REF!,"NOM ENTREPRISE","A"),""))</f>
        <v/>
      </c>
      <c r="J47" s="47" t="str">
        <f>IF(ISBLANK(A47),"",IFERROR((GETPIVOTDATA("Somme de NB",TCD_Doc_ST!$A46,"NOM ENTREPRISE","A")+GETPIVOTDATA("Somme de NB",TCD_Doc_ST!#REF!,"NOM ENTREPRISE","A")+GETPIVOTDATA("Somme de NB",TCD_Habi!$A$3,"NOM ENTREPRISE","A")+Docs_EExt!W46)-(H47+I47),""))</f>
        <v/>
      </c>
      <c r="K47" s="47" t="str">
        <f t="shared" si="0"/>
        <v/>
      </c>
      <c r="L47" s="47" t="str">
        <f>IF(ISBLANK(A47),"",IFERROR(GETPIVOTDATA("NOM ENTREPRISE",TCD_Corresp!$A$3,"NOM ENTREPRISE","A"),""))</f>
        <v/>
      </c>
      <c r="M47" s="47" t="str">
        <f>IF(ISBLANK(A47),"",IFERROR(GETPIVOTDATA("Nombre de N°IE",TCD_Doc_ST!#REF!,"NOM ENTREPRISE","A"),""))</f>
        <v/>
      </c>
      <c r="N47" s="46" t="str">
        <f>IF(ISBLANK(A47),"",IFERROR(GETPIVOTDATA("Nombre de NOM ENTREPRISE",TCD_Doc_ST!$A46,"NOM ENTREPRISE","A"),""))</f>
        <v/>
      </c>
    </row>
    <row r="48" spans="1:14" ht="30" customHeight="1" x14ac:dyDescent="0.25">
      <c r="A48" s="44"/>
      <c r="B48" s="45"/>
      <c r="C48" s="47"/>
      <c r="D48" s="47"/>
      <c r="E48" s="48"/>
      <c r="F48" s="48"/>
      <c r="G48" s="49" t="str">
        <f t="shared" si="1"/>
        <v/>
      </c>
      <c r="H48" s="47" t="str">
        <f>IF(ISBLANK(A48),"",IFERROR(GETPIVOTDATA("NB NC",TCD_Doc_ST!$A47,"NOM ENTREPRISE","A")+Docs_EExt!W47,""))</f>
        <v/>
      </c>
      <c r="I48" s="47" t="str">
        <f>IF(ISBLANK(A48),"",IFERROR(GETPIVOTDATA("NB NC",TCD_Doc_ST!#REF!,"NOM ENTREPRISE","A")+GETPIVOTDATA("NB NC",TCD_Doc_ST!#REF!,"NOM ENTREPRISE","A"),""))</f>
        <v/>
      </c>
      <c r="J48" s="47" t="str">
        <f>IF(ISBLANK(A48),"",IFERROR((GETPIVOTDATA("Somme de NB",TCD_Doc_ST!$A47,"NOM ENTREPRISE","A")+GETPIVOTDATA("Somme de NB",TCD_Doc_ST!#REF!,"NOM ENTREPRISE","A")+GETPIVOTDATA("Somme de NB",TCD_Habi!$A$3,"NOM ENTREPRISE","A")+Docs_EExt!W47)-(H48+I48),""))</f>
        <v/>
      </c>
      <c r="K48" s="47" t="str">
        <f t="shared" si="0"/>
        <v/>
      </c>
      <c r="L48" s="47" t="str">
        <f>IF(ISBLANK(A48),"",IFERROR(GETPIVOTDATA("NOM ENTREPRISE",TCD_Corresp!$A$3,"NOM ENTREPRISE","A"),""))</f>
        <v/>
      </c>
      <c r="M48" s="47" t="str">
        <f>IF(ISBLANK(A48),"",IFERROR(GETPIVOTDATA("Nombre de N°IE",TCD_Doc_ST!#REF!,"NOM ENTREPRISE","A"),""))</f>
        <v/>
      </c>
      <c r="N48" s="46" t="str">
        <f>IF(ISBLANK(A48),"",IFERROR(GETPIVOTDATA("Nombre de NOM ENTREPRISE",TCD_Doc_ST!$A47,"NOM ENTREPRISE","A"),""))</f>
        <v/>
      </c>
    </row>
    <row r="49" spans="1:14" ht="30" customHeight="1" x14ac:dyDescent="0.25">
      <c r="A49" s="44"/>
      <c r="B49" s="45"/>
      <c r="C49" s="47"/>
      <c r="D49" s="47"/>
      <c r="E49" s="48"/>
      <c r="F49" s="48"/>
      <c r="G49" s="49" t="str">
        <f t="shared" si="1"/>
        <v/>
      </c>
      <c r="H49" s="47" t="str">
        <f>IF(ISBLANK(A49),"",IFERROR(GETPIVOTDATA("NB NC",TCD_Doc_ST!$A48,"NOM ENTREPRISE","A")+Docs_EExt!W48,""))</f>
        <v/>
      </c>
      <c r="I49" s="47" t="str">
        <f>IF(ISBLANK(A49),"",IFERROR(GETPIVOTDATA("NB NC",TCD_Doc_ST!#REF!,"NOM ENTREPRISE","A")+GETPIVOTDATA("NB NC",TCD_Doc_ST!#REF!,"NOM ENTREPRISE","A"),""))</f>
        <v/>
      </c>
      <c r="J49" s="47" t="str">
        <f>IF(ISBLANK(A49),"",IFERROR((GETPIVOTDATA("Somme de NB",TCD_Doc_ST!$A48,"NOM ENTREPRISE","A")+GETPIVOTDATA("Somme de NB",TCD_Doc_ST!#REF!,"NOM ENTREPRISE","A")+GETPIVOTDATA("Somme de NB",TCD_Habi!$A$3,"NOM ENTREPRISE","A")+Docs_EExt!W48)-(H49+I49),""))</f>
        <v/>
      </c>
      <c r="K49" s="47" t="str">
        <f t="shared" si="0"/>
        <v/>
      </c>
      <c r="L49" s="47" t="str">
        <f>IF(ISBLANK(A49),"",IFERROR(GETPIVOTDATA("NOM ENTREPRISE",TCD_Corresp!$A$3,"NOM ENTREPRISE","A"),""))</f>
        <v/>
      </c>
      <c r="M49" s="47" t="str">
        <f>IF(ISBLANK(A49),"",IFERROR(GETPIVOTDATA("Nombre de N°IE",TCD_Doc_ST!#REF!,"NOM ENTREPRISE","A"),""))</f>
        <v/>
      </c>
      <c r="N49" s="46" t="str">
        <f>IF(ISBLANK(A49),"",IFERROR(GETPIVOTDATA("Nombre de NOM ENTREPRISE",TCD_Doc_ST!$A48,"NOM ENTREPRISE","A"),""))</f>
        <v/>
      </c>
    </row>
    <row r="50" spans="1:14" ht="30" customHeight="1" x14ac:dyDescent="0.25">
      <c r="A50" s="44"/>
      <c r="B50" s="45"/>
      <c r="C50" s="47"/>
      <c r="D50" s="47"/>
      <c r="E50" s="48"/>
      <c r="F50" s="48"/>
      <c r="G50" s="49" t="str">
        <f t="shared" si="1"/>
        <v/>
      </c>
      <c r="H50" s="47" t="str">
        <f>IF(ISBLANK(A50),"",IFERROR(GETPIVOTDATA("NB NC",TCD_Doc_ST!$A49,"NOM ENTREPRISE","A")+Docs_EExt!W49,""))</f>
        <v/>
      </c>
      <c r="I50" s="47" t="str">
        <f>IF(ISBLANK(A50),"",IFERROR(GETPIVOTDATA("NB NC",TCD_Doc_ST!#REF!,"NOM ENTREPRISE","A")+GETPIVOTDATA("NB NC",TCD_Doc_ST!#REF!,"NOM ENTREPRISE","A"),""))</f>
        <v/>
      </c>
      <c r="J50" s="47" t="str">
        <f>IF(ISBLANK(A50),"",IFERROR((GETPIVOTDATA("Somme de NB",TCD_Doc_ST!$A49,"NOM ENTREPRISE","A")+GETPIVOTDATA("Somme de NB",TCD_Doc_ST!#REF!,"NOM ENTREPRISE","A")+GETPIVOTDATA("Somme de NB",TCD_Habi!$A$3,"NOM ENTREPRISE","A")+Docs_EExt!W49)-(H50+I50),""))</f>
        <v/>
      </c>
      <c r="K50" s="47" t="str">
        <f t="shared" si="0"/>
        <v/>
      </c>
      <c r="L50" s="47" t="str">
        <f>IF(ISBLANK(A50),"",IFERROR(GETPIVOTDATA("NOM ENTREPRISE",TCD_Corresp!$A$3,"NOM ENTREPRISE","A"),""))</f>
        <v/>
      </c>
      <c r="M50" s="47" t="str">
        <f>IF(ISBLANK(A50),"",IFERROR(GETPIVOTDATA("Nombre de N°IE",TCD_Doc_ST!#REF!,"NOM ENTREPRISE","A"),""))</f>
        <v/>
      </c>
      <c r="N50" s="46" t="str">
        <f>IF(ISBLANK(A50),"",IFERROR(GETPIVOTDATA("Nombre de NOM ENTREPRISE",TCD_Doc_ST!$A49,"NOM ENTREPRISE","A"),""))</f>
        <v/>
      </c>
    </row>
    <row r="51" spans="1:14" ht="30" customHeight="1" x14ac:dyDescent="0.25">
      <c r="A51" s="44"/>
      <c r="B51" s="45"/>
      <c r="C51" s="47"/>
      <c r="D51" s="47"/>
      <c r="E51" s="48"/>
      <c r="F51" s="48"/>
      <c r="G51" s="49" t="str">
        <f t="shared" si="1"/>
        <v/>
      </c>
      <c r="H51" s="47" t="str">
        <f>IF(ISBLANK(A51),"",IFERROR(GETPIVOTDATA("NB NC",TCD_Doc_ST!$A50,"NOM ENTREPRISE","A")+Docs_EExt!W50,""))</f>
        <v/>
      </c>
      <c r="I51" s="47" t="str">
        <f>IF(ISBLANK(A51),"",IFERROR(GETPIVOTDATA("NB NC",TCD_Doc_ST!#REF!,"NOM ENTREPRISE","A")+GETPIVOTDATA("NB NC",TCD_Doc_ST!#REF!,"NOM ENTREPRISE","A"),""))</f>
        <v/>
      </c>
      <c r="J51" s="47" t="str">
        <f>IF(ISBLANK(A51),"",IFERROR((GETPIVOTDATA("Somme de NB",TCD_Doc_ST!$A50,"NOM ENTREPRISE","A")+GETPIVOTDATA("Somme de NB",TCD_Doc_ST!#REF!,"NOM ENTREPRISE","A")+GETPIVOTDATA("Somme de NB",TCD_Habi!$A$3,"NOM ENTREPRISE","A")+Docs_EExt!W50)-(H51+I51),""))</f>
        <v/>
      </c>
      <c r="K51" s="47" t="str">
        <f t="shared" si="0"/>
        <v/>
      </c>
      <c r="L51" s="47" t="str">
        <f>IF(ISBLANK(A51),"",IFERROR(GETPIVOTDATA("NOM ENTREPRISE",TCD_Corresp!$A$3,"NOM ENTREPRISE","A"),""))</f>
        <v/>
      </c>
      <c r="M51" s="47" t="str">
        <f>IF(ISBLANK(A51),"",IFERROR(GETPIVOTDATA("Nombre de N°IE",TCD_Doc_ST!#REF!,"NOM ENTREPRISE","A"),""))</f>
        <v/>
      </c>
      <c r="N51" s="46" t="str">
        <f>IF(ISBLANK(A51),"",IFERROR(GETPIVOTDATA("Nombre de NOM ENTREPRISE",TCD_Doc_ST!$A50,"NOM ENTREPRISE","A"),""))</f>
        <v/>
      </c>
    </row>
    <row r="52" spans="1:14" ht="30" customHeight="1" x14ac:dyDescent="0.25">
      <c r="A52" s="44"/>
      <c r="B52" s="45"/>
      <c r="C52" s="47"/>
      <c r="D52" s="47"/>
      <c r="E52" s="48"/>
      <c r="F52" s="48"/>
      <c r="G52" s="49" t="str">
        <f t="shared" si="1"/>
        <v/>
      </c>
      <c r="H52" s="47" t="str">
        <f>IF(ISBLANK(A52),"",IFERROR(GETPIVOTDATA("NB NC",TCD_Doc_ST!$A51,"NOM ENTREPRISE","A")+Docs_EExt!W51,""))</f>
        <v/>
      </c>
      <c r="I52" s="47" t="str">
        <f>IF(ISBLANK(A52),"",IFERROR(GETPIVOTDATA("NB NC",TCD_Doc_ST!#REF!,"NOM ENTREPRISE","A")+GETPIVOTDATA("NB NC",TCD_Doc_ST!#REF!,"NOM ENTREPRISE","A"),""))</f>
        <v/>
      </c>
      <c r="J52" s="47" t="str">
        <f>IF(ISBLANK(A52),"",IFERROR((GETPIVOTDATA("Somme de NB",TCD_Doc_ST!$A51,"NOM ENTREPRISE","A")+GETPIVOTDATA("Somme de NB",TCD_Doc_ST!#REF!,"NOM ENTREPRISE","A")+GETPIVOTDATA("Somme de NB",TCD_Habi!$A$3,"NOM ENTREPRISE","A")+Docs_EExt!W51)-(H52+I52),""))</f>
        <v/>
      </c>
      <c r="K52" s="47" t="str">
        <f t="shared" si="0"/>
        <v/>
      </c>
      <c r="L52" s="47" t="str">
        <f>IF(ISBLANK(A52),"",IFERROR(GETPIVOTDATA("NOM ENTREPRISE",TCD_Corresp!$A$3,"NOM ENTREPRISE","A"),""))</f>
        <v/>
      </c>
      <c r="M52" s="47" t="str">
        <f>IF(ISBLANK(A52),"",IFERROR(GETPIVOTDATA("Nombre de N°IE",TCD_Doc_ST!#REF!,"NOM ENTREPRISE","A"),""))</f>
        <v/>
      </c>
      <c r="N52" s="46" t="str">
        <f>IF(ISBLANK(A52),"",IFERROR(GETPIVOTDATA("Nombre de NOM ENTREPRISE",TCD_Doc_ST!$A51,"NOM ENTREPRISE","A"),""))</f>
        <v/>
      </c>
    </row>
    <row r="53" spans="1:14" ht="30" customHeight="1" x14ac:dyDescent="0.25">
      <c r="A53" s="44"/>
      <c r="B53" s="45"/>
      <c r="C53" s="47"/>
      <c r="D53" s="47"/>
      <c r="E53" s="48"/>
      <c r="F53" s="48"/>
      <c r="G53" s="49" t="str">
        <f t="shared" si="1"/>
        <v/>
      </c>
      <c r="H53" s="47" t="str">
        <f>IF(ISBLANK(A53),"",IFERROR(GETPIVOTDATA("NB NC",TCD_Doc_ST!$A52,"NOM ENTREPRISE","A")+Docs_EExt!W52,""))</f>
        <v/>
      </c>
      <c r="I53" s="47" t="str">
        <f>IF(ISBLANK(A53),"",IFERROR(GETPIVOTDATA("NB NC",TCD_Doc_ST!#REF!,"NOM ENTREPRISE","A")+GETPIVOTDATA("NB NC",TCD_Doc_ST!#REF!,"NOM ENTREPRISE","A"),""))</f>
        <v/>
      </c>
      <c r="J53" s="47" t="str">
        <f>IF(ISBLANK(A53),"",IFERROR((GETPIVOTDATA("Somme de NB",TCD_Doc_ST!$A52,"NOM ENTREPRISE","A")+GETPIVOTDATA("Somme de NB",TCD_Doc_ST!#REF!,"NOM ENTREPRISE","A")+GETPIVOTDATA("Somme de NB",TCD_Habi!$A$3,"NOM ENTREPRISE","A")+Docs_EExt!W52)-(H53+I53),""))</f>
        <v/>
      </c>
      <c r="K53" s="47" t="str">
        <f t="shared" si="0"/>
        <v/>
      </c>
      <c r="L53" s="47" t="str">
        <f>IF(ISBLANK(A53),"",IFERROR(GETPIVOTDATA("NOM ENTREPRISE",TCD_Corresp!$A$3,"NOM ENTREPRISE","A"),""))</f>
        <v/>
      </c>
      <c r="M53" s="47" t="str">
        <f>IF(ISBLANK(A53),"",IFERROR(GETPIVOTDATA("Nombre de N°IE",TCD_Doc_ST!#REF!,"NOM ENTREPRISE","A"),""))</f>
        <v/>
      </c>
      <c r="N53" s="46" t="str">
        <f>IF(ISBLANK(A53),"",IFERROR(GETPIVOTDATA("Nombre de NOM ENTREPRISE",TCD_Doc_ST!$A52,"NOM ENTREPRISE","A"),""))</f>
        <v/>
      </c>
    </row>
    <row r="54" spans="1:14" ht="30" customHeight="1" x14ac:dyDescent="0.25">
      <c r="A54" s="44"/>
      <c r="B54" s="45"/>
      <c r="C54" s="47"/>
      <c r="D54" s="47"/>
      <c r="E54" s="48"/>
      <c r="F54" s="48"/>
      <c r="G54" s="49" t="str">
        <f t="shared" si="1"/>
        <v/>
      </c>
      <c r="H54" s="47" t="str">
        <f>IF(ISBLANK(A54),"",IFERROR(GETPIVOTDATA("NB NC",TCD_Doc_ST!$A53,"NOM ENTREPRISE","A")+Docs_EExt!W53,""))</f>
        <v/>
      </c>
      <c r="I54" s="47" t="str">
        <f>IF(ISBLANK(A54),"",IFERROR(GETPIVOTDATA("NB NC",TCD_Doc_ST!#REF!,"NOM ENTREPRISE","A")+GETPIVOTDATA("NB NC",TCD_Doc_ST!#REF!,"NOM ENTREPRISE","A"),""))</f>
        <v/>
      </c>
      <c r="J54" s="47" t="str">
        <f>IF(ISBLANK(A54),"",IFERROR((GETPIVOTDATA("Somme de NB",TCD_Doc_ST!$A53,"NOM ENTREPRISE","A")+GETPIVOTDATA("Somme de NB",TCD_Doc_ST!#REF!,"NOM ENTREPRISE","A")+GETPIVOTDATA("Somme de NB",TCD_Habi!$A$3,"NOM ENTREPRISE","A")+Docs_EExt!W53)-(H54+I54),""))</f>
        <v/>
      </c>
      <c r="K54" s="47" t="str">
        <f t="shared" si="0"/>
        <v/>
      </c>
      <c r="L54" s="47" t="str">
        <f>IF(ISBLANK(A54),"",IFERROR(GETPIVOTDATA("NOM ENTREPRISE",TCD_Corresp!$A$3,"NOM ENTREPRISE","A"),""))</f>
        <v/>
      </c>
      <c r="M54" s="47" t="str">
        <f>IF(ISBLANK(A54),"",IFERROR(GETPIVOTDATA("Nombre de N°IE",TCD_Doc_ST!#REF!,"NOM ENTREPRISE","A"),""))</f>
        <v/>
      </c>
      <c r="N54" s="46" t="str">
        <f>IF(ISBLANK(A54),"",IFERROR(GETPIVOTDATA("Nombre de NOM ENTREPRISE",TCD_Doc_ST!$A53,"NOM ENTREPRISE","A"),""))</f>
        <v/>
      </c>
    </row>
    <row r="55" spans="1:14" ht="30" customHeight="1" x14ac:dyDescent="0.25">
      <c r="A55" s="44"/>
      <c r="B55" s="45"/>
      <c r="C55" s="47"/>
      <c r="D55" s="47"/>
      <c r="E55" s="48"/>
      <c r="F55" s="48"/>
      <c r="G55" s="49" t="str">
        <f t="shared" si="1"/>
        <v/>
      </c>
      <c r="H55" s="47" t="str">
        <f>IF(ISBLANK(A55),"",IFERROR(GETPIVOTDATA("NB NC",TCD_Doc_ST!$A54,"NOM ENTREPRISE","A")+Docs_EExt!W54,""))</f>
        <v/>
      </c>
      <c r="I55" s="47" t="str">
        <f>IF(ISBLANK(A55),"",IFERROR(GETPIVOTDATA("NB NC",TCD_Doc_ST!#REF!,"NOM ENTREPRISE","A")+GETPIVOTDATA("NB NC",TCD_Doc_ST!#REF!,"NOM ENTREPRISE","A"),""))</f>
        <v/>
      </c>
      <c r="J55" s="47" t="str">
        <f>IF(ISBLANK(A55),"",IFERROR((GETPIVOTDATA("Somme de NB",TCD_Doc_ST!$A54,"NOM ENTREPRISE","A")+GETPIVOTDATA("Somme de NB",TCD_Doc_ST!#REF!,"NOM ENTREPRISE","A")+GETPIVOTDATA("Somme de NB",TCD_Habi!$A$3,"NOM ENTREPRISE","A")+Docs_EExt!W54)-(H55+I55),""))</f>
        <v/>
      </c>
      <c r="K55" s="47" t="str">
        <f t="shared" si="0"/>
        <v/>
      </c>
      <c r="L55" s="47" t="str">
        <f>IF(ISBLANK(A55),"",IFERROR(GETPIVOTDATA("NOM ENTREPRISE",TCD_Corresp!$A$3,"NOM ENTREPRISE","A"),""))</f>
        <v/>
      </c>
      <c r="M55" s="47" t="str">
        <f>IF(ISBLANK(A55),"",IFERROR(GETPIVOTDATA("Nombre de N°IE",TCD_Doc_ST!#REF!,"NOM ENTREPRISE","A"),""))</f>
        <v/>
      </c>
      <c r="N55" s="46" t="str">
        <f>IF(ISBLANK(A55),"",IFERROR(GETPIVOTDATA("Nombre de NOM ENTREPRISE",TCD_Doc_ST!$A54,"NOM ENTREPRISE","A"),""))</f>
        <v/>
      </c>
    </row>
    <row r="56" spans="1:14" ht="30" customHeight="1" x14ac:dyDescent="0.25">
      <c r="A56" s="44"/>
      <c r="B56" s="45"/>
      <c r="C56" s="47"/>
      <c r="D56" s="47"/>
      <c r="E56" s="48"/>
      <c r="F56" s="48"/>
      <c r="G56" s="49" t="str">
        <f t="shared" si="1"/>
        <v/>
      </c>
      <c r="H56" s="47" t="str">
        <f>IF(ISBLANK(A56),"",IFERROR(GETPIVOTDATA("NB NC",TCD_Doc_ST!$A55,"NOM ENTREPRISE","A")+Docs_EExt!W55,""))</f>
        <v/>
      </c>
      <c r="I56" s="47" t="str">
        <f>IF(ISBLANK(A56),"",IFERROR(GETPIVOTDATA("NB NC",TCD_Doc_ST!#REF!,"NOM ENTREPRISE","A")+GETPIVOTDATA("NB NC",TCD_Doc_ST!#REF!,"NOM ENTREPRISE","A"),""))</f>
        <v/>
      </c>
      <c r="J56" s="47" t="str">
        <f>IF(ISBLANK(A56),"",IFERROR((GETPIVOTDATA("Somme de NB",TCD_Doc_ST!$A55,"NOM ENTREPRISE","A")+GETPIVOTDATA("Somme de NB",TCD_Doc_ST!#REF!,"NOM ENTREPRISE","A")+GETPIVOTDATA("Somme de NB",TCD_Habi!$A$3,"NOM ENTREPRISE","A")+Docs_EExt!W55)-(H56+I56),""))</f>
        <v/>
      </c>
      <c r="K56" s="47" t="str">
        <f t="shared" si="0"/>
        <v/>
      </c>
      <c r="L56" s="47" t="str">
        <f>IF(ISBLANK(A56),"",IFERROR(GETPIVOTDATA("NOM ENTREPRISE",TCD_Corresp!$A$3,"NOM ENTREPRISE","A"),""))</f>
        <v/>
      </c>
      <c r="M56" s="47" t="str">
        <f>IF(ISBLANK(A56),"",IFERROR(GETPIVOTDATA("Nombre de N°IE",TCD_Doc_ST!#REF!,"NOM ENTREPRISE","A"),""))</f>
        <v/>
      </c>
      <c r="N56" s="46" t="str">
        <f>IF(ISBLANK(A56),"",IFERROR(GETPIVOTDATA("Nombre de NOM ENTREPRISE",TCD_Doc_ST!$A55,"NOM ENTREPRISE","A"),""))</f>
        <v/>
      </c>
    </row>
    <row r="57" spans="1:14" ht="30" customHeight="1" x14ac:dyDescent="0.25">
      <c r="A57" s="44"/>
      <c r="B57" s="45"/>
      <c r="C57" s="47"/>
      <c r="D57" s="47"/>
      <c r="E57" s="48"/>
      <c r="F57" s="48"/>
      <c r="G57" s="49" t="str">
        <f t="shared" si="1"/>
        <v/>
      </c>
      <c r="H57" s="47" t="str">
        <f>IF(ISBLANK(A57),"",IFERROR(GETPIVOTDATA("NB NC",TCD_Doc_ST!$A56,"NOM ENTREPRISE","A")+Docs_EExt!W56,""))</f>
        <v/>
      </c>
      <c r="I57" s="47" t="str">
        <f>IF(ISBLANK(A57),"",IFERROR(GETPIVOTDATA("NB NC",TCD_Doc_ST!#REF!,"NOM ENTREPRISE","A")+GETPIVOTDATA("NB NC",TCD_Doc_ST!#REF!,"NOM ENTREPRISE","A"),""))</f>
        <v/>
      </c>
      <c r="J57" s="47" t="str">
        <f>IF(ISBLANK(A57),"",IFERROR((GETPIVOTDATA("Somme de NB",TCD_Doc_ST!$A56,"NOM ENTREPRISE","A")+GETPIVOTDATA("Somme de NB",TCD_Doc_ST!#REF!,"NOM ENTREPRISE","A")+GETPIVOTDATA("Somme de NB",TCD_Habi!$A$3,"NOM ENTREPRISE","A")+Docs_EExt!W56)-(H57+I57),""))</f>
        <v/>
      </c>
      <c r="K57" s="47" t="str">
        <f t="shared" si="0"/>
        <v/>
      </c>
      <c r="L57" s="47" t="str">
        <f>IF(ISBLANK(A57),"",IFERROR(GETPIVOTDATA("NOM ENTREPRISE",TCD_Corresp!$A$3,"NOM ENTREPRISE","A"),""))</f>
        <v/>
      </c>
      <c r="M57" s="47" t="str">
        <f>IF(ISBLANK(A57),"",IFERROR(GETPIVOTDATA("Nombre de N°IE",TCD_Doc_ST!#REF!,"NOM ENTREPRISE","A"),""))</f>
        <v/>
      </c>
      <c r="N57" s="46" t="str">
        <f>IF(ISBLANK(A57),"",IFERROR(GETPIVOTDATA("Nombre de NOM ENTREPRISE",TCD_Doc_ST!$A56,"NOM ENTREPRISE","A"),""))</f>
        <v/>
      </c>
    </row>
    <row r="58" spans="1:14" ht="30" customHeight="1" x14ac:dyDescent="0.25">
      <c r="A58" s="44"/>
      <c r="B58" s="45"/>
      <c r="C58" s="47"/>
      <c r="D58" s="47"/>
      <c r="E58" s="48"/>
      <c r="F58" s="48"/>
      <c r="G58" s="49" t="str">
        <f t="shared" si="1"/>
        <v/>
      </c>
      <c r="H58" s="47" t="str">
        <f>IF(ISBLANK(A58),"",IFERROR(GETPIVOTDATA("NB NC",TCD_Doc_ST!$A57,"NOM ENTREPRISE","A")+Docs_EExt!W57,""))</f>
        <v/>
      </c>
      <c r="I58" s="47" t="str">
        <f>IF(ISBLANK(A58),"",IFERROR(GETPIVOTDATA("NB NC",TCD_Doc_ST!#REF!,"NOM ENTREPRISE","A")+GETPIVOTDATA("NB NC",TCD_Doc_ST!#REF!,"NOM ENTREPRISE","A"),""))</f>
        <v/>
      </c>
      <c r="J58" s="47" t="str">
        <f>IF(ISBLANK(A58),"",IFERROR((GETPIVOTDATA("Somme de NB",TCD_Doc_ST!$A57,"NOM ENTREPRISE","A")+GETPIVOTDATA("Somme de NB",TCD_Doc_ST!#REF!,"NOM ENTREPRISE","A")+GETPIVOTDATA("Somme de NB",TCD_Habi!$A$3,"NOM ENTREPRISE","A")+Docs_EExt!W57)-(H58+I58),""))</f>
        <v/>
      </c>
      <c r="K58" s="47" t="str">
        <f t="shared" si="0"/>
        <v/>
      </c>
      <c r="L58" s="47" t="str">
        <f>IF(ISBLANK(A58),"",IFERROR(GETPIVOTDATA("NOM ENTREPRISE",TCD_Corresp!$A$3,"NOM ENTREPRISE","A"),""))</f>
        <v/>
      </c>
      <c r="M58" s="47" t="str">
        <f>IF(ISBLANK(A58),"",IFERROR(GETPIVOTDATA("Nombre de N°IE",TCD_Doc_ST!#REF!,"NOM ENTREPRISE","A"),""))</f>
        <v/>
      </c>
      <c r="N58" s="46" t="str">
        <f>IF(ISBLANK(A58),"",IFERROR(GETPIVOTDATA("Nombre de NOM ENTREPRISE",TCD_Doc_ST!$A57,"NOM ENTREPRISE","A"),""))</f>
        <v/>
      </c>
    </row>
    <row r="59" spans="1:14" ht="30" customHeight="1" x14ac:dyDescent="0.25">
      <c r="A59" s="44"/>
      <c r="B59" s="45"/>
      <c r="C59" s="47"/>
      <c r="D59" s="47"/>
      <c r="E59" s="48"/>
      <c r="F59" s="48"/>
      <c r="G59" s="49" t="str">
        <f t="shared" si="1"/>
        <v/>
      </c>
      <c r="H59" s="47" t="str">
        <f>IF(ISBLANK(A59),"",IFERROR(GETPIVOTDATA("NB NC",TCD_Doc_ST!$A58,"NOM ENTREPRISE","A")+Docs_EExt!W58,""))</f>
        <v/>
      </c>
      <c r="I59" s="47" t="str">
        <f>IF(ISBLANK(A59),"",IFERROR(GETPIVOTDATA("NB NC",TCD_Doc_ST!#REF!,"NOM ENTREPRISE","A")+GETPIVOTDATA("NB NC",TCD_Doc_ST!#REF!,"NOM ENTREPRISE","A"),""))</f>
        <v/>
      </c>
      <c r="J59" s="47" t="str">
        <f>IF(ISBLANK(A59),"",IFERROR((GETPIVOTDATA("Somme de NB",TCD_Doc_ST!$A58,"NOM ENTREPRISE","A")+GETPIVOTDATA("Somme de NB",TCD_Doc_ST!#REF!,"NOM ENTREPRISE","A")+GETPIVOTDATA("Somme de NB",TCD_Habi!$A$3,"NOM ENTREPRISE","A")+Docs_EExt!W58)-(H59+I59),""))</f>
        <v/>
      </c>
      <c r="K59" s="47" t="str">
        <f t="shared" si="0"/>
        <v/>
      </c>
      <c r="L59" s="47" t="str">
        <f>IF(ISBLANK(A59),"",IFERROR(GETPIVOTDATA("NOM ENTREPRISE",TCD_Corresp!$A$3,"NOM ENTREPRISE","A"),""))</f>
        <v/>
      </c>
      <c r="M59" s="47" t="str">
        <f>IF(ISBLANK(A59),"",IFERROR(GETPIVOTDATA("Nombre de N°IE",TCD_Doc_ST!#REF!,"NOM ENTREPRISE","A"),""))</f>
        <v/>
      </c>
      <c r="N59" s="46" t="str">
        <f>IF(ISBLANK(A59),"",IFERROR(GETPIVOTDATA("Nombre de NOM ENTREPRISE",TCD_Doc_ST!$A58,"NOM ENTREPRISE","A"),""))</f>
        <v/>
      </c>
    </row>
    <row r="60" spans="1:14" ht="30" customHeight="1" x14ac:dyDescent="0.25">
      <c r="A60" s="44"/>
      <c r="B60" s="45"/>
      <c r="C60" s="47"/>
      <c r="D60" s="47"/>
      <c r="E60" s="48"/>
      <c r="F60" s="48"/>
      <c r="G60" s="49" t="str">
        <f t="shared" si="1"/>
        <v/>
      </c>
      <c r="H60" s="47" t="str">
        <f>IF(ISBLANK(A60),"",IFERROR(GETPIVOTDATA("NB NC",TCD_Doc_ST!$A59,"NOM ENTREPRISE","A")+Docs_EExt!W59,""))</f>
        <v/>
      </c>
      <c r="I60" s="47" t="str">
        <f>IF(ISBLANK(A60),"",IFERROR(GETPIVOTDATA("NB NC",TCD_Doc_ST!#REF!,"NOM ENTREPRISE","A")+GETPIVOTDATA("NB NC",TCD_Doc_ST!#REF!,"NOM ENTREPRISE","A"),""))</f>
        <v/>
      </c>
      <c r="J60" s="47" t="str">
        <f>IF(ISBLANK(A60),"",IFERROR((GETPIVOTDATA("Somme de NB",TCD_Doc_ST!$A59,"NOM ENTREPRISE","A")+GETPIVOTDATA("Somme de NB",TCD_Doc_ST!#REF!,"NOM ENTREPRISE","A")+GETPIVOTDATA("Somme de NB",TCD_Habi!$A$3,"NOM ENTREPRISE","A")+Docs_EExt!W59)-(H60+I60),""))</f>
        <v/>
      </c>
      <c r="K60" s="47" t="str">
        <f t="shared" si="0"/>
        <v/>
      </c>
      <c r="L60" s="47" t="str">
        <f>IF(ISBLANK(A60),"",IFERROR(GETPIVOTDATA("NOM ENTREPRISE",TCD_Corresp!$A$3,"NOM ENTREPRISE","A"),""))</f>
        <v/>
      </c>
      <c r="M60" s="47" t="str">
        <f>IF(ISBLANK(A60),"",IFERROR(GETPIVOTDATA("Nombre de N°IE",TCD_Doc_ST!#REF!,"NOM ENTREPRISE","A"),""))</f>
        <v/>
      </c>
      <c r="N60" s="46" t="str">
        <f>IF(ISBLANK(A60),"",IFERROR(GETPIVOTDATA("Nombre de NOM ENTREPRISE",TCD_Doc_ST!$A59,"NOM ENTREPRISE","A"),""))</f>
        <v/>
      </c>
    </row>
    <row r="61" spans="1:14" ht="30" customHeight="1" x14ac:dyDescent="0.25">
      <c r="A61" s="44"/>
      <c r="B61" s="45"/>
      <c r="C61" s="47"/>
      <c r="D61" s="47"/>
      <c r="E61" s="48"/>
      <c r="F61" s="48"/>
      <c r="G61" s="49" t="str">
        <f t="shared" si="1"/>
        <v/>
      </c>
      <c r="H61" s="47" t="str">
        <f>IF(ISBLANK(A61),"",IFERROR(GETPIVOTDATA("NB NC",TCD_Doc_ST!$A60,"NOM ENTREPRISE","A")+Docs_EExt!W60,""))</f>
        <v/>
      </c>
      <c r="I61" s="47" t="str">
        <f>IF(ISBLANK(A61),"",IFERROR(GETPIVOTDATA("NB NC",TCD_Doc_ST!#REF!,"NOM ENTREPRISE","A")+GETPIVOTDATA("NB NC",TCD_Doc_ST!#REF!,"NOM ENTREPRISE","A"),""))</f>
        <v/>
      </c>
      <c r="J61" s="47" t="str">
        <f>IF(ISBLANK(A61),"",IFERROR((GETPIVOTDATA("Somme de NB",TCD_Doc_ST!$A60,"NOM ENTREPRISE","A")+GETPIVOTDATA("Somme de NB",TCD_Doc_ST!#REF!,"NOM ENTREPRISE","A")+GETPIVOTDATA("Somme de NB",TCD_Habi!$A$3,"NOM ENTREPRISE","A")+Docs_EExt!W60)-(H61+I61),""))</f>
        <v/>
      </c>
      <c r="K61" s="47" t="str">
        <f t="shared" si="0"/>
        <v/>
      </c>
      <c r="L61" s="47" t="str">
        <f>IF(ISBLANK(A61),"",IFERROR(GETPIVOTDATA("NOM ENTREPRISE",TCD_Corresp!$A$3,"NOM ENTREPRISE","A"),""))</f>
        <v/>
      </c>
      <c r="M61" s="47" t="str">
        <f>IF(ISBLANK(A61),"",IFERROR(GETPIVOTDATA("Nombre de N°IE",TCD_Doc_ST!#REF!,"NOM ENTREPRISE","A"),""))</f>
        <v/>
      </c>
      <c r="N61" s="46" t="str">
        <f>IF(ISBLANK(A61),"",IFERROR(GETPIVOTDATA("Nombre de NOM ENTREPRISE",TCD_Doc_ST!$A60,"NOM ENTREPRISE","A"),""))</f>
        <v/>
      </c>
    </row>
    <row r="62" spans="1:14" ht="30" customHeight="1" x14ac:dyDescent="0.25">
      <c r="A62" s="44"/>
      <c r="B62" s="45"/>
      <c r="C62" s="47"/>
      <c r="D62" s="47"/>
      <c r="E62" s="48"/>
      <c r="F62" s="48"/>
      <c r="G62" s="49" t="str">
        <f t="shared" si="1"/>
        <v/>
      </c>
      <c r="H62" s="47" t="str">
        <f>IF(ISBLANK(A62),"",IFERROR(GETPIVOTDATA("NB NC",TCD_Doc_ST!$A61,"NOM ENTREPRISE","A")+Docs_EExt!W61,""))</f>
        <v/>
      </c>
      <c r="I62" s="47" t="str">
        <f>IF(ISBLANK(A62),"",IFERROR(GETPIVOTDATA("NB NC",TCD_Doc_ST!#REF!,"NOM ENTREPRISE","A")+GETPIVOTDATA("NB NC",TCD_Doc_ST!#REF!,"NOM ENTREPRISE","A"),""))</f>
        <v/>
      </c>
      <c r="J62" s="47" t="str">
        <f>IF(ISBLANK(A62),"",IFERROR((GETPIVOTDATA("Somme de NB",TCD_Doc_ST!$A61,"NOM ENTREPRISE","A")+GETPIVOTDATA("Somme de NB",TCD_Doc_ST!#REF!,"NOM ENTREPRISE","A")+GETPIVOTDATA("Somme de NB",TCD_Habi!$A$3,"NOM ENTREPRISE","A")+Docs_EExt!W61)-(H62+I62),""))</f>
        <v/>
      </c>
      <c r="K62" s="47" t="str">
        <f t="shared" si="0"/>
        <v/>
      </c>
      <c r="L62" s="47" t="str">
        <f>IF(ISBLANK(A62),"",IFERROR(GETPIVOTDATA("NOM ENTREPRISE",TCD_Corresp!$A$3,"NOM ENTREPRISE","A"),""))</f>
        <v/>
      </c>
      <c r="M62" s="47" t="str">
        <f>IF(ISBLANK(A62),"",IFERROR(GETPIVOTDATA("Nombre de N°IE",TCD_Doc_ST!#REF!,"NOM ENTREPRISE","A"),""))</f>
        <v/>
      </c>
      <c r="N62" s="46" t="str">
        <f>IF(ISBLANK(A62),"",IFERROR(GETPIVOTDATA("Nombre de NOM ENTREPRISE",TCD_Doc_ST!$A61,"NOM ENTREPRISE","A"),""))</f>
        <v/>
      </c>
    </row>
    <row r="63" spans="1:14" ht="30" customHeight="1" x14ac:dyDescent="0.25">
      <c r="A63" s="44"/>
      <c r="B63" s="45"/>
      <c r="C63" s="47"/>
      <c r="D63" s="47"/>
      <c r="E63" s="48"/>
      <c r="F63" s="48"/>
      <c r="G63" s="49" t="str">
        <f t="shared" si="1"/>
        <v/>
      </c>
      <c r="H63" s="47" t="str">
        <f>IF(ISBLANK(A63),"",IFERROR(GETPIVOTDATA("NB NC",TCD_Doc_ST!$A62,"NOM ENTREPRISE","A")+Docs_EExt!W62,""))</f>
        <v/>
      </c>
      <c r="I63" s="47" t="str">
        <f>IF(ISBLANK(A63),"",IFERROR(GETPIVOTDATA("NB NC",TCD_Doc_ST!#REF!,"NOM ENTREPRISE","A")+GETPIVOTDATA("NB NC",TCD_Doc_ST!#REF!,"NOM ENTREPRISE","A"),""))</f>
        <v/>
      </c>
      <c r="J63" s="47" t="str">
        <f>IF(ISBLANK(A63),"",IFERROR((GETPIVOTDATA("Somme de NB",TCD_Doc_ST!$A62,"NOM ENTREPRISE","A")+GETPIVOTDATA("Somme de NB",TCD_Doc_ST!#REF!,"NOM ENTREPRISE","A")+GETPIVOTDATA("Somme de NB",TCD_Habi!$A$3,"NOM ENTREPRISE","A")+Docs_EExt!W62)-(H63+I63),""))</f>
        <v/>
      </c>
      <c r="K63" s="47" t="str">
        <f t="shared" si="0"/>
        <v/>
      </c>
      <c r="L63" s="47" t="str">
        <f>IF(ISBLANK(A63),"",IFERROR(GETPIVOTDATA("NOM ENTREPRISE",TCD_Corresp!$A$3,"NOM ENTREPRISE","A"),""))</f>
        <v/>
      </c>
      <c r="M63" s="47" t="str">
        <f>IF(ISBLANK(A63),"",IFERROR(GETPIVOTDATA("Nombre de N°IE",TCD_Doc_ST!#REF!,"NOM ENTREPRISE","A"),""))</f>
        <v/>
      </c>
      <c r="N63" s="46" t="str">
        <f>IF(ISBLANK(A63),"",IFERROR(GETPIVOTDATA("Nombre de NOM ENTREPRISE",TCD_Doc_ST!$A62,"NOM ENTREPRISE","A"),""))</f>
        <v/>
      </c>
    </row>
    <row r="64" spans="1:14" ht="30" customHeight="1" x14ac:dyDescent="0.25">
      <c r="A64" s="44"/>
      <c r="B64" s="45"/>
      <c r="C64" s="47"/>
      <c r="D64" s="47"/>
      <c r="E64" s="48"/>
      <c r="F64" s="48"/>
      <c r="G64" s="49" t="str">
        <f t="shared" si="1"/>
        <v/>
      </c>
      <c r="H64" s="47" t="str">
        <f>IF(ISBLANK(A64),"",IFERROR(GETPIVOTDATA("NB NC",TCD_Doc_ST!$A63,"NOM ENTREPRISE","A")+Docs_EExt!W63,""))</f>
        <v/>
      </c>
      <c r="I64" s="47" t="str">
        <f>IF(ISBLANK(A64),"",IFERROR(GETPIVOTDATA("NB NC",TCD_Doc_ST!#REF!,"NOM ENTREPRISE","A")+GETPIVOTDATA("NB NC",TCD_Doc_ST!#REF!,"NOM ENTREPRISE","A"),""))</f>
        <v/>
      </c>
      <c r="J64" s="47" t="str">
        <f>IF(ISBLANK(A64),"",IFERROR((GETPIVOTDATA("Somme de NB",TCD_Doc_ST!$A63,"NOM ENTREPRISE","A")+GETPIVOTDATA("Somme de NB",TCD_Doc_ST!#REF!,"NOM ENTREPRISE","A")+GETPIVOTDATA("Somme de NB",TCD_Habi!$A$3,"NOM ENTREPRISE","A")+Docs_EExt!W63)-(H64+I64),""))</f>
        <v/>
      </c>
      <c r="K64" s="47" t="str">
        <f t="shared" si="0"/>
        <v/>
      </c>
      <c r="L64" s="47" t="str">
        <f>IF(ISBLANK(A64),"",IFERROR(GETPIVOTDATA("NOM ENTREPRISE",TCD_Corresp!$A$3,"NOM ENTREPRISE","A"),""))</f>
        <v/>
      </c>
      <c r="M64" s="47" t="str">
        <f>IF(ISBLANK(A64),"",IFERROR(GETPIVOTDATA("Nombre de N°IE",TCD_Doc_ST!#REF!,"NOM ENTREPRISE","A"),""))</f>
        <v/>
      </c>
      <c r="N64" s="46" t="str">
        <f>IF(ISBLANK(A64),"",IFERROR(GETPIVOTDATA("Nombre de NOM ENTREPRISE",TCD_Doc_ST!$A63,"NOM ENTREPRISE","A"),""))</f>
        <v/>
      </c>
    </row>
    <row r="65" spans="1:14" ht="30" customHeight="1" x14ac:dyDescent="0.25">
      <c r="A65" s="44"/>
      <c r="B65" s="45"/>
      <c r="C65" s="47"/>
      <c r="D65" s="47"/>
      <c r="E65" s="48"/>
      <c r="F65" s="48"/>
      <c r="G65" s="49" t="str">
        <f t="shared" si="1"/>
        <v/>
      </c>
      <c r="H65" s="47" t="str">
        <f>IF(ISBLANK(A65),"",IFERROR(GETPIVOTDATA("NB NC",TCD_Doc_ST!$A64,"NOM ENTREPRISE","A")+Docs_EExt!W64,""))</f>
        <v/>
      </c>
      <c r="I65" s="47" t="str">
        <f>IF(ISBLANK(A65),"",IFERROR(GETPIVOTDATA("NB NC",TCD_Doc_ST!#REF!,"NOM ENTREPRISE","A")+GETPIVOTDATA("NB NC",TCD_Doc_ST!#REF!,"NOM ENTREPRISE","A"),""))</f>
        <v/>
      </c>
      <c r="J65" s="47" t="str">
        <f>IF(ISBLANK(A65),"",IFERROR((GETPIVOTDATA("Somme de NB",TCD_Doc_ST!$A64,"NOM ENTREPRISE","A")+GETPIVOTDATA("Somme de NB",TCD_Doc_ST!#REF!,"NOM ENTREPRISE","A")+GETPIVOTDATA("Somme de NB",TCD_Habi!$A$3,"NOM ENTREPRISE","A")+Docs_EExt!W64)-(H65+I65),""))</f>
        <v/>
      </c>
      <c r="K65" s="47" t="str">
        <f t="shared" si="0"/>
        <v/>
      </c>
      <c r="L65" s="47" t="str">
        <f>IF(ISBLANK(A65),"",IFERROR(GETPIVOTDATA("NOM ENTREPRISE",TCD_Corresp!$A$3,"NOM ENTREPRISE","A"),""))</f>
        <v/>
      </c>
      <c r="M65" s="47" t="str">
        <f>IF(ISBLANK(A65),"",IFERROR(GETPIVOTDATA("Nombre de N°IE",TCD_Doc_ST!#REF!,"NOM ENTREPRISE","A"),""))</f>
        <v/>
      </c>
      <c r="N65" s="46" t="str">
        <f>IF(ISBLANK(A65),"",IFERROR(GETPIVOTDATA("Nombre de NOM ENTREPRISE",TCD_Doc_ST!$A64,"NOM ENTREPRISE","A"),""))</f>
        <v/>
      </c>
    </row>
    <row r="66" spans="1:14" ht="30" customHeight="1" x14ac:dyDescent="0.25">
      <c r="A66" s="44"/>
      <c r="B66" s="45"/>
      <c r="C66" s="47"/>
      <c r="D66" s="47"/>
      <c r="E66" s="48"/>
      <c r="F66" s="48"/>
      <c r="G66" s="49" t="str">
        <f t="shared" si="1"/>
        <v/>
      </c>
      <c r="H66" s="47" t="str">
        <f>IF(ISBLANK(A66),"",IFERROR(GETPIVOTDATA("NB NC",TCD_Doc_ST!$A65,"NOM ENTREPRISE","A")+Docs_EExt!W65,""))</f>
        <v/>
      </c>
      <c r="I66" s="47" t="str">
        <f>IF(ISBLANK(A66),"",IFERROR(GETPIVOTDATA("NB NC",TCD_Doc_ST!#REF!,"NOM ENTREPRISE","A")+GETPIVOTDATA("NB NC",TCD_Doc_ST!#REF!,"NOM ENTREPRISE","A"),""))</f>
        <v/>
      </c>
      <c r="J66" s="47" t="str">
        <f>IF(ISBLANK(A66),"",IFERROR((GETPIVOTDATA("Somme de NB",TCD_Doc_ST!$A65,"NOM ENTREPRISE","A")+GETPIVOTDATA("Somme de NB",TCD_Doc_ST!#REF!,"NOM ENTREPRISE","A")+GETPIVOTDATA("Somme de NB",TCD_Habi!$A$3,"NOM ENTREPRISE","A")+Docs_EExt!W65)-(H66+I66),""))</f>
        <v/>
      </c>
      <c r="K66" s="47" t="str">
        <f t="shared" si="0"/>
        <v/>
      </c>
      <c r="L66" s="47" t="str">
        <f>IF(ISBLANK(A66),"",IFERROR(GETPIVOTDATA("NOM ENTREPRISE",TCD_Corresp!$A$3,"NOM ENTREPRISE","A"),""))</f>
        <v/>
      </c>
      <c r="M66" s="47" t="str">
        <f>IF(ISBLANK(A66),"",IFERROR(GETPIVOTDATA("Nombre de N°IE",TCD_Doc_ST!#REF!,"NOM ENTREPRISE","A"),""))</f>
        <v/>
      </c>
      <c r="N66" s="46" t="str">
        <f>IF(ISBLANK(A66),"",IFERROR(GETPIVOTDATA("Nombre de NOM ENTREPRISE",TCD_Doc_ST!$A65,"NOM ENTREPRISE","A"),""))</f>
        <v/>
      </c>
    </row>
    <row r="67" spans="1:14" ht="30" customHeight="1" x14ac:dyDescent="0.25">
      <c r="A67" s="44"/>
      <c r="B67" s="45"/>
      <c r="C67" s="47"/>
      <c r="D67" s="47"/>
      <c r="E67" s="48"/>
      <c r="F67" s="48"/>
      <c r="G67" s="49" t="str">
        <f t="shared" si="1"/>
        <v/>
      </c>
      <c r="H67" s="47" t="str">
        <f>IF(ISBLANK(A67),"",IFERROR(GETPIVOTDATA("NB NC",TCD_Doc_ST!$A66,"NOM ENTREPRISE","A")+Docs_EExt!W66,""))</f>
        <v/>
      </c>
      <c r="I67" s="47" t="str">
        <f>IF(ISBLANK(A67),"",IFERROR(GETPIVOTDATA("NB NC",TCD_Doc_ST!#REF!,"NOM ENTREPRISE","A")+GETPIVOTDATA("NB NC",TCD_Doc_ST!#REF!,"NOM ENTREPRISE","A"),""))</f>
        <v/>
      </c>
      <c r="J67" s="47" t="str">
        <f>IF(ISBLANK(A67),"",IFERROR((GETPIVOTDATA("Somme de NB",TCD_Doc_ST!$A66,"NOM ENTREPRISE","A")+GETPIVOTDATA("Somme de NB",TCD_Doc_ST!#REF!,"NOM ENTREPRISE","A")+GETPIVOTDATA("Somme de NB",TCD_Habi!$A$3,"NOM ENTREPRISE","A")+Docs_EExt!W66)-(H67+I67),""))</f>
        <v/>
      </c>
      <c r="K67" s="47" t="str">
        <f t="shared" si="0"/>
        <v/>
      </c>
      <c r="L67" s="47" t="str">
        <f>IF(ISBLANK(A67),"",IFERROR(GETPIVOTDATA("NOM ENTREPRISE",TCD_Corresp!$A$3,"NOM ENTREPRISE","A"),""))</f>
        <v/>
      </c>
      <c r="M67" s="47" t="str">
        <f>IF(ISBLANK(A67),"",IFERROR(GETPIVOTDATA("Nombre de N°IE",TCD_Doc_ST!#REF!,"NOM ENTREPRISE","A"),""))</f>
        <v/>
      </c>
      <c r="N67" s="46" t="str">
        <f>IF(ISBLANK(A67),"",IFERROR(GETPIVOTDATA("Nombre de NOM ENTREPRISE",TCD_Doc_ST!$A66,"NOM ENTREPRISE","A"),""))</f>
        <v/>
      </c>
    </row>
    <row r="68" spans="1:14" ht="30" customHeight="1" x14ac:dyDescent="0.25">
      <c r="A68" s="44"/>
      <c r="B68" s="45"/>
      <c r="C68" s="47"/>
      <c r="D68" s="47"/>
      <c r="E68" s="48"/>
      <c r="F68" s="48"/>
      <c r="G68" s="49" t="str">
        <f t="shared" si="1"/>
        <v/>
      </c>
      <c r="H68" s="47" t="str">
        <f>IF(ISBLANK(A68),"",IFERROR(GETPIVOTDATA("NB NC",TCD_Doc_ST!$A67,"NOM ENTREPRISE","A")+Docs_EExt!W67,""))</f>
        <v/>
      </c>
      <c r="I68" s="47" t="str">
        <f>IF(ISBLANK(A68),"",IFERROR(GETPIVOTDATA("NB NC",TCD_Doc_ST!#REF!,"NOM ENTREPRISE","A")+GETPIVOTDATA("NB NC",TCD_Doc_ST!#REF!,"NOM ENTREPRISE","A"),""))</f>
        <v/>
      </c>
      <c r="J68" s="47" t="str">
        <f>IF(ISBLANK(A68),"",IFERROR((GETPIVOTDATA("Somme de NB",TCD_Doc_ST!$A67,"NOM ENTREPRISE","A")+GETPIVOTDATA("Somme de NB",TCD_Doc_ST!#REF!,"NOM ENTREPRISE","A")+GETPIVOTDATA("Somme de NB",TCD_Habi!$A$3,"NOM ENTREPRISE","A")+Docs_EExt!W67)-(H68+I68),""))</f>
        <v/>
      </c>
      <c r="K68" s="47" t="str">
        <f t="shared" si="0"/>
        <v/>
      </c>
      <c r="L68" s="47" t="str">
        <f>IF(ISBLANK(A68),"",IFERROR(GETPIVOTDATA("NOM ENTREPRISE",TCD_Corresp!$A$3,"NOM ENTREPRISE","A"),""))</f>
        <v/>
      </c>
      <c r="M68" s="47" t="str">
        <f>IF(ISBLANK(A68),"",IFERROR(GETPIVOTDATA("Nombre de N°IE",TCD_Doc_ST!#REF!,"NOM ENTREPRISE","A"),""))</f>
        <v/>
      </c>
      <c r="N68" s="46" t="str">
        <f>IF(ISBLANK(A68),"",IFERROR(GETPIVOTDATA("Nombre de NOM ENTREPRISE",TCD_Doc_ST!$A67,"NOM ENTREPRISE","A"),""))</f>
        <v/>
      </c>
    </row>
    <row r="69" spans="1:14" ht="30" customHeight="1" x14ac:dyDescent="0.25">
      <c r="A69" s="44"/>
      <c r="B69" s="45"/>
      <c r="C69" s="47"/>
      <c r="D69" s="47"/>
      <c r="E69" s="48"/>
      <c r="F69" s="48"/>
      <c r="G69" s="49" t="str">
        <f t="shared" ref="G69:G132" si="2">IFERROR(J69/(H69+I69+J69),"")</f>
        <v/>
      </c>
      <c r="H69" s="47" t="str">
        <f>IF(ISBLANK(A69),"",IFERROR(GETPIVOTDATA("NB NC",TCD_Doc_ST!$A68,"NOM ENTREPRISE","A")+Docs_EExt!W68,""))</f>
        <v/>
      </c>
      <c r="I69" s="47" t="str">
        <f>IF(ISBLANK(A69),"",IFERROR(GETPIVOTDATA("NB NC",TCD_Doc_ST!#REF!,"NOM ENTREPRISE","A")+GETPIVOTDATA("NB NC",TCD_Doc_ST!#REF!,"NOM ENTREPRISE","A"),""))</f>
        <v/>
      </c>
      <c r="J69" s="47" t="str">
        <f>IF(ISBLANK(A69),"",IFERROR((GETPIVOTDATA("Somme de NB",TCD_Doc_ST!$A68,"NOM ENTREPRISE","A")+GETPIVOTDATA("Somme de NB",TCD_Doc_ST!#REF!,"NOM ENTREPRISE","A")+GETPIVOTDATA("Somme de NB",TCD_Habi!$A$3,"NOM ENTREPRISE","A")+Docs_EExt!W68)-(H69+I69),""))</f>
        <v/>
      </c>
      <c r="K69" s="47" t="str">
        <f t="shared" ref="K69:K132" si="3">IF(ISBLANK(A69),"",J69+I69+H69)</f>
        <v/>
      </c>
      <c r="L69" s="47" t="str">
        <f>IF(ISBLANK(A69),"",IFERROR(GETPIVOTDATA("NOM ENTREPRISE",TCD_Corresp!$A$3,"NOM ENTREPRISE","A"),""))</f>
        <v/>
      </c>
      <c r="M69" s="47" t="str">
        <f>IF(ISBLANK(A69),"",IFERROR(GETPIVOTDATA("Nombre de N°IE",TCD_Doc_ST!#REF!,"NOM ENTREPRISE","A"),""))</f>
        <v/>
      </c>
      <c r="N69" s="46" t="str">
        <f>IF(ISBLANK(A69),"",IFERROR(GETPIVOTDATA("Nombre de NOM ENTREPRISE",TCD_Doc_ST!$A68,"NOM ENTREPRISE","A"),""))</f>
        <v/>
      </c>
    </row>
    <row r="70" spans="1:14" ht="30" customHeight="1" x14ac:dyDescent="0.25">
      <c r="A70" s="44"/>
      <c r="B70" s="45"/>
      <c r="C70" s="47"/>
      <c r="D70" s="47"/>
      <c r="E70" s="48"/>
      <c r="F70" s="48"/>
      <c r="G70" s="49" t="str">
        <f t="shared" si="2"/>
        <v/>
      </c>
      <c r="H70" s="47" t="str">
        <f>IF(ISBLANK(A70),"",IFERROR(GETPIVOTDATA("NB NC",TCD_Doc_ST!$A69,"NOM ENTREPRISE","A")+Docs_EExt!W69,""))</f>
        <v/>
      </c>
      <c r="I70" s="47" t="str">
        <f>IF(ISBLANK(A70),"",IFERROR(GETPIVOTDATA("NB NC",TCD_Doc_ST!#REF!,"NOM ENTREPRISE","A")+GETPIVOTDATA("NB NC",TCD_Doc_ST!#REF!,"NOM ENTREPRISE","A"),""))</f>
        <v/>
      </c>
      <c r="J70" s="47" t="str">
        <f>IF(ISBLANK(A70),"",IFERROR((GETPIVOTDATA("Somme de NB",TCD_Doc_ST!$A69,"NOM ENTREPRISE","A")+GETPIVOTDATA("Somme de NB",TCD_Doc_ST!#REF!,"NOM ENTREPRISE","A")+GETPIVOTDATA("Somme de NB",TCD_Habi!$A$3,"NOM ENTREPRISE","A")+Docs_EExt!W69)-(H70+I70),""))</f>
        <v/>
      </c>
      <c r="K70" s="47" t="str">
        <f t="shared" si="3"/>
        <v/>
      </c>
      <c r="L70" s="47" t="str">
        <f>IF(ISBLANK(A70),"",IFERROR(GETPIVOTDATA("NOM ENTREPRISE",TCD_Corresp!$A$3,"NOM ENTREPRISE","A"),""))</f>
        <v/>
      </c>
      <c r="M70" s="47" t="str">
        <f>IF(ISBLANK(A70),"",IFERROR(GETPIVOTDATA("Nombre de N°IE",TCD_Doc_ST!#REF!,"NOM ENTREPRISE","A"),""))</f>
        <v/>
      </c>
      <c r="N70" s="46" t="str">
        <f>IF(ISBLANK(A70),"",IFERROR(GETPIVOTDATA("Nombre de NOM ENTREPRISE",TCD_Doc_ST!$A69,"NOM ENTREPRISE","A"),""))</f>
        <v/>
      </c>
    </row>
    <row r="71" spans="1:14" ht="30" customHeight="1" x14ac:dyDescent="0.25">
      <c r="A71" s="44"/>
      <c r="B71" s="45"/>
      <c r="C71" s="47"/>
      <c r="D71" s="47"/>
      <c r="E71" s="48"/>
      <c r="F71" s="48"/>
      <c r="G71" s="49" t="str">
        <f t="shared" si="2"/>
        <v/>
      </c>
      <c r="H71" s="47" t="str">
        <f>IF(ISBLANK(A71),"",IFERROR(GETPIVOTDATA("NB NC",TCD_Doc_ST!$A70,"NOM ENTREPRISE","A")+Docs_EExt!W70,""))</f>
        <v/>
      </c>
      <c r="I71" s="47" t="str">
        <f>IF(ISBLANK(A71),"",IFERROR(GETPIVOTDATA("NB NC",TCD_Doc_ST!#REF!,"NOM ENTREPRISE","A")+GETPIVOTDATA("NB NC",TCD_Doc_ST!#REF!,"NOM ENTREPRISE","A"),""))</f>
        <v/>
      </c>
      <c r="J71" s="47" t="str">
        <f>IF(ISBLANK(A71),"",IFERROR((GETPIVOTDATA("Somme de NB",TCD_Doc_ST!$A70,"NOM ENTREPRISE","A")+GETPIVOTDATA("Somme de NB",TCD_Doc_ST!#REF!,"NOM ENTREPRISE","A")+GETPIVOTDATA("Somme de NB",TCD_Habi!$A$3,"NOM ENTREPRISE","A")+Docs_EExt!W70)-(H71+I71),""))</f>
        <v/>
      </c>
      <c r="K71" s="47" t="str">
        <f t="shared" si="3"/>
        <v/>
      </c>
      <c r="L71" s="47" t="str">
        <f>IF(ISBLANK(A71),"",IFERROR(GETPIVOTDATA("NOM ENTREPRISE",TCD_Corresp!$A$3,"NOM ENTREPRISE","A"),""))</f>
        <v/>
      </c>
      <c r="M71" s="47" t="str">
        <f>IF(ISBLANK(A71),"",IFERROR(GETPIVOTDATA("Nombre de N°IE",TCD_Doc_ST!#REF!,"NOM ENTREPRISE","A"),""))</f>
        <v/>
      </c>
      <c r="N71" s="46" t="str">
        <f>IF(ISBLANK(A71),"",IFERROR(GETPIVOTDATA("Nombre de NOM ENTREPRISE",TCD_Doc_ST!$A70,"NOM ENTREPRISE","A"),""))</f>
        <v/>
      </c>
    </row>
    <row r="72" spans="1:14" ht="30" customHeight="1" x14ac:dyDescent="0.25">
      <c r="A72" s="44"/>
      <c r="B72" s="45"/>
      <c r="C72" s="47"/>
      <c r="D72" s="47"/>
      <c r="E72" s="48"/>
      <c r="F72" s="48"/>
      <c r="G72" s="49" t="str">
        <f t="shared" si="2"/>
        <v/>
      </c>
      <c r="H72" s="47" t="str">
        <f>IF(ISBLANK(A72),"",IFERROR(GETPIVOTDATA("NB NC",TCD_Doc_ST!$A71,"NOM ENTREPRISE","A")+Docs_EExt!W71,""))</f>
        <v/>
      </c>
      <c r="I72" s="47" t="str">
        <f>IF(ISBLANK(A72),"",IFERROR(GETPIVOTDATA("NB NC",TCD_Doc_ST!#REF!,"NOM ENTREPRISE","A")+GETPIVOTDATA("NB NC",TCD_Doc_ST!#REF!,"NOM ENTREPRISE","A"),""))</f>
        <v/>
      </c>
      <c r="J72" s="47" t="str">
        <f>IF(ISBLANK(A72),"",IFERROR((GETPIVOTDATA("Somme de NB",TCD_Doc_ST!$A71,"NOM ENTREPRISE","A")+GETPIVOTDATA("Somme de NB",TCD_Doc_ST!#REF!,"NOM ENTREPRISE","A")+GETPIVOTDATA("Somme de NB",TCD_Habi!$A$3,"NOM ENTREPRISE","A")+Docs_EExt!W71)-(H72+I72),""))</f>
        <v/>
      </c>
      <c r="K72" s="47" t="str">
        <f t="shared" si="3"/>
        <v/>
      </c>
      <c r="L72" s="47" t="str">
        <f>IF(ISBLANK(A72),"",IFERROR(GETPIVOTDATA("NOM ENTREPRISE",TCD_Corresp!$A$3,"NOM ENTREPRISE","A"),""))</f>
        <v/>
      </c>
      <c r="M72" s="47" t="str">
        <f>IF(ISBLANK(A72),"",IFERROR(GETPIVOTDATA("Nombre de N°IE",TCD_Doc_ST!#REF!,"NOM ENTREPRISE","A"),""))</f>
        <v/>
      </c>
      <c r="N72" s="46" t="str">
        <f>IF(ISBLANK(A72),"",IFERROR(GETPIVOTDATA("Nombre de NOM ENTREPRISE",TCD_Doc_ST!$A71,"NOM ENTREPRISE","A"),""))</f>
        <v/>
      </c>
    </row>
    <row r="73" spans="1:14" ht="30" customHeight="1" x14ac:dyDescent="0.25">
      <c r="A73" s="44"/>
      <c r="B73" s="45"/>
      <c r="C73" s="47"/>
      <c r="D73" s="47"/>
      <c r="E73" s="48"/>
      <c r="F73" s="48"/>
      <c r="G73" s="49" t="str">
        <f t="shared" si="2"/>
        <v/>
      </c>
      <c r="H73" s="47" t="str">
        <f>IF(ISBLANK(A73),"",IFERROR(GETPIVOTDATA("NB NC",TCD_Doc_ST!$A72,"NOM ENTREPRISE","A")+Docs_EExt!W72,""))</f>
        <v/>
      </c>
      <c r="I73" s="47" t="str">
        <f>IF(ISBLANK(A73),"",IFERROR(GETPIVOTDATA("NB NC",TCD_Doc_ST!#REF!,"NOM ENTREPRISE","A")+GETPIVOTDATA("NB NC",TCD_Doc_ST!#REF!,"NOM ENTREPRISE","A"),""))</f>
        <v/>
      </c>
      <c r="J73" s="47" t="str">
        <f>IF(ISBLANK(A73),"",IFERROR((GETPIVOTDATA("Somme de NB",TCD_Doc_ST!$A72,"NOM ENTREPRISE","A")+GETPIVOTDATA("Somme de NB",TCD_Doc_ST!#REF!,"NOM ENTREPRISE","A")+GETPIVOTDATA("Somme de NB",TCD_Habi!$A$3,"NOM ENTREPRISE","A")+Docs_EExt!W72)-(H73+I73),""))</f>
        <v/>
      </c>
      <c r="K73" s="47" t="str">
        <f t="shared" si="3"/>
        <v/>
      </c>
      <c r="L73" s="47" t="str">
        <f>IF(ISBLANK(A73),"",IFERROR(GETPIVOTDATA("NOM ENTREPRISE",TCD_Corresp!$A$3,"NOM ENTREPRISE","A"),""))</f>
        <v/>
      </c>
      <c r="M73" s="47" t="str">
        <f>IF(ISBLANK(A73),"",IFERROR(GETPIVOTDATA("Nombre de N°IE",TCD_Doc_ST!#REF!,"NOM ENTREPRISE","A"),""))</f>
        <v/>
      </c>
      <c r="N73" s="46" t="str">
        <f>IF(ISBLANK(A73),"",IFERROR(GETPIVOTDATA("Nombre de NOM ENTREPRISE",TCD_Doc_ST!$A72,"NOM ENTREPRISE","A"),""))</f>
        <v/>
      </c>
    </row>
    <row r="74" spans="1:14" ht="30" customHeight="1" x14ac:dyDescent="0.25">
      <c r="A74" s="44"/>
      <c r="B74" s="45"/>
      <c r="C74" s="47"/>
      <c r="D74" s="47"/>
      <c r="E74" s="48"/>
      <c r="F74" s="48"/>
      <c r="G74" s="49" t="str">
        <f t="shared" si="2"/>
        <v/>
      </c>
      <c r="H74" s="47" t="str">
        <f>IF(ISBLANK(A74),"",IFERROR(GETPIVOTDATA("NB NC",TCD_Doc_ST!$A73,"NOM ENTREPRISE","A")+Docs_EExt!W73,""))</f>
        <v/>
      </c>
      <c r="I74" s="47" t="str">
        <f>IF(ISBLANK(A74),"",IFERROR(GETPIVOTDATA("NB NC",TCD_Doc_ST!#REF!,"NOM ENTREPRISE","A")+GETPIVOTDATA("NB NC",TCD_Doc_ST!#REF!,"NOM ENTREPRISE","A"),""))</f>
        <v/>
      </c>
      <c r="J74" s="47" t="str">
        <f>IF(ISBLANK(A74),"",IFERROR((GETPIVOTDATA("Somme de NB",TCD_Doc_ST!$A73,"NOM ENTREPRISE","A")+GETPIVOTDATA("Somme de NB",TCD_Doc_ST!#REF!,"NOM ENTREPRISE","A")+GETPIVOTDATA("Somme de NB",TCD_Habi!$A$3,"NOM ENTREPRISE","A")+Docs_EExt!W73)-(H74+I74),""))</f>
        <v/>
      </c>
      <c r="K74" s="47" t="str">
        <f t="shared" si="3"/>
        <v/>
      </c>
      <c r="L74" s="47" t="str">
        <f>IF(ISBLANK(A74),"",IFERROR(GETPIVOTDATA("NOM ENTREPRISE",TCD_Corresp!$A$3,"NOM ENTREPRISE","A"),""))</f>
        <v/>
      </c>
      <c r="M74" s="47" t="str">
        <f>IF(ISBLANK(A74),"",IFERROR(GETPIVOTDATA("Nombre de N°IE",TCD_Doc_ST!#REF!,"NOM ENTREPRISE","A"),""))</f>
        <v/>
      </c>
      <c r="N74" s="46" t="str">
        <f>IF(ISBLANK(A74),"",IFERROR(GETPIVOTDATA("Nombre de NOM ENTREPRISE",TCD_Doc_ST!$A73,"NOM ENTREPRISE","A"),""))</f>
        <v/>
      </c>
    </row>
    <row r="75" spans="1:14" ht="30" customHeight="1" x14ac:dyDescent="0.25">
      <c r="A75" s="44"/>
      <c r="B75" s="45"/>
      <c r="C75" s="47"/>
      <c r="D75" s="47"/>
      <c r="E75" s="48"/>
      <c r="F75" s="48"/>
      <c r="G75" s="49" t="str">
        <f t="shared" si="2"/>
        <v/>
      </c>
      <c r="H75" s="47" t="str">
        <f>IF(ISBLANK(A75),"",IFERROR(GETPIVOTDATA("NB NC",TCD_Doc_ST!$A74,"NOM ENTREPRISE","A")+Docs_EExt!W74,""))</f>
        <v/>
      </c>
      <c r="I75" s="47" t="str">
        <f>IF(ISBLANK(A75),"",IFERROR(GETPIVOTDATA("NB NC",TCD_Doc_ST!#REF!,"NOM ENTREPRISE","A")+GETPIVOTDATA("NB NC",TCD_Doc_ST!#REF!,"NOM ENTREPRISE","A"),""))</f>
        <v/>
      </c>
      <c r="J75" s="47" t="str">
        <f>IF(ISBLANK(A75),"",IFERROR((GETPIVOTDATA("Somme de NB",TCD_Doc_ST!$A74,"NOM ENTREPRISE","A")+GETPIVOTDATA("Somme de NB",TCD_Doc_ST!#REF!,"NOM ENTREPRISE","A")+GETPIVOTDATA("Somme de NB",TCD_Habi!$A$3,"NOM ENTREPRISE","A")+Docs_EExt!W74)-(H75+I75),""))</f>
        <v/>
      </c>
      <c r="K75" s="47" t="str">
        <f t="shared" si="3"/>
        <v/>
      </c>
      <c r="L75" s="47" t="str">
        <f>IF(ISBLANK(A75),"",IFERROR(GETPIVOTDATA("NOM ENTREPRISE",TCD_Corresp!$A$3,"NOM ENTREPRISE","A"),""))</f>
        <v/>
      </c>
      <c r="M75" s="47" t="str">
        <f>IF(ISBLANK(A75),"",IFERROR(GETPIVOTDATA("Nombre de N°IE",TCD_Doc_ST!#REF!,"NOM ENTREPRISE","A"),""))</f>
        <v/>
      </c>
      <c r="N75" s="46" t="str">
        <f>IF(ISBLANK(A75),"",IFERROR(GETPIVOTDATA("Nombre de NOM ENTREPRISE",TCD_Doc_ST!$A74,"NOM ENTREPRISE","A"),""))</f>
        <v/>
      </c>
    </row>
    <row r="76" spans="1:14" ht="30" customHeight="1" x14ac:dyDescent="0.25">
      <c r="A76" s="44"/>
      <c r="B76" s="45"/>
      <c r="C76" s="47"/>
      <c r="D76" s="47"/>
      <c r="E76" s="48"/>
      <c r="F76" s="48"/>
      <c r="G76" s="49" t="str">
        <f t="shared" si="2"/>
        <v/>
      </c>
      <c r="H76" s="47" t="str">
        <f>IF(ISBLANK(A76),"",IFERROR(GETPIVOTDATA("NB NC",TCD_Doc_ST!$A75,"NOM ENTREPRISE","A")+Docs_EExt!W75,""))</f>
        <v/>
      </c>
      <c r="I76" s="47" t="str">
        <f>IF(ISBLANK(A76),"",IFERROR(GETPIVOTDATA("NB NC",TCD_Doc_ST!#REF!,"NOM ENTREPRISE","A")+GETPIVOTDATA("NB NC",TCD_Doc_ST!#REF!,"NOM ENTREPRISE","A"),""))</f>
        <v/>
      </c>
      <c r="J76" s="47" t="str">
        <f>IF(ISBLANK(A76),"",IFERROR((GETPIVOTDATA("Somme de NB",TCD_Doc_ST!$A75,"NOM ENTREPRISE","A")+GETPIVOTDATA("Somme de NB",TCD_Doc_ST!#REF!,"NOM ENTREPRISE","A")+GETPIVOTDATA("Somme de NB",TCD_Habi!$A$3,"NOM ENTREPRISE","A")+Docs_EExt!W75)-(H76+I76),""))</f>
        <v/>
      </c>
      <c r="K76" s="47" t="str">
        <f t="shared" si="3"/>
        <v/>
      </c>
      <c r="L76" s="47" t="str">
        <f>IF(ISBLANK(A76),"",IFERROR(GETPIVOTDATA("NOM ENTREPRISE",TCD_Corresp!$A$3,"NOM ENTREPRISE","A"),""))</f>
        <v/>
      </c>
      <c r="M76" s="47" t="str">
        <f>IF(ISBLANK(A76),"",IFERROR(GETPIVOTDATA("Nombre de N°IE",TCD_Doc_ST!#REF!,"NOM ENTREPRISE","A"),""))</f>
        <v/>
      </c>
      <c r="N76" s="46" t="str">
        <f>IF(ISBLANK(A76),"",IFERROR(GETPIVOTDATA("Nombre de NOM ENTREPRISE",TCD_Doc_ST!$A75,"NOM ENTREPRISE","A"),""))</f>
        <v/>
      </c>
    </row>
    <row r="77" spans="1:14" ht="30" customHeight="1" x14ac:dyDescent="0.25">
      <c r="A77" s="44"/>
      <c r="B77" s="45"/>
      <c r="C77" s="47"/>
      <c r="D77" s="47"/>
      <c r="E77" s="48"/>
      <c r="F77" s="48"/>
      <c r="G77" s="49" t="str">
        <f t="shared" si="2"/>
        <v/>
      </c>
      <c r="H77" s="47" t="str">
        <f>IF(ISBLANK(A77),"",IFERROR(GETPIVOTDATA("NB NC",TCD_Doc_ST!$A76,"NOM ENTREPRISE","A")+Docs_EExt!W76,""))</f>
        <v/>
      </c>
      <c r="I77" s="47" t="str">
        <f>IF(ISBLANK(A77),"",IFERROR(GETPIVOTDATA("NB NC",TCD_Doc_ST!#REF!,"NOM ENTREPRISE","A")+GETPIVOTDATA("NB NC",TCD_Doc_ST!#REF!,"NOM ENTREPRISE","A"),""))</f>
        <v/>
      </c>
      <c r="J77" s="47" t="str">
        <f>IF(ISBLANK(A77),"",IFERROR((GETPIVOTDATA("Somme de NB",TCD_Doc_ST!$A76,"NOM ENTREPRISE","A")+GETPIVOTDATA("Somme de NB",TCD_Doc_ST!#REF!,"NOM ENTREPRISE","A")+GETPIVOTDATA("Somme de NB",TCD_Habi!$A$3,"NOM ENTREPRISE","A")+Docs_EExt!W76)-(H77+I77),""))</f>
        <v/>
      </c>
      <c r="K77" s="47" t="str">
        <f t="shared" si="3"/>
        <v/>
      </c>
      <c r="L77" s="47" t="str">
        <f>IF(ISBLANK(A77),"",IFERROR(GETPIVOTDATA("NOM ENTREPRISE",TCD_Corresp!$A$3,"NOM ENTREPRISE","A"),""))</f>
        <v/>
      </c>
      <c r="M77" s="47" t="str">
        <f>IF(ISBLANK(A77),"",IFERROR(GETPIVOTDATA("Nombre de N°IE",TCD_Doc_ST!#REF!,"NOM ENTREPRISE","A"),""))</f>
        <v/>
      </c>
      <c r="N77" s="46" t="str">
        <f>IF(ISBLANK(A77),"",IFERROR(GETPIVOTDATA("Nombre de NOM ENTREPRISE",TCD_Doc_ST!$A76,"NOM ENTREPRISE","A"),""))</f>
        <v/>
      </c>
    </row>
    <row r="78" spans="1:14" ht="30" customHeight="1" x14ac:dyDescent="0.25">
      <c r="A78" s="44"/>
      <c r="B78" s="45"/>
      <c r="C78" s="47"/>
      <c r="D78" s="47"/>
      <c r="E78" s="48"/>
      <c r="F78" s="48"/>
      <c r="G78" s="49" t="str">
        <f t="shared" si="2"/>
        <v/>
      </c>
      <c r="H78" s="47" t="str">
        <f>IF(ISBLANK(A78),"",IFERROR(GETPIVOTDATA("NB NC",TCD_Doc_ST!$A77,"NOM ENTREPRISE","A")+Docs_EExt!W77,""))</f>
        <v/>
      </c>
      <c r="I78" s="47" t="str">
        <f>IF(ISBLANK(A78),"",IFERROR(GETPIVOTDATA("NB NC",TCD_Doc_ST!#REF!,"NOM ENTREPRISE","A")+GETPIVOTDATA("NB NC",TCD_Doc_ST!#REF!,"NOM ENTREPRISE","A"),""))</f>
        <v/>
      </c>
      <c r="J78" s="47" t="str">
        <f>IF(ISBLANK(A78),"",IFERROR((GETPIVOTDATA("Somme de NB",TCD_Doc_ST!$A77,"NOM ENTREPRISE","A")+GETPIVOTDATA("Somme de NB",TCD_Doc_ST!#REF!,"NOM ENTREPRISE","A")+GETPIVOTDATA("Somme de NB",TCD_Habi!$A$3,"NOM ENTREPRISE","A")+Docs_EExt!W77)-(H78+I78),""))</f>
        <v/>
      </c>
      <c r="K78" s="47" t="str">
        <f t="shared" si="3"/>
        <v/>
      </c>
      <c r="L78" s="47" t="str">
        <f>IF(ISBLANK(A78),"",IFERROR(GETPIVOTDATA("NOM ENTREPRISE",TCD_Corresp!$A$3,"NOM ENTREPRISE","A"),""))</f>
        <v/>
      </c>
      <c r="M78" s="47" t="str">
        <f>IF(ISBLANK(A78),"",IFERROR(GETPIVOTDATA("Nombre de N°IE",TCD_Doc_ST!#REF!,"NOM ENTREPRISE","A"),""))</f>
        <v/>
      </c>
      <c r="N78" s="46" t="str">
        <f>IF(ISBLANK(A78),"",IFERROR(GETPIVOTDATA("Nombre de NOM ENTREPRISE",TCD_Doc_ST!$A77,"NOM ENTREPRISE","A"),""))</f>
        <v/>
      </c>
    </row>
    <row r="79" spans="1:14" ht="30" customHeight="1" x14ac:dyDescent="0.25">
      <c r="A79" s="44"/>
      <c r="B79" s="45"/>
      <c r="C79" s="47"/>
      <c r="D79" s="47"/>
      <c r="E79" s="48"/>
      <c r="F79" s="48"/>
      <c r="G79" s="49" t="str">
        <f t="shared" si="2"/>
        <v/>
      </c>
      <c r="H79" s="47" t="str">
        <f>IF(ISBLANK(A79),"",IFERROR(GETPIVOTDATA("NB NC",TCD_Doc_ST!$A78,"NOM ENTREPRISE","A")+Docs_EExt!W78,""))</f>
        <v/>
      </c>
      <c r="I79" s="47" t="str">
        <f>IF(ISBLANK(A79),"",IFERROR(GETPIVOTDATA("NB NC",TCD_Doc_ST!#REF!,"NOM ENTREPRISE","A")+GETPIVOTDATA("NB NC",TCD_Doc_ST!#REF!,"NOM ENTREPRISE","A"),""))</f>
        <v/>
      </c>
      <c r="J79" s="47" t="str">
        <f>IF(ISBLANK(A79),"",IFERROR((GETPIVOTDATA("Somme de NB",TCD_Doc_ST!$A78,"NOM ENTREPRISE","A")+GETPIVOTDATA("Somme de NB",TCD_Doc_ST!#REF!,"NOM ENTREPRISE","A")+GETPIVOTDATA("Somme de NB",TCD_Habi!$A$3,"NOM ENTREPRISE","A")+Docs_EExt!W78)-(H79+I79),""))</f>
        <v/>
      </c>
      <c r="K79" s="47" t="str">
        <f t="shared" si="3"/>
        <v/>
      </c>
      <c r="L79" s="47" t="str">
        <f>IF(ISBLANK(A79),"",IFERROR(GETPIVOTDATA("NOM ENTREPRISE",TCD_Corresp!$A$3,"NOM ENTREPRISE","A"),""))</f>
        <v/>
      </c>
      <c r="M79" s="47" t="str">
        <f>IF(ISBLANK(A79),"",IFERROR(GETPIVOTDATA("Nombre de N°IE",TCD_Doc_ST!#REF!,"NOM ENTREPRISE","A"),""))</f>
        <v/>
      </c>
      <c r="N79" s="46" t="str">
        <f>IF(ISBLANK(A79),"",IFERROR(GETPIVOTDATA("Nombre de NOM ENTREPRISE",TCD_Doc_ST!$A78,"NOM ENTREPRISE","A"),""))</f>
        <v/>
      </c>
    </row>
    <row r="80" spans="1:14" ht="30" customHeight="1" x14ac:dyDescent="0.25">
      <c r="A80" s="44"/>
      <c r="B80" s="45"/>
      <c r="C80" s="47"/>
      <c r="D80" s="47"/>
      <c r="E80" s="48"/>
      <c r="F80" s="48"/>
      <c r="G80" s="49" t="str">
        <f t="shared" si="2"/>
        <v/>
      </c>
      <c r="H80" s="47" t="str">
        <f>IF(ISBLANK(A80),"",IFERROR(GETPIVOTDATA("NB NC",TCD_Doc_ST!$A79,"NOM ENTREPRISE","A")+Docs_EExt!W79,""))</f>
        <v/>
      </c>
      <c r="I80" s="47" t="str">
        <f>IF(ISBLANK(A80),"",IFERROR(GETPIVOTDATA("NB NC",TCD_Doc_ST!#REF!,"NOM ENTREPRISE","A")+GETPIVOTDATA("NB NC",TCD_Doc_ST!#REF!,"NOM ENTREPRISE","A"),""))</f>
        <v/>
      </c>
      <c r="J80" s="47" t="str">
        <f>IF(ISBLANK(A80),"",IFERROR((GETPIVOTDATA("Somme de NB",TCD_Doc_ST!$A79,"NOM ENTREPRISE","A")+GETPIVOTDATA("Somme de NB",TCD_Doc_ST!#REF!,"NOM ENTREPRISE","A")+GETPIVOTDATA("Somme de NB",TCD_Habi!$A$3,"NOM ENTREPRISE","A")+Docs_EExt!W79)-(H80+I80),""))</f>
        <v/>
      </c>
      <c r="K80" s="47" t="str">
        <f t="shared" si="3"/>
        <v/>
      </c>
      <c r="L80" s="47" t="str">
        <f>IF(ISBLANK(A80),"",IFERROR(GETPIVOTDATA("NOM ENTREPRISE",TCD_Corresp!$A$3,"NOM ENTREPRISE","A"),""))</f>
        <v/>
      </c>
      <c r="M80" s="47" t="str">
        <f>IF(ISBLANK(A80),"",IFERROR(GETPIVOTDATA("Nombre de N°IE",TCD_Doc_ST!#REF!,"NOM ENTREPRISE","A"),""))</f>
        <v/>
      </c>
      <c r="N80" s="46" t="str">
        <f>IF(ISBLANK(A80),"",IFERROR(GETPIVOTDATA("Nombre de NOM ENTREPRISE",TCD_Doc_ST!$A79,"NOM ENTREPRISE","A"),""))</f>
        <v/>
      </c>
    </row>
    <row r="81" spans="1:14" ht="30" customHeight="1" x14ac:dyDescent="0.25">
      <c r="A81" s="44"/>
      <c r="B81" s="45"/>
      <c r="C81" s="47"/>
      <c r="D81" s="47"/>
      <c r="E81" s="48"/>
      <c r="F81" s="48"/>
      <c r="G81" s="49" t="str">
        <f t="shared" si="2"/>
        <v/>
      </c>
      <c r="H81" s="47" t="str">
        <f>IF(ISBLANK(A81),"",IFERROR(GETPIVOTDATA("NB NC",TCD_Doc_ST!$A80,"NOM ENTREPRISE","A")+Docs_EExt!W80,""))</f>
        <v/>
      </c>
      <c r="I81" s="47" t="str">
        <f>IF(ISBLANK(A81),"",IFERROR(GETPIVOTDATA("NB NC",TCD_Doc_ST!#REF!,"NOM ENTREPRISE","A")+GETPIVOTDATA("NB NC",TCD_Doc_ST!#REF!,"NOM ENTREPRISE","A"),""))</f>
        <v/>
      </c>
      <c r="J81" s="47" t="str">
        <f>IF(ISBLANK(A81),"",IFERROR((GETPIVOTDATA("Somme de NB",TCD_Doc_ST!$A80,"NOM ENTREPRISE","A")+GETPIVOTDATA("Somme de NB",TCD_Doc_ST!#REF!,"NOM ENTREPRISE","A")+GETPIVOTDATA("Somme de NB",TCD_Habi!$A$3,"NOM ENTREPRISE","A")+Docs_EExt!W80)-(H81+I81),""))</f>
        <v/>
      </c>
      <c r="K81" s="47" t="str">
        <f t="shared" si="3"/>
        <v/>
      </c>
      <c r="L81" s="47" t="str">
        <f>IF(ISBLANK(A81),"",IFERROR(GETPIVOTDATA("NOM ENTREPRISE",TCD_Corresp!$A$3,"NOM ENTREPRISE","A"),""))</f>
        <v/>
      </c>
      <c r="M81" s="47" t="str">
        <f>IF(ISBLANK(A81),"",IFERROR(GETPIVOTDATA("Nombre de N°IE",TCD_Doc_ST!#REF!,"NOM ENTREPRISE","A"),""))</f>
        <v/>
      </c>
      <c r="N81" s="46" t="str">
        <f>IF(ISBLANK(A81),"",IFERROR(GETPIVOTDATA("Nombre de NOM ENTREPRISE",TCD_Doc_ST!$A80,"NOM ENTREPRISE","A"),""))</f>
        <v/>
      </c>
    </row>
    <row r="82" spans="1:14" ht="30" customHeight="1" x14ac:dyDescent="0.25">
      <c r="A82" s="44"/>
      <c r="B82" s="45"/>
      <c r="C82" s="47"/>
      <c r="D82" s="47"/>
      <c r="E82" s="48"/>
      <c r="F82" s="48"/>
      <c r="G82" s="49" t="str">
        <f t="shared" si="2"/>
        <v/>
      </c>
      <c r="H82" s="47" t="str">
        <f>IF(ISBLANK(A82),"",IFERROR(GETPIVOTDATA("NB NC",TCD_Doc_ST!$A81,"NOM ENTREPRISE","A")+Docs_EExt!W81,""))</f>
        <v/>
      </c>
      <c r="I82" s="47" t="str">
        <f>IF(ISBLANK(A82),"",IFERROR(GETPIVOTDATA("NB NC",TCD_Doc_ST!#REF!,"NOM ENTREPRISE","A")+GETPIVOTDATA("NB NC",TCD_Doc_ST!#REF!,"NOM ENTREPRISE","A"),""))</f>
        <v/>
      </c>
      <c r="J82" s="47" t="str">
        <f>IF(ISBLANK(A82),"",IFERROR((GETPIVOTDATA("Somme de NB",TCD_Doc_ST!$A81,"NOM ENTREPRISE","A")+GETPIVOTDATA("Somme de NB",TCD_Doc_ST!#REF!,"NOM ENTREPRISE","A")+GETPIVOTDATA("Somme de NB",TCD_Habi!$A$3,"NOM ENTREPRISE","A")+Docs_EExt!W81)-(H82+I82),""))</f>
        <v/>
      </c>
      <c r="K82" s="47" t="str">
        <f t="shared" si="3"/>
        <v/>
      </c>
      <c r="L82" s="47" t="str">
        <f>IF(ISBLANK(A82),"",IFERROR(GETPIVOTDATA("NOM ENTREPRISE",TCD_Corresp!$A$3,"NOM ENTREPRISE","A"),""))</f>
        <v/>
      </c>
      <c r="M82" s="47" t="str">
        <f>IF(ISBLANK(A82),"",IFERROR(GETPIVOTDATA("Nombre de N°IE",TCD_Doc_ST!#REF!,"NOM ENTREPRISE","A"),""))</f>
        <v/>
      </c>
      <c r="N82" s="46" t="str">
        <f>IF(ISBLANK(A82),"",IFERROR(GETPIVOTDATA("Nombre de NOM ENTREPRISE",TCD_Doc_ST!$A81,"NOM ENTREPRISE","A"),""))</f>
        <v/>
      </c>
    </row>
    <row r="83" spans="1:14" ht="30" customHeight="1" x14ac:dyDescent="0.25">
      <c r="A83" s="44"/>
      <c r="B83" s="45"/>
      <c r="C83" s="47"/>
      <c r="D83" s="47"/>
      <c r="E83" s="48"/>
      <c r="F83" s="48"/>
      <c r="G83" s="49" t="str">
        <f t="shared" si="2"/>
        <v/>
      </c>
      <c r="H83" s="47" t="str">
        <f>IF(ISBLANK(A83),"",IFERROR(GETPIVOTDATA("NB NC",TCD_Doc_ST!$A82,"NOM ENTREPRISE","A")+Docs_EExt!W82,""))</f>
        <v/>
      </c>
      <c r="I83" s="47" t="str">
        <f>IF(ISBLANK(A83),"",IFERROR(GETPIVOTDATA("NB NC",TCD_Doc_ST!#REF!,"NOM ENTREPRISE","A")+GETPIVOTDATA("NB NC",TCD_Doc_ST!#REF!,"NOM ENTREPRISE","A"),""))</f>
        <v/>
      </c>
      <c r="J83" s="47" t="str">
        <f>IF(ISBLANK(A83),"",IFERROR((GETPIVOTDATA("Somme de NB",TCD_Doc_ST!$A82,"NOM ENTREPRISE","A")+GETPIVOTDATA("Somme de NB",TCD_Doc_ST!#REF!,"NOM ENTREPRISE","A")+GETPIVOTDATA("Somme de NB",TCD_Habi!$A$3,"NOM ENTREPRISE","A")+Docs_EExt!W82)-(H83+I83),""))</f>
        <v/>
      </c>
      <c r="K83" s="47" t="str">
        <f t="shared" si="3"/>
        <v/>
      </c>
      <c r="L83" s="47" t="str">
        <f>IF(ISBLANK(A83),"",IFERROR(GETPIVOTDATA("NOM ENTREPRISE",TCD_Corresp!$A$3,"NOM ENTREPRISE","A"),""))</f>
        <v/>
      </c>
      <c r="M83" s="47" t="str">
        <f>IF(ISBLANK(A83),"",IFERROR(GETPIVOTDATA("Nombre de N°IE",TCD_Doc_ST!#REF!,"NOM ENTREPRISE","A"),""))</f>
        <v/>
      </c>
      <c r="N83" s="46" t="str">
        <f>IF(ISBLANK(A83),"",IFERROR(GETPIVOTDATA("Nombre de NOM ENTREPRISE",TCD_Doc_ST!$A82,"NOM ENTREPRISE","A"),""))</f>
        <v/>
      </c>
    </row>
    <row r="84" spans="1:14" ht="30" customHeight="1" x14ac:dyDescent="0.25">
      <c r="A84" s="44"/>
      <c r="B84" s="45"/>
      <c r="C84" s="47"/>
      <c r="D84" s="47"/>
      <c r="E84" s="48"/>
      <c r="F84" s="48"/>
      <c r="G84" s="49" t="str">
        <f t="shared" si="2"/>
        <v/>
      </c>
      <c r="H84" s="47" t="str">
        <f>IF(ISBLANK(A84),"",IFERROR(GETPIVOTDATA("NB NC",TCD_Doc_ST!$A83,"NOM ENTREPRISE","A")+Docs_EExt!W83,""))</f>
        <v/>
      </c>
      <c r="I84" s="47" t="str">
        <f>IF(ISBLANK(A84),"",IFERROR(GETPIVOTDATA("NB NC",TCD_Doc_ST!#REF!,"NOM ENTREPRISE","A")+GETPIVOTDATA("NB NC",TCD_Doc_ST!#REF!,"NOM ENTREPRISE","A"),""))</f>
        <v/>
      </c>
      <c r="J84" s="47" t="str">
        <f>IF(ISBLANK(A84),"",IFERROR((GETPIVOTDATA("Somme de NB",TCD_Doc_ST!$A83,"NOM ENTREPRISE","A")+GETPIVOTDATA("Somme de NB",TCD_Doc_ST!#REF!,"NOM ENTREPRISE","A")+GETPIVOTDATA("Somme de NB",TCD_Habi!$A$3,"NOM ENTREPRISE","A")+Docs_EExt!W83)-(H84+I84),""))</f>
        <v/>
      </c>
      <c r="K84" s="47" t="str">
        <f t="shared" si="3"/>
        <v/>
      </c>
      <c r="L84" s="47" t="str">
        <f>IF(ISBLANK(A84),"",IFERROR(GETPIVOTDATA("NOM ENTREPRISE",TCD_Corresp!$A$3,"NOM ENTREPRISE","A"),""))</f>
        <v/>
      </c>
      <c r="M84" s="47" t="str">
        <f>IF(ISBLANK(A84),"",IFERROR(GETPIVOTDATA("Nombre de N°IE",TCD_Doc_ST!#REF!,"NOM ENTREPRISE","A"),""))</f>
        <v/>
      </c>
      <c r="N84" s="46" t="str">
        <f>IF(ISBLANK(A84),"",IFERROR(GETPIVOTDATA("Nombre de NOM ENTREPRISE",TCD_Doc_ST!$A83,"NOM ENTREPRISE","A"),""))</f>
        <v/>
      </c>
    </row>
    <row r="85" spans="1:14" ht="30" customHeight="1" x14ac:dyDescent="0.25">
      <c r="A85" s="44"/>
      <c r="B85" s="45"/>
      <c r="C85" s="47"/>
      <c r="D85" s="47"/>
      <c r="E85" s="48"/>
      <c r="F85" s="48"/>
      <c r="G85" s="49" t="str">
        <f t="shared" si="2"/>
        <v/>
      </c>
      <c r="H85" s="47" t="str">
        <f>IF(ISBLANK(A85),"",IFERROR(GETPIVOTDATA("NB NC",TCD_Doc_ST!$A84,"NOM ENTREPRISE","A")+Docs_EExt!W84,""))</f>
        <v/>
      </c>
      <c r="I85" s="47" t="str">
        <f>IF(ISBLANK(A85),"",IFERROR(GETPIVOTDATA("NB NC",TCD_Doc_ST!#REF!,"NOM ENTREPRISE","A")+GETPIVOTDATA("NB NC",TCD_Doc_ST!#REF!,"NOM ENTREPRISE","A"),""))</f>
        <v/>
      </c>
      <c r="J85" s="47" t="str">
        <f>IF(ISBLANK(A85),"",IFERROR((GETPIVOTDATA("Somme de NB",TCD_Doc_ST!$A84,"NOM ENTREPRISE","A")+GETPIVOTDATA("Somme de NB",TCD_Doc_ST!#REF!,"NOM ENTREPRISE","A")+GETPIVOTDATA("Somme de NB",TCD_Habi!$A$3,"NOM ENTREPRISE","A")+Docs_EExt!W84)-(H85+I85),""))</f>
        <v/>
      </c>
      <c r="K85" s="47" t="str">
        <f t="shared" si="3"/>
        <v/>
      </c>
      <c r="L85" s="47" t="str">
        <f>IF(ISBLANK(A85),"",IFERROR(GETPIVOTDATA("NOM ENTREPRISE",TCD_Corresp!$A$3,"NOM ENTREPRISE","A"),""))</f>
        <v/>
      </c>
      <c r="M85" s="47" t="str">
        <f>IF(ISBLANK(A85),"",IFERROR(GETPIVOTDATA("Nombre de N°IE",TCD_Doc_ST!#REF!,"NOM ENTREPRISE","A"),""))</f>
        <v/>
      </c>
      <c r="N85" s="46" t="str">
        <f>IF(ISBLANK(A85),"",IFERROR(GETPIVOTDATA("Nombre de NOM ENTREPRISE",TCD_Doc_ST!$A84,"NOM ENTREPRISE","A"),""))</f>
        <v/>
      </c>
    </row>
    <row r="86" spans="1:14" ht="30" customHeight="1" x14ac:dyDescent="0.25">
      <c r="A86" s="44"/>
      <c r="B86" s="45"/>
      <c r="C86" s="47"/>
      <c r="D86" s="47"/>
      <c r="E86" s="48"/>
      <c r="F86" s="48"/>
      <c r="G86" s="49" t="str">
        <f t="shared" si="2"/>
        <v/>
      </c>
      <c r="H86" s="47" t="str">
        <f>IF(ISBLANK(A86),"",IFERROR(GETPIVOTDATA("NB NC",TCD_Doc_ST!$A85,"NOM ENTREPRISE","A")+Docs_EExt!W85,""))</f>
        <v/>
      </c>
      <c r="I86" s="47" t="str">
        <f>IF(ISBLANK(A86),"",IFERROR(GETPIVOTDATA("NB NC",TCD_Doc_ST!#REF!,"NOM ENTREPRISE","A")+GETPIVOTDATA("NB NC",TCD_Doc_ST!#REF!,"NOM ENTREPRISE","A"),""))</f>
        <v/>
      </c>
      <c r="J86" s="47" t="str">
        <f>IF(ISBLANK(A86),"",IFERROR((GETPIVOTDATA("Somme de NB",TCD_Doc_ST!$A85,"NOM ENTREPRISE","A")+GETPIVOTDATA("Somme de NB",TCD_Doc_ST!#REF!,"NOM ENTREPRISE","A")+GETPIVOTDATA("Somme de NB",TCD_Habi!$A$3,"NOM ENTREPRISE","A")+Docs_EExt!W85)-(H86+I86),""))</f>
        <v/>
      </c>
      <c r="K86" s="47" t="str">
        <f t="shared" si="3"/>
        <v/>
      </c>
      <c r="L86" s="47" t="str">
        <f>IF(ISBLANK(A86),"",IFERROR(GETPIVOTDATA("NOM ENTREPRISE",TCD_Corresp!$A$3,"NOM ENTREPRISE","A"),""))</f>
        <v/>
      </c>
      <c r="M86" s="47" t="str">
        <f>IF(ISBLANK(A86),"",IFERROR(GETPIVOTDATA("Nombre de N°IE",TCD_Doc_ST!#REF!,"NOM ENTREPRISE","A"),""))</f>
        <v/>
      </c>
      <c r="N86" s="46" t="str">
        <f>IF(ISBLANK(A86),"",IFERROR(GETPIVOTDATA("Nombre de NOM ENTREPRISE",TCD_Doc_ST!$A85,"NOM ENTREPRISE","A"),""))</f>
        <v/>
      </c>
    </row>
    <row r="87" spans="1:14" ht="30" customHeight="1" x14ac:dyDescent="0.25">
      <c r="A87" s="44"/>
      <c r="B87" s="45"/>
      <c r="C87" s="47"/>
      <c r="D87" s="47"/>
      <c r="E87" s="48"/>
      <c r="F87" s="48"/>
      <c r="G87" s="49" t="str">
        <f t="shared" si="2"/>
        <v/>
      </c>
      <c r="H87" s="47" t="str">
        <f>IF(ISBLANK(A87),"",IFERROR(GETPIVOTDATA("NB NC",TCD_Doc_ST!$A86,"NOM ENTREPRISE","A")+Docs_EExt!W86,""))</f>
        <v/>
      </c>
      <c r="I87" s="47" t="str">
        <f>IF(ISBLANK(A87),"",IFERROR(GETPIVOTDATA("NB NC",TCD_Doc_ST!#REF!,"NOM ENTREPRISE","A")+GETPIVOTDATA("NB NC",TCD_Doc_ST!#REF!,"NOM ENTREPRISE","A"),""))</f>
        <v/>
      </c>
      <c r="J87" s="47" t="str">
        <f>IF(ISBLANK(A87),"",IFERROR((GETPIVOTDATA("Somme de NB",TCD_Doc_ST!$A86,"NOM ENTREPRISE","A")+GETPIVOTDATA("Somme de NB",TCD_Doc_ST!#REF!,"NOM ENTREPRISE","A")+GETPIVOTDATA("Somme de NB",TCD_Habi!$A$3,"NOM ENTREPRISE","A")+Docs_EExt!W86)-(H87+I87),""))</f>
        <v/>
      </c>
      <c r="K87" s="47" t="str">
        <f t="shared" si="3"/>
        <v/>
      </c>
      <c r="L87" s="47" t="str">
        <f>IF(ISBLANK(A87),"",IFERROR(GETPIVOTDATA("NOM ENTREPRISE",TCD_Corresp!$A$3,"NOM ENTREPRISE","A"),""))</f>
        <v/>
      </c>
      <c r="M87" s="47" t="str">
        <f>IF(ISBLANK(A87),"",IFERROR(GETPIVOTDATA("Nombre de N°IE",TCD_Doc_ST!#REF!,"NOM ENTREPRISE","A"),""))</f>
        <v/>
      </c>
      <c r="N87" s="46" t="str">
        <f>IF(ISBLANK(A87),"",IFERROR(GETPIVOTDATA("Nombre de NOM ENTREPRISE",TCD_Doc_ST!$A86,"NOM ENTREPRISE","A"),""))</f>
        <v/>
      </c>
    </row>
    <row r="88" spans="1:14" ht="30" customHeight="1" x14ac:dyDescent="0.25">
      <c r="A88" s="44"/>
      <c r="B88" s="45"/>
      <c r="C88" s="47"/>
      <c r="D88" s="47"/>
      <c r="E88" s="48"/>
      <c r="F88" s="48"/>
      <c r="G88" s="49" t="str">
        <f t="shared" si="2"/>
        <v/>
      </c>
      <c r="H88" s="47" t="str">
        <f>IF(ISBLANK(A88),"",IFERROR(GETPIVOTDATA("NB NC",TCD_Doc_ST!$A87,"NOM ENTREPRISE","A")+Docs_EExt!W87,""))</f>
        <v/>
      </c>
      <c r="I88" s="47" t="str">
        <f>IF(ISBLANK(A88),"",IFERROR(GETPIVOTDATA("NB NC",TCD_Doc_ST!#REF!,"NOM ENTREPRISE","A")+GETPIVOTDATA("NB NC",TCD_Doc_ST!#REF!,"NOM ENTREPRISE","A"),""))</f>
        <v/>
      </c>
      <c r="J88" s="47" t="str">
        <f>IF(ISBLANK(A88),"",IFERROR((GETPIVOTDATA("Somme de NB",TCD_Doc_ST!$A87,"NOM ENTREPRISE","A")+GETPIVOTDATA("Somme de NB",TCD_Doc_ST!#REF!,"NOM ENTREPRISE","A")+GETPIVOTDATA("Somme de NB",TCD_Habi!$A$3,"NOM ENTREPRISE","A")+Docs_EExt!W87)-(H88+I88),""))</f>
        <v/>
      </c>
      <c r="K88" s="47" t="str">
        <f t="shared" si="3"/>
        <v/>
      </c>
      <c r="L88" s="47" t="str">
        <f>IF(ISBLANK(A88),"",IFERROR(GETPIVOTDATA("NOM ENTREPRISE",TCD_Corresp!$A$3,"NOM ENTREPRISE","A"),""))</f>
        <v/>
      </c>
      <c r="M88" s="47" t="str">
        <f>IF(ISBLANK(A88),"",IFERROR(GETPIVOTDATA("Nombre de N°IE",TCD_Doc_ST!#REF!,"NOM ENTREPRISE","A"),""))</f>
        <v/>
      </c>
      <c r="N88" s="46" t="str">
        <f>IF(ISBLANK(A88),"",IFERROR(GETPIVOTDATA("Nombre de NOM ENTREPRISE",TCD_Doc_ST!$A87,"NOM ENTREPRISE","A"),""))</f>
        <v/>
      </c>
    </row>
    <row r="89" spans="1:14" ht="30" customHeight="1" x14ac:dyDescent="0.25">
      <c r="A89" s="44"/>
      <c r="B89" s="45"/>
      <c r="C89" s="47"/>
      <c r="D89" s="47"/>
      <c r="E89" s="48"/>
      <c r="F89" s="48"/>
      <c r="G89" s="49" t="str">
        <f t="shared" si="2"/>
        <v/>
      </c>
      <c r="H89" s="47" t="str">
        <f>IF(ISBLANK(A89),"",IFERROR(GETPIVOTDATA("NB NC",TCD_Doc_ST!$A88,"NOM ENTREPRISE","A")+Docs_EExt!W88,""))</f>
        <v/>
      </c>
      <c r="I89" s="47" t="str">
        <f>IF(ISBLANK(A89),"",IFERROR(GETPIVOTDATA("NB NC",TCD_Doc_ST!#REF!,"NOM ENTREPRISE","A")+GETPIVOTDATA("NB NC",TCD_Doc_ST!#REF!,"NOM ENTREPRISE","A"),""))</f>
        <v/>
      </c>
      <c r="J89" s="47" t="str">
        <f>IF(ISBLANK(A89),"",IFERROR((GETPIVOTDATA("Somme de NB",TCD_Doc_ST!$A88,"NOM ENTREPRISE","A")+GETPIVOTDATA("Somme de NB",TCD_Doc_ST!#REF!,"NOM ENTREPRISE","A")+GETPIVOTDATA("Somme de NB",TCD_Habi!$A$3,"NOM ENTREPRISE","A")+Docs_EExt!W88)-(H89+I89),""))</f>
        <v/>
      </c>
      <c r="K89" s="47" t="str">
        <f t="shared" si="3"/>
        <v/>
      </c>
      <c r="L89" s="47" t="str">
        <f>IF(ISBLANK(A89),"",IFERROR(GETPIVOTDATA("NOM ENTREPRISE",TCD_Corresp!$A$3,"NOM ENTREPRISE","A"),""))</f>
        <v/>
      </c>
      <c r="M89" s="47" t="str">
        <f>IF(ISBLANK(A89),"",IFERROR(GETPIVOTDATA("Nombre de N°IE",TCD_Doc_ST!#REF!,"NOM ENTREPRISE","A"),""))</f>
        <v/>
      </c>
      <c r="N89" s="46" t="str">
        <f>IF(ISBLANK(A89),"",IFERROR(GETPIVOTDATA("Nombre de NOM ENTREPRISE",TCD_Doc_ST!$A88,"NOM ENTREPRISE","A"),""))</f>
        <v/>
      </c>
    </row>
    <row r="90" spans="1:14" ht="30" customHeight="1" x14ac:dyDescent="0.25">
      <c r="A90" s="44"/>
      <c r="B90" s="45"/>
      <c r="C90" s="47"/>
      <c r="D90" s="47"/>
      <c r="E90" s="48"/>
      <c r="F90" s="48"/>
      <c r="G90" s="49" t="str">
        <f t="shared" si="2"/>
        <v/>
      </c>
      <c r="H90" s="47" t="str">
        <f>IF(ISBLANK(A90),"",IFERROR(GETPIVOTDATA("NB NC",TCD_Doc_ST!$A89,"NOM ENTREPRISE","A")+Docs_EExt!W89,""))</f>
        <v/>
      </c>
      <c r="I90" s="47" t="str">
        <f>IF(ISBLANK(A90),"",IFERROR(GETPIVOTDATA("NB NC",TCD_Doc_ST!#REF!,"NOM ENTREPRISE","A")+GETPIVOTDATA("NB NC",TCD_Doc_ST!#REF!,"NOM ENTREPRISE","A"),""))</f>
        <v/>
      </c>
      <c r="J90" s="47" t="str">
        <f>IF(ISBLANK(A90),"",IFERROR((GETPIVOTDATA("Somme de NB",TCD_Doc_ST!$A89,"NOM ENTREPRISE","A")+GETPIVOTDATA("Somme de NB",TCD_Doc_ST!#REF!,"NOM ENTREPRISE","A")+GETPIVOTDATA("Somme de NB",TCD_Habi!$A$3,"NOM ENTREPRISE","A")+Docs_EExt!W89)-(H90+I90),""))</f>
        <v/>
      </c>
      <c r="K90" s="47" t="str">
        <f t="shared" si="3"/>
        <v/>
      </c>
      <c r="L90" s="47" t="str">
        <f>IF(ISBLANK(A90),"",IFERROR(GETPIVOTDATA("NOM ENTREPRISE",TCD_Corresp!$A$3,"NOM ENTREPRISE","A"),""))</f>
        <v/>
      </c>
      <c r="M90" s="47" t="str">
        <f>IF(ISBLANK(A90),"",IFERROR(GETPIVOTDATA("Nombre de N°IE",TCD_Doc_ST!#REF!,"NOM ENTREPRISE","A"),""))</f>
        <v/>
      </c>
      <c r="N90" s="46" t="str">
        <f>IF(ISBLANK(A90),"",IFERROR(GETPIVOTDATA("Nombre de NOM ENTREPRISE",TCD_Doc_ST!$A89,"NOM ENTREPRISE","A"),""))</f>
        <v/>
      </c>
    </row>
    <row r="91" spans="1:14" ht="30" customHeight="1" x14ac:dyDescent="0.25">
      <c r="A91" s="44"/>
      <c r="B91" s="45"/>
      <c r="C91" s="47"/>
      <c r="D91" s="47"/>
      <c r="E91" s="48"/>
      <c r="F91" s="48"/>
      <c r="G91" s="49" t="str">
        <f t="shared" si="2"/>
        <v/>
      </c>
      <c r="H91" s="47" t="str">
        <f>IF(ISBLANK(A91),"",IFERROR(GETPIVOTDATA("NB NC",TCD_Doc_ST!$A90,"NOM ENTREPRISE","A")+Docs_EExt!W90,""))</f>
        <v/>
      </c>
      <c r="I91" s="47" t="str">
        <f>IF(ISBLANK(A91),"",IFERROR(GETPIVOTDATA("NB NC",TCD_Doc_ST!#REF!,"NOM ENTREPRISE","A")+GETPIVOTDATA("NB NC",TCD_Doc_ST!#REF!,"NOM ENTREPRISE","A"),""))</f>
        <v/>
      </c>
      <c r="J91" s="47" t="str">
        <f>IF(ISBLANK(A91),"",IFERROR((GETPIVOTDATA("Somme de NB",TCD_Doc_ST!$A90,"NOM ENTREPRISE","A")+GETPIVOTDATA("Somme de NB",TCD_Doc_ST!#REF!,"NOM ENTREPRISE","A")+GETPIVOTDATA("Somme de NB",TCD_Habi!$A$3,"NOM ENTREPRISE","A")+Docs_EExt!W90)-(H91+I91),""))</f>
        <v/>
      </c>
      <c r="K91" s="47" t="str">
        <f t="shared" si="3"/>
        <v/>
      </c>
      <c r="L91" s="47" t="str">
        <f>IF(ISBLANK(A91),"",IFERROR(GETPIVOTDATA("NOM ENTREPRISE",TCD_Corresp!$A$3,"NOM ENTREPRISE","A"),""))</f>
        <v/>
      </c>
      <c r="M91" s="47" t="str">
        <f>IF(ISBLANK(A91),"",IFERROR(GETPIVOTDATA("Nombre de N°IE",TCD_Doc_ST!#REF!,"NOM ENTREPRISE","A"),""))</f>
        <v/>
      </c>
      <c r="N91" s="46" t="str">
        <f>IF(ISBLANK(A91),"",IFERROR(GETPIVOTDATA("Nombre de NOM ENTREPRISE",TCD_Doc_ST!$A90,"NOM ENTREPRISE","A"),""))</f>
        <v/>
      </c>
    </row>
    <row r="92" spans="1:14" ht="30" customHeight="1" x14ac:dyDescent="0.25">
      <c r="A92" s="44"/>
      <c r="B92" s="45"/>
      <c r="C92" s="47"/>
      <c r="D92" s="47"/>
      <c r="E92" s="48"/>
      <c r="F92" s="48"/>
      <c r="G92" s="49" t="str">
        <f t="shared" si="2"/>
        <v/>
      </c>
      <c r="H92" s="47" t="str">
        <f>IF(ISBLANK(A92),"",IFERROR(GETPIVOTDATA("NB NC",TCD_Doc_ST!$A91,"NOM ENTREPRISE","A")+Docs_EExt!W91,""))</f>
        <v/>
      </c>
      <c r="I92" s="47" t="str">
        <f>IF(ISBLANK(A92),"",IFERROR(GETPIVOTDATA("NB NC",TCD_Doc_ST!#REF!,"NOM ENTREPRISE","A")+GETPIVOTDATA("NB NC",TCD_Doc_ST!#REF!,"NOM ENTREPRISE","A"),""))</f>
        <v/>
      </c>
      <c r="J92" s="47" t="str">
        <f>IF(ISBLANK(A92),"",IFERROR((GETPIVOTDATA("Somme de NB",TCD_Doc_ST!$A91,"NOM ENTREPRISE","A")+GETPIVOTDATA("Somme de NB",TCD_Doc_ST!#REF!,"NOM ENTREPRISE","A")+GETPIVOTDATA("Somme de NB",TCD_Habi!$A$3,"NOM ENTREPRISE","A")+Docs_EExt!W91)-(H92+I92),""))</f>
        <v/>
      </c>
      <c r="K92" s="47" t="str">
        <f t="shared" si="3"/>
        <v/>
      </c>
      <c r="L92" s="47" t="str">
        <f>IF(ISBLANK(A92),"",IFERROR(GETPIVOTDATA("NOM ENTREPRISE",TCD_Corresp!$A$3,"NOM ENTREPRISE","A"),""))</f>
        <v/>
      </c>
      <c r="M92" s="47" t="str">
        <f>IF(ISBLANK(A92),"",IFERROR(GETPIVOTDATA("Nombre de N°IE",TCD_Doc_ST!#REF!,"NOM ENTREPRISE","A"),""))</f>
        <v/>
      </c>
      <c r="N92" s="46" t="str">
        <f>IF(ISBLANK(A92),"",IFERROR(GETPIVOTDATA("Nombre de NOM ENTREPRISE",TCD_Doc_ST!$A91,"NOM ENTREPRISE","A"),""))</f>
        <v/>
      </c>
    </row>
    <row r="93" spans="1:14" ht="30" customHeight="1" x14ac:dyDescent="0.25">
      <c r="A93" s="44"/>
      <c r="B93" s="45"/>
      <c r="C93" s="47"/>
      <c r="D93" s="47"/>
      <c r="E93" s="48"/>
      <c r="F93" s="48"/>
      <c r="G93" s="49" t="str">
        <f t="shared" si="2"/>
        <v/>
      </c>
      <c r="H93" s="47" t="str">
        <f>IF(ISBLANK(A93),"",IFERROR(GETPIVOTDATA("NB NC",TCD_Doc_ST!$A92,"NOM ENTREPRISE","A")+Docs_EExt!W92,""))</f>
        <v/>
      </c>
      <c r="I93" s="47" t="str">
        <f>IF(ISBLANK(A93),"",IFERROR(GETPIVOTDATA("NB NC",TCD_Doc_ST!#REF!,"NOM ENTREPRISE","A")+GETPIVOTDATA("NB NC",TCD_Doc_ST!#REF!,"NOM ENTREPRISE","A"),""))</f>
        <v/>
      </c>
      <c r="J93" s="47" t="str">
        <f>IF(ISBLANK(A93),"",IFERROR((GETPIVOTDATA("Somme de NB",TCD_Doc_ST!$A92,"NOM ENTREPRISE","A")+GETPIVOTDATA("Somme de NB",TCD_Doc_ST!#REF!,"NOM ENTREPRISE","A")+GETPIVOTDATA("Somme de NB",TCD_Habi!$A$3,"NOM ENTREPRISE","A")+Docs_EExt!W92)-(H93+I93),""))</f>
        <v/>
      </c>
      <c r="K93" s="47" t="str">
        <f t="shared" si="3"/>
        <v/>
      </c>
      <c r="L93" s="47" t="str">
        <f>IF(ISBLANK(A93),"",IFERROR(GETPIVOTDATA("NOM ENTREPRISE",TCD_Corresp!$A$3,"NOM ENTREPRISE","A"),""))</f>
        <v/>
      </c>
      <c r="M93" s="47" t="str">
        <f>IF(ISBLANK(A93),"",IFERROR(GETPIVOTDATA("Nombre de N°IE",TCD_Doc_ST!#REF!,"NOM ENTREPRISE","A"),""))</f>
        <v/>
      </c>
      <c r="N93" s="46" t="str">
        <f>IF(ISBLANK(A93),"",IFERROR(GETPIVOTDATA("Nombre de NOM ENTREPRISE",TCD_Doc_ST!$A92,"NOM ENTREPRISE","A"),""))</f>
        <v/>
      </c>
    </row>
    <row r="94" spans="1:14" ht="30" customHeight="1" x14ac:dyDescent="0.25">
      <c r="A94" s="44"/>
      <c r="B94" s="45"/>
      <c r="C94" s="47"/>
      <c r="D94" s="47"/>
      <c r="E94" s="48"/>
      <c r="F94" s="48"/>
      <c r="G94" s="49" t="str">
        <f t="shared" si="2"/>
        <v/>
      </c>
      <c r="H94" s="47" t="str">
        <f>IF(ISBLANK(A94),"",IFERROR(GETPIVOTDATA("NB NC",TCD_Doc_ST!$A93,"NOM ENTREPRISE","A")+Docs_EExt!W93,""))</f>
        <v/>
      </c>
      <c r="I94" s="47" t="str">
        <f>IF(ISBLANK(A94),"",IFERROR(GETPIVOTDATA("NB NC",TCD_Doc_ST!#REF!,"NOM ENTREPRISE","A")+GETPIVOTDATA("NB NC",TCD_Doc_ST!#REF!,"NOM ENTREPRISE","A"),""))</f>
        <v/>
      </c>
      <c r="J94" s="47" t="str">
        <f>IF(ISBLANK(A94),"",IFERROR((GETPIVOTDATA("Somme de NB",TCD_Doc_ST!$A93,"NOM ENTREPRISE","A")+GETPIVOTDATA("Somme de NB",TCD_Doc_ST!#REF!,"NOM ENTREPRISE","A")+GETPIVOTDATA("Somme de NB",TCD_Habi!$A$3,"NOM ENTREPRISE","A")+Docs_EExt!W93)-(H94+I94),""))</f>
        <v/>
      </c>
      <c r="K94" s="47" t="str">
        <f t="shared" si="3"/>
        <v/>
      </c>
      <c r="L94" s="47" t="str">
        <f>IF(ISBLANK(A94),"",IFERROR(GETPIVOTDATA("NOM ENTREPRISE",TCD_Corresp!$A$3,"NOM ENTREPRISE","A"),""))</f>
        <v/>
      </c>
      <c r="M94" s="47" t="str">
        <f>IF(ISBLANK(A94),"",IFERROR(GETPIVOTDATA("Nombre de N°IE",TCD_Doc_ST!#REF!,"NOM ENTREPRISE","A"),""))</f>
        <v/>
      </c>
      <c r="N94" s="46" t="str">
        <f>IF(ISBLANK(A94),"",IFERROR(GETPIVOTDATA("Nombre de NOM ENTREPRISE",TCD_Doc_ST!$A93,"NOM ENTREPRISE","A"),""))</f>
        <v/>
      </c>
    </row>
    <row r="95" spans="1:14" ht="30" customHeight="1" x14ac:dyDescent="0.25">
      <c r="A95" s="44"/>
      <c r="B95" s="45"/>
      <c r="C95" s="47"/>
      <c r="D95" s="47"/>
      <c r="E95" s="48"/>
      <c r="F95" s="48"/>
      <c r="G95" s="49" t="str">
        <f t="shared" si="2"/>
        <v/>
      </c>
      <c r="H95" s="47" t="str">
        <f>IF(ISBLANK(A95),"",IFERROR(GETPIVOTDATA("NB NC",TCD_Doc_ST!$A94,"NOM ENTREPRISE","A")+Docs_EExt!W94,""))</f>
        <v/>
      </c>
      <c r="I95" s="47" t="str">
        <f>IF(ISBLANK(A95),"",IFERROR(GETPIVOTDATA("NB NC",TCD_Doc_ST!#REF!,"NOM ENTREPRISE","A")+GETPIVOTDATA("NB NC",TCD_Doc_ST!#REF!,"NOM ENTREPRISE","A"),""))</f>
        <v/>
      </c>
      <c r="J95" s="47" t="str">
        <f>IF(ISBLANK(A95),"",IFERROR((GETPIVOTDATA("Somme de NB",TCD_Doc_ST!$A94,"NOM ENTREPRISE","A")+GETPIVOTDATA("Somme de NB",TCD_Doc_ST!#REF!,"NOM ENTREPRISE","A")+GETPIVOTDATA("Somme de NB",TCD_Habi!$A$3,"NOM ENTREPRISE","A")+Docs_EExt!W94)-(H95+I95),""))</f>
        <v/>
      </c>
      <c r="K95" s="47" t="str">
        <f t="shared" si="3"/>
        <v/>
      </c>
      <c r="L95" s="47" t="str">
        <f>IF(ISBLANK(A95),"",IFERROR(GETPIVOTDATA("NOM ENTREPRISE",TCD_Corresp!$A$3,"NOM ENTREPRISE","A"),""))</f>
        <v/>
      </c>
      <c r="M95" s="47" t="str">
        <f>IF(ISBLANK(A95),"",IFERROR(GETPIVOTDATA("Nombre de N°IE",TCD_Doc_ST!#REF!,"NOM ENTREPRISE","A"),""))</f>
        <v/>
      </c>
      <c r="N95" s="46" t="str">
        <f>IF(ISBLANK(A95),"",IFERROR(GETPIVOTDATA("Nombre de NOM ENTREPRISE",TCD_Doc_ST!$A94,"NOM ENTREPRISE","A"),""))</f>
        <v/>
      </c>
    </row>
    <row r="96" spans="1:14" ht="30" customHeight="1" x14ac:dyDescent="0.25">
      <c r="A96" s="44"/>
      <c r="B96" s="45"/>
      <c r="C96" s="47"/>
      <c r="D96" s="47"/>
      <c r="E96" s="48"/>
      <c r="F96" s="48"/>
      <c r="G96" s="49" t="str">
        <f t="shared" si="2"/>
        <v/>
      </c>
      <c r="H96" s="47" t="str">
        <f>IF(ISBLANK(A96),"",IFERROR(GETPIVOTDATA("NB NC",TCD_Doc_ST!$A95,"NOM ENTREPRISE","A")+Docs_EExt!W95,""))</f>
        <v/>
      </c>
      <c r="I96" s="47" t="str">
        <f>IF(ISBLANK(A96),"",IFERROR(GETPIVOTDATA("NB NC",TCD_Doc_ST!#REF!,"NOM ENTREPRISE","A")+GETPIVOTDATA("NB NC",TCD_Doc_ST!#REF!,"NOM ENTREPRISE","A"),""))</f>
        <v/>
      </c>
      <c r="J96" s="47" t="str">
        <f>IF(ISBLANK(A96),"",IFERROR((GETPIVOTDATA("Somme de NB",TCD_Doc_ST!$A95,"NOM ENTREPRISE","A")+GETPIVOTDATA("Somme de NB",TCD_Doc_ST!#REF!,"NOM ENTREPRISE","A")+GETPIVOTDATA("Somme de NB",TCD_Habi!$A$3,"NOM ENTREPRISE","A")+Docs_EExt!W95)-(H96+I96),""))</f>
        <v/>
      </c>
      <c r="K96" s="47" t="str">
        <f t="shared" si="3"/>
        <v/>
      </c>
      <c r="L96" s="47" t="str">
        <f>IF(ISBLANK(A96),"",IFERROR(GETPIVOTDATA("NOM ENTREPRISE",TCD_Corresp!$A$3,"NOM ENTREPRISE","A"),""))</f>
        <v/>
      </c>
      <c r="M96" s="47" t="str">
        <f>IF(ISBLANK(A96),"",IFERROR(GETPIVOTDATA("Nombre de N°IE",TCD_Doc_ST!#REF!,"NOM ENTREPRISE","A"),""))</f>
        <v/>
      </c>
      <c r="N96" s="46" t="str">
        <f>IF(ISBLANK(A96),"",IFERROR(GETPIVOTDATA("Nombre de NOM ENTREPRISE",TCD_Doc_ST!$A95,"NOM ENTREPRISE","A"),""))</f>
        <v/>
      </c>
    </row>
    <row r="97" spans="1:14" ht="30" customHeight="1" x14ac:dyDescent="0.25">
      <c r="A97" s="44"/>
      <c r="B97" s="45"/>
      <c r="C97" s="47"/>
      <c r="D97" s="47"/>
      <c r="E97" s="48"/>
      <c r="F97" s="48"/>
      <c r="G97" s="49" t="str">
        <f t="shared" si="2"/>
        <v/>
      </c>
      <c r="H97" s="47" t="str">
        <f>IF(ISBLANK(A97),"",IFERROR(GETPIVOTDATA("NB NC",TCD_Doc_ST!$A96,"NOM ENTREPRISE","A")+Docs_EExt!W96,""))</f>
        <v/>
      </c>
      <c r="I97" s="47" t="str">
        <f>IF(ISBLANK(A97),"",IFERROR(GETPIVOTDATA("NB NC",TCD_Doc_ST!#REF!,"NOM ENTREPRISE","A")+GETPIVOTDATA("NB NC",TCD_Doc_ST!#REF!,"NOM ENTREPRISE","A"),""))</f>
        <v/>
      </c>
      <c r="J97" s="47" t="str">
        <f>IF(ISBLANK(A97),"",IFERROR((GETPIVOTDATA("Somme de NB",TCD_Doc_ST!$A96,"NOM ENTREPRISE","A")+GETPIVOTDATA("Somme de NB",TCD_Doc_ST!#REF!,"NOM ENTREPRISE","A")+GETPIVOTDATA("Somme de NB",TCD_Habi!$A$3,"NOM ENTREPRISE","A")+Docs_EExt!W96)-(H97+I97),""))</f>
        <v/>
      </c>
      <c r="K97" s="47" t="str">
        <f t="shared" si="3"/>
        <v/>
      </c>
      <c r="L97" s="47" t="str">
        <f>IF(ISBLANK(A97),"",IFERROR(GETPIVOTDATA("NOM ENTREPRISE",TCD_Corresp!$A$3,"NOM ENTREPRISE","A"),""))</f>
        <v/>
      </c>
      <c r="M97" s="47" t="str">
        <f>IF(ISBLANK(A97),"",IFERROR(GETPIVOTDATA("Nombre de N°IE",TCD_Doc_ST!#REF!,"NOM ENTREPRISE","A"),""))</f>
        <v/>
      </c>
      <c r="N97" s="46" t="str">
        <f>IF(ISBLANK(A97),"",IFERROR(GETPIVOTDATA("Nombre de NOM ENTREPRISE",TCD_Doc_ST!$A96,"NOM ENTREPRISE","A"),""))</f>
        <v/>
      </c>
    </row>
    <row r="98" spans="1:14" ht="30" customHeight="1" x14ac:dyDescent="0.25">
      <c r="A98" s="44"/>
      <c r="B98" s="45"/>
      <c r="C98" s="47"/>
      <c r="D98" s="47"/>
      <c r="E98" s="48"/>
      <c r="F98" s="48"/>
      <c r="G98" s="49" t="str">
        <f t="shared" si="2"/>
        <v/>
      </c>
      <c r="H98" s="47" t="str">
        <f>IF(ISBLANK(A98),"",IFERROR(GETPIVOTDATA("NB NC",TCD_Doc_ST!$A97,"NOM ENTREPRISE","A")+Docs_EExt!W97,""))</f>
        <v/>
      </c>
      <c r="I98" s="47" t="str">
        <f>IF(ISBLANK(A98),"",IFERROR(GETPIVOTDATA("NB NC",TCD_Doc_ST!#REF!,"NOM ENTREPRISE","A")+GETPIVOTDATA("NB NC",TCD_Doc_ST!#REF!,"NOM ENTREPRISE","A"),""))</f>
        <v/>
      </c>
      <c r="J98" s="47" t="str">
        <f>IF(ISBLANK(A98),"",IFERROR((GETPIVOTDATA("Somme de NB",TCD_Doc_ST!$A97,"NOM ENTREPRISE","A")+GETPIVOTDATA("Somme de NB",TCD_Doc_ST!#REF!,"NOM ENTREPRISE","A")+GETPIVOTDATA("Somme de NB",TCD_Habi!$A$3,"NOM ENTREPRISE","A")+Docs_EExt!W97)-(H98+I98),""))</f>
        <v/>
      </c>
      <c r="K98" s="47" t="str">
        <f t="shared" si="3"/>
        <v/>
      </c>
      <c r="L98" s="47" t="str">
        <f>IF(ISBLANK(A98),"",IFERROR(GETPIVOTDATA("NOM ENTREPRISE",TCD_Corresp!$A$3,"NOM ENTREPRISE","A"),""))</f>
        <v/>
      </c>
      <c r="M98" s="47" t="str">
        <f>IF(ISBLANK(A98),"",IFERROR(GETPIVOTDATA("Nombre de N°IE",TCD_Doc_ST!#REF!,"NOM ENTREPRISE","A"),""))</f>
        <v/>
      </c>
      <c r="N98" s="46" t="str">
        <f>IF(ISBLANK(A98),"",IFERROR(GETPIVOTDATA("Nombre de NOM ENTREPRISE",TCD_Doc_ST!$A97,"NOM ENTREPRISE","A"),""))</f>
        <v/>
      </c>
    </row>
    <row r="99" spans="1:14" ht="30" customHeight="1" x14ac:dyDescent="0.25">
      <c r="A99" s="44"/>
      <c r="B99" s="45"/>
      <c r="C99" s="47"/>
      <c r="D99" s="47"/>
      <c r="E99" s="48"/>
      <c r="F99" s="48"/>
      <c r="G99" s="49" t="str">
        <f t="shared" si="2"/>
        <v/>
      </c>
      <c r="H99" s="47" t="str">
        <f>IF(ISBLANK(A99),"",IFERROR(GETPIVOTDATA("NB NC",TCD_Doc_ST!$A98,"NOM ENTREPRISE","A")+Docs_EExt!W98,""))</f>
        <v/>
      </c>
      <c r="I99" s="47" t="str">
        <f>IF(ISBLANK(A99),"",IFERROR(GETPIVOTDATA("NB NC",TCD_Doc_ST!#REF!,"NOM ENTREPRISE","A")+GETPIVOTDATA("NB NC",TCD_Doc_ST!#REF!,"NOM ENTREPRISE","A"),""))</f>
        <v/>
      </c>
      <c r="J99" s="47" t="str">
        <f>IF(ISBLANK(A99),"",IFERROR((GETPIVOTDATA("Somme de NB",TCD_Doc_ST!$A98,"NOM ENTREPRISE","A")+GETPIVOTDATA("Somme de NB",TCD_Doc_ST!#REF!,"NOM ENTREPRISE","A")+GETPIVOTDATA("Somme de NB",TCD_Habi!$A$3,"NOM ENTREPRISE","A")+Docs_EExt!W98)-(H99+I99),""))</f>
        <v/>
      </c>
      <c r="K99" s="47" t="str">
        <f t="shared" si="3"/>
        <v/>
      </c>
      <c r="L99" s="47" t="str">
        <f>IF(ISBLANK(A99),"",IFERROR(GETPIVOTDATA("NOM ENTREPRISE",TCD_Corresp!$A$3,"NOM ENTREPRISE","A"),""))</f>
        <v/>
      </c>
      <c r="M99" s="47" t="str">
        <f>IF(ISBLANK(A99),"",IFERROR(GETPIVOTDATA("Nombre de N°IE",TCD_Doc_ST!#REF!,"NOM ENTREPRISE","A"),""))</f>
        <v/>
      </c>
      <c r="N99" s="46" t="str">
        <f>IF(ISBLANK(A99),"",IFERROR(GETPIVOTDATA("Nombre de NOM ENTREPRISE",TCD_Doc_ST!$A98,"NOM ENTREPRISE","A"),""))</f>
        <v/>
      </c>
    </row>
    <row r="100" spans="1:14" ht="30" customHeight="1" x14ac:dyDescent="0.25">
      <c r="A100" s="44"/>
      <c r="B100" s="45"/>
      <c r="C100" s="47"/>
      <c r="D100" s="47"/>
      <c r="E100" s="48"/>
      <c r="F100" s="48"/>
      <c r="G100" s="49" t="str">
        <f t="shared" si="2"/>
        <v/>
      </c>
      <c r="H100" s="47" t="str">
        <f>IF(ISBLANK(A100),"",IFERROR(GETPIVOTDATA("NB NC",TCD_Doc_ST!$A99,"NOM ENTREPRISE","A")+Docs_EExt!W99,""))</f>
        <v/>
      </c>
      <c r="I100" s="47" t="str">
        <f>IF(ISBLANK(A100),"",IFERROR(GETPIVOTDATA("NB NC",TCD_Doc_ST!#REF!,"NOM ENTREPRISE","A")+GETPIVOTDATA("NB NC",TCD_Doc_ST!#REF!,"NOM ENTREPRISE","A"),""))</f>
        <v/>
      </c>
      <c r="J100" s="47" t="str">
        <f>IF(ISBLANK(A100),"",IFERROR((GETPIVOTDATA("Somme de NB",TCD_Doc_ST!$A99,"NOM ENTREPRISE","A")+GETPIVOTDATA("Somme de NB",TCD_Doc_ST!#REF!,"NOM ENTREPRISE","A")+GETPIVOTDATA("Somme de NB",TCD_Habi!$A$3,"NOM ENTREPRISE","A")+Docs_EExt!W99)-(H100+I100),""))</f>
        <v/>
      </c>
      <c r="K100" s="47" t="str">
        <f t="shared" si="3"/>
        <v/>
      </c>
      <c r="L100" s="47" t="str">
        <f>IF(ISBLANK(A100),"",IFERROR(GETPIVOTDATA("NOM ENTREPRISE",TCD_Corresp!$A$3,"NOM ENTREPRISE","A"),""))</f>
        <v/>
      </c>
      <c r="M100" s="47" t="str">
        <f>IF(ISBLANK(A100),"",IFERROR(GETPIVOTDATA("Nombre de N°IE",TCD_Doc_ST!#REF!,"NOM ENTREPRISE","A"),""))</f>
        <v/>
      </c>
      <c r="N100" s="46" t="str">
        <f>IF(ISBLANK(A100),"",IFERROR(GETPIVOTDATA("Nombre de NOM ENTREPRISE",TCD_Doc_ST!$A99,"NOM ENTREPRISE","A"),""))</f>
        <v/>
      </c>
    </row>
    <row r="101" spans="1:14" ht="30" customHeight="1" x14ac:dyDescent="0.25">
      <c r="A101" s="44"/>
      <c r="B101" s="45"/>
      <c r="C101" s="47"/>
      <c r="D101" s="47"/>
      <c r="E101" s="48"/>
      <c r="F101" s="48"/>
      <c r="G101" s="49" t="str">
        <f t="shared" si="2"/>
        <v/>
      </c>
      <c r="H101" s="47" t="str">
        <f>IF(ISBLANK(A101),"",IFERROR(GETPIVOTDATA("NB NC",TCD_Doc_ST!$A100,"NOM ENTREPRISE","A")+Docs_EExt!W100,""))</f>
        <v/>
      </c>
      <c r="I101" s="47" t="str">
        <f>IF(ISBLANK(A101),"",IFERROR(GETPIVOTDATA("NB NC",TCD_Doc_ST!#REF!,"NOM ENTREPRISE","A")+GETPIVOTDATA("NB NC",TCD_Doc_ST!#REF!,"NOM ENTREPRISE","A"),""))</f>
        <v/>
      </c>
      <c r="J101" s="47" t="str">
        <f>IF(ISBLANK(A101),"",IFERROR((GETPIVOTDATA("Somme de NB",TCD_Doc_ST!$A100,"NOM ENTREPRISE","A")+GETPIVOTDATA("Somme de NB",TCD_Doc_ST!#REF!,"NOM ENTREPRISE","A")+GETPIVOTDATA("Somme de NB",TCD_Habi!$A$3,"NOM ENTREPRISE","A")+Docs_EExt!W100)-(H101+I101),""))</f>
        <v/>
      </c>
      <c r="K101" s="47" t="str">
        <f t="shared" si="3"/>
        <v/>
      </c>
      <c r="L101" s="47" t="str">
        <f>IF(ISBLANK(A101),"",IFERROR(GETPIVOTDATA("NOM ENTREPRISE",TCD_Corresp!$A$3,"NOM ENTREPRISE","A"),""))</f>
        <v/>
      </c>
      <c r="M101" s="47" t="str">
        <f>IF(ISBLANK(A101),"",IFERROR(GETPIVOTDATA("Nombre de N°IE",TCD_Doc_ST!#REF!,"NOM ENTREPRISE","A"),""))</f>
        <v/>
      </c>
      <c r="N101" s="46" t="str">
        <f>IF(ISBLANK(A101),"",IFERROR(GETPIVOTDATA("Nombre de NOM ENTREPRISE",TCD_Doc_ST!$A100,"NOM ENTREPRISE","A"),""))</f>
        <v/>
      </c>
    </row>
    <row r="102" spans="1:14" ht="30" customHeight="1" x14ac:dyDescent="0.25">
      <c r="A102" s="44"/>
      <c r="B102" s="45"/>
      <c r="C102" s="47"/>
      <c r="D102" s="47"/>
      <c r="E102" s="48"/>
      <c r="F102" s="48"/>
      <c r="G102" s="49" t="str">
        <f t="shared" si="2"/>
        <v/>
      </c>
      <c r="H102" s="47" t="str">
        <f>IF(ISBLANK(A102),"",IFERROR(GETPIVOTDATA("NB NC",TCD_Doc_ST!$A101,"NOM ENTREPRISE","A")+Docs_EExt!W101,""))</f>
        <v/>
      </c>
      <c r="I102" s="47" t="str">
        <f>IF(ISBLANK(A102),"",IFERROR(GETPIVOTDATA("NB NC",TCD_Doc_ST!#REF!,"NOM ENTREPRISE","A")+GETPIVOTDATA("NB NC",TCD_Doc_ST!#REF!,"NOM ENTREPRISE","A"),""))</f>
        <v/>
      </c>
      <c r="J102" s="47" t="str">
        <f>IF(ISBLANK(A102),"",IFERROR((GETPIVOTDATA("Somme de NB",TCD_Doc_ST!$A101,"NOM ENTREPRISE","A")+GETPIVOTDATA("Somme de NB",TCD_Doc_ST!#REF!,"NOM ENTREPRISE","A")+GETPIVOTDATA("Somme de NB",TCD_Habi!$A$3,"NOM ENTREPRISE","A")+Docs_EExt!W101)-(H102+I102),""))</f>
        <v/>
      </c>
      <c r="K102" s="47" t="str">
        <f t="shared" si="3"/>
        <v/>
      </c>
      <c r="L102" s="47" t="str">
        <f>IF(ISBLANK(A102),"",IFERROR(GETPIVOTDATA("NOM ENTREPRISE",TCD_Corresp!$A$3,"NOM ENTREPRISE","A"),""))</f>
        <v/>
      </c>
      <c r="M102" s="47" t="str">
        <f>IF(ISBLANK(A102),"",IFERROR(GETPIVOTDATA("Nombre de N°IE",TCD_Doc_ST!#REF!,"NOM ENTREPRISE","A"),""))</f>
        <v/>
      </c>
      <c r="N102" s="46" t="str">
        <f>IF(ISBLANK(A102),"",IFERROR(GETPIVOTDATA("Nombre de NOM ENTREPRISE",TCD_Doc_ST!$A101,"NOM ENTREPRISE","A"),""))</f>
        <v/>
      </c>
    </row>
    <row r="103" spans="1:14" ht="30" customHeight="1" x14ac:dyDescent="0.25">
      <c r="A103" s="44"/>
      <c r="B103" s="45"/>
      <c r="C103" s="47"/>
      <c r="D103" s="47"/>
      <c r="E103" s="48"/>
      <c r="F103" s="48"/>
      <c r="G103" s="49" t="str">
        <f t="shared" si="2"/>
        <v/>
      </c>
      <c r="H103" s="47" t="str">
        <f>IF(ISBLANK(A103),"",IFERROR(GETPIVOTDATA("NB NC",TCD_Doc_ST!$A102,"NOM ENTREPRISE","A")+Docs_EExt!W102,""))</f>
        <v/>
      </c>
      <c r="I103" s="47" t="str">
        <f>IF(ISBLANK(A103),"",IFERROR(GETPIVOTDATA("NB NC",TCD_Doc_ST!#REF!,"NOM ENTREPRISE","A")+GETPIVOTDATA("NB NC",TCD_Doc_ST!#REF!,"NOM ENTREPRISE","A"),""))</f>
        <v/>
      </c>
      <c r="J103" s="47" t="str">
        <f>IF(ISBLANK(A103),"",IFERROR((GETPIVOTDATA("Somme de NB",TCD_Doc_ST!$A102,"NOM ENTREPRISE","A")+GETPIVOTDATA("Somme de NB",TCD_Doc_ST!#REF!,"NOM ENTREPRISE","A")+GETPIVOTDATA("Somme de NB",TCD_Habi!$A$3,"NOM ENTREPRISE","A")+Docs_EExt!W102)-(H103+I103),""))</f>
        <v/>
      </c>
      <c r="K103" s="47" t="str">
        <f t="shared" si="3"/>
        <v/>
      </c>
      <c r="L103" s="47" t="str">
        <f>IF(ISBLANK(A103),"",IFERROR(GETPIVOTDATA("NOM ENTREPRISE",TCD_Corresp!$A$3,"NOM ENTREPRISE","A"),""))</f>
        <v/>
      </c>
      <c r="M103" s="47" t="str">
        <f>IF(ISBLANK(A103),"",IFERROR(GETPIVOTDATA("Nombre de N°IE",TCD_Doc_ST!#REF!,"NOM ENTREPRISE","A"),""))</f>
        <v/>
      </c>
      <c r="N103" s="46" t="str">
        <f>IF(ISBLANK(A103),"",IFERROR(GETPIVOTDATA("Nombre de NOM ENTREPRISE",TCD_Doc_ST!$A102,"NOM ENTREPRISE","A"),""))</f>
        <v/>
      </c>
    </row>
    <row r="104" spans="1:14" ht="30" customHeight="1" x14ac:dyDescent="0.25">
      <c r="A104" s="44"/>
      <c r="B104" s="45"/>
      <c r="C104" s="47"/>
      <c r="D104" s="47"/>
      <c r="E104" s="48"/>
      <c r="F104" s="48"/>
      <c r="G104" s="49" t="str">
        <f t="shared" si="2"/>
        <v/>
      </c>
      <c r="H104" s="47" t="str">
        <f>IF(ISBLANK(A104),"",IFERROR(GETPIVOTDATA("NB NC",TCD_Doc_ST!$A103,"NOM ENTREPRISE","A")+Docs_EExt!W103,""))</f>
        <v/>
      </c>
      <c r="I104" s="47" t="str">
        <f>IF(ISBLANK(A104),"",IFERROR(GETPIVOTDATA("NB NC",TCD_Doc_ST!#REF!,"NOM ENTREPRISE","A")+GETPIVOTDATA("NB NC",TCD_Doc_ST!#REF!,"NOM ENTREPRISE","A"),""))</f>
        <v/>
      </c>
      <c r="J104" s="47" t="str">
        <f>IF(ISBLANK(A104),"",IFERROR((GETPIVOTDATA("Somme de NB",TCD_Doc_ST!$A103,"NOM ENTREPRISE","A")+GETPIVOTDATA("Somme de NB",TCD_Doc_ST!#REF!,"NOM ENTREPRISE","A")+GETPIVOTDATA("Somme de NB",TCD_Habi!$A$3,"NOM ENTREPRISE","A")+Docs_EExt!W103)-(H104+I104),""))</f>
        <v/>
      </c>
      <c r="K104" s="47" t="str">
        <f t="shared" si="3"/>
        <v/>
      </c>
      <c r="L104" s="47" t="str">
        <f>IF(ISBLANK(A104),"",IFERROR(GETPIVOTDATA("NOM ENTREPRISE",TCD_Corresp!$A$3,"NOM ENTREPRISE","A"),""))</f>
        <v/>
      </c>
      <c r="M104" s="47" t="str">
        <f>IF(ISBLANK(A104),"",IFERROR(GETPIVOTDATA("Nombre de N°IE",TCD_Doc_ST!#REF!,"NOM ENTREPRISE","A"),""))</f>
        <v/>
      </c>
      <c r="N104" s="46" t="str">
        <f>IF(ISBLANK(A104),"",IFERROR(GETPIVOTDATA("Nombre de NOM ENTREPRISE",TCD_Doc_ST!$A103,"NOM ENTREPRISE","A"),""))</f>
        <v/>
      </c>
    </row>
    <row r="105" spans="1:14" ht="30" customHeight="1" x14ac:dyDescent="0.25">
      <c r="A105" s="44"/>
      <c r="B105" s="45"/>
      <c r="C105" s="47"/>
      <c r="D105" s="47"/>
      <c r="E105" s="48"/>
      <c r="F105" s="48"/>
      <c r="G105" s="49" t="str">
        <f t="shared" si="2"/>
        <v/>
      </c>
      <c r="H105" s="47" t="str">
        <f>IF(ISBLANK(A105),"",IFERROR(GETPIVOTDATA("NB NC",TCD_Doc_ST!$A104,"NOM ENTREPRISE","A")+Docs_EExt!W104,""))</f>
        <v/>
      </c>
      <c r="I105" s="47" t="str">
        <f>IF(ISBLANK(A105),"",IFERROR(GETPIVOTDATA("NB NC",TCD_Doc_ST!#REF!,"NOM ENTREPRISE","A")+GETPIVOTDATA("NB NC",TCD_Doc_ST!#REF!,"NOM ENTREPRISE","A"),""))</f>
        <v/>
      </c>
      <c r="J105" s="47" t="str">
        <f>IF(ISBLANK(A105),"",IFERROR((GETPIVOTDATA("Somme de NB",TCD_Doc_ST!$A104,"NOM ENTREPRISE","A")+GETPIVOTDATA("Somme de NB",TCD_Doc_ST!#REF!,"NOM ENTREPRISE","A")+GETPIVOTDATA("Somme de NB",TCD_Habi!$A$3,"NOM ENTREPRISE","A")+Docs_EExt!W104)-(H105+I105),""))</f>
        <v/>
      </c>
      <c r="K105" s="47" t="str">
        <f t="shared" si="3"/>
        <v/>
      </c>
      <c r="L105" s="47" t="str">
        <f>IF(ISBLANK(A105),"",IFERROR(GETPIVOTDATA("NOM ENTREPRISE",TCD_Corresp!$A$3,"NOM ENTREPRISE","A"),""))</f>
        <v/>
      </c>
      <c r="M105" s="47" t="str">
        <f>IF(ISBLANK(A105),"",IFERROR(GETPIVOTDATA("Nombre de N°IE",TCD_Doc_ST!#REF!,"NOM ENTREPRISE","A"),""))</f>
        <v/>
      </c>
      <c r="N105" s="46" t="str">
        <f>IF(ISBLANK(A105),"",IFERROR(GETPIVOTDATA("Nombre de NOM ENTREPRISE",TCD_Doc_ST!$A104,"NOM ENTREPRISE","A"),""))</f>
        <v/>
      </c>
    </row>
    <row r="106" spans="1:14" ht="30" customHeight="1" x14ac:dyDescent="0.25">
      <c r="A106" s="44"/>
      <c r="B106" s="45"/>
      <c r="C106" s="47"/>
      <c r="D106" s="47"/>
      <c r="E106" s="48"/>
      <c r="F106" s="48"/>
      <c r="G106" s="49" t="str">
        <f t="shared" si="2"/>
        <v/>
      </c>
      <c r="H106" s="47" t="str">
        <f>IF(ISBLANK(A106),"",IFERROR(GETPIVOTDATA("NB NC",TCD_Doc_ST!$A105,"NOM ENTREPRISE","A")+Docs_EExt!W105,""))</f>
        <v/>
      </c>
      <c r="I106" s="47" t="str">
        <f>IF(ISBLANK(A106),"",IFERROR(GETPIVOTDATA("NB NC",TCD_Doc_ST!#REF!,"NOM ENTREPRISE","A")+GETPIVOTDATA("NB NC",TCD_Doc_ST!#REF!,"NOM ENTREPRISE","A"),""))</f>
        <v/>
      </c>
      <c r="J106" s="47" t="str">
        <f>IF(ISBLANK(A106),"",IFERROR((GETPIVOTDATA("Somme de NB",TCD_Doc_ST!$A105,"NOM ENTREPRISE","A")+GETPIVOTDATA("Somme de NB",TCD_Doc_ST!#REF!,"NOM ENTREPRISE","A")+GETPIVOTDATA("Somme de NB",TCD_Habi!$A$3,"NOM ENTREPRISE","A")+Docs_EExt!W105)-(H106+I106),""))</f>
        <v/>
      </c>
      <c r="K106" s="47" t="str">
        <f t="shared" si="3"/>
        <v/>
      </c>
      <c r="L106" s="47" t="str">
        <f>IF(ISBLANK(A106),"",IFERROR(GETPIVOTDATA("NOM ENTREPRISE",TCD_Corresp!$A$3,"NOM ENTREPRISE","A"),""))</f>
        <v/>
      </c>
      <c r="M106" s="47" t="str">
        <f>IF(ISBLANK(A106),"",IFERROR(GETPIVOTDATA("Nombre de N°IE",TCD_Doc_ST!#REF!,"NOM ENTREPRISE","A"),""))</f>
        <v/>
      </c>
      <c r="N106" s="46" t="str">
        <f>IF(ISBLANK(A106),"",IFERROR(GETPIVOTDATA("Nombre de NOM ENTREPRISE",TCD_Doc_ST!$A105,"NOM ENTREPRISE","A"),""))</f>
        <v/>
      </c>
    </row>
    <row r="107" spans="1:14" ht="30" customHeight="1" x14ac:dyDescent="0.25">
      <c r="A107" s="44"/>
      <c r="B107" s="45"/>
      <c r="C107" s="47"/>
      <c r="D107" s="47"/>
      <c r="E107" s="48"/>
      <c r="F107" s="48"/>
      <c r="G107" s="49" t="str">
        <f t="shared" si="2"/>
        <v/>
      </c>
      <c r="H107" s="47" t="str">
        <f>IF(ISBLANK(A107),"",IFERROR(GETPIVOTDATA("NB NC",TCD_Doc_ST!$A106,"NOM ENTREPRISE","A")+Docs_EExt!W106,""))</f>
        <v/>
      </c>
      <c r="I107" s="47" t="str">
        <f>IF(ISBLANK(A107),"",IFERROR(GETPIVOTDATA("NB NC",TCD_Doc_ST!#REF!,"NOM ENTREPRISE","A")+GETPIVOTDATA("NB NC",TCD_Doc_ST!#REF!,"NOM ENTREPRISE","A"),""))</f>
        <v/>
      </c>
      <c r="J107" s="47" t="str">
        <f>IF(ISBLANK(A107),"",IFERROR((GETPIVOTDATA("Somme de NB",TCD_Doc_ST!$A106,"NOM ENTREPRISE","A")+GETPIVOTDATA("Somme de NB",TCD_Doc_ST!#REF!,"NOM ENTREPRISE","A")+GETPIVOTDATA("Somme de NB",TCD_Habi!$A$3,"NOM ENTREPRISE","A")+Docs_EExt!W106)-(H107+I107),""))</f>
        <v/>
      </c>
      <c r="K107" s="47" t="str">
        <f t="shared" si="3"/>
        <v/>
      </c>
      <c r="L107" s="47" t="str">
        <f>IF(ISBLANK(A107),"",IFERROR(GETPIVOTDATA("NOM ENTREPRISE",TCD_Corresp!$A$3,"NOM ENTREPRISE","A"),""))</f>
        <v/>
      </c>
      <c r="M107" s="47" t="str">
        <f>IF(ISBLANK(A107),"",IFERROR(GETPIVOTDATA("Nombre de N°IE",TCD_Doc_ST!#REF!,"NOM ENTREPRISE","A"),""))</f>
        <v/>
      </c>
      <c r="N107" s="46" t="str">
        <f>IF(ISBLANK(A107),"",IFERROR(GETPIVOTDATA("Nombre de NOM ENTREPRISE",TCD_Doc_ST!$A106,"NOM ENTREPRISE","A"),""))</f>
        <v/>
      </c>
    </row>
    <row r="108" spans="1:14" ht="30" customHeight="1" x14ac:dyDescent="0.25">
      <c r="A108" s="44"/>
      <c r="B108" s="45"/>
      <c r="C108" s="47"/>
      <c r="D108" s="47"/>
      <c r="E108" s="48"/>
      <c r="F108" s="48"/>
      <c r="G108" s="49" t="str">
        <f t="shared" si="2"/>
        <v/>
      </c>
      <c r="H108" s="47" t="str">
        <f>IF(ISBLANK(A108),"",IFERROR(GETPIVOTDATA("NB NC",TCD_Doc_ST!$A107,"NOM ENTREPRISE","A")+Docs_EExt!W107,""))</f>
        <v/>
      </c>
      <c r="I108" s="47" t="str">
        <f>IF(ISBLANK(A108),"",IFERROR(GETPIVOTDATA("NB NC",TCD_Doc_ST!#REF!,"NOM ENTREPRISE","A")+GETPIVOTDATA("NB NC",TCD_Doc_ST!#REF!,"NOM ENTREPRISE","A"),""))</f>
        <v/>
      </c>
      <c r="J108" s="47" t="str">
        <f>IF(ISBLANK(A108),"",IFERROR((GETPIVOTDATA("Somme de NB",TCD_Doc_ST!$A107,"NOM ENTREPRISE","A")+GETPIVOTDATA("Somme de NB",TCD_Doc_ST!#REF!,"NOM ENTREPRISE","A")+GETPIVOTDATA("Somme de NB",TCD_Habi!$A$3,"NOM ENTREPRISE","A")+Docs_EExt!W107)-(H108+I108),""))</f>
        <v/>
      </c>
      <c r="K108" s="47" t="str">
        <f t="shared" si="3"/>
        <v/>
      </c>
      <c r="L108" s="47" t="str">
        <f>IF(ISBLANK(A108),"",IFERROR(GETPIVOTDATA("NOM ENTREPRISE",TCD_Corresp!$A$3,"NOM ENTREPRISE","A"),""))</f>
        <v/>
      </c>
      <c r="M108" s="47" t="str">
        <f>IF(ISBLANK(A108),"",IFERROR(GETPIVOTDATA("Nombre de N°IE",TCD_Doc_ST!#REF!,"NOM ENTREPRISE","A"),""))</f>
        <v/>
      </c>
      <c r="N108" s="46" t="str">
        <f>IF(ISBLANK(A108),"",IFERROR(GETPIVOTDATA("Nombre de NOM ENTREPRISE",TCD_Doc_ST!$A107,"NOM ENTREPRISE","A"),""))</f>
        <v/>
      </c>
    </row>
    <row r="109" spans="1:14" ht="30" customHeight="1" x14ac:dyDescent="0.25">
      <c r="A109" s="44"/>
      <c r="B109" s="45"/>
      <c r="C109" s="47"/>
      <c r="D109" s="47"/>
      <c r="E109" s="48"/>
      <c r="F109" s="48"/>
      <c r="G109" s="49" t="str">
        <f t="shared" si="2"/>
        <v/>
      </c>
      <c r="H109" s="47" t="str">
        <f>IF(ISBLANK(A109),"",IFERROR(GETPIVOTDATA("NB NC",TCD_Doc_ST!$A108,"NOM ENTREPRISE","A")+Docs_EExt!W108,""))</f>
        <v/>
      </c>
      <c r="I109" s="47" t="str">
        <f>IF(ISBLANK(A109),"",IFERROR(GETPIVOTDATA("NB NC",TCD_Doc_ST!#REF!,"NOM ENTREPRISE","A")+GETPIVOTDATA("NB NC",TCD_Doc_ST!#REF!,"NOM ENTREPRISE","A"),""))</f>
        <v/>
      </c>
      <c r="J109" s="47" t="str">
        <f>IF(ISBLANK(A109),"",IFERROR((GETPIVOTDATA("Somme de NB",TCD_Doc_ST!$A108,"NOM ENTREPRISE","A")+GETPIVOTDATA("Somme de NB",TCD_Doc_ST!#REF!,"NOM ENTREPRISE","A")+GETPIVOTDATA("Somme de NB",TCD_Habi!$A$3,"NOM ENTREPRISE","A")+Docs_EExt!W108)-(H109+I109),""))</f>
        <v/>
      </c>
      <c r="K109" s="47" t="str">
        <f t="shared" si="3"/>
        <v/>
      </c>
      <c r="L109" s="47" t="str">
        <f>IF(ISBLANK(A109),"",IFERROR(GETPIVOTDATA("NOM ENTREPRISE",TCD_Corresp!$A$3,"NOM ENTREPRISE","A"),""))</f>
        <v/>
      </c>
      <c r="M109" s="47" t="str">
        <f>IF(ISBLANK(A109),"",IFERROR(GETPIVOTDATA("Nombre de N°IE",TCD_Doc_ST!#REF!,"NOM ENTREPRISE","A"),""))</f>
        <v/>
      </c>
      <c r="N109" s="46" t="str">
        <f>IF(ISBLANK(A109),"",IFERROR(GETPIVOTDATA("Nombre de NOM ENTREPRISE",TCD_Doc_ST!$A108,"NOM ENTREPRISE","A"),""))</f>
        <v/>
      </c>
    </row>
    <row r="110" spans="1:14" ht="30" customHeight="1" x14ac:dyDescent="0.25">
      <c r="A110" s="44"/>
      <c r="B110" s="45"/>
      <c r="C110" s="47"/>
      <c r="D110" s="47"/>
      <c r="E110" s="48"/>
      <c r="F110" s="48"/>
      <c r="G110" s="49" t="str">
        <f t="shared" si="2"/>
        <v/>
      </c>
      <c r="H110" s="47" t="str">
        <f>IF(ISBLANK(A110),"",IFERROR(GETPIVOTDATA("NB NC",TCD_Doc_ST!$A109,"NOM ENTREPRISE","A")+Docs_EExt!W109,""))</f>
        <v/>
      </c>
      <c r="I110" s="47" t="str">
        <f>IF(ISBLANK(A110),"",IFERROR(GETPIVOTDATA("NB NC",TCD_Doc_ST!#REF!,"NOM ENTREPRISE","A")+GETPIVOTDATA("NB NC",TCD_Doc_ST!#REF!,"NOM ENTREPRISE","A"),""))</f>
        <v/>
      </c>
      <c r="J110" s="47" t="str">
        <f>IF(ISBLANK(A110),"",IFERROR((GETPIVOTDATA("Somme de NB",TCD_Doc_ST!$A109,"NOM ENTREPRISE","A")+GETPIVOTDATA("Somme de NB",TCD_Doc_ST!#REF!,"NOM ENTREPRISE","A")+GETPIVOTDATA("Somme de NB",TCD_Habi!$A$3,"NOM ENTREPRISE","A")+Docs_EExt!W109)-(H110+I110),""))</f>
        <v/>
      </c>
      <c r="K110" s="47" t="str">
        <f t="shared" si="3"/>
        <v/>
      </c>
      <c r="L110" s="47" t="str">
        <f>IF(ISBLANK(A110),"",IFERROR(GETPIVOTDATA("NOM ENTREPRISE",TCD_Corresp!$A$3,"NOM ENTREPRISE","A"),""))</f>
        <v/>
      </c>
      <c r="M110" s="47" t="str">
        <f>IF(ISBLANK(A110),"",IFERROR(GETPIVOTDATA("Nombre de N°IE",TCD_Doc_ST!#REF!,"NOM ENTREPRISE","A"),""))</f>
        <v/>
      </c>
      <c r="N110" s="46" t="str">
        <f>IF(ISBLANK(A110),"",IFERROR(GETPIVOTDATA("Nombre de NOM ENTREPRISE",TCD_Doc_ST!$A109,"NOM ENTREPRISE","A"),""))</f>
        <v/>
      </c>
    </row>
    <row r="111" spans="1:14" ht="30" customHeight="1" x14ac:dyDescent="0.25">
      <c r="A111" s="44"/>
      <c r="B111" s="45"/>
      <c r="C111" s="47"/>
      <c r="D111" s="47"/>
      <c r="E111" s="48"/>
      <c r="F111" s="48"/>
      <c r="G111" s="49" t="str">
        <f t="shared" si="2"/>
        <v/>
      </c>
      <c r="H111" s="47" t="str">
        <f>IF(ISBLANK(A111),"",IFERROR(GETPIVOTDATA("NB NC",TCD_Doc_ST!$A110,"NOM ENTREPRISE","A")+Docs_EExt!W110,""))</f>
        <v/>
      </c>
      <c r="I111" s="47" t="str">
        <f>IF(ISBLANK(A111),"",IFERROR(GETPIVOTDATA("NB NC",TCD_Doc_ST!#REF!,"NOM ENTREPRISE","A")+GETPIVOTDATA("NB NC",TCD_Doc_ST!#REF!,"NOM ENTREPRISE","A"),""))</f>
        <v/>
      </c>
      <c r="J111" s="47" t="str">
        <f>IF(ISBLANK(A111),"",IFERROR((GETPIVOTDATA("Somme de NB",TCD_Doc_ST!$A110,"NOM ENTREPRISE","A")+GETPIVOTDATA("Somme de NB",TCD_Doc_ST!#REF!,"NOM ENTREPRISE","A")+GETPIVOTDATA("Somme de NB",TCD_Habi!$A$3,"NOM ENTREPRISE","A")+Docs_EExt!W110)-(H111+I111),""))</f>
        <v/>
      </c>
      <c r="K111" s="47" t="str">
        <f t="shared" si="3"/>
        <v/>
      </c>
      <c r="L111" s="47" t="str">
        <f>IF(ISBLANK(A111),"",IFERROR(GETPIVOTDATA("NOM ENTREPRISE",TCD_Corresp!$A$3,"NOM ENTREPRISE","A"),""))</f>
        <v/>
      </c>
      <c r="M111" s="47" t="str">
        <f>IF(ISBLANK(A111),"",IFERROR(GETPIVOTDATA("Nombre de N°IE",TCD_Doc_ST!#REF!,"NOM ENTREPRISE","A"),""))</f>
        <v/>
      </c>
      <c r="N111" s="46" t="str">
        <f>IF(ISBLANK(A111),"",IFERROR(GETPIVOTDATA("Nombre de NOM ENTREPRISE",TCD_Doc_ST!$A110,"NOM ENTREPRISE","A"),""))</f>
        <v/>
      </c>
    </row>
    <row r="112" spans="1:14" ht="30" customHeight="1" x14ac:dyDescent="0.25">
      <c r="A112" s="44"/>
      <c r="B112" s="45"/>
      <c r="C112" s="47"/>
      <c r="D112" s="47"/>
      <c r="E112" s="48"/>
      <c r="F112" s="48"/>
      <c r="G112" s="49" t="str">
        <f t="shared" si="2"/>
        <v/>
      </c>
      <c r="H112" s="47" t="str">
        <f>IF(ISBLANK(A112),"",IFERROR(GETPIVOTDATA("NB NC",TCD_Doc_ST!$A111,"NOM ENTREPRISE","A")+Docs_EExt!W111,""))</f>
        <v/>
      </c>
      <c r="I112" s="47" t="str">
        <f>IF(ISBLANK(A112),"",IFERROR(GETPIVOTDATA("NB NC",TCD_Doc_ST!#REF!,"NOM ENTREPRISE","A")+GETPIVOTDATA("NB NC",TCD_Doc_ST!#REF!,"NOM ENTREPRISE","A"),""))</f>
        <v/>
      </c>
      <c r="J112" s="47" t="str">
        <f>IF(ISBLANK(A112),"",IFERROR((GETPIVOTDATA("Somme de NB",TCD_Doc_ST!$A111,"NOM ENTREPRISE","A")+GETPIVOTDATA("Somme de NB",TCD_Doc_ST!#REF!,"NOM ENTREPRISE","A")+GETPIVOTDATA("Somme de NB",TCD_Habi!$A$3,"NOM ENTREPRISE","A")+Docs_EExt!W111)-(H112+I112),""))</f>
        <v/>
      </c>
      <c r="K112" s="47" t="str">
        <f t="shared" si="3"/>
        <v/>
      </c>
      <c r="L112" s="47" t="str">
        <f>IF(ISBLANK(A112),"",IFERROR(GETPIVOTDATA("NOM ENTREPRISE",TCD_Corresp!$A$3,"NOM ENTREPRISE","A"),""))</f>
        <v/>
      </c>
      <c r="M112" s="47" t="str">
        <f>IF(ISBLANK(A112),"",IFERROR(GETPIVOTDATA("Nombre de N°IE",TCD_Doc_ST!#REF!,"NOM ENTREPRISE","A"),""))</f>
        <v/>
      </c>
      <c r="N112" s="46" t="str">
        <f>IF(ISBLANK(A112),"",IFERROR(GETPIVOTDATA("Nombre de NOM ENTREPRISE",TCD_Doc_ST!$A111,"NOM ENTREPRISE","A"),""))</f>
        <v/>
      </c>
    </row>
    <row r="113" spans="1:14" ht="30" customHeight="1" x14ac:dyDescent="0.25">
      <c r="A113" s="44"/>
      <c r="B113" s="45"/>
      <c r="C113" s="47"/>
      <c r="D113" s="47"/>
      <c r="E113" s="48"/>
      <c r="F113" s="48"/>
      <c r="G113" s="49" t="str">
        <f t="shared" si="2"/>
        <v/>
      </c>
      <c r="H113" s="47" t="str">
        <f>IF(ISBLANK(A113),"",IFERROR(GETPIVOTDATA("NB NC",TCD_Doc_ST!$A112,"NOM ENTREPRISE","A")+Docs_EExt!W112,""))</f>
        <v/>
      </c>
      <c r="I113" s="47" t="str">
        <f>IF(ISBLANK(A113),"",IFERROR(GETPIVOTDATA("NB NC",TCD_Doc_ST!#REF!,"NOM ENTREPRISE","A")+GETPIVOTDATA("NB NC",TCD_Doc_ST!#REF!,"NOM ENTREPRISE","A"),""))</f>
        <v/>
      </c>
      <c r="J113" s="47" t="str">
        <f>IF(ISBLANK(A113),"",IFERROR((GETPIVOTDATA("Somme de NB",TCD_Doc_ST!$A112,"NOM ENTREPRISE","A")+GETPIVOTDATA("Somme de NB",TCD_Doc_ST!#REF!,"NOM ENTREPRISE","A")+GETPIVOTDATA("Somme de NB",TCD_Habi!$A$3,"NOM ENTREPRISE","A")+Docs_EExt!W112)-(H113+I113),""))</f>
        <v/>
      </c>
      <c r="K113" s="47" t="str">
        <f t="shared" si="3"/>
        <v/>
      </c>
      <c r="L113" s="47" t="str">
        <f>IF(ISBLANK(A113),"",IFERROR(GETPIVOTDATA("NOM ENTREPRISE",TCD_Corresp!$A$3,"NOM ENTREPRISE","A"),""))</f>
        <v/>
      </c>
      <c r="M113" s="47" t="str">
        <f>IF(ISBLANK(A113),"",IFERROR(GETPIVOTDATA("Nombre de N°IE",TCD_Doc_ST!#REF!,"NOM ENTREPRISE","A"),""))</f>
        <v/>
      </c>
      <c r="N113" s="46" t="str">
        <f>IF(ISBLANK(A113),"",IFERROR(GETPIVOTDATA("Nombre de NOM ENTREPRISE",TCD_Doc_ST!$A112,"NOM ENTREPRISE","A"),""))</f>
        <v/>
      </c>
    </row>
    <row r="114" spans="1:14" ht="30" customHeight="1" x14ac:dyDescent="0.25">
      <c r="A114" s="44"/>
      <c r="B114" s="45"/>
      <c r="C114" s="47"/>
      <c r="D114" s="47"/>
      <c r="E114" s="48"/>
      <c r="F114" s="48"/>
      <c r="G114" s="49" t="str">
        <f t="shared" si="2"/>
        <v/>
      </c>
      <c r="H114" s="47" t="str">
        <f>IF(ISBLANK(A114),"",IFERROR(GETPIVOTDATA("NB NC",TCD_Doc_ST!$A113,"NOM ENTREPRISE","A")+Docs_EExt!W113,""))</f>
        <v/>
      </c>
      <c r="I114" s="47" t="str">
        <f>IF(ISBLANK(A114),"",IFERROR(GETPIVOTDATA("NB NC",TCD_Doc_ST!#REF!,"NOM ENTREPRISE","A")+GETPIVOTDATA("NB NC",TCD_Doc_ST!#REF!,"NOM ENTREPRISE","A"),""))</f>
        <v/>
      </c>
      <c r="J114" s="47" t="str">
        <f>IF(ISBLANK(A114),"",IFERROR((GETPIVOTDATA("Somme de NB",TCD_Doc_ST!$A113,"NOM ENTREPRISE","A")+GETPIVOTDATA("Somme de NB",TCD_Doc_ST!#REF!,"NOM ENTREPRISE","A")+GETPIVOTDATA("Somme de NB",TCD_Habi!$A$3,"NOM ENTREPRISE","A")+Docs_EExt!W113)-(H114+I114),""))</f>
        <v/>
      </c>
      <c r="K114" s="47" t="str">
        <f t="shared" si="3"/>
        <v/>
      </c>
      <c r="L114" s="47" t="str">
        <f>IF(ISBLANK(A114),"",IFERROR(GETPIVOTDATA("NOM ENTREPRISE",TCD_Corresp!$A$3,"NOM ENTREPRISE","A"),""))</f>
        <v/>
      </c>
      <c r="M114" s="47" t="str">
        <f>IF(ISBLANK(A114),"",IFERROR(GETPIVOTDATA("Nombre de N°IE",TCD_Doc_ST!#REF!,"NOM ENTREPRISE","A"),""))</f>
        <v/>
      </c>
      <c r="N114" s="46" t="str">
        <f>IF(ISBLANK(A114),"",IFERROR(GETPIVOTDATA("Nombre de NOM ENTREPRISE",TCD_Doc_ST!$A113,"NOM ENTREPRISE","A"),""))</f>
        <v/>
      </c>
    </row>
    <row r="115" spans="1:14" ht="30" customHeight="1" x14ac:dyDescent="0.25">
      <c r="A115" s="44"/>
      <c r="B115" s="45"/>
      <c r="C115" s="47"/>
      <c r="D115" s="47"/>
      <c r="E115" s="48"/>
      <c r="F115" s="48"/>
      <c r="G115" s="49" t="str">
        <f t="shared" si="2"/>
        <v/>
      </c>
      <c r="H115" s="47" t="str">
        <f>IF(ISBLANK(A115),"",IFERROR(GETPIVOTDATA("NB NC",TCD_Doc_ST!$A114,"NOM ENTREPRISE","A")+Docs_EExt!W114,""))</f>
        <v/>
      </c>
      <c r="I115" s="47" t="str">
        <f>IF(ISBLANK(A115),"",IFERROR(GETPIVOTDATA("NB NC",TCD_Doc_ST!#REF!,"NOM ENTREPRISE","A")+GETPIVOTDATA("NB NC",TCD_Doc_ST!#REF!,"NOM ENTREPRISE","A"),""))</f>
        <v/>
      </c>
      <c r="J115" s="47" t="str">
        <f>IF(ISBLANK(A115),"",IFERROR((GETPIVOTDATA("Somme de NB",TCD_Doc_ST!$A114,"NOM ENTREPRISE","A")+GETPIVOTDATA("Somme de NB",TCD_Doc_ST!#REF!,"NOM ENTREPRISE","A")+GETPIVOTDATA("Somme de NB",TCD_Habi!$A$3,"NOM ENTREPRISE","A")+Docs_EExt!W114)-(H115+I115),""))</f>
        <v/>
      </c>
      <c r="K115" s="47" t="str">
        <f t="shared" si="3"/>
        <v/>
      </c>
      <c r="L115" s="47" t="str">
        <f>IF(ISBLANK(A115),"",IFERROR(GETPIVOTDATA("NOM ENTREPRISE",TCD_Corresp!$A$3,"NOM ENTREPRISE","A"),""))</f>
        <v/>
      </c>
      <c r="M115" s="47" t="str">
        <f>IF(ISBLANK(A115),"",IFERROR(GETPIVOTDATA("Nombre de N°IE",TCD_Doc_ST!#REF!,"NOM ENTREPRISE","A"),""))</f>
        <v/>
      </c>
      <c r="N115" s="46" t="str">
        <f>IF(ISBLANK(A115),"",IFERROR(GETPIVOTDATA("Nombre de NOM ENTREPRISE",TCD_Doc_ST!$A114,"NOM ENTREPRISE","A"),""))</f>
        <v/>
      </c>
    </row>
    <row r="116" spans="1:14" ht="30" customHeight="1" x14ac:dyDescent="0.25">
      <c r="A116" s="44"/>
      <c r="B116" s="45"/>
      <c r="C116" s="47"/>
      <c r="D116" s="47"/>
      <c r="E116" s="48"/>
      <c r="F116" s="48"/>
      <c r="G116" s="49" t="str">
        <f t="shared" si="2"/>
        <v/>
      </c>
      <c r="H116" s="47" t="str">
        <f>IF(ISBLANK(A116),"",IFERROR(GETPIVOTDATA("NB NC",TCD_Doc_ST!$A115,"NOM ENTREPRISE","A")+Docs_EExt!W115,""))</f>
        <v/>
      </c>
      <c r="I116" s="47" t="str">
        <f>IF(ISBLANK(A116),"",IFERROR(GETPIVOTDATA("NB NC",TCD_Doc_ST!#REF!,"NOM ENTREPRISE","A")+GETPIVOTDATA("NB NC",TCD_Doc_ST!#REF!,"NOM ENTREPRISE","A"),""))</f>
        <v/>
      </c>
      <c r="J116" s="47" t="str">
        <f>IF(ISBLANK(A116),"",IFERROR((GETPIVOTDATA("Somme de NB",TCD_Doc_ST!$A115,"NOM ENTREPRISE","A")+GETPIVOTDATA("Somme de NB",TCD_Doc_ST!#REF!,"NOM ENTREPRISE","A")+GETPIVOTDATA("Somme de NB",TCD_Habi!$A$3,"NOM ENTREPRISE","A")+Docs_EExt!W115)-(H116+I116),""))</f>
        <v/>
      </c>
      <c r="K116" s="47" t="str">
        <f t="shared" si="3"/>
        <v/>
      </c>
      <c r="L116" s="47" t="str">
        <f>IF(ISBLANK(A116),"",IFERROR(GETPIVOTDATA("NOM ENTREPRISE",TCD_Corresp!$A$3,"NOM ENTREPRISE","A"),""))</f>
        <v/>
      </c>
      <c r="M116" s="47" t="str">
        <f>IF(ISBLANK(A116),"",IFERROR(GETPIVOTDATA("Nombre de N°IE",TCD_Doc_ST!#REF!,"NOM ENTREPRISE","A"),""))</f>
        <v/>
      </c>
      <c r="N116" s="46" t="str">
        <f>IF(ISBLANK(A116),"",IFERROR(GETPIVOTDATA("Nombre de NOM ENTREPRISE",TCD_Doc_ST!$A115,"NOM ENTREPRISE","A"),""))</f>
        <v/>
      </c>
    </row>
    <row r="117" spans="1:14" ht="30" customHeight="1" x14ac:dyDescent="0.25">
      <c r="A117" s="44"/>
      <c r="B117" s="45"/>
      <c r="C117" s="47"/>
      <c r="D117" s="47"/>
      <c r="E117" s="48"/>
      <c r="F117" s="48"/>
      <c r="G117" s="49" t="str">
        <f t="shared" si="2"/>
        <v/>
      </c>
      <c r="H117" s="47" t="str">
        <f>IF(ISBLANK(A117),"",IFERROR(GETPIVOTDATA("NB NC",TCD_Doc_ST!$A116,"NOM ENTREPRISE","A")+Docs_EExt!W116,""))</f>
        <v/>
      </c>
      <c r="I117" s="47" t="str">
        <f>IF(ISBLANK(A117),"",IFERROR(GETPIVOTDATA("NB NC",TCD_Doc_ST!#REF!,"NOM ENTREPRISE","A")+GETPIVOTDATA("NB NC",TCD_Doc_ST!#REF!,"NOM ENTREPRISE","A"),""))</f>
        <v/>
      </c>
      <c r="J117" s="47" t="str">
        <f>IF(ISBLANK(A117),"",IFERROR((GETPIVOTDATA("Somme de NB",TCD_Doc_ST!$A116,"NOM ENTREPRISE","A")+GETPIVOTDATA("Somme de NB",TCD_Doc_ST!#REF!,"NOM ENTREPRISE","A")+GETPIVOTDATA("Somme de NB",TCD_Habi!$A$3,"NOM ENTREPRISE","A")+Docs_EExt!W116)-(H117+I117),""))</f>
        <v/>
      </c>
      <c r="K117" s="47" t="str">
        <f t="shared" si="3"/>
        <v/>
      </c>
      <c r="L117" s="47" t="str">
        <f>IF(ISBLANK(A117),"",IFERROR(GETPIVOTDATA("NOM ENTREPRISE",TCD_Corresp!$A$3,"NOM ENTREPRISE","A"),""))</f>
        <v/>
      </c>
      <c r="M117" s="47" t="str">
        <f>IF(ISBLANK(A117),"",IFERROR(GETPIVOTDATA("Nombre de N°IE",TCD_Doc_ST!#REF!,"NOM ENTREPRISE","A"),""))</f>
        <v/>
      </c>
      <c r="N117" s="46" t="str">
        <f>IF(ISBLANK(A117),"",IFERROR(GETPIVOTDATA("Nombre de NOM ENTREPRISE",TCD_Doc_ST!$A116,"NOM ENTREPRISE","A"),""))</f>
        <v/>
      </c>
    </row>
    <row r="118" spans="1:14" ht="30" customHeight="1" x14ac:dyDescent="0.25">
      <c r="A118" s="44"/>
      <c r="B118" s="45"/>
      <c r="C118" s="47"/>
      <c r="D118" s="47"/>
      <c r="E118" s="48"/>
      <c r="F118" s="48"/>
      <c r="G118" s="49" t="str">
        <f t="shared" si="2"/>
        <v/>
      </c>
      <c r="H118" s="47" t="str">
        <f>IF(ISBLANK(A118),"",IFERROR(GETPIVOTDATA("NB NC",TCD_Doc_ST!$A117,"NOM ENTREPRISE","A")+Docs_EExt!W117,""))</f>
        <v/>
      </c>
      <c r="I118" s="47" t="str">
        <f>IF(ISBLANK(A118),"",IFERROR(GETPIVOTDATA("NB NC",TCD_Doc_ST!#REF!,"NOM ENTREPRISE","A")+GETPIVOTDATA("NB NC",TCD_Doc_ST!#REF!,"NOM ENTREPRISE","A"),""))</f>
        <v/>
      </c>
      <c r="J118" s="47" t="str">
        <f>IF(ISBLANK(A118),"",IFERROR((GETPIVOTDATA("Somme de NB",TCD_Doc_ST!$A117,"NOM ENTREPRISE","A")+GETPIVOTDATA("Somme de NB",TCD_Doc_ST!#REF!,"NOM ENTREPRISE","A")+GETPIVOTDATA("Somme de NB",TCD_Habi!$A$3,"NOM ENTREPRISE","A")+Docs_EExt!W117)-(H118+I118),""))</f>
        <v/>
      </c>
      <c r="K118" s="47" t="str">
        <f t="shared" si="3"/>
        <v/>
      </c>
      <c r="L118" s="47" t="str">
        <f>IF(ISBLANK(A118),"",IFERROR(GETPIVOTDATA("NOM ENTREPRISE",TCD_Corresp!$A$3,"NOM ENTREPRISE","A"),""))</f>
        <v/>
      </c>
      <c r="M118" s="47" t="str">
        <f>IF(ISBLANK(A118),"",IFERROR(GETPIVOTDATA("Nombre de N°IE",TCD_Doc_ST!#REF!,"NOM ENTREPRISE","A"),""))</f>
        <v/>
      </c>
      <c r="N118" s="46" t="str">
        <f>IF(ISBLANK(A118),"",IFERROR(GETPIVOTDATA("Nombre de NOM ENTREPRISE",TCD_Doc_ST!$A117,"NOM ENTREPRISE","A"),""))</f>
        <v/>
      </c>
    </row>
    <row r="119" spans="1:14" ht="30" customHeight="1" x14ac:dyDescent="0.25">
      <c r="A119" s="44"/>
      <c r="B119" s="45"/>
      <c r="C119" s="47"/>
      <c r="D119" s="47"/>
      <c r="E119" s="48"/>
      <c r="F119" s="48"/>
      <c r="G119" s="49" t="str">
        <f t="shared" si="2"/>
        <v/>
      </c>
      <c r="H119" s="47" t="str">
        <f>IF(ISBLANK(A119),"",IFERROR(GETPIVOTDATA("NB NC",TCD_Doc_ST!$A118,"NOM ENTREPRISE","A")+Docs_EExt!W118,""))</f>
        <v/>
      </c>
      <c r="I119" s="47" t="str">
        <f>IF(ISBLANK(A119),"",IFERROR(GETPIVOTDATA("NB NC",TCD_Doc_ST!#REF!,"NOM ENTREPRISE","A")+GETPIVOTDATA("NB NC",TCD_Doc_ST!#REF!,"NOM ENTREPRISE","A"),""))</f>
        <v/>
      </c>
      <c r="J119" s="47" t="str">
        <f>IF(ISBLANK(A119),"",IFERROR((GETPIVOTDATA("Somme de NB",TCD_Doc_ST!$A118,"NOM ENTREPRISE","A")+GETPIVOTDATA("Somme de NB",TCD_Doc_ST!#REF!,"NOM ENTREPRISE","A")+GETPIVOTDATA("Somme de NB",TCD_Habi!$A$3,"NOM ENTREPRISE","A")+Docs_EExt!W118)-(H119+I119),""))</f>
        <v/>
      </c>
      <c r="K119" s="47" t="str">
        <f t="shared" si="3"/>
        <v/>
      </c>
      <c r="L119" s="47" t="str">
        <f>IF(ISBLANK(A119),"",IFERROR(GETPIVOTDATA("NOM ENTREPRISE",TCD_Corresp!$A$3,"NOM ENTREPRISE","A"),""))</f>
        <v/>
      </c>
      <c r="M119" s="47" t="str">
        <f>IF(ISBLANK(A119),"",IFERROR(GETPIVOTDATA("Nombre de N°IE",TCD_Doc_ST!#REF!,"NOM ENTREPRISE","A"),""))</f>
        <v/>
      </c>
      <c r="N119" s="46" t="str">
        <f>IF(ISBLANK(A119),"",IFERROR(GETPIVOTDATA("Nombre de NOM ENTREPRISE",TCD_Doc_ST!$A118,"NOM ENTREPRISE","A"),""))</f>
        <v/>
      </c>
    </row>
    <row r="120" spans="1:14" ht="30" customHeight="1" x14ac:dyDescent="0.25">
      <c r="A120" s="44"/>
      <c r="B120" s="45"/>
      <c r="C120" s="47"/>
      <c r="D120" s="47"/>
      <c r="E120" s="48"/>
      <c r="F120" s="48"/>
      <c r="G120" s="49" t="str">
        <f t="shared" si="2"/>
        <v/>
      </c>
      <c r="H120" s="47" t="str">
        <f>IF(ISBLANK(A120),"",IFERROR(GETPIVOTDATA("NB NC",TCD_Doc_ST!$A119,"NOM ENTREPRISE","A")+Docs_EExt!W119,""))</f>
        <v/>
      </c>
      <c r="I120" s="47" t="str">
        <f>IF(ISBLANK(A120),"",IFERROR(GETPIVOTDATA("NB NC",TCD_Doc_ST!#REF!,"NOM ENTREPRISE","A")+GETPIVOTDATA("NB NC",TCD_Doc_ST!#REF!,"NOM ENTREPRISE","A"),""))</f>
        <v/>
      </c>
      <c r="J120" s="47" t="str">
        <f>IF(ISBLANK(A120),"",IFERROR((GETPIVOTDATA("Somme de NB",TCD_Doc_ST!$A119,"NOM ENTREPRISE","A")+GETPIVOTDATA("Somme de NB",TCD_Doc_ST!#REF!,"NOM ENTREPRISE","A")+GETPIVOTDATA("Somme de NB",TCD_Habi!$A$3,"NOM ENTREPRISE","A")+Docs_EExt!W119)-(H120+I120),""))</f>
        <v/>
      </c>
      <c r="K120" s="47" t="str">
        <f t="shared" si="3"/>
        <v/>
      </c>
      <c r="L120" s="47" t="str">
        <f>IF(ISBLANK(A120),"",IFERROR(GETPIVOTDATA("NOM ENTREPRISE",TCD_Corresp!$A$3,"NOM ENTREPRISE","A"),""))</f>
        <v/>
      </c>
      <c r="M120" s="47" t="str">
        <f>IF(ISBLANK(A120),"",IFERROR(GETPIVOTDATA("Nombre de N°IE",TCD_Doc_ST!#REF!,"NOM ENTREPRISE","A"),""))</f>
        <v/>
      </c>
      <c r="N120" s="46" t="str">
        <f>IF(ISBLANK(A120),"",IFERROR(GETPIVOTDATA("Nombre de NOM ENTREPRISE",TCD_Doc_ST!$A119,"NOM ENTREPRISE","A"),""))</f>
        <v/>
      </c>
    </row>
    <row r="121" spans="1:14" ht="30" customHeight="1" x14ac:dyDescent="0.25">
      <c r="A121" s="44"/>
      <c r="B121" s="45"/>
      <c r="C121" s="47"/>
      <c r="D121" s="47"/>
      <c r="E121" s="48"/>
      <c r="F121" s="48"/>
      <c r="G121" s="49" t="str">
        <f t="shared" si="2"/>
        <v/>
      </c>
      <c r="H121" s="47" t="str">
        <f>IF(ISBLANK(A121),"",IFERROR(GETPIVOTDATA("NB NC",TCD_Doc_ST!$A120,"NOM ENTREPRISE","A")+Docs_EExt!W120,""))</f>
        <v/>
      </c>
      <c r="I121" s="47" t="str">
        <f>IF(ISBLANK(A121),"",IFERROR(GETPIVOTDATA("NB NC",TCD_Doc_ST!#REF!,"NOM ENTREPRISE","A")+GETPIVOTDATA("NB NC",TCD_Doc_ST!#REF!,"NOM ENTREPRISE","A"),""))</f>
        <v/>
      </c>
      <c r="J121" s="47" t="str">
        <f>IF(ISBLANK(A121),"",IFERROR((GETPIVOTDATA("Somme de NB",TCD_Doc_ST!$A120,"NOM ENTREPRISE","A")+GETPIVOTDATA("Somme de NB",TCD_Doc_ST!#REF!,"NOM ENTREPRISE","A")+GETPIVOTDATA("Somme de NB",TCD_Habi!$A$3,"NOM ENTREPRISE","A")+Docs_EExt!W120)-(H121+I121),""))</f>
        <v/>
      </c>
      <c r="K121" s="47" t="str">
        <f t="shared" si="3"/>
        <v/>
      </c>
      <c r="L121" s="47" t="str">
        <f>IF(ISBLANK(A121),"",IFERROR(GETPIVOTDATA("NOM ENTREPRISE",TCD_Corresp!$A$3,"NOM ENTREPRISE","A"),""))</f>
        <v/>
      </c>
      <c r="M121" s="47" t="str">
        <f>IF(ISBLANK(A121),"",IFERROR(GETPIVOTDATA("Nombre de N°IE",TCD_Doc_ST!#REF!,"NOM ENTREPRISE","A"),""))</f>
        <v/>
      </c>
      <c r="N121" s="46" t="str">
        <f>IF(ISBLANK(A121),"",IFERROR(GETPIVOTDATA("Nombre de NOM ENTREPRISE",TCD_Doc_ST!$A120,"NOM ENTREPRISE","A"),""))</f>
        <v/>
      </c>
    </row>
    <row r="122" spans="1:14" ht="30" customHeight="1" x14ac:dyDescent="0.25">
      <c r="A122" s="44"/>
      <c r="B122" s="45"/>
      <c r="C122" s="47"/>
      <c r="D122" s="47"/>
      <c r="E122" s="48"/>
      <c r="F122" s="48"/>
      <c r="G122" s="49" t="str">
        <f t="shared" si="2"/>
        <v/>
      </c>
      <c r="H122" s="47" t="str">
        <f>IF(ISBLANK(A122),"",IFERROR(GETPIVOTDATA("NB NC",TCD_Doc_ST!$A121,"NOM ENTREPRISE","A")+Docs_EExt!W121,""))</f>
        <v/>
      </c>
      <c r="I122" s="47" t="str">
        <f>IF(ISBLANK(A122),"",IFERROR(GETPIVOTDATA("NB NC",TCD_Doc_ST!#REF!,"NOM ENTREPRISE","A")+GETPIVOTDATA("NB NC",TCD_Doc_ST!#REF!,"NOM ENTREPRISE","A"),""))</f>
        <v/>
      </c>
      <c r="J122" s="47" t="str">
        <f>IF(ISBLANK(A122),"",IFERROR((GETPIVOTDATA("Somme de NB",TCD_Doc_ST!$A121,"NOM ENTREPRISE","A")+GETPIVOTDATA("Somme de NB",TCD_Doc_ST!#REF!,"NOM ENTREPRISE","A")+GETPIVOTDATA("Somme de NB",TCD_Habi!$A$3,"NOM ENTREPRISE","A")+Docs_EExt!W121)-(H122+I122),""))</f>
        <v/>
      </c>
      <c r="K122" s="47" t="str">
        <f t="shared" si="3"/>
        <v/>
      </c>
      <c r="L122" s="47" t="str">
        <f>IF(ISBLANK(A122),"",IFERROR(GETPIVOTDATA("NOM ENTREPRISE",TCD_Corresp!$A$3,"NOM ENTREPRISE","A"),""))</f>
        <v/>
      </c>
      <c r="M122" s="47" t="str">
        <f>IF(ISBLANK(A122),"",IFERROR(GETPIVOTDATA("Nombre de N°IE",TCD_Doc_ST!#REF!,"NOM ENTREPRISE","A"),""))</f>
        <v/>
      </c>
      <c r="N122" s="46" t="str">
        <f>IF(ISBLANK(A122),"",IFERROR(GETPIVOTDATA("Nombre de NOM ENTREPRISE",TCD_Doc_ST!$A121,"NOM ENTREPRISE","A"),""))</f>
        <v/>
      </c>
    </row>
    <row r="123" spans="1:14" ht="30" customHeight="1" x14ac:dyDescent="0.25">
      <c r="A123" s="44"/>
      <c r="B123" s="45"/>
      <c r="C123" s="47"/>
      <c r="D123" s="47"/>
      <c r="E123" s="48"/>
      <c r="F123" s="48"/>
      <c r="G123" s="49" t="str">
        <f t="shared" si="2"/>
        <v/>
      </c>
      <c r="H123" s="47" t="str">
        <f>IF(ISBLANK(A123),"",IFERROR(GETPIVOTDATA("NB NC",TCD_Doc_ST!$A122,"NOM ENTREPRISE","A")+Docs_EExt!W122,""))</f>
        <v/>
      </c>
      <c r="I123" s="47" t="str">
        <f>IF(ISBLANK(A123),"",IFERROR(GETPIVOTDATA("NB NC",TCD_Doc_ST!#REF!,"NOM ENTREPRISE","A")+GETPIVOTDATA("NB NC",TCD_Doc_ST!#REF!,"NOM ENTREPRISE","A"),""))</f>
        <v/>
      </c>
      <c r="J123" s="47" t="str">
        <f>IF(ISBLANK(A123),"",IFERROR((GETPIVOTDATA("Somme de NB",TCD_Doc_ST!$A122,"NOM ENTREPRISE","A")+GETPIVOTDATA("Somme de NB",TCD_Doc_ST!#REF!,"NOM ENTREPRISE","A")+GETPIVOTDATA("Somme de NB",TCD_Habi!$A$3,"NOM ENTREPRISE","A")+Docs_EExt!W122)-(H123+I123),""))</f>
        <v/>
      </c>
      <c r="K123" s="47" t="str">
        <f t="shared" si="3"/>
        <v/>
      </c>
      <c r="L123" s="47" t="str">
        <f>IF(ISBLANK(A123),"",IFERROR(GETPIVOTDATA("NOM ENTREPRISE",TCD_Corresp!$A$3,"NOM ENTREPRISE","A"),""))</f>
        <v/>
      </c>
      <c r="M123" s="47" t="str">
        <f>IF(ISBLANK(A123),"",IFERROR(GETPIVOTDATA("Nombre de N°IE",TCD_Doc_ST!#REF!,"NOM ENTREPRISE","A"),""))</f>
        <v/>
      </c>
      <c r="N123" s="46" t="str">
        <f>IF(ISBLANK(A123),"",IFERROR(GETPIVOTDATA("Nombre de NOM ENTREPRISE",TCD_Doc_ST!$A122,"NOM ENTREPRISE","A"),""))</f>
        <v/>
      </c>
    </row>
    <row r="124" spans="1:14" ht="30" customHeight="1" x14ac:dyDescent="0.25">
      <c r="A124" s="44"/>
      <c r="B124" s="45"/>
      <c r="C124" s="47"/>
      <c r="D124" s="47"/>
      <c r="E124" s="48"/>
      <c r="F124" s="48"/>
      <c r="G124" s="49" t="str">
        <f t="shared" si="2"/>
        <v/>
      </c>
      <c r="H124" s="47" t="str">
        <f>IF(ISBLANK(A124),"",IFERROR(GETPIVOTDATA("NB NC",TCD_Doc_ST!$A123,"NOM ENTREPRISE","A")+Docs_EExt!W123,""))</f>
        <v/>
      </c>
      <c r="I124" s="47" t="str">
        <f>IF(ISBLANK(A124),"",IFERROR(GETPIVOTDATA("NB NC",TCD_Doc_ST!#REF!,"NOM ENTREPRISE","A")+GETPIVOTDATA("NB NC",TCD_Doc_ST!#REF!,"NOM ENTREPRISE","A"),""))</f>
        <v/>
      </c>
      <c r="J124" s="47" t="str">
        <f>IF(ISBLANK(A124),"",IFERROR((GETPIVOTDATA("Somme de NB",TCD_Doc_ST!$A123,"NOM ENTREPRISE","A")+GETPIVOTDATA("Somme de NB",TCD_Doc_ST!#REF!,"NOM ENTREPRISE","A")+GETPIVOTDATA("Somme de NB",TCD_Habi!$A$3,"NOM ENTREPRISE","A")+Docs_EExt!W123)-(H124+I124),""))</f>
        <v/>
      </c>
      <c r="K124" s="47" t="str">
        <f t="shared" si="3"/>
        <v/>
      </c>
      <c r="L124" s="47" t="str">
        <f>IF(ISBLANK(A124),"",IFERROR(GETPIVOTDATA("NOM ENTREPRISE",TCD_Corresp!$A$3,"NOM ENTREPRISE","A"),""))</f>
        <v/>
      </c>
      <c r="M124" s="47" t="str">
        <f>IF(ISBLANK(A124),"",IFERROR(GETPIVOTDATA("Nombre de N°IE",TCD_Doc_ST!#REF!,"NOM ENTREPRISE","A"),""))</f>
        <v/>
      </c>
      <c r="N124" s="46" t="str">
        <f>IF(ISBLANK(A124),"",IFERROR(GETPIVOTDATA("Nombre de NOM ENTREPRISE",TCD_Doc_ST!$A123,"NOM ENTREPRISE","A"),""))</f>
        <v/>
      </c>
    </row>
    <row r="125" spans="1:14" ht="30" customHeight="1" x14ac:dyDescent="0.25">
      <c r="A125" s="44"/>
      <c r="B125" s="45"/>
      <c r="C125" s="47"/>
      <c r="D125" s="47"/>
      <c r="E125" s="48"/>
      <c r="F125" s="48"/>
      <c r="G125" s="49" t="str">
        <f t="shared" si="2"/>
        <v/>
      </c>
      <c r="H125" s="47" t="str">
        <f>IF(ISBLANK(A125),"",IFERROR(GETPIVOTDATA("NB NC",TCD_Doc_ST!$A124,"NOM ENTREPRISE","A")+Docs_EExt!W124,""))</f>
        <v/>
      </c>
      <c r="I125" s="47" t="str">
        <f>IF(ISBLANK(A125),"",IFERROR(GETPIVOTDATA("NB NC",TCD_Doc_ST!#REF!,"NOM ENTREPRISE","A")+GETPIVOTDATA("NB NC",TCD_Doc_ST!#REF!,"NOM ENTREPRISE","A"),""))</f>
        <v/>
      </c>
      <c r="J125" s="47" t="str">
        <f>IF(ISBLANK(A125),"",IFERROR((GETPIVOTDATA("Somme de NB",TCD_Doc_ST!$A124,"NOM ENTREPRISE","A")+GETPIVOTDATA("Somme de NB",TCD_Doc_ST!#REF!,"NOM ENTREPRISE","A")+GETPIVOTDATA("Somme de NB",TCD_Habi!$A$3,"NOM ENTREPRISE","A")+Docs_EExt!W124)-(H125+I125),""))</f>
        <v/>
      </c>
      <c r="K125" s="47" t="str">
        <f t="shared" si="3"/>
        <v/>
      </c>
      <c r="L125" s="47" t="str">
        <f>IF(ISBLANK(A125),"",IFERROR(GETPIVOTDATA("NOM ENTREPRISE",TCD_Corresp!$A$3,"NOM ENTREPRISE","A"),""))</f>
        <v/>
      </c>
      <c r="M125" s="47" t="str">
        <f>IF(ISBLANK(A125),"",IFERROR(GETPIVOTDATA("Nombre de N°IE",TCD_Doc_ST!#REF!,"NOM ENTREPRISE","A"),""))</f>
        <v/>
      </c>
      <c r="N125" s="46" t="str">
        <f>IF(ISBLANK(A125),"",IFERROR(GETPIVOTDATA("Nombre de NOM ENTREPRISE",TCD_Doc_ST!$A124,"NOM ENTREPRISE","A"),""))</f>
        <v/>
      </c>
    </row>
    <row r="126" spans="1:14" ht="30" customHeight="1" x14ac:dyDescent="0.25">
      <c r="A126" s="44"/>
      <c r="B126" s="45"/>
      <c r="C126" s="47"/>
      <c r="D126" s="47"/>
      <c r="E126" s="48"/>
      <c r="F126" s="48"/>
      <c r="G126" s="49" t="str">
        <f t="shared" si="2"/>
        <v/>
      </c>
      <c r="H126" s="47" t="str">
        <f>IF(ISBLANK(A126),"",IFERROR(GETPIVOTDATA("NB NC",TCD_Doc_ST!$A125,"NOM ENTREPRISE","A")+Docs_EExt!W125,""))</f>
        <v/>
      </c>
      <c r="I126" s="47" t="str">
        <f>IF(ISBLANK(A126),"",IFERROR(GETPIVOTDATA("NB NC",TCD_Doc_ST!#REF!,"NOM ENTREPRISE","A")+GETPIVOTDATA("NB NC",TCD_Doc_ST!#REF!,"NOM ENTREPRISE","A"),""))</f>
        <v/>
      </c>
      <c r="J126" s="47" t="str">
        <f>IF(ISBLANK(A126),"",IFERROR((GETPIVOTDATA("Somme de NB",TCD_Doc_ST!$A125,"NOM ENTREPRISE","A")+GETPIVOTDATA("Somme de NB",TCD_Doc_ST!#REF!,"NOM ENTREPRISE","A")+GETPIVOTDATA("Somme de NB",TCD_Habi!$A$3,"NOM ENTREPRISE","A")+Docs_EExt!W125)-(H126+I126),""))</f>
        <v/>
      </c>
      <c r="K126" s="47" t="str">
        <f t="shared" si="3"/>
        <v/>
      </c>
      <c r="L126" s="47" t="str">
        <f>IF(ISBLANK(A126),"",IFERROR(GETPIVOTDATA("NOM ENTREPRISE",TCD_Corresp!$A$3,"NOM ENTREPRISE","A"),""))</f>
        <v/>
      </c>
      <c r="M126" s="47" t="str">
        <f>IF(ISBLANK(A126),"",IFERROR(GETPIVOTDATA("Nombre de N°IE",TCD_Doc_ST!#REF!,"NOM ENTREPRISE","A"),""))</f>
        <v/>
      </c>
      <c r="N126" s="46" t="str">
        <f>IF(ISBLANK(A126),"",IFERROR(GETPIVOTDATA("Nombre de NOM ENTREPRISE",TCD_Doc_ST!$A125,"NOM ENTREPRISE","A"),""))</f>
        <v/>
      </c>
    </row>
    <row r="127" spans="1:14" ht="30" customHeight="1" x14ac:dyDescent="0.25">
      <c r="A127" s="44"/>
      <c r="B127" s="45"/>
      <c r="C127" s="47"/>
      <c r="D127" s="47"/>
      <c r="E127" s="48"/>
      <c r="F127" s="48"/>
      <c r="G127" s="49" t="str">
        <f t="shared" si="2"/>
        <v/>
      </c>
      <c r="H127" s="47" t="str">
        <f>IF(ISBLANK(A127),"",IFERROR(GETPIVOTDATA("NB NC",TCD_Doc_ST!$A126,"NOM ENTREPRISE","A")+Docs_EExt!W126,""))</f>
        <v/>
      </c>
      <c r="I127" s="47" t="str">
        <f>IF(ISBLANK(A127),"",IFERROR(GETPIVOTDATA("NB NC",TCD_Doc_ST!#REF!,"NOM ENTREPRISE","A")+GETPIVOTDATA("NB NC",TCD_Doc_ST!#REF!,"NOM ENTREPRISE","A"),""))</f>
        <v/>
      </c>
      <c r="J127" s="47" t="str">
        <f>IF(ISBLANK(A127),"",IFERROR((GETPIVOTDATA("Somme de NB",TCD_Doc_ST!$A126,"NOM ENTREPRISE","A")+GETPIVOTDATA("Somme de NB",TCD_Doc_ST!#REF!,"NOM ENTREPRISE","A")+GETPIVOTDATA("Somme de NB",TCD_Habi!$A$3,"NOM ENTREPRISE","A")+Docs_EExt!W126)-(H127+I127),""))</f>
        <v/>
      </c>
      <c r="K127" s="47" t="str">
        <f t="shared" si="3"/>
        <v/>
      </c>
      <c r="L127" s="47" t="str">
        <f>IF(ISBLANK(A127),"",IFERROR(GETPIVOTDATA("NOM ENTREPRISE",TCD_Corresp!$A$3,"NOM ENTREPRISE","A"),""))</f>
        <v/>
      </c>
      <c r="M127" s="47" t="str">
        <f>IF(ISBLANK(A127),"",IFERROR(GETPIVOTDATA("Nombre de N°IE",TCD_Doc_ST!#REF!,"NOM ENTREPRISE","A"),""))</f>
        <v/>
      </c>
      <c r="N127" s="46" t="str">
        <f>IF(ISBLANK(A127),"",IFERROR(GETPIVOTDATA("Nombre de NOM ENTREPRISE",TCD_Doc_ST!$A126,"NOM ENTREPRISE","A"),""))</f>
        <v/>
      </c>
    </row>
    <row r="128" spans="1:14" ht="30" customHeight="1" x14ac:dyDescent="0.25">
      <c r="A128" s="44"/>
      <c r="B128" s="45"/>
      <c r="C128" s="47"/>
      <c r="D128" s="47"/>
      <c r="E128" s="48"/>
      <c r="F128" s="48"/>
      <c r="G128" s="49" t="str">
        <f t="shared" si="2"/>
        <v/>
      </c>
      <c r="H128" s="47" t="str">
        <f>IF(ISBLANK(A128),"",IFERROR(GETPIVOTDATA("NB NC",TCD_Doc_ST!$A127,"NOM ENTREPRISE","A")+Docs_EExt!W127,""))</f>
        <v/>
      </c>
      <c r="I128" s="47" t="str">
        <f>IF(ISBLANK(A128),"",IFERROR(GETPIVOTDATA("NB NC",TCD_Doc_ST!#REF!,"NOM ENTREPRISE","A")+GETPIVOTDATA("NB NC",TCD_Doc_ST!#REF!,"NOM ENTREPRISE","A"),""))</f>
        <v/>
      </c>
      <c r="J128" s="47" t="str">
        <f>IF(ISBLANK(A128),"",IFERROR((GETPIVOTDATA("Somme de NB",TCD_Doc_ST!$A127,"NOM ENTREPRISE","A")+GETPIVOTDATA("Somme de NB",TCD_Doc_ST!#REF!,"NOM ENTREPRISE","A")+GETPIVOTDATA("Somme de NB",TCD_Habi!$A$3,"NOM ENTREPRISE","A")+Docs_EExt!W127)-(H128+I128),""))</f>
        <v/>
      </c>
      <c r="K128" s="47" t="str">
        <f t="shared" si="3"/>
        <v/>
      </c>
      <c r="L128" s="47" t="str">
        <f>IF(ISBLANK(A128),"",IFERROR(GETPIVOTDATA("NOM ENTREPRISE",TCD_Corresp!$A$3,"NOM ENTREPRISE","A"),""))</f>
        <v/>
      </c>
      <c r="M128" s="47" t="str">
        <f>IF(ISBLANK(A128),"",IFERROR(GETPIVOTDATA("Nombre de N°IE",TCD_Doc_ST!#REF!,"NOM ENTREPRISE","A"),""))</f>
        <v/>
      </c>
      <c r="N128" s="46" t="str">
        <f>IF(ISBLANK(A128),"",IFERROR(GETPIVOTDATA("Nombre de NOM ENTREPRISE",TCD_Doc_ST!$A127,"NOM ENTREPRISE","A"),""))</f>
        <v/>
      </c>
    </row>
    <row r="129" spans="1:14" ht="30" customHeight="1" x14ac:dyDescent="0.25">
      <c r="A129" s="44"/>
      <c r="B129" s="45"/>
      <c r="C129" s="47"/>
      <c r="D129" s="47"/>
      <c r="E129" s="48"/>
      <c r="F129" s="48"/>
      <c r="G129" s="49" t="str">
        <f t="shared" si="2"/>
        <v/>
      </c>
      <c r="H129" s="47" t="str">
        <f>IF(ISBLANK(A129),"",IFERROR(GETPIVOTDATA("NB NC",TCD_Doc_ST!$A128,"NOM ENTREPRISE","A")+Docs_EExt!W128,""))</f>
        <v/>
      </c>
      <c r="I129" s="47" t="str">
        <f>IF(ISBLANK(A129),"",IFERROR(GETPIVOTDATA("NB NC",TCD_Doc_ST!#REF!,"NOM ENTREPRISE","A")+GETPIVOTDATA("NB NC",TCD_Doc_ST!#REF!,"NOM ENTREPRISE","A"),""))</f>
        <v/>
      </c>
      <c r="J129" s="47" t="str">
        <f>IF(ISBLANK(A129),"",IFERROR((GETPIVOTDATA("Somme de NB",TCD_Doc_ST!$A128,"NOM ENTREPRISE","A")+GETPIVOTDATA("Somme de NB",TCD_Doc_ST!#REF!,"NOM ENTREPRISE","A")+GETPIVOTDATA("Somme de NB",TCD_Habi!$A$3,"NOM ENTREPRISE","A")+Docs_EExt!W128)-(H129+I129),""))</f>
        <v/>
      </c>
      <c r="K129" s="47" t="str">
        <f t="shared" si="3"/>
        <v/>
      </c>
      <c r="L129" s="47" t="str">
        <f>IF(ISBLANK(A129),"",IFERROR(GETPIVOTDATA("NOM ENTREPRISE",TCD_Corresp!$A$3,"NOM ENTREPRISE","A"),""))</f>
        <v/>
      </c>
      <c r="M129" s="47" t="str">
        <f>IF(ISBLANK(A129),"",IFERROR(GETPIVOTDATA("Nombre de N°IE",TCD_Doc_ST!#REF!,"NOM ENTREPRISE","A"),""))</f>
        <v/>
      </c>
      <c r="N129" s="46" t="str">
        <f>IF(ISBLANK(A129),"",IFERROR(GETPIVOTDATA("Nombre de NOM ENTREPRISE",TCD_Doc_ST!$A128,"NOM ENTREPRISE","A"),""))</f>
        <v/>
      </c>
    </row>
    <row r="130" spans="1:14" ht="30" customHeight="1" x14ac:dyDescent="0.25">
      <c r="A130" s="44"/>
      <c r="B130" s="45"/>
      <c r="C130" s="47"/>
      <c r="D130" s="47"/>
      <c r="E130" s="48"/>
      <c r="F130" s="48"/>
      <c r="G130" s="49" t="str">
        <f t="shared" si="2"/>
        <v/>
      </c>
      <c r="H130" s="47" t="str">
        <f>IF(ISBLANK(A130),"",IFERROR(GETPIVOTDATA("NB NC",TCD_Doc_ST!$A129,"NOM ENTREPRISE","A")+Docs_EExt!W129,""))</f>
        <v/>
      </c>
      <c r="I130" s="47" t="str">
        <f>IF(ISBLANK(A130),"",IFERROR(GETPIVOTDATA("NB NC",TCD_Doc_ST!#REF!,"NOM ENTREPRISE","A")+GETPIVOTDATA("NB NC",TCD_Doc_ST!#REF!,"NOM ENTREPRISE","A"),""))</f>
        <v/>
      </c>
      <c r="J130" s="47" t="str">
        <f>IF(ISBLANK(A130),"",IFERROR((GETPIVOTDATA("Somme de NB",TCD_Doc_ST!$A129,"NOM ENTREPRISE","A")+GETPIVOTDATA("Somme de NB",TCD_Doc_ST!#REF!,"NOM ENTREPRISE","A")+GETPIVOTDATA("Somme de NB",TCD_Habi!$A$3,"NOM ENTREPRISE","A")+Docs_EExt!W129)-(H130+I130),""))</f>
        <v/>
      </c>
      <c r="K130" s="47" t="str">
        <f t="shared" si="3"/>
        <v/>
      </c>
      <c r="L130" s="47" t="str">
        <f>IF(ISBLANK(A130),"",IFERROR(GETPIVOTDATA("NOM ENTREPRISE",TCD_Corresp!$A$3,"NOM ENTREPRISE","A"),""))</f>
        <v/>
      </c>
      <c r="M130" s="47" t="str">
        <f>IF(ISBLANK(A130),"",IFERROR(GETPIVOTDATA("Nombre de N°IE",TCD_Doc_ST!#REF!,"NOM ENTREPRISE","A"),""))</f>
        <v/>
      </c>
      <c r="N130" s="46" t="str">
        <f>IF(ISBLANK(A130),"",IFERROR(GETPIVOTDATA("Nombre de NOM ENTREPRISE",TCD_Doc_ST!$A129,"NOM ENTREPRISE","A"),""))</f>
        <v/>
      </c>
    </row>
    <row r="131" spans="1:14" ht="30" customHeight="1" x14ac:dyDescent="0.25">
      <c r="A131" s="44"/>
      <c r="B131" s="45"/>
      <c r="C131" s="47"/>
      <c r="D131" s="47"/>
      <c r="E131" s="48"/>
      <c r="F131" s="48"/>
      <c r="G131" s="49" t="str">
        <f t="shared" si="2"/>
        <v/>
      </c>
      <c r="H131" s="47" t="str">
        <f>IF(ISBLANK(A131),"",IFERROR(GETPIVOTDATA("NB NC",TCD_Doc_ST!$A130,"NOM ENTREPRISE","A")+Docs_EExt!W130,""))</f>
        <v/>
      </c>
      <c r="I131" s="47" t="str">
        <f>IF(ISBLANK(A131),"",IFERROR(GETPIVOTDATA("NB NC",TCD_Doc_ST!#REF!,"NOM ENTREPRISE","A")+GETPIVOTDATA("NB NC",TCD_Doc_ST!#REF!,"NOM ENTREPRISE","A"),""))</f>
        <v/>
      </c>
      <c r="J131" s="47" t="str">
        <f>IF(ISBLANK(A131),"",IFERROR((GETPIVOTDATA("Somme de NB",TCD_Doc_ST!$A130,"NOM ENTREPRISE","A")+GETPIVOTDATA("Somme de NB",TCD_Doc_ST!#REF!,"NOM ENTREPRISE","A")+GETPIVOTDATA("Somme de NB",TCD_Habi!$A$3,"NOM ENTREPRISE","A")+Docs_EExt!W130)-(H131+I131),""))</f>
        <v/>
      </c>
      <c r="K131" s="47" t="str">
        <f t="shared" si="3"/>
        <v/>
      </c>
      <c r="L131" s="47" t="str">
        <f>IF(ISBLANK(A131),"",IFERROR(GETPIVOTDATA("NOM ENTREPRISE",TCD_Corresp!$A$3,"NOM ENTREPRISE","A"),""))</f>
        <v/>
      </c>
      <c r="M131" s="47" t="str">
        <f>IF(ISBLANK(A131),"",IFERROR(GETPIVOTDATA("Nombre de N°IE",TCD_Doc_ST!#REF!,"NOM ENTREPRISE","A"),""))</f>
        <v/>
      </c>
      <c r="N131" s="46" t="str">
        <f>IF(ISBLANK(A131),"",IFERROR(GETPIVOTDATA("Nombre de NOM ENTREPRISE",TCD_Doc_ST!$A130,"NOM ENTREPRISE","A"),""))</f>
        <v/>
      </c>
    </row>
    <row r="132" spans="1:14" ht="30" customHeight="1" x14ac:dyDescent="0.25">
      <c r="A132" s="44"/>
      <c r="B132" s="45"/>
      <c r="C132" s="47"/>
      <c r="D132" s="47"/>
      <c r="E132" s="48"/>
      <c r="F132" s="48"/>
      <c r="G132" s="49" t="str">
        <f t="shared" si="2"/>
        <v/>
      </c>
      <c r="H132" s="47" t="str">
        <f>IF(ISBLANK(A132),"",IFERROR(GETPIVOTDATA("NB NC",TCD_Doc_ST!$A131,"NOM ENTREPRISE","A")+Docs_EExt!W131,""))</f>
        <v/>
      </c>
      <c r="I132" s="47" t="str">
        <f>IF(ISBLANK(A132),"",IFERROR(GETPIVOTDATA("NB NC",TCD_Doc_ST!#REF!,"NOM ENTREPRISE","A")+GETPIVOTDATA("NB NC",TCD_Doc_ST!#REF!,"NOM ENTREPRISE","A"),""))</f>
        <v/>
      </c>
      <c r="J132" s="47" t="str">
        <f>IF(ISBLANK(A132),"",IFERROR((GETPIVOTDATA("Somme de NB",TCD_Doc_ST!$A131,"NOM ENTREPRISE","A")+GETPIVOTDATA("Somme de NB",TCD_Doc_ST!#REF!,"NOM ENTREPRISE","A")+GETPIVOTDATA("Somme de NB",TCD_Habi!$A$3,"NOM ENTREPRISE","A")+Docs_EExt!W131)-(H132+I132),""))</f>
        <v/>
      </c>
      <c r="K132" s="47" t="str">
        <f t="shared" si="3"/>
        <v/>
      </c>
      <c r="L132" s="47" t="str">
        <f>IF(ISBLANK(A132),"",IFERROR(GETPIVOTDATA("NOM ENTREPRISE",TCD_Corresp!$A$3,"NOM ENTREPRISE","A"),""))</f>
        <v/>
      </c>
      <c r="M132" s="47" t="str">
        <f>IF(ISBLANK(A132),"",IFERROR(GETPIVOTDATA("Nombre de N°IE",TCD_Doc_ST!#REF!,"NOM ENTREPRISE","A"),""))</f>
        <v/>
      </c>
      <c r="N132" s="46" t="str">
        <f>IF(ISBLANK(A132),"",IFERROR(GETPIVOTDATA("Nombre de NOM ENTREPRISE",TCD_Doc_ST!$A131,"NOM ENTREPRISE","A"),""))</f>
        <v/>
      </c>
    </row>
    <row r="133" spans="1:14" ht="30" customHeight="1" x14ac:dyDescent="0.25">
      <c r="A133" s="44"/>
      <c r="B133" s="45"/>
      <c r="C133" s="47"/>
      <c r="D133" s="47"/>
      <c r="E133" s="48"/>
      <c r="F133" s="48"/>
      <c r="G133" s="49" t="str">
        <f t="shared" ref="G133:G196" si="4">IFERROR(J133/(H133+I133+J133),"")</f>
        <v/>
      </c>
      <c r="H133" s="47" t="str">
        <f>IF(ISBLANK(A133),"",IFERROR(GETPIVOTDATA("NB NC",TCD_Doc_ST!$A132,"NOM ENTREPRISE","A")+Docs_EExt!W132,""))</f>
        <v/>
      </c>
      <c r="I133" s="47" t="str">
        <f>IF(ISBLANK(A133),"",IFERROR(GETPIVOTDATA("NB NC",TCD_Doc_ST!#REF!,"NOM ENTREPRISE","A")+GETPIVOTDATA("NB NC",TCD_Doc_ST!#REF!,"NOM ENTREPRISE","A"),""))</f>
        <v/>
      </c>
      <c r="J133" s="47" t="str">
        <f>IF(ISBLANK(A133),"",IFERROR((GETPIVOTDATA("Somme de NB",TCD_Doc_ST!$A132,"NOM ENTREPRISE","A")+GETPIVOTDATA("Somme de NB",TCD_Doc_ST!#REF!,"NOM ENTREPRISE","A")+GETPIVOTDATA("Somme de NB",TCD_Habi!$A$3,"NOM ENTREPRISE","A")+Docs_EExt!W132)-(H133+I133),""))</f>
        <v/>
      </c>
      <c r="K133" s="47" t="str">
        <f t="shared" ref="K133:K196" si="5">IF(ISBLANK(A133),"",J133+I133+H133)</f>
        <v/>
      </c>
      <c r="L133" s="47" t="str">
        <f>IF(ISBLANK(A133),"",IFERROR(GETPIVOTDATA("NOM ENTREPRISE",TCD_Corresp!$A$3,"NOM ENTREPRISE","A"),""))</f>
        <v/>
      </c>
      <c r="M133" s="47" t="str">
        <f>IF(ISBLANK(A133),"",IFERROR(GETPIVOTDATA("Nombre de N°IE",TCD_Doc_ST!#REF!,"NOM ENTREPRISE","A"),""))</f>
        <v/>
      </c>
      <c r="N133" s="46" t="str">
        <f>IF(ISBLANK(A133),"",IFERROR(GETPIVOTDATA("Nombre de NOM ENTREPRISE",TCD_Doc_ST!$A132,"NOM ENTREPRISE","A"),""))</f>
        <v/>
      </c>
    </row>
    <row r="134" spans="1:14" ht="30" customHeight="1" x14ac:dyDescent="0.25">
      <c r="A134" s="44"/>
      <c r="B134" s="45"/>
      <c r="C134" s="47"/>
      <c r="D134" s="47"/>
      <c r="E134" s="48"/>
      <c r="F134" s="48"/>
      <c r="G134" s="49" t="str">
        <f t="shared" si="4"/>
        <v/>
      </c>
      <c r="H134" s="47" t="str">
        <f>IF(ISBLANK(A134),"",IFERROR(GETPIVOTDATA("NB NC",TCD_Doc_ST!$A133,"NOM ENTREPRISE","A")+Docs_EExt!W133,""))</f>
        <v/>
      </c>
      <c r="I134" s="47" t="str">
        <f>IF(ISBLANK(A134),"",IFERROR(GETPIVOTDATA("NB NC",TCD_Doc_ST!#REF!,"NOM ENTREPRISE","A")+GETPIVOTDATA("NB NC",TCD_Doc_ST!#REF!,"NOM ENTREPRISE","A"),""))</f>
        <v/>
      </c>
      <c r="J134" s="47" t="str">
        <f>IF(ISBLANK(A134),"",IFERROR((GETPIVOTDATA("Somme de NB",TCD_Doc_ST!$A133,"NOM ENTREPRISE","A")+GETPIVOTDATA("Somme de NB",TCD_Doc_ST!#REF!,"NOM ENTREPRISE","A")+GETPIVOTDATA("Somme de NB",TCD_Habi!$A$3,"NOM ENTREPRISE","A")+Docs_EExt!W133)-(H134+I134),""))</f>
        <v/>
      </c>
      <c r="K134" s="47" t="str">
        <f t="shared" si="5"/>
        <v/>
      </c>
      <c r="L134" s="47" t="str">
        <f>IF(ISBLANK(A134),"",IFERROR(GETPIVOTDATA("NOM ENTREPRISE",TCD_Corresp!$A$3,"NOM ENTREPRISE","A"),""))</f>
        <v/>
      </c>
      <c r="M134" s="47" t="str">
        <f>IF(ISBLANK(A134),"",IFERROR(GETPIVOTDATA("Nombre de N°IE",TCD_Doc_ST!#REF!,"NOM ENTREPRISE","A"),""))</f>
        <v/>
      </c>
      <c r="N134" s="46" t="str">
        <f>IF(ISBLANK(A134),"",IFERROR(GETPIVOTDATA("Nombre de NOM ENTREPRISE",TCD_Doc_ST!$A133,"NOM ENTREPRISE","A"),""))</f>
        <v/>
      </c>
    </row>
    <row r="135" spans="1:14" ht="30" customHeight="1" x14ac:dyDescent="0.25">
      <c r="A135" s="44"/>
      <c r="B135" s="45"/>
      <c r="C135" s="47"/>
      <c r="D135" s="47"/>
      <c r="E135" s="48"/>
      <c r="F135" s="48"/>
      <c r="G135" s="49" t="str">
        <f t="shared" si="4"/>
        <v/>
      </c>
      <c r="H135" s="47" t="str">
        <f>IF(ISBLANK(A135),"",IFERROR(GETPIVOTDATA("NB NC",TCD_Doc_ST!$A134,"NOM ENTREPRISE","A")+Docs_EExt!W134,""))</f>
        <v/>
      </c>
      <c r="I135" s="47" t="str">
        <f>IF(ISBLANK(A135),"",IFERROR(GETPIVOTDATA("NB NC",TCD_Doc_ST!#REF!,"NOM ENTREPRISE","A")+GETPIVOTDATA("NB NC",TCD_Doc_ST!#REF!,"NOM ENTREPRISE","A"),""))</f>
        <v/>
      </c>
      <c r="J135" s="47" t="str">
        <f>IF(ISBLANK(A135),"",IFERROR((GETPIVOTDATA("Somme de NB",TCD_Doc_ST!$A134,"NOM ENTREPRISE","A")+GETPIVOTDATA("Somme de NB",TCD_Doc_ST!#REF!,"NOM ENTREPRISE","A")+GETPIVOTDATA("Somme de NB",TCD_Habi!$A$3,"NOM ENTREPRISE","A")+Docs_EExt!W134)-(H135+I135),""))</f>
        <v/>
      </c>
      <c r="K135" s="47" t="str">
        <f t="shared" si="5"/>
        <v/>
      </c>
      <c r="L135" s="47" t="str">
        <f>IF(ISBLANK(A135),"",IFERROR(GETPIVOTDATA("NOM ENTREPRISE",TCD_Corresp!$A$3,"NOM ENTREPRISE","A"),""))</f>
        <v/>
      </c>
      <c r="M135" s="47" t="str">
        <f>IF(ISBLANK(A135),"",IFERROR(GETPIVOTDATA("Nombre de N°IE",TCD_Doc_ST!#REF!,"NOM ENTREPRISE","A"),""))</f>
        <v/>
      </c>
      <c r="N135" s="46" t="str">
        <f>IF(ISBLANK(A135),"",IFERROR(GETPIVOTDATA("Nombre de NOM ENTREPRISE",TCD_Doc_ST!$A134,"NOM ENTREPRISE","A"),""))</f>
        <v/>
      </c>
    </row>
    <row r="136" spans="1:14" ht="30" customHeight="1" x14ac:dyDescent="0.25">
      <c r="A136" s="44"/>
      <c r="B136" s="45"/>
      <c r="C136" s="47"/>
      <c r="D136" s="47"/>
      <c r="E136" s="48"/>
      <c r="F136" s="48"/>
      <c r="G136" s="49" t="str">
        <f t="shared" si="4"/>
        <v/>
      </c>
      <c r="H136" s="47" t="str">
        <f>IF(ISBLANK(A136),"",IFERROR(GETPIVOTDATA("NB NC",TCD_Doc_ST!$A135,"NOM ENTREPRISE","A")+Docs_EExt!W135,""))</f>
        <v/>
      </c>
      <c r="I136" s="47" t="str">
        <f>IF(ISBLANK(A136),"",IFERROR(GETPIVOTDATA("NB NC",TCD_Doc_ST!#REF!,"NOM ENTREPRISE","A")+GETPIVOTDATA("NB NC",TCD_Doc_ST!#REF!,"NOM ENTREPRISE","A"),""))</f>
        <v/>
      </c>
      <c r="J136" s="47" t="str">
        <f>IF(ISBLANK(A136),"",IFERROR((GETPIVOTDATA("Somme de NB",TCD_Doc_ST!$A135,"NOM ENTREPRISE","A")+GETPIVOTDATA("Somme de NB",TCD_Doc_ST!#REF!,"NOM ENTREPRISE","A")+GETPIVOTDATA("Somme de NB",TCD_Habi!$A$3,"NOM ENTREPRISE","A")+Docs_EExt!W135)-(H136+I136),""))</f>
        <v/>
      </c>
      <c r="K136" s="47" t="str">
        <f t="shared" si="5"/>
        <v/>
      </c>
      <c r="L136" s="47" t="str">
        <f>IF(ISBLANK(A136),"",IFERROR(GETPIVOTDATA("NOM ENTREPRISE",TCD_Corresp!$A$3,"NOM ENTREPRISE","A"),""))</f>
        <v/>
      </c>
      <c r="M136" s="47" t="str">
        <f>IF(ISBLANK(A136),"",IFERROR(GETPIVOTDATA("Nombre de N°IE",TCD_Doc_ST!#REF!,"NOM ENTREPRISE","A"),""))</f>
        <v/>
      </c>
      <c r="N136" s="46" t="str">
        <f>IF(ISBLANK(A136),"",IFERROR(GETPIVOTDATA("Nombre de NOM ENTREPRISE",TCD_Doc_ST!$A135,"NOM ENTREPRISE","A"),""))</f>
        <v/>
      </c>
    </row>
    <row r="137" spans="1:14" ht="30" customHeight="1" x14ac:dyDescent="0.25">
      <c r="A137" s="44"/>
      <c r="B137" s="45"/>
      <c r="C137" s="47"/>
      <c r="D137" s="47"/>
      <c r="E137" s="48"/>
      <c r="F137" s="48"/>
      <c r="G137" s="49" t="str">
        <f t="shared" si="4"/>
        <v/>
      </c>
      <c r="H137" s="47" t="str">
        <f>IF(ISBLANK(A137),"",IFERROR(GETPIVOTDATA("NB NC",TCD_Doc_ST!$A136,"NOM ENTREPRISE","A")+Docs_EExt!W136,""))</f>
        <v/>
      </c>
      <c r="I137" s="47" t="str">
        <f>IF(ISBLANK(A137),"",IFERROR(GETPIVOTDATA("NB NC",TCD_Doc_ST!#REF!,"NOM ENTREPRISE","A")+GETPIVOTDATA("NB NC",TCD_Doc_ST!#REF!,"NOM ENTREPRISE","A"),""))</f>
        <v/>
      </c>
      <c r="J137" s="47" t="str">
        <f>IF(ISBLANK(A137),"",IFERROR((GETPIVOTDATA("Somme de NB",TCD_Doc_ST!$A136,"NOM ENTREPRISE","A")+GETPIVOTDATA("Somme de NB",TCD_Doc_ST!#REF!,"NOM ENTREPRISE","A")+GETPIVOTDATA("Somme de NB",TCD_Habi!$A$3,"NOM ENTREPRISE","A")+Docs_EExt!W136)-(H137+I137),""))</f>
        <v/>
      </c>
      <c r="K137" s="47" t="str">
        <f t="shared" si="5"/>
        <v/>
      </c>
      <c r="L137" s="47" t="str">
        <f>IF(ISBLANK(A137),"",IFERROR(GETPIVOTDATA("NOM ENTREPRISE",TCD_Corresp!$A$3,"NOM ENTREPRISE","A"),""))</f>
        <v/>
      </c>
      <c r="M137" s="47" t="str">
        <f>IF(ISBLANK(A137),"",IFERROR(GETPIVOTDATA("Nombre de N°IE",TCD_Doc_ST!#REF!,"NOM ENTREPRISE","A"),""))</f>
        <v/>
      </c>
      <c r="N137" s="46" t="str">
        <f>IF(ISBLANK(A137),"",IFERROR(GETPIVOTDATA("Nombre de NOM ENTREPRISE",TCD_Doc_ST!$A136,"NOM ENTREPRISE","A"),""))</f>
        <v/>
      </c>
    </row>
    <row r="138" spans="1:14" ht="30" customHeight="1" x14ac:dyDescent="0.25">
      <c r="A138" s="44"/>
      <c r="B138" s="45"/>
      <c r="C138" s="47"/>
      <c r="D138" s="47"/>
      <c r="E138" s="48"/>
      <c r="F138" s="48"/>
      <c r="G138" s="49" t="str">
        <f t="shared" si="4"/>
        <v/>
      </c>
      <c r="H138" s="47" t="str">
        <f>IF(ISBLANK(A138),"",IFERROR(GETPIVOTDATA("NB NC",TCD_Doc_ST!$A137,"NOM ENTREPRISE","A")+Docs_EExt!W137,""))</f>
        <v/>
      </c>
      <c r="I138" s="47" t="str">
        <f>IF(ISBLANK(A138),"",IFERROR(GETPIVOTDATA("NB NC",TCD_Doc_ST!#REF!,"NOM ENTREPRISE","A")+GETPIVOTDATA("NB NC",TCD_Doc_ST!#REF!,"NOM ENTREPRISE","A"),""))</f>
        <v/>
      </c>
      <c r="J138" s="47" t="str">
        <f>IF(ISBLANK(A138),"",IFERROR((GETPIVOTDATA("Somme de NB",TCD_Doc_ST!$A137,"NOM ENTREPRISE","A")+GETPIVOTDATA("Somme de NB",TCD_Doc_ST!#REF!,"NOM ENTREPRISE","A")+GETPIVOTDATA("Somme de NB",TCD_Habi!$A$3,"NOM ENTREPRISE","A")+Docs_EExt!W137)-(H138+I138),""))</f>
        <v/>
      </c>
      <c r="K138" s="47" t="str">
        <f t="shared" si="5"/>
        <v/>
      </c>
      <c r="L138" s="47" t="str">
        <f>IF(ISBLANK(A138),"",IFERROR(GETPIVOTDATA("NOM ENTREPRISE",TCD_Corresp!$A$3,"NOM ENTREPRISE","A"),""))</f>
        <v/>
      </c>
      <c r="M138" s="47" t="str">
        <f>IF(ISBLANK(A138),"",IFERROR(GETPIVOTDATA("Nombre de N°IE",TCD_Doc_ST!#REF!,"NOM ENTREPRISE","A"),""))</f>
        <v/>
      </c>
      <c r="N138" s="46" t="str">
        <f>IF(ISBLANK(A138),"",IFERROR(GETPIVOTDATA("Nombre de NOM ENTREPRISE",TCD_Doc_ST!$A137,"NOM ENTREPRISE","A"),""))</f>
        <v/>
      </c>
    </row>
    <row r="139" spans="1:14" ht="30" customHeight="1" x14ac:dyDescent="0.25">
      <c r="A139" s="44"/>
      <c r="B139" s="45"/>
      <c r="C139" s="47"/>
      <c r="D139" s="47"/>
      <c r="E139" s="48"/>
      <c r="F139" s="48"/>
      <c r="G139" s="49" t="str">
        <f t="shared" si="4"/>
        <v/>
      </c>
      <c r="H139" s="47" t="str">
        <f>IF(ISBLANK(A139),"",IFERROR(GETPIVOTDATA("NB NC",TCD_Doc_ST!$A138,"NOM ENTREPRISE","A")+Docs_EExt!W138,""))</f>
        <v/>
      </c>
      <c r="I139" s="47" t="str">
        <f>IF(ISBLANK(A139),"",IFERROR(GETPIVOTDATA("NB NC",TCD_Doc_ST!#REF!,"NOM ENTREPRISE","A")+GETPIVOTDATA("NB NC",TCD_Doc_ST!#REF!,"NOM ENTREPRISE","A"),""))</f>
        <v/>
      </c>
      <c r="J139" s="47" t="str">
        <f>IF(ISBLANK(A139),"",IFERROR((GETPIVOTDATA("Somme de NB",TCD_Doc_ST!$A138,"NOM ENTREPRISE","A")+GETPIVOTDATA("Somme de NB",TCD_Doc_ST!#REF!,"NOM ENTREPRISE","A")+GETPIVOTDATA("Somme de NB",TCD_Habi!$A$3,"NOM ENTREPRISE","A")+Docs_EExt!W138)-(H139+I139),""))</f>
        <v/>
      </c>
      <c r="K139" s="47" t="str">
        <f t="shared" si="5"/>
        <v/>
      </c>
      <c r="L139" s="47" t="str">
        <f>IF(ISBLANK(A139),"",IFERROR(GETPIVOTDATA("NOM ENTREPRISE",TCD_Corresp!$A$3,"NOM ENTREPRISE","A"),""))</f>
        <v/>
      </c>
      <c r="M139" s="47" t="str">
        <f>IF(ISBLANK(A139),"",IFERROR(GETPIVOTDATA("Nombre de N°IE",TCD_Doc_ST!#REF!,"NOM ENTREPRISE","A"),""))</f>
        <v/>
      </c>
      <c r="N139" s="46" t="str">
        <f>IF(ISBLANK(A139),"",IFERROR(GETPIVOTDATA("Nombre de NOM ENTREPRISE",TCD_Doc_ST!$A138,"NOM ENTREPRISE","A"),""))</f>
        <v/>
      </c>
    </row>
    <row r="140" spans="1:14" ht="30" customHeight="1" x14ac:dyDescent="0.25">
      <c r="A140" s="44"/>
      <c r="B140" s="45"/>
      <c r="C140" s="47"/>
      <c r="D140" s="47"/>
      <c r="E140" s="48"/>
      <c r="F140" s="48"/>
      <c r="G140" s="49" t="str">
        <f t="shared" si="4"/>
        <v/>
      </c>
      <c r="H140" s="47" t="str">
        <f>IF(ISBLANK(A140),"",IFERROR(GETPIVOTDATA("NB NC",TCD_Doc_ST!$A139,"NOM ENTREPRISE","A")+Docs_EExt!W139,""))</f>
        <v/>
      </c>
      <c r="I140" s="47" t="str">
        <f>IF(ISBLANK(A140),"",IFERROR(GETPIVOTDATA("NB NC",TCD_Doc_ST!#REF!,"NOM ENTREPRISE","A")+GETPIVOTDATA("NB NC",TCD_Doc_ST!#REF!,"NOM ENTREPRISE","A"),""))</f>
        <v/>
      </c>
      <c r="J140" s="47" t="str">
        <f>IF(ISBLANK(A140),"",IFERROR((GETPIVOTDATA("Somme de NB",TCD_Doc_ST!$A139,"NOM ENTREPRISE","A")+GETPIVOTDATA("Somme de NB",TCD_Doc_ST!#REF!,"NOM ENTREPRISE","A")+GETPIVOTDATA("Somme de NB",TCD_Habi!$A$3,"NOM ENTREPRISE","A")+Docs_EExt!W139)-(H140+I140),""))</f>
        <v/>
      </c>
      <c r="K140" s="47" t="str">
        <f t="shared" si="5"/>
        <v/>
      </c>
      <c r="L140" s="47" t="str">
        <f>IF(ISBLANK(A140),"",IFERROR(GETPIVOTDATA("NOM ENTREPRISE",TCD_Corresp!$A$3,"NOM ENTREPRISE","A"),""))</f>
        <v/>
      </c>
      <c r="M140" s="47" t="str">
        <f>IF(ISBLANK(A140),"",IFERROR(GETPIVOTDATA("Nombre de N°IE",TCD_Doc_ST!#REF!,"NOM ENTREPRISE","A"),""))</f>
        <v/>
      </c>
      <c r="N140" s="46" t="str">
        <f>IF(ISBLANK(A140),"",IFERROR(GETPIVOTDATA("Nombre de NOM ENTREPRISE",TCD_Doc_ST!$A139,"NOM ENTREPRISE","A"),""))</f>
        <v/>
      </c>
    </row>
    <row r="141" spans="1:14" ht="30" customHeight="1" x14ac:dyDescent="0.25">
      <c r="A141" s="44"/>
      <c r="B141" s="45"/>
      <c r="C141" s="47"/>
      <c r="D141" s="47"/>
      <c r="E141" s="48"/>
      <c r="F141" s="48"/>
      <c r="G141" s="49" t="str">
        <f t="shared" si="4"/>
        <v/>
      </c>
      <c r="H141" s="47" t="str">
        <f>IF(ISBLANK(A141),"",IFERROR(GETPIVOTDATA("NB NC",TCD_Doc_ST!$A140,"NOM ENTREPRISE","A")+Docs_EExt!W140,""))</f>
        <v/>
      </c>
      <c r="I141" s="47" t="str">
        <f>IF(ISBLANK(A141),"",IFERROR(GETPIVOTDATA("NB NC",TCD_Doc_ST!#REF!,"NOM ENTREPRISE","A")+GETPIVOTDATA("NB NC",TCD_Doc_ST!#REF!,"NOM ENTREPRISE","A"),""))</f>
        <v/>
      </c>
      <c r="J141" s="47" t="str">
        <f>IF(ISBLANK(A141),"",IFERROR((GETPIVOTDATA("Somme de NB",TCD_Doc_ST!$A140,"NOM ENTREPRISE","A")+GETPIVOTDATA("Somme de NB",TCD_Doc_ST!#REF!,"NOM ENTREPRISE","A")+GETPIVOTDATA("Somme de NB",TCD_Habi!$A$3,"NOM ENTREPRISE","A")+Docs_EExt!W140)-(H141+I141),""))</f>
        <v/>
      </c>
      <c r="K141" s="47" t="str">
        <f t="shared" si="5"/>
        <v/>
      </c>
      <c r="L141" s="47" t="str">
        <f>IF(ISBLANK(A141),"",IFERROR(GETPIVOTDATA("NOM ENTREPRISE",TCD_Corresp!$A$3,"NOM ENTREPRISE","A"),""))</f>
        <v/>
      </c>
      <c r="M141" s="47" t="str">
        <f>IF(ISBLANK(A141),"",IFERROR(GETPIVOTDATA("Nombre de N°IE",TCD_Doc_ST!#REF!,"NOM ENTREPRISE","A"),""))</f>
        <v/>
      </c>
      <c r="N141" s="46" t="str">
        <f>IF(ISBLANK(A141),"",IFERROR(GETPIVOTDATA("Nombre de NOM ENTREPRISE",TCD_Doc_ST!$A140,"NOM ENTREPRISE","A"),""))</f>
        <v/>
      </c>
    </row>
    <row r="142" spans="1:14" ht="30" customHeight="1" x14ac:dyDescent="0.25">
      <c r="A142" s="44"/>
      <c r="B142" s="45"/>
      <c r="C142" s="47"/>
      <c r="D142" s="47"/>
      <c r="E142" s="48"/>
      <c r="F142" s="48"/>
      <c r="G142" s="49" t="str">
        <f t="shared" si="4"/>
        <v/>
      </c>
      <c r="H142" s="47" t="str">
        <f>IF(ISBLANK(A142),"",IFERROR(GETPIVOTDATA("NB NC",TCD_Doc_ST!$A141,"NOM ENTREPRISE","A")+Docs_EExt!W141,""))</f>
        <v/>
      </c>
      <c r="I142" s="47" t="str">
        <f>IF(ISBLANK(A142),"",IFERROR(GETPIVOTDATA("NB NC",TCD_Doc_ST!#REF!,"NOM ENTREPRISE","A")+GETPIVOTDATA("NB NC",TCD_Doc_ST!#REF!,"NOM ENTREPRISE","A"),""))</f>
        <v/>
      </c>
      <c r="J142" s="47" t="str">
        <f>IF(ISBLANK(A142),"",IFERROR((GETPIVOTDATA("Somme de NB",TCD_Doc_ST!$A141,"NOM ENTREPRISE","A")+GETPIVOTDATA("Somme de NB",TCD_Doc_ST!#REF!,"NOM ENTREPRISE","A")+GETPIVOTDATA("Somme de NB",TCD_Habi!$A$3,"NOM ENTREPRISE","A")+Docs_EExt!W141)-(H142+I142),""))</f>
        <v/>
      </c>
      <c r="K142" s="47" t="str">
        <f t="shared" si="5"/>
        <v/>
      </c>
      <c r="L142" s="47" t="str">
        <f>IF(ISBLANK(A142),"",IFERROR(GETPIVOTDATA("NOM ENTREPRISE",TCD_Corresp!$A$3,"NOM ENTREPRISE","A"),""))</f>
        <v/>
      </c>
      <c r="M142" s="47" t="str">
        <f>IF(ISBLANK(A142),"",IFERROR(GETPIVOTDATA("Nombre de N°IE",TCD_Doc_ST!#REF!,"NOM ENTREPRISE","A"),""))</f>
        <v/>
      </c>
      <c r="N142" s="46" t="str">
        <f>IF(ISBLANK(A142),"",IFERROR(GETPIVOTDATA("Nombre de NOM ENTREPRISE",TCD_Doc_ST!$A141,"NOM ENTREPRISE","A"),""))</f>
        <v/>
      </c>
    </row>
    <row r="143" spans="1:14" ht="30" customHeight="1" x14ac:dyDescent="0.25">
      <c r="A143" s="44"/>
      <c r="B143" s="45"/>
      <c r="C143" s="47"/>
      <c r="D143" s="47"/>
      <c r="E143" s="48"/>
      <c r="F143" s="48"/>
      <c r="G143" s="49" t="str">
        <f t="shared" si="4"/>
        <v/>
      </c>
      <c r="H143" s="47" t="str">
        <f>IF(ISBLANK(A143),"",IFERROR(GETPIVOTDATA("NB NC",TCD_Doc_ST!$A142,"NOM ENTREPRISE","A")+Docs_EExt!W142,""))</f>
        <v/>
      </c>
      <c r="I143" s="47" t="str">
        <f>IF(ISBLANK(A143),"",IFERROR(GETPIVOTDATA("NB NC",TCD_Doc_ST!#REF!,"NOM ENTREPRISE","A")+GETPIVOTDATA("NB NC",TCD_Doc_ST!#REF!,"NOM ENTREPRISE","A"),""))</f>
        <v/>
      </c>
      <c r="J143" s="47" t="str">
        <f>IF(ISBLANK(A143),"",IFERROR((GETPIVOTDATA("Somme de NB",TCD_Doc_ST!$A142,"NOM ENTREPRISE","A")+GETPIVOTDATA("Somme de NB",TCD_Doc_ST!#REF!,"NOM ENTREPRISE","A")+GETPIVOTDATA("Somme de NB",TCD_Habi!$A$3,"NOM ENTREPRISE","A")+Docs_EExt!W142)-(H143+I143),""))</f>
        <v/>
      </c>
      <c r="K143" s="47" t="str">
        <f t="shared" si="5"/>
        <v/>
      </c>
      <c r="L143" s="47" t="str">
        <f>IF(ISBLANK(A143),"",IFERROR(GETPIVOTDATA("NOM ENTREPRISE",TCD_Corresp!$A$3,"NOM ENTREPRISE","A"),""))</f>
        <v/>
      </c>
      <c r="M143" s="47" t="str">
        <f>IF(ISBLANK(A143),"",IFERROR(GETPIVOTDATA("Nombre de N°IE",TCD_Doc_ST!#REF!,"NOM ENTREPRISE","A"),""))</f>
        <v/>
      </c>
      <c r="N143" s="46" t="str">
        <f>IF(ISBLANK(A143),"",IFERROR(GETPIVOTDATA("Nombre de NOM ENTREPRISE",TCD_Doc_ST!$A142,"NOM ENTREPRISE","A"),""))</f>
        <v/>
      </c>
    </row>
    <row r="144" spans="1:14" ht="30" customHeight="1" x14ac:dyDescent="0.25">
      <c r="A144" s="44"/>
      <c r="B144" s="45"/>
      <c r="C144" s="47"/>
      <c r="D144" s="47"/>
      <c r="E144" s="48"/>
      <c r="F144" s="48"/>
      <c r="G144" s="49" t="str">
        <f t="shared" si="4"/>
        <v/>
      </c>
      <c r="H144" s="47" t="str">
        <f>IF(ISBLANK(A144),"",IFERROR(GETPIVOTDATA("NB NC",TCD_Doc_ST!$A143,"NOM ENTREPRISE","A")+Docs_EExt!W143,""))</f>
        <v/>
      </c>
      <c r="I144" s="47" t="str">
        <f>IF(ISBLANK(A144),"",IFERROR(GETPIVOTDATA("NB NC",TCD_Doc_ST!#REF!,"NOM ENTREPRISE","A")+GETPIVOTDATA("NB NC",TCD_Doc_ST!#REF!,"NOM ENTREPRISE","A"),""))</f>
        <v/>
      </c>
      <c r="J144" s="47" t="str">
        <f>IF(ISBLANK(A144),"",IFERROR((GETPIVOTDATA("Somme de NB",TCD_Doc_ST!$A143,"NOM ENTREPRISE","A")+GETPIVOTDATA("Somme de NB",TCD_Doc_ST!#REF!,"NOM ENTREPRISE","A")+GETPIVOTDATA("Somme de NB",TCD_Habi!$A$3,"NOM ENTREPRISE","A")+Docs_EExt!W143)-(H144+I144),""))</f>
        <v/>
      </c>
      <c r="K144" s="47" t="str">
        <f t="shared" si="5"/>
        <v/>
      </c>
      <c r="L144" s="47" t="str">
        <f>IF(ISBLANK(A144),"",IFERROR(GETPIVOTDATA("NOM ENTREPRISE",TCD_Corresp!$A$3,"NOM ENTREPRISE","A"),""))</f>
        <v/>
      </c>
      <c r="M144" s="47" t="str">
        <f>IF(ISBLANK(A144),"",IFERROR(GETPIVOTDATA("Nombre de N°IE",TCD_Doc_ST!#REF!,"NOM ENTREPRISE","A"),""))</f>
        <v/>
      </c>
      <c r="N144" s="46" t="str">
        <f>IF(ISBLANK(A144),"",IFERROR(GETPIVOTDATA("Nombre de NOM ENTREPRISE",TCD_Doc_ST!$A143,"NOM ENTREPRISE","A"),""))</f>
        <v/>
      </c>
    </row>
    <row r="145" spans="1:14" ht="30" customHeight="1" x14ac:dyDescent="0.25">
      <c r="A145" s="44"/>
      <c r="B145" s="45"/>
      <c r="C145" s="47"/>
      <c r="D145" s="47"/>
      <c r="E145" s="48"/>
      <c r="F145" s="48"/>
      <c r="G145" s="49" t="str">
        <f t="shared" si="4"/>
        <v/>
      </c>
      <c r="H145" s="47" t="str">
        <f>IF(ISBLANK(A145),"",IFERROR(GETPIVOTDATA("NB NC",TCD_Doc_ST!$A144,"NOM ENTREPRISE","A")+Docs_EExt!W144,""))</f>
        <v/>
      </c>
      <c r="I145" s="47" t="str">
        <f>IF(ISBLANK(A145),"",IFERROR(GETPIVOTDATA("NB NC",TCD_Doc_ST!#REF!,"NOM ENTREPRISE","A")+GETPIVOTDATA("NB NC",TCD_Doc_ST!#REF!,"NOM ENTREPRISE","A"),""))</f>
        <v/>
      </c>
      <c r="J145" s="47" t="str">
        <f>IF(ISBLANK(A145),"",IFERROR((GETPIVOTDATA("Somme de NB",TCD_Doc_ST!$A144,"NOM ENTREPRISE","A")+GETPIVOTDATA("Somme de NB",TCD_Doc_ST!#REF!,"NOM ENTREPRISE","A")+GETPIVOTDATA("Somme de NB",TCD_Habi!$A$3,"NOM ENTREPRISE","A")+Docs_EExt!W144)-(H145+I145),""))</f>
        <v/>
      </c>
      <c r="K145" s="47" t="str">
        <f t="shared" si="5"/>
        <v/>
      </c>
      <c r="L145" s="47" t="str">
        <f>IF(ISBLANK(A145),"",IFERROR(GETPIVOTDATA("NOM ENTREPRISE",TCD_Corresp!$A$3,"NOM ENTREPRISE","A"),""))</f>
        <v/>
      </c>
      <c r="M145" s="47" t="str">
        <f>IF(ISBLANK(A145),"",IFERROR(GETPIVOTDATA("Nombre de N°IE",TCD_Doc_ST!#REF!,"NOM ENTREPRISE","A"),""))</f>
        <v/>
      </c>
      <c r="N145" s="46" t="str">
        <f>IF(ISBLANK(A145),"",IFERROR(GETPIVOTDATA("Nombre de NOM ENTREPRISE",TCD_Doc_ST!$A144,"NOM ENTREPRISE","A"),""))</f>
        <v/>
      </c>
    </row>
    <row r="146" spans="1:14" ht="30" customHeight="1" x14ac:dyDescent="0.25">
      <c r="A146" s="44"/>
      <c r="B146" s="45"/>
      <c r="C146" s="47"/>
      <c r="D146" s="47"/>
      <c r="E146" s="48"/>
      <c r="F146" s="48"/>
      <c r="G146" s="49" t="str">
        <f t="shared" si="4"/>
        <v/>
      </c>
      <c r="H146" s="47" t="str">
        <f>IF(ISBLANK(A146),"",IFERROR(GETPIVOTDATA("NB NC",TCD_Doc_ST!$A145,"NOM ENTREPRISE","A")+Docs_EExt!W145,""))</f>
        <v/>
      </c>
      <c r="I146" s="47" t="str">
        <f>IF(ISBLANK(A146),"",IFERROR(GETPIVOTDATA("NB NC",TCD_Doc_ST!#REF!,"NOM ENTREPRISE","A")+GETPIVOTDATA("NB NC",TCD_Doc_ST!#REF!,"NOM ENTREPRISE","A"),""))</f>
        <v/>
      </c>
      <c r="J146" s="47" t="str">
        <f>IF(ISBLANK(A146),"",IFERROR((GETPIVOTDATA("Somme de NB",TCD_Doc_ST!$A145,"NOM ENTREPRISE","A")+GETPIVOTDATA("Somme de NB",TCD_Doc_ST!#REF!,"NOM ENTREPRISE","A")+GETPIVOTDATA("Somme de NB",TCD_Habi!$A$3,"NOM ENTREPRISE","A")+Docs_EExt!W145)-(H146+I146),""))</f>
        <v/>
      </c>
      <c r="K146" s="47" t="str">
        <f t="shared" si="5"/>
        <v/>
      </c>
      <c r="L146" s="47" t="str">
        <f>IF(ISBLANK(A146),"",IFERROR(GETPIVOTDATA("NOM ENTREPRISE",TCD_Corresp!$A$3,"NOM ENTREPRISE","A"),""))</f>
        <v/>
      </c>
      <c r="M146" s="47" t="str">
        <f>IF(ISBLANK(A146),"",IFERROR(GETPIVOTDATA("Nombre de N°IE",TCD_Doc_ST!#REF!,"NOM ENTREPRISE","A"),""))</f>
        <v/>
      </c>
      <c r="N146" s="46" t="str">
        <f>IF(ISBLANK(A146),"",IFERROR(GETPIVOTDATA("Nombre de NOM ENTREPRISE",TCD_Doc_ST!$A145,"NOM ENTREPRISE","A"),""))</f>
        <v/>
      </c>
    </row>
    <row r="147" spans="1:14" ht="30" customHeight="1" x14ac:dyDescent="0.25">
      <c r="A147" s="44"/>
      <c r="B147" s="45"/>
      <c r="C147" s="47"/>
      <c r="D147" s="47"/>
      <c r="E147" s="48"/>
      <c r="F147" s="48"/>
      <c r="G147" s="49" t="str">
        <f t="shared" si="4"/>
        <v/>
      </c>
      <c r="H147" s="47" t="str">
        <f>IF(ISBLANK(A147),"",IFERROR(GETPIVOTDATA("NB NC",TCD_Doc_ST!$A146,"NOM ENTREPRISE","A")+Docs_EExt!W146,""))</f>
        <v/>
      </c>
      <c r="I147" s="47" t="str">
        <f>IF(ISBLANK(A147),"",IFERROR(GETPIVOTDATA("NB NC",TCD_Doc_ST!#REF!,"NOM ENTREPRISE","A")+GETPIVOTDATA("NB NC",TCD_Doc_ST!#REF!,"NOM ENTREPRISE","A"),""))</f>
        <v/>
      </c>
      <c r="J147" s="47" t="str">
        <f>IF(ISBLANK(A147),"",IFERROR((GETPIVOTDATA("Somme de NB",TCD_Doc_ST!$A146,"NOM ENTREPRISE","A")+GETPIVOTDATA("Somme de NB",TCD_Doc_ST!#REF!,"NOM ENTREPRISE","A")+GETPIVOTDATA("Somme de NB",TCD_Habi!$A$3,"NOM ENTREPRISE","A")+Docs_EExt!W146)-(H147+I147),""))</f>
        <v/>
      </c>
      <c r="K147" s="47" t="str">
        <f t="shared" si="5"/>
        <v/>
      </c>
      <c r="L147" s="47" t="str">
        <f>IF(ISBLANK(A147),"",IFERROR(GETPIVOTDATA("NOM ENTREPRISE",TCD_Corresp!$A$3,"NOM ENTREPRISE","A"),""))</f>
        <v/>
      </c>
      <c r="M147" s="47" t="str">
        <f>IF(ISBLANK(A147),"",IFERROR(GETPIVOTDATA("Nombre de N°IE",TCD_Doc_ST!#REF!,"NOM ENTREPRISE","A"),""))</f>
        <v/>
      </c>
      <c r="N147" s="46" t="str">
        <f>IF(ISBLANK(A147),"",IFERROR(GETPIVOTDATA("Nombre de NOM ENTREPRISE",TCD_Doc_ST!$A146,"NOM ENTREPRISE","A"),""))</f>
        <v/>
      </c>
    </row>
    <row r="148" spans="1:14" ht="30" customHeight="1" x14ac:dyDescent="0.25">
      <c r="A148" s="44"/>
      <c r="B148" s="45"/>
      <c r="C148" s="47"/>
      <c r="D148" s="47"/>
      <c r="E148" s="48"/>
      <c r="F148" s="48"/>
      <c r="G148" s="49" t="str">
        <f t="shared" si="4"/>
        <v/>
      </c>
      <c r="H148" s="47" t="str">
        <f>IF(ISBLANK(A148),"",IFERROR(GETPIVOTDATA("NB NC",TCD_Doc_ST!$A147,"NOM ENTREPRISE","A")+Docs_EExt!W147,""))</f>
        <v/>
      </c>
      <c r="I148" s="47" t="str">
        <f>IF(ISBLANK(A148),"",IFERROR(GETPIVOTDATA("NB NC",TCD_Doc_ST!#REF!,"NOM ENTREPRISE","A")+GETPIVOTDATA("NB NC",TCD_Doc_ST!#REF!,"NOM ENTREPRISE","A"),""))</f>
        <v/>
      </c>
      <c r="J148" s="47" t="str">
        <f>IF(ISBLANK(A148),"",IFERROR((GETPIVOTDATA("Somme de NB",TCD_Doc_ST!$A147,"NOM ENTREPRISE","A")+GETPIVOTDATA("Somme de NB",TCD_Doc_ST!#REF!,"NOM ENTREPRISE","A")+GETPIVOTDATA("Somme de NB",TCD_Habi!$A$3,"NOM ENTREPRISE","A")+Docs_EExt!W147)-(H148+I148),""))</f>
        <v/>
      </c>
      <c r="K148" s="47" t="str">
        <f t="shared" si="5"/>
        <v/>
      </c>
      <c r="L148" s="47" t="str">
        <f>IF(ISBLANK(A148),"",IFERROR(GETPIVOTDATA("NOM ENTREPRISE",TCD_Corresp!$A$3,"NOM ENTREPRISE","A"),""))</f>
        <v/>
      </c>
      <c r="M148" s="47" t="str">
        <f>IF(ISBLANK(A148),"",IFERROR(GETPIVOTDATA("Nombre de N°IE",TCD_Doc_ST!#REF!,"NOM ENTREPRISE","A"),""))</f>
        <v/>
      </c>
      <c r="N148" s="46" t="str">
        <f>IF(ISBLANK(A148),"",IFERROR(GETPIVOTDATA("Nombre de NOM ENTREPRISE",TCD_Doc_ST!$A147,"NOM ENTREPRISE","A"),""))</f>
        <v/>
      </c>
    </row>
    <row r="149" spans="1:14" ht="30" customHeight="1" x14ac:dyDescent="0.25">
      <c r="A149" s="44"/>
      <c r="B149" s="45"/>
      <c r="C149" s="47"/>
      <c r="D149" s="47"/>
      <c r="E149" s="48"/>
      <c r="F149" s="48"/>
      <c r="G149" s="49" t="str">
        <f t="shared" si="4"/>
        <v/>
      </c>
      <c r="H149" s="47" t="str">
        <f>IF(ISBLANK(A149),"",IFERROR(GETPIVOTDATA("NB NC",TCD_Doc_ST!$A148,"NOM ENTREPRISE","A")+Docs_EExt!W148,""))</f>
        <v/>
      </c>
      <c r="I149" s="47" t="str">
        <f>IF(ISBLANK(A149),"",IFERROR(GETPIVOTDATA("NB NC",TCD_Doc_ST!#REF!,"NOM ENTREPRISE","A")+GETPIVOTDATA("NB NC",TCD_Doc_ST!#REF!,"NOM ENTREPRISE","A"),""))</f>
        <v/>
      </c>
      <c r="J149" s="47" t="str">
        <f>IF(ISBLANK(A149),"",IFERROR((GETPIVOTDATA("Somme de NB",TCD_Doc_ST!$A148,"NOM ENTREPRISE","A")+GETPIVOTDATA("Somme de NB",TCD_Doc_ST!#REF!,"NOM ENTREPRISE","A")+GETPIVOTDATA("Somme de NB",TCD_Habi!$A$3,"NOM ENTREPRISE","A")+Docs_EExt!W148)-(H149+I149),""))</f>
        <v/>
      </c>
      <c r="K149" s="47" t="str">
        <f t="shared" si="5"/>
        <v/>
      </c>
      <c r="L149" s="47" t="str">
        <f>IF(ISBLANK(A149),"",IFERROR(GETPIVOTDATA("NOM ENTREPRISE",TCD_Corresp!$A$3,"NOM ENTREPRISE","A"),""))</f>
        <v/>
      </c>
      <c r="M149" s="47" t="str">
        <f>IF(ISBLANK(A149),"",IFERROR(GETPIVOTDATA("Nombre de N°IE",TCD_Doc_ST!#REF!,"NOM ENTREPRISE","A"),""))</f>
        <v/>
      </c>
      <c r="N149" s="46" t="str">
        <f>IF(ISBLANK(A149),"",IFERROR(GETPIVOTDATA("Nombre de NOM ENTREPRISE",TCD_Doc_ST!$A148,"NOM ENTREPRISE","A"),""))</f>
        <v/>
      </c>
    </row>
    <row r="150" spans="1:14" ht="30" customHeight="1" x14ac:dyDescent="0.25">
      <c r="A150" s="44"/>
      <c r="B150" s="45"/>
      <c r="C150" s="47"/>
      <c r="D150" s="47"/>
      <c r="E150" s="48"/>
      <c r="F150" s="48"/>
      <c r="G150" s="49" t="str">
        <f t="shared" si="4"/>
        <v/>
      </c>
      <c r="H150" s="47" t="str">
        <f>IF(ISBLANK(A150),"",IFERROR(GETPIVOTDATA("NB NC",TCD_Doc_ST!$A149,"NOM ENTREPRISE","A")+Docs_EExt!W149,""))</f>
        <v/>
      </c>
      <c r="I150" s="47" t="str">
        <f>IF(ISBLANK(A150),"",IFERROR(GETPIVOTDATA("NB NC",TCD_Doc_ST!#REF!,"NOM ENTREPRISE","A")+GETPIVOTDATA("NB NC",TCD_Doc_ST!#REF!,"NOM ENTREPRISE","A"),""))</f>
        <v/>
      </c>
      <c r="J150" s="47" t="str">
        <f>IF(ISBLANK(A150),"",IFERROR((GETPIVOTDATA("Somme de NB",TCD_Doc_ST!$A149,"NOM ENTREPRISE","A")+GETPIVOTDATA("Somme de NB",TCD_Doc_ST!#REF!,"NOM ENTREPRISE","A")+GETPIVOTDATA("Somme de NB",TCD_Habi!$A$3,"NOM ENTREPRISE","A")+Docs_EExt!W149)-(H150+I150),""))</f>
        <v/>
      </c>
      <c r="K150" s="47" t="str">
        <f t="shared" si="5"/>
        <v/>
      </c>
      <c r="L150" s="47" t="str">
        <f>IF(ISBLANK(A150),"",IFERROR(GETPIVOTDATA("NOM ENTREPRISE",TCD_Corresp!$A$3,"NOM ENTREPRISE","A"),""))</f>
        <v/>
      </c>
      <c r="M150" s="47" t="str">
        <f>IF(ISBLANK(A150),"",IFERROR(GETPIVOTDATA("Nombre de N°IE",TCD_Doc_ST!#REF!,"NOM ENTREPRISE","A"),""))</f>
        <v/>
      </c>
      <c r="N150" s="46" t="str">
        <f>IF(ISBLANK(A150),"",IFERROR(GETPIVOTDATA("Nombre de NOM ENTREPRISE",TCD_Doc_ST!$A149,"NOM ENTREPRISE","A"),""))</f>
        <v/>
      </c>
    </row>
    <row r="151" spans="1:14" ht="30" customHeight="1" x14ac:dyDescent="0.25">
      <c r="A151" s="44"/>
      <c r="B151" s="45"/>
      <c r="C151" s="47"/>
      <c r="D151" s="47"/>
      <c r="E151" s="48"/>
      <c r="F151" s="48"/>
      <c r="G151" s="49" t="str">
        <f t="shared" si="4"/>
        <v/>
      </c>
      <c r="H151" s="47" t="str">
        <f>IF(ISBLANK(A151),"",IFERROR(GETPIVOTDATA("NB NC",TCD_Doc_ST!$A150,"NOM ENTREPRISE","A")+Docs_EExt!W150,""))</f>
        <v/>
      </c>
      <c r="I151" s="47" t="str">
        <f>IF(ISBLANK(A151),"",IFERROR(GETPIVOTDATA("NB NC",TCD_Doc_ST!#REF!,"NOM ENTREPRISE","A")+GETPIVOTDATA("NB NC",TCD_Doc_ST!#REF!,"NOM ENTREPRISE","A"),""))</f>
        <v/>
      </c>
      <c r="J151" s="47" t="str">
        <f>IF(ISBLANK(A151),"",IFERROR((GETPIVOTDATA("Somme de NB",TCD_Doc_ST!$A150,"NOM ENTREPRISE","A")+GETPIVOTDATA("Somme de NB",TCD_Doc_ST!#REF!,"NOM ENTREPRISE","A")+GETPIVOTDATA("Somme de NB",TCD_Habi!$A$3,"NOM ENTREPRISE","A")+Docs_EExt!W150)-(H151+I151),""))</f>
        <v/>
      </c>
      <c r="K151" s="47" t="str">
        <f t="shared" si="5"/>
        <v/>
      </c>
      <c r="L151" s="47" t="str">
        <f>IF(ISBLANK(A151),"",IFERROR(GETPIVOTDATA("NOM ENTREPRISE",TCD_Corresp!$A$3,"NOM ENTREPRISE","A"),""))</f>
        <v/>
      </c>
      <c r="M151" s="47" t="str">
        <f>IF(ISBLANK(A151),"",IFERROR(GETPIVOTDATA("Nombre de N°IE",TCD_Doc_ST!#REF!,"NOM ENTREPRISE","A"),""))</f>
        <v/>
      </c>
      <c r="N151" s="46" t="str">
        <f>IF(ISBLANK(A151),"",IFERROR(GETPIVOTDATA("Nombre de NOM ENTREPRISE",TCD_Doc_ST!$A150,"NOM ENTREPRISE","A"),""))</f>
        <v/>
      </c>
    </row>
    <row r="152" spans="1:14" ht="30" customHeight="1" x14ac:dyDescent="0.25">
      <c r="A152" s="44"/>
      <c r="B152" s="45"/>
      <c r="C152" s="47"/>
      <c r="D152" s="47"/>
      <c r="E152" s="48"/>
      <c r="F152" s="48"/>
      <c r="G152" s="49" t="str">
        <f t="shared" si="4"/>
        <v/>
      </c>
      <c r="H152" s="47" t="str">
        <f>IF(ISBLANK(A152),"",IFERROR(GETPIVOTDATA("NB NC",TCD_Doc_ST!$A151,"NOM ENTREPRISE","A")+Docs_EExt!W151,""))</f>
        <v/>
      </c>
      <c r="I152" s="47" t="str">
        <f>IF(ISBLANK(A152),"",IFERROR(GETPIVOTDATA("NB NC",TCD_Doc_ST!#REF!,"NOM ENTREPRISE","A")+GETPIVOTDATA("NB NC",TCD_Doc_ST!#REF!,"NOM ENTREPRISE","A"),""))</f>
        <v/>
      </c>
      <c r="J152" s="47" t="str">
        <f>IF(ISBLANK(A152),"",IFERROR((GETPIVOTDATA("Somme de NB",TCD_Doc_ST!$A151,"NOM ENTREPRISE","A")+GETPIVOTDATA("Somme de NB",TCD_Doc_ST!#REF!,"NOM ENTREPRISE","A")+GETPIVOTDATA("Somme de NB",TCD_Habi!$A$3,"NOM ENTREPRISE","A")+Docs_EExt!W151)-(H152+I152),""))</f>
        <v/>
      </c>
      <c r="K152" s="47" t="str">
        <f t="shared" si="5"/>
        <v/>
      </c>
      <c r="L152" s="47" t="str">
        <f>IF(ISBLANK(A152),"",IFERROR(GETPIVOTDATA("NOM ENTREPRISE",TCD_Corresp!$A$3,"NOM ENTREPRISE","A"),""))</f>
        <v/>
      </c>
      <c r="M152" s="47" t="str">
        <f>IF(ISBLANK(A152),"",IFERROR(GETPIVOTDATA("Nombre de N°IE",TCD_Doc_ST!#REF!,"NOM ENTREPRISE","A"),""))</f>
        <v/>
      </c>
      <c r="N152" s="46" t="str">
        <f>IF(ISBLANK(A152),"",IFERROR(GETPIVOTDATA("Nombre de NOM ENTREPRISE",TCD_Doc_ST!$A151,"NOM ENTREPRISE","A"),""))</f>
        <v/>
      </c>
    </row>
    <row r="153" spans="1:14" ht="30" customHeight="1" x14ac:dyDescent="0.25">
      <c r="A153" s="44"/>
      <c r="B153" s="45"/>
      <c r="C153" s="47"/>
      <c r="D153" s="47"/>
      <c r="E153" s="48"/>
      <c r="F153" s="48"/>
      <c r="G153" s="49" t="str">
        <f t="shared" si="4"/>
        <v/>
      </c>
      <c r="H153" s="47" t="str">
        <f>IF(ISBLANK(A153),"",IFERROR(GETPIVOTDATA("NB NC",TCD_Doc_ST!$A152,"NOM ENTREPRISE","A")+Docs_EExt!W152,""))</f>
        <v/>
      </c>
      <c r="I153" s="47" t="str">
        <f>IF(ISBLANK(A153),"",IFERROR(GETPIVOTDATA("NB NC",TCD_Doc_ST!#REF!,"NOM ENTREPRISE","A")+GETPIVOTDATA("NB NC",TCD_Doc_ST!#REF!,"NOM ENTREPRISE","A"),""))</f>
        <v/>
      </c>
      <c r="J153" s="47" t="str">
        <f>IF(ISBLANK(A153),"",IFERROR((GETPIVOTDATA("Somme de NB",TCD_Doc_ST!$A152,"NOM ENTREPRISE","A")+GETPIVOTDATA("Somme de NB",TCD_Doc_ST!#REF!,"NOM ENTREPRISE","A")+GETPIVOTDATA("Somme de NB",TCD_Habi!$A$3,"NOM ENTREPRISE","A")+Docs_EExt!W152)-(H153+I153),""))</f>
        <v/>
      </c>
      <c r="K153" s="47" t="str">
        <f t="shared" si="5"/>
        <v/>
      </c>
      <c r="L153" s="47" t="str">
        <f>IF(ISBLANK(A153),"",IFERROR(GETPIVOTDATA("NOM ENTREPRISE",TCD_Corresp!$A$3,"NOM ENTREPRISE","A"),""))</f>
        <v/>
      </c>
      <c r="M153" s="47" t="str">
        <f>IF(ISBLANK(A153),"",IFERROR(GETPIVOTDATA("Nombre de N°IE",TCD_Doc_ST!#REF!,"NOM ENTREPRISE","A"),""))</f>
        <v/>
      </c>
      <c r="N153" s="46" t="str">
        <f>IF(ISBLANK(A153),"",IFERROR(GETPIVOTDATA("Nombre de NOM ENTREPRISE",TCD_Doc_ST!$A152,"NOM ENTREPRISE","A"),""))</f>
        <v/>
      </c>
    </row>
    <row r="154" spans="1:14" ht="30" customHeight="1" x14ac:dyDescent="0.25">
      <c r="A154" s="44"/>
      <c r="B154" s="45"/>
      <c r="C154" s="47"/>
      <c r="D154" s="47"/>
      <c r="E154" s="48"/>
      <c r="F154" s="48"/>
      <c r="G154" s="49" t="str">
        <f t="shared" si="4"/>
        <v/>
      </c>
      <c r="H154" s="47" t="str">
        <f>IF(ISBLANK(A154),"",IFERROR(GETPIVOTDATA("NB NC",TCD_Doc_ST!$A153,"NOM ENTREPRISE","A")+Docs_EExt!W153,""))</f>
        <v/>
      </c>
      <c r="I154" s="47" t="str">
        <f>IF(ISBLANK(A154),"",IFERROR(GETPIVOTDATA("NB NC",TCD_Doc_ST!#REF!,"NOM ENTREPRISE","A")+GETPIVOTDATA("NB NC",TCD_Doc_ST!#REF!,"NOM ENTREPRISE","A"),""))</f>
        <v/>
      </c>
      <c r="J154" s="47" t="str">
        <f>IF(ISBLANK(A154),"",IFERROR((GETPIVOTDATA("Somme de NB",TCD_Doc_ST!$A153,"NOM ENTREPRISE","A")+GETPIVOTDATA("Somme de NB",TCD_Doc_ST!#REF!,"NOM ENTREPRISE","A")+GETPIVOTDATA("Somme de NB",TCD_Habi!$A$3,"NOM ENTREPRISE","A")+Docs_EExt!W153)-(H154+I154),""))</f>
        <v/>
      </c>
      <c r="K154" s="47" t="str">
        <f t="shared" si="5"/>
        <v/>
      </c>
      <c r="L154" s="47" t="str">
        <f>IF(ISBLANK(A154),"",IFERROR(GETPIVOTDATA("NOM ENTREPRISE",TCD_Corresp!$A$3,"NOM ENTREPRISE","A"),""))</f>
        <v/>
      </c>
      <c r="M154" s="47" t="str">
        <f>IF(ISBLANK(A154),"",IFERROR(GETPIVOTDATA("Nombre de N°IE",TCD_Doc_ST!#REF!,"NOM ENTREPRISE","A"),""))</f>
        <v/>
      </c>
      <c r="N154" s="46" t="str">
        <f>IF(ISBLANK(A154),"",IFERROR(GETPIVOTDATA("Nombre de NOM ENTREPRISE",TCD_Doc_ST!$A153,"NOM ENTREPRISE","A"),""))</f>
        <v/>
      </c>
    </row>
    <row r="155" spans="1:14" ht="30" customHeight="1" x14ac:dyDescent="0.25">
      <c r="A155" s="44"/>
      <c r="B155" s="45"/>
      <c r="C155" s="47"/>
      <c r="D155" s="47"/>
      <c r="E155" s="48"/>
      <c r="F155" s="48"/>
      <c r="G155" s="49" t="str">
        <f t="shared" si="4"/>
        <v/>
      </c>
      <c r="H155" s="47" t="str">
        <f>IF(ISBLANK(A155),"",IFERROR(GETPIVOTDATA("NB NC",TCD_Doc_ST!$A154,"NOM ENTREPRISE","A")+Docs_EExt!W154,""))</f>
        <v/>
      </c>
      <c r="I155" s="47" t="str">
        <f>IF(ISBLANK(A155),"",IFERROR(GETPIVOTDATA("NB NC",TCD_Doc_ST!#REF!,"NOM ENTREPRISE","A")+GETPIVOTDATA("NB NC",TCD_Doc_ST!#REF!,"NOM ENTREPRISE","A"),""))</f>
        <v/>
      </c>
      <c r="J155" s="47" t="str">
        <f>IF(ISBLANK(A155),"",IFERROR((GETPIVOTDATA("Somme de NB",TCD_Doc_ST!$A154,"NOM ENTREPRISE","A")+GETPIVOTDATA("Somme de NB",TCD_Doc_ST!#REF!,"NOM ENTREPRISE","A")+GETPIVOTDATA("Somme de NB",TCD_Habi!$A$3,"NOM ENTREPRISE","A")+Docs_EExt!W154)-(H155+I155),""))</f>
        <v/>
      </c>
      <c r="K155" s="47" t="str">
        <f t="shared" si="5"/>
        <v/>
      </c>
      <c r="L155" s="47" t="str">
        <f>IF(ISBLANK(A155),"",IFERROR(GETPIVOTDATA("NOM ENTREPRISE",TCD_Corresp!$A$3,"NOM ENTREPRISE","A"),""))</f>
        <v/>
      </c>
      <c r="M155" s="47" t="str">
        <f>IF(ISBLANK(A155),"",IFERROR(GETPIVOTDATA("Nombre de N°IE",TCD_Doc_ST!#REF!,"NOM ENTREPRISE","A"),""))</f>
        <v/>
      </c>
      <c r="N155" s="46" t="str">
        <f>IF(ISBLANK(A155),"",IFERROR(GETPIVOTDATA("Nombre de NOM ENTREPRISE",TCD_Doc_ST!$A154,"NOM ENTREPRISE","A"),""))</f>
        <v/>
      </c>
    </row>
    <row r="156" spans="1:14" ht="30" customHeight="1" x14ac:dyDescent="0.25">
      <c r="A156" s="44"/>
      <c r="B156" s="45"/>
      <c r="C156" s="47"/>
      <c r="D156" s="47"/>
      <c r="E156" s="48"/>
      <c r="F156" s="48"/>
      <c r="G156" s="49" t="str">
        <f t="shared" si="4"/>
        <v/>
      </c>
      <c r="H156" s="47" t="str">
        <f>IF(ISBLANK(A156),"",IFERROR(GETPIVOTDATA("NB NC",TCD_Doc_ST!$A155,"NOM ENTREPRISE","A")+Docs_EExt!W155,""))</f>
        <v/>
      </c>
      <c r="I156" s="47" t="str">
        <f>IF(ISBLANK(A156),"",IFERROR(GETPIVOTDATA("NB NC",TCD_Doc_ST!#REF!,"NOM ENTREPRISE","A")+GETPIVOTDATA("NB NC",TCD_Doc_ST!#REF!,"NOM ENTREPRISE","A"),""))</f>
        <v/>
      </c>
      <c r="J156" s="47" t="str">
        <f>IF(ISBLANK(A156),"",IFERROR((GETPIVOTDATA("Somme de NB",TCD_Doc_ST!$A155,"NOM ENTREPRISE","A")+GETPIVOTDATA("Somme de NB",TCD_Doc_ST!#REF!,"NOM ENTREPRISE","A")+GETPIVOTDATA("Somme de NB",TCD_Habi!$A$3,"NOM ENTREPRISE","A")+Docs_EExt!W155)-(H156+I156),""))</f>
        <v/>
      </c>
      <c r="K156" s="47" t="str">
        <f t="shared" si="5"/>
        <v/>
      </c>
      <c r="L156" s="47" t="str">
        <f>IF(ISBLANK(A156),"",IFERROR(GETPIVOTDATA("NOM ENTREPRISE",TCD_Corresp!$A$3,"NOM ENTREPRISE","A"),""))</f>
        <v/>
      </c>
      <c r="M156" s="47" t="str">
        <f>IF(ISBLANK(A156),"",IFERROR(GETPIVOTDATA("Nombre de N°IE",TCD_Doc_ST!#REF!,"NOM ENTREPRISE","A"),""))</f>
        <v/>
      </c>
      <c r="N156" s="46" t="str">
        <f>IF(ISBLANK(A156),"",IFERROR(GETPIVOTDATA("Nombre de NOM ENTREPRISE",TCD_Doc_ST!$A155,"NOM ENTREPRISE","A"),""))</f>
        <v/>
      </c>
    </row>
    <row r="157" spans="1:14" ht="30" customHeight="1" x14ac:dyDescent="0.25">
      <c r="A157" s="44"/>
      <c r="B157" s="45"/>
      <c r="C157" s="47"/>
      <c r="D157" s="47"/>
      <c r="E157" s="48"/>
      <c r="F157" s="48"/>
      <c r="G157" s="49" t="str">
        <f t="shared" si="4"/>
        <v/>
      </c>
      <c r="H157" s="47" t="str">
        <f>IF(ISBLANK(A157),"",IFERROR(GETPIVOTDATA("NB NC",TCD_Doc_ST!$A156,"NOM ENTREPRISE","A")+Docs_EExt!W156,""))</f>
        <v/>
      </c>
      <c r="I157" s="47" t="str">
        <f>IF(ISBLANK(A157),"",IFERROR(GETPIVOTDATA("NB NC",TCD_Doc_ST!#REF!,"NOM ENTREPRISE","A")+GETPIVOTDATA("NB NC",TCD_Doc_ST!#REF!,"NOM ENTREPRISE","A"),""))</f>
        <v/>
      </c>
      <c r="J157" s="47" t="str">
        <f>IF(ISBLANK(A157),"",IFERROR((GETPIVOTDATA("Somme de NB",TCD_Doc_ST!$A156,"NOM ENTREPRISE","A")+GETPIVOTDATA("Somme de NB",TCD_Doc_ST!#REF!,"NOM ENTREPRISE","A")+GETPIVOTDATA("Somme de NB",TCD_Habi!$A$3,"NOM ENTREPRISE","A")+Docs_EExt!W156)-(H157+I157),""))</f>
        <v/>
      </c>
      <c r="K157" s="47" t="str">
        <f t="shared" si="5"/>
        <v/>
      </c>
      <c r="L157" s="47" t="str">
        <f>IF(ISBLANK(A157),"",IFERROR(GETPIVOTDATA("NOM ENTREPRISE",TCD_Corresp!$A$3,"NOM ENTREPRISE","A"),""))</f>
        <v/>
      </c>
      <c r="M157" s="47" t="str">
        <f>IF(ISBLANK(A157),"",IFERROR(GETPIVOTDATA("Nombre de N°IE",TCD_Doc_ST!#REF!,"NOM ENTREPRISE","A"),""))</f>
        <v/>
      </c>
      <c r="N157" s="46" t="str">
        <f>IF(ISBLANK(A157),"",IFERROR(GETPIVOTDATA("Nombre de NOM ENTREPRISE",TCD_Doc_ST!$A156,"NOM ENTREPRISE","A"),""))</f>
        <v/>
      </c>
    </row>
    <row r="158" spans="1:14" ht="30" customHeight="1" x14ac:dyDescent="0.25">
      <c r="A158" s="44"/>
      <c r="B158" s="45"/>
      <c r="C158" s="47"/>
      <c r="D158" s="47"/>
      <c r="E158" s="48"/>
      <c r="F158" s="48"/>
      <c r="G158" s="49" t="str">
        <f t="shared" si="4"/>
        <v/>
      </c>
      <c r="H158" s="47" t="str">
        <f>IF(ISBLANK(A158),"",IFERROR(GETPIVOTDATA("NB NC",TCD_Doc_ST!$A157,"NOM ENTREPRISE","A")+Docs_EExt!W157,""))</f>
        <v/>
      </c>
      <c r="I158" s="47" t="str">
        <f>IF(ISBLANK(A158),"",IFERROR(GETPIVOTDATA("NB NC",TCD_Doc_ST!#REF!,"NOM ENTREPRISE","A")+GETPIVOTDATA("NB NC",TCD_Doc_ST!#REF!,"NOM ENTREPRISE","A"),""))</f>
        <v/>
      </c>
      <c r="J158" s="47" t="str">
        <f>IF(ISBLANK(A158),"",IFERROR((GETPIVOTDATA("Somme de NB",TCD_Doc_ST!$A157,"NOM ENTREPRISE","A")+GETPIVOTDATA("Somme de NB",TCD_Doc_ST!#REF!,"NOM ENTREPRISE","A")+GETPIVOTDATA("Somme de NB",TCD_Habi!$A$3,"NOM ENTREPRISE","A")+Docs_EExt!W157)-(H158+I158),""))</f>
        <v/>
      </c>
      <c r="K158" s="47" t="str">
        <f t="shared" si="5"/>
        <v/>
      </c>
      <c r="L158" s="47" t="str">
        <f>IF(ISBLANK(A158),"",IFERROR(GETPIVOTDATA("NOM ENTREPRISE",TCD_Corresp!$A$3,"NOM ENTREPRISE","A"),""))</f>
        <v/>
      </c>
      <c r="M158" s="47" t="str">
        <f>IF(ISBLANK(A158),"",IFERROR(GETPIVOTDATA("Nombre de N°IE",TCD_Doc_ST!#REF!,"NOM ENTREPRISE","A"),""))</f>
        <v/>
      </c>
      <c r="N158" s="46" t="str">
        <f>IF(ISBLANK(A158),"",IFERROR(GETPIVOTDATA("Nombre de NOM ENTREPRISE",TCD_Doc_ST!$A157,"NOM ENTREPRISE","A"),""))</f>
        <v/>
      </c>
    </row>
    <row r="159" spans="1:14" ht="30" customHeight="1" x14ac:dyDescent="0.25">
      <c r="A159" s="44"/>
      <c r="B159" s="45"/>
      <c r="C159" s="47"/>
      <c r="D159" s="47"/>
      <c r="E159" s="48"/>
      <c r="F159" s="48"/>
      <c r="G159" s="49" t="str">
        <f t="shared" si="4"/>
        <v/>
      </c>
      <c r="H159" s="47" t="str">
        <f>IF(ISBLANK(A159),"",IFERROR(GETPIVOTDATA("NB NC",TCD_Doc_ST!$A158,"NOM ENTREPRISE","A")+Docs_EExt!W158,""))</f>
        <v/>
      </c>
      <c r="I159" s="47" t="str">
        <f>IF(ISBLANK(A159),"",IFERROR(GETPIVOTDATA("NB NC",TCD_Doc_ST!#REF!,"NOM ENTREPRISE","A")+GETPIVOTDATA("NB NC",TCD_Doc_ST!#REF!,"NOM ENTREPRISE","A"),""))</f>
        <v/>
      </c>
      <c r="J159" s="47" t="str">
        <f>IF(ISBLANK(A159),"",IFERROR((GETPIVOTDATA("Somme de NB",TCD_Doc_ST!$A158,"NOM ENTREPRISE","A")+GETPIVOTDATA("Somme de NB",TCD_Doc_ST!#REF!,"NOM ENTREPRISE","A")+GETPIVOTDATA("Somme de NB",TCD_Habi!$A$3,"NOM ENTREPRISE","A")+Docs_EExt!W158)-(H159+I159),""))</f>
        <v/>
      </c>
      <c r="K159" s="47" t="str">
        <f t="shared" si="5"/>
        <v/>
      </c>
      <c r="L159" s="47" t="str">
        <f>IF(ISBLANK(A159),"",IFERROR(GETPIVOTDATA("NOM ENTREPRISE",TCD_Corresp!$A$3,"NOM ENTREPRISE","A"),""))</f>
        <v/>
      </c>
      <c r="M159" s="47" t="str">
        <f>IF(ISBLANK(A159),"",IFERROR(GETPIVOTDATA("Nombre de N°IE",TCD_Doc_ST!#REF!,"NOM ENTREPRISE","A"),""))</f>
        <v/>
      </c>
      <c r="N159" s="46" t="str">
        <f>IF(ISBLANK(A159),"",IFERROR(GETPIVOTDATA("Nombre de NOM ENTREPRISE",TCD_Doc_ST!$A158,"NOM ENTREPRISE","A"),""))</f>
        <v/>
      </c>
    </row>
    <row r="160" spans="1:14" ht="30" customHeight="1" x14ac:dyDescent="0.25">
      <c r="A160" s="44"/>
      <c r="B160" s="45"/>
      <c r="C160" s="47"/>
      <c r="D160" s="47"/>
      <c r="E160" s="48"/>
      <c r="F160" s="48"/>
      <c r="G160" s="49" t="str">
        <f t="shared" si="4"/>
        <v/>
      </c>
      <c r="H160" s="47" t="str">
        <f>IF(ISBLANK(A160),"",IFERROR(GETPIVOTDATA("NB NC",TCD_Doc_ST!$A159,"NOM ENTREPRISE","A")+Docs_EExt!W159,""))</f>
        <v/>
      </c>
      <c r="I160" s="47" t="str">
        <f>IF(ISBLANK(A160),"",IFERROR(GETPIVOTDATA("NB NC",TCD_Doc_ST!#REF!,"NOM ENTREPRISE","A")+GETPIVOTDATA("NB NC",TCD_Doc_ST!#REF!,"NOM ENTREPRISE","A"),""))</f>
        <v/>
      </c>
      <c r="J160" s="47" t="str">
        <f>IF(ISBLANK(A160),"",IFERROR((GETPIVOTDATA("Somme de NB",TCD_Doc_ST!$A159,"NOM ENTREPRISE","A")+GETPIVOTDATA("Somme de NB",TCD_Doc_ST!#REF!,"NOM ENTREPRISE","A")+GETPIVOTDATA("Somme de NB",TCD_Habi!$A$3,"NOM ENTREPRISE","A")+Docs_EExt!W159)-(H160+I160),""))</f>
        <v/>
      </c>
      <c r="K160" s="47" t="str">
        <f t="shared" si="5"/>
        <v/>
      </c>
      <c r="L160" s="47" t="str">
        <f>IF(ISBLANK(A160),"",IFERROR(GETPIVOTDATA("NOM ENTREPRISE",TCD_Corresp!$A$3,"NOM ENTREPRISE","A"),""))</f>
        <v/>
      </c>
      <c r="M160" s="47" t="str">
        <f>IF(ISBLANK(A160),"",IFERROR(GETPIVOTDATA("Nombre de N°IE",TCD_Doc_ST!#REF!,"NOM ENTREPRISE","A"),""))</f>
        <v/>
      </c>
      <c r="N160" s="46" t="str">
        <f>IF(ISBLANK(A160),"",IFERROR(GETPIVOTDATA("Nombre de NOM ENTREPRISE",TCD_Doc_ST!$A159,"NOM ENTREPRISE","A"),""))</f>
        <v/>
      </c>
    </row>
    <row r="161" spans="1:14" ht="30" customHeight="1" x14ac:dyDescent="0.25">
      <c r="A161" s="44"/>
      <c r="B161" s="45"/>
      <c r="C161" s="47"/>
      <c r="D161" s="47"/>
      <c r="E161" s="48"/>
      <c r="F161" s="48"/>
      <c r="G161" s="49" t="str">
        <f t="shared" si="4"/>
        <v/>
      </c>
      <c r="H161" s="47" t="str">
        <f>IF(ISBLANK(A161),"",IFERROR(GETPIVOTDATA("NB NC",TCD_Doc_ST!$A160,"NOM ENTREPRISE","A")+Docs_EExt!W160,""))</f>
        <v/>
      </c>
      <c r="I161" s="47" t="str">
        <f>IF(ISBLANK(A161),"",IFERROR(GETPIVOTDATA("NB NC",TCD_Doc_ST!#REF!,"NOM ENTREPRISE","A")+GETPIVOTDATA("NB NC",TCD_Doc_ST!#REF!,"NOM ENTREPRISE","A"),""))</f>
        <v/>
      </c>
      <c r="J161" s="47" t="str">
        <f>IF(ISBLANK(A161),"",IFERROR((GETPIVOTDATA("Somme de NB",TCD_Doc_ST!$A160,"NOM ENTREPRISE","A")+GETPIVOTDATA("Somme de NB",TCD_Doc_ST!#REF!,"NOM ENTREPRISE","A")+GETPIVOTDATA("Somme de NB",TCD_Habi!$A$3,"NOM ENTREPRISE","A")+Docs_EExt!W160)-(H161+I161),""))</f>
        <v/>
      </c>
      <c r="K161" s="47" t="str">
        <f t="shared" si="5"/>
        <v/>
      </c>
      <c r="L161" s="47" t="str">
        <f>IF(ISBLANK(A161),"",IFERROR(GETPIVOTDATA("NOM ENTREPRISE",TCD_Corresp!$A$3,"NOM ENTREPRISE","A"),""))</f>
        <v/>
      </c>
      <c r="M161" s="47" t="str">
        <f>IF(ISBLANK(A161),"",IFERROR(GETPIVOTDATA("Nombre de N°IE",TCD_Doc_ST!#REF!,"NOM ENTREPRISE","A"),""))</f>
        <v/>
      </c>
      <c r="N161" s="46" t="str">
        <f>IF(ISBLANK(A161),"",IFERROR(GETPIVOTDATA("Nombre de NOM ENTREPRISE",TCD_Doc_ST!$A160,"NOM ENTREPRISE","A"),""))</f>
        <v/>
      </c>
    </row>
    <row r="162" spans="1:14" ht="30" customHeight="1" x14ac:dyDescent="0.25">
      <c r="A162" s="44"/>
      <c r="B162" s="45"/>
      <c r="C162" s="47"/>
      <c r="D162" s="47"/>
      <c r="E162" s="48"/>
      <c r="F162" s="48"/>
      <c r="G162" s="49" t="str">
        <f t="shared" si="4"/>
        <v/>
      </c>
      <c r="H162" s="47" t="str">
        <f>IF(ISBLANK(A162),"",IFERROR(GETPIVOTDATA("NB NC",TCD_Doc_ST!$A161,"NOM ENTREPRISE","A")+Docs_EExt!W161,""))</f>
        <v/>
      </c>
      <c r="I162" s="47" t="str">
        <f>IF(ISBLANK(A162),"",IFERROR(GETPIVOTDATA("NB NC",TCD_Doc_ST!#REF!,"NOM ENTREPRISE","A")+GETPIVOTDATA("NB NC",TCD_Doc_ST!#REF!,"NOM ENTREPRISE","A"),""))</f>
        <v/>
      </c>
      <c r="J162" s="47" t="str">
        <f>IF(ISBLANK(A162),"",IFERROR((GETPIVOTDATA("Somme de NB",TCD_Doc_ST!$A161,"NOM ENTREPRISE","A")+GETPIVOTDATA("Somme de NB",TCD_Doc_ST!#REF!,"NOM ENTREPRISE","A")+GETPIVOTDATA("Somme de NB",TCD_Habi!$A$3,"NOM ENTREPRISE","A")+Docs_EExt!W161)-(H162+I162),""))</f>
        <v/>
      </c>
      <c r="K162" s="47" t="str">
        <f t="shared" si="5"/>
        <v/>
      </c>
      <c r="L162" s="47" t="str">
        <f>IF(ISBLANK(A162),"",IFERROR(GETPIVOTDATA("NOM ENTREPRISE",TCD_Corresp!$A$3,"NOM ENTREPRISE","A"),""))</f>
        <v/>
      </c>
      <c r="M162" s="47" t="str">
        <f>IF(ISBLANK(A162),"",IFERROR(GETPIVOTDATA("Nombre de N°IE",TCD_Doc_ST!#REF!,"NOM ENTREPRISE","A"),""))</f>
        <v/>
      </c>
      <c r="N162" s="46" t="str">
        <f>IF(ISBLANK(A162),"",IFERROR(GETPIVOTDATA("Nombre de NOM ENTREPRISE",TCD_Doc_ST!$A161,"NOM ENTREPRISE","A"),""))</f>
        <v/>
      </c>
    </row>
    <row r="163" spans="1:14" ht="30" customHeight="1" x14ac:dyDescent="0.25">
      <c r="A163" s="44"/>
      <c r="B163" s="45"/>
      <c r="C163" s="47"/>
      <c r="D163" s="47"/>
      <c r="E163" s="48"/>
      <c r="F163" s="48"/>
      <c r="G163" s="49" t="str">
        <f t="shared" si="4"/>
        <v/>
      </c>
      <c r="H163" s="47" t="str">
        <f>IF(ISBLANK(A163),"",IFERROR(GETPIVOTDATA("NB NC",TCD_Doc_ST!$A162,"NOM ENTREPRISE","A")+Docs_EExt!W162,""))</f>
        <v/>
      </c>
      <c r="I163" s="47" t="str">
        <f>IF(ISBLANK(A163),"",IFERROR(GETPIVOTDATA("NB NC",TCD_Doc_ST!#REF!,"NOM ENTREPRISE","A")+GETPIVOTDATA("NB NC",TCD_Doc_ST!#REF!,"NOM ENTREPRISE","A"),""))</f>
        <v/>
      </c>
      <c r="J163" s="47" t="str">
        <f>IF(ISBLANK(A163),"",IFERROR((GETPIVOTDATA("Somme de NB",TCD_Doc_ST!$A162,"NOM ENTREPRISE","A")+GETPIVOTDATA("Somme de NB",TCD_Doc_ST!#REF!,"NOM ENTREPRISE","A")+GETPIVOTDATA("Somme de NB",TCD_Habi!$A$3,"NOM ENTREPRISE","A")+Docs_EExt!W162)-(H163+I163),""))</f>
        <v/>
      </c>
      <c r="K163" s="47" t="str">
        <f t="shared" si="5"/>
        <v/>
      </c>
      <c r="L163" s="47" t="str">
        <f>IF(ISBLANK(A163),"",IFERROR(GETPIVOTDATA("NOM ENTREPRISE",TCD_Corresp!$A$3,"NOM ENTREPRISE","A"),""))</f>
        <v/>
      </c>
      <c r="M163" s="47" t="str">
        <f>IF(ISBLANK(A163),"",IFERROR(GETPIVOTDATA("Nombre de N°IE",TCD_Doc_ST!#REF!,"NOM ENTREPRISE","A"),""))</f>
        <v/>
      </c>
      <c r="N163" s="46" t="str">
        <f>IF(ISBLANK(A163),"",IFERROR(GETPIVOTDATA("Nombre de NOM ENTREPRISE",TCD_Doc_ST!$A162,"NOM ENTREPRISE","A"),""))</f>
        <v/>
      </c>
    </row>
    <row r="164" spans="1:14" ht="30" customHeight="1" x14ac:dyDescent="0.25">
      <c r="A164" s="44"/>
      <c r="B164" s="45"/>
      <c r="C164" s="47"/>
      <c r="D164" s="47"/>
      <c r="E164" s="48"/>
      <c r="F164" s="48"/>
      <c r="G164" s="49" t="str">
        <f t="shared" si="4"/>
        <v/>
      </c>
      <c r="H164" s="47" t="str">
        <f>IF(ISBLANK(A164),"",IFERROR(GETPIVOTDATA("NB NC",TCD_Doc_ST!$A163,"NOM ENTREPRISE","A")+Docs_EExt!W163,""))</f>
        <v/>
      </c>
      <c r="I164" s="47" t="str">
        <f>IF(ISBLANK(A164),"",IFERROR(GETPIVOTDATA("NB NC",TCD_Doc_ST!#REF!,"NOM ENTREPRISE","A")+GETPIVOTDATA("NB NC",TCD_Doc_ST!#REF!,"NOM ENTREPRISE","A"),""))</f>
        <v/>
      </c>
      <c r="J164" s="47" t="str">
        <f>IF(ISBLANK(A164),"",IFERROR((GETPIVOTDATA("Somme de NB",TCD_Doc_ST!$A163,"NOM ENTREPRISE","A")+GETPIVOTDATA("Somme de NB",TCD_Doc_ST!#REF!,"NOM ENTREPRISE","A")+GETPIVOTDATA("Somme de NB",TCD_Habi!$A$3,"NOM ENTREPRISE","A")+Docs_EExt!W163)-(H164+I164),""))</f>
        <v/>
      </c>
      <c r="K164" s="47" t="str">
        <f t="shared" si="5"/>
        <v/>
      </c>
      <c r="L164" s="47" t="str">
        <f>IF(ISBLANK(A164),"",IFERROR(GETPIVOTDATA("NOM ENTREPRISE",TCD_Corresp!$A$3,"NOM ENTREPRISE","A"),""))</f>
        <v/>
      </c>
      <c r="M164" s="47" t="str">
        <f>IF(ISBLANK(A164),"",IFERROR(GETPIVOTDATA("Nombre de N°IE",TCD_Doc_ST!#REF!,"NOM ENTREPRISE","A"),""))</f>
        <v/>
      </c>
      <c r="N164" s="46" t="str">
        <f>IF(ISBLANK(A164),"",IFERROR(GETPIVOTDATA("Nombre de NOM ENTREPRISE",TCD_Doc_ST!$A163,"NOM ENTREPRISE","A"),""))</f>
        <v/>
      </c>
    </row>
    <row r="165" spans="1:14" ht="30" customHeight="1" x14ac:dyDescent="0.25">
      <c r="A165" s="44"/>
      <c r="B165" s="45"/>
      <c r="C165" s="47"/>
      <c r="D165" s="47"/>
      <c r="E165" s="48"/>
      <c r="F165" s="48"/>
      <c r="G165" s="49" t="str">
        <f t="shared" si="4"/>
        <v/>
      </c>
      <c r="H165" s="47" t="str">
        <f>IF(ISBLANK(A165),"",IFERROR(GETPIVOTDATA("NB NC",TCD_Doc_ST!$A164,"NOM ENTREPRISE","A")+Docs_EExt!W164,""))</f>
        <v/>
      </c>
      <c r="I165" s="47" t="str">
        <f>IF(ISBLANK(A165),"",IFERROR(GETPIVOTDATA("NB NC",TCD_Doc_ST!#REF!,"NOM ENTREPRISE","A")+GETPIVOTDATA("NB NC",TCD_Doc_ST!#REF!,"NOM ENTREPRISE","A"),""))</f>
        <v/>
      </c>
      <c r="J165" s="47" t="str">
        <f>IF(ISBLANK(A165),"",IFERROR((GETPIVOTDATA("Somme de NB",TCD_Doc_ST!$A164,"NOM ENTREPRISE","A")+GETPIVOTDATA("Somme de NB",TCD_Doc_ST!#REF!,"NOM ENTREPRISE","A")+GETPIVOTDATA("Somme de NB",TCD_Habi!$A$3,"NOM ENTREPRISE","A")+Docs_EExt!W164)-(H165+I165),""))</f>
        <v/>
      </c>
      <c r="K165" s="47" t="str">
        <f t="shared" si="5"/>
        <v/>
      </c>
      <c r="L165" s="47" t="str">
        <f>IF(ISBLANK(A165),"",IFERROR(GETPIVOTDATA("NOM ENTREPRISE",TCD_Corresp!$A$3,"NOM ENTREPRISE","A"),""))</f>
        <v/>
      </c>
      <c r="M165" s="47" t="str">
        <f>IF(ISBLANK(A165),"",IFERROR(GETPIVOTDATA("Nombre de N°IE",TCD_Doc_ST!#REF!,"NOM ENTREPRISE","A"),""))</f>
        <v/>
      </c>
      <c r="N165" s="46" t="str">
        <f>IF(ISBLANK(A165),"",IFERROR(GETPIVOTDATA("Nombre de NOM ENTREPRISE",TCD_Doc_ST!$A164,"NOM ENTREPRISE","A"),""))</f>
        <v/>
      </c>
    </row>
    <row r="166" spans="1:14" ht="30" customHeight="1" x14ac:dyDescent="0.25">
      <c r="A166" s="44"/>
      <c r="B166" s="45"/>
      <c r="C166" s="47"/>
      <c r="D166" s="47"/>
      <c r="E166" s="48"/>
      <c r="F166" s="48"/>
      <c r="G166" s="49" t="str">
        <f t="shared" si="4"/>
        <v/>
      </c>
      <c r="H166" s="47" t="str">
        <f>IF(ISBLANK(A166),"",IFERROR(GETPIVOTDATA("NB NC",TCD_Doc_ST!$A165,"NOM ENTREPRISE","A")+Docs_EExt!W165,""))</f>
        <v/>
      </c>
      <c r="I166" s="47" t="str">
        <f>IF(ISBLANK(A166),"",IFERROR(GETPIVOTDATA("NB NC",TCD_Doc_ST!#REF!,"NOM ENTREPRISE","A")+GETPIVOTDATA("NB NC",TCD_Doc_ST!#REF!,"NOM ENTREPRISE","A"),""))</f>
        <v/>
      </c>
      <c r="J166" s="47" t="str">
        <f>IF(ISBLANK(A166),"",IFERROR((GETPIVOTDATA("Somme de NB",TCD_Doc_ST!$A165,"NOM ENTREPRISE","A")+GETPIVOTDATA("Somme de NB",TCD_Doc_ST!#REF!,"NOM ENTREPRISE","A")+GETPIVOTDATA("Somme de NB",TCD_Habi!$A$3,"NOM ENTREPRISE","A")+Docs_EExt!W165)-(H166+I166),""))</f>
        <v/>
      </c>
      <c r="K166" s="47" t="str">
        <f t="shared" si="5"/>
        <v/>
      </c>
      <c r="L166" s="47" t="str">
        <f>IF(ISBLANK(A166),"",IFERROR(GETPIVOTDATA("NOM ENTREPRISE",TCD_Corresp!$A$3,"NOM ENTREPRISE","A"),""))</f>
        <v/>
      </c>
      <c r="M166" s="47" t="str">
        <f>IF(ISBLANK(A166),"",IFERROR(GETPIVOTDATA("Nombre de N°IE",TCD_Doc_ST!#REF!,"NOM ENTREPRISE","A"),""))</f>
        <v/>
      </c>
      <c r="N166" s="46" t="str">
        <f>IF(ISBLANK(A166),"",IFERROR(GETPIVOTDATA("Nombre de NOM ENTREPRISE",TCD_Doc_ST!$A165,"NOM ENTREPRISE","A"),""))</f>
        <v/>
      </c>
    </row>
    <row r="167" spans="1:14" ht="30" customHeight="1" x14ac:dyDescent="0.25">
      <c r="A167" s="44"/>
      <c r="B167" s="45"/>
      <c r="C167" s="47"/>
      <c r="D167" s="47"/>
      <c r="E167" s="48"/>
      <c r="F167" s="48"/>
      <c r="G167" s="49" t="str">
        <f t="shared" si="4"/>
        <v/>
      </c>
      <c r="H167" s="47" t="str">
        <f>IF(ISBLANK(A167),"",IFERROR(GETPIVOTDATA("NB NC",TCD_Doc_ST!$A166,"NOM ENTREPRISE","A")+Docs_EExt!W166,""))</f>
        <v/>
      </c>
      <c r="I167" s="47" t="str">
        <f>IF(ISBLANK(A167),"",IFERROR(GETPIVOTDATA("NB NC",TCD_Doc_ST!#REF!,"NOM ENTREPRISE","A")+GETPIVOTDATA("NB NC",TCD_Doc_ST!#REF!,"NOM ENTREPRISE","A"),""))</f>
        <v/>
      </c>
      <c r="J167" s="47" t="str">
        <f>IF(ISBLANK(A167),"",IFERROR((GETPIVOTDATA("Somme de NB",TCD_Doc_ST!$A166,"NOM ENTREPRISE","A")+GETPIVOTDATA("Somme de NB",TCD_Doc_ST!#REF!,"NOM ENTREPRISE","A")+GETPIVOTDATA("Somme de NB",TCD_Habi!$A$3,"NOM ENTREPRISE","A")+Docs_EExt!W166)-(H167+I167),""))</f>
        <v/>
      </c>
      <c r="K167" s="47" t="str">
        <f t="shared" si="5"/>
        <v/>
      </c>
      <c r="L167" s="47" t="str">
        <f>IF(ISBLANK(A167),"",IFERROR(GETPIVOTDATA("NOM ENTREPRISE",TCD_Corresp!$A$3,"NOM ENTREPRISE","A"),""))</f>
        <v/>
      </c>
      <c r="M167" s="47" t="str">
        <f>IF(ISBLANK(A167),"",IFERROR(GETPIVOTDATA("Nombre de N°IE",TCD_Doc_ST!#REF!,"NOM ENTREPRISE","A"),""))</f>
        <v/>
      </c>
      <c r="N167" s="46" t="str">
        <f>IF(ISBLANK(A167),"",IFERROR(GETPIVOTDATA("Nombre de NOM ENTREPRISE",TCD_Doc_ST!$A166,"NOM ENTREPRISE","A"),""))</f>
        <v/>
      </c>
    </row>
    <row r="168" spans="1:14" ht="30" customHeight="1" x14ac:dyDescent="0.25">
      <c r="A168" s="44"/>
      <c r="B168" s="45"/>
      <c r="C168" s="47"/>
      <c r="D168" s="47"/>
      <c r="E168" s="48"/>
      <c r="F168" s="48"/>
      <c r="G168" s="49" t="str">
        <f t="shared" si="4"/>
        <v/>
      </c>
      <c r="H168" s="47" t="str">
        <f>IF(ISBLANK(A168),"",IFERROR(GETPIVOTDATA("NB NC",TCD_Doc_ST!$A167,"NOM ENTREPRISE","A")+Docs_EExt!W167,""))</f>
        <v/>
      </c>
      <c r="I168" s="47" t="str">
        <f>IF(ISBLANK(A168),"",IFERROR(GETPIVOTDATA("NB NC",TCD_Doc_ST!#REF!,"NOM ENTREPRISE","A")+GETPIVOTDATA("NB NC",TCD_Doc_ST!#REF!,"NOM ENTREPRISE","A"),""))</f>
        <v/>
      </c>
      <c r="J168" s="47" t="str">
        <f>IF(ISBLANK(A168),"",IFERROR((GETPIVOTDATA("Somme de NB",TCD_Doc_ST!$A167,"NOM ENTREPRISE","A")+GETPIVOTDATA("Somme de NB",TCD_Doc_ST!#REF!,"NOM ENTREPRISE","A")+GETPIVOTDATA("Somme de NB",TCD_Habi!$A$3,"NOM ENTREPRISE","A")+Docs_EExt!W167)-(H168+I168),""))</f>
        <v/>
      </c>
      <c r="K168" s="47" t="str">
        <f t="shared" si="5"/>
        <v/>
      </c>
      <c r="L168" s="47" t="str">
        <f>IF(ISBLANK(A168),"",IFERROR(GETPIVOTDATA("NOM ENTREPRISE",TCD_Corresp!$A$3,"NOM ENTREPRISE","A"),""))</f>
        <v/>
      </c>
      <c r="M168" s="47" t="str">
        <f>IF(ISBLANK(A168),"",IFERROR(GETPIVOTDATA("Nombre de N°IE",TCD_Doc_ST!#REF!,"NOM ENTREPRISE","A"),""))</f>
        <v/>
      </c>
      <c r="N168" s="46" t="str">
        <f>IF(ISBLANK(A168),"",IFERROR(GETPIVOTDATA("Nombre de NOM ENTREPRISE",TCD_Doc_ST!$A167,"NOM ENTREPRISE","A"),""))</f>
        <v/>
      </c>
    </row>
    <row r="169" spans="1:14" ht="30" customHeight="1" x14ac:dyDescent="0.25">
      <c r="A169" s="44"/>
      <c r="B169" s="45"/>
      <c r="C169" s="47"/>
      <c r="D169" s="47"/>
      <c r="E169" s="48"/>
      <c r="F169" s="48"/>
      <c r="G169" s="49" t="str">
        <f t="shared" si="4"/>
        <v/>
      </c>
      <c r="H169" s="47" t="str">
        <f>IF(ISBLANK(A169),"",IFERROR(GETPIVOTDATA("NB NC",TCD_Doc_ST!$A168,"NOM ENTREPRISE","A")+Docs_EExt!W168,""))</f>
        <v/>
      </c>
      <c r="I169" s="47" t="str">
        <f>IF(ISBLANK(A169),"",IFERROR(GETPIVOTDATA("NB NC",TCD_Doc_ST!#REF!,"NOM ENTREPRISE","A")+GETPIVOTDATA("NB NC",TCD_Doc_ST!#REF!,"NOM ENTREPRISE","A"),""))</f>
        <v/>
      </c>
      <c r="J169" s="47" t="str">
        <f>IF(ISBLANK(A169),"",IFERROR((GETPIVOTDATA("Somme de NB",TCD_Doc_ST!$A168,"NOM ENTREPRISE","A")+GETPIVOTDATA("Somme de NB",TCD_Doc_ST!#REF!,"NOM ENTREPRISE","A")+GETPIVOTDATA("Somme de NB",TCD_Habi!$A$3,"NOM ENTREPRISE","A")+Docs_EExt!W168)-(H169+I169),""))</f>
        <v/>
      </c>
      <c r="K169" s="47" t="str">
        <f t="shared" si="5"/>
        <v/>
      </c>
      <c r="L169" s="47" t="str">
        <f>IF(ISBLANK(A169),"",IFERROR(GETPIVOTDATA("NOM ENTREPRISE",TCD_Corresp!$A$3,"NOM ENTREPRISE","A"),""))</f>
        <v/>
      </c>
      <c r="M169" s="47" t="str">
        <f>IF(ISBLANK(A169),"",IFERROR(GETPIVOTDATA("Nombre de N°IE",TCD_Doc_ST!#REF!,"NOM ENTREPRISE","A"),""))</f>
        <v/>
      </c>
      <c r="N169" s="46" t="str">
        <f>IF(ISBLANK(A169),"",IFERROR(GETPIVOTDATA("Nombre de NOM ENTREPRISE",TCD_Doc_ST!$A168,"NOM ENTREPRISE","A"),""))</f>
        <v/>
      </c>
    </row>
    <row r="170" spans="1:14" ht="30" customHeight="1" x14ac:dyDescent="0.25">
      <c r="A170" s="44"/>
      <c r="B170" s="45"/>
      <c r="C170" s="47"/>
      <c r="D170" s="47"/>
      <c r="E170" s="48"/>
      <c r="F170" s="48"/>
      <c r="G170" s="49" t="str">
        <f t="shared" si="4"/>
        <v/>
      </c>
      <c r="H170" s="47" t="str">
        <f>IF(ISBLANK(A170),"",IFERROR(GETPIVOTDATA("NB NC",TCD_Doc_ST!$A169,"NOM ENTREPRISE","A")+Docs_EExt!W169,""))</f>
        <v/>
      </c>
      <c r="I170" s="47" t="str">
        <f>IF(ISBLANK(A170),"",IFERROR(GETPIVOTDATA("NB NC",TCD_Doc_ST!#REF!,"NOM ENTREPRISE","A")+GETPIVOTDATA("NB NC",TCD_Doc_ST!#REF!,"NOM ENTREPRISE","A"),""))</f>
        <v/>
      </c>
      <c r="J170" s="47" t="str">
        <f>IF(ISBLANK(A170),"",IFERROR((GETPIVOTDATA("Somme de NB",TCD_Doc_ST!$A169,"NOM ENTREPRISE","A")+GETPIVOTDATA("Somme de NB",TCD_Doc_ST!#REF!,"NOM ENTREPRISE","A")+GETPIVOTDATA("Somme de NB",TCD_Habi!$A$3,"NOM ENTREPRISE","A")+Docs_EExt!W169)-(H170+I170),""))</f>
        <v/>
      </c>
      <c r="K170" s="47" t="str">
        <f t="shared" si="5"/>
        <v/>
      </c>
      <c r="L170" s="47" t="str">
        <f>IF(ISBLANK(A170),"",IFERROR(GETPIVOTDATA("NOM ENTREPRISE",TCD_Corresp!$A$3,"NOM ENTREPRISE","A"),""))</f>
        <v/>
      </c>
      <c r="M170" s="47" t="str">
        <f>IF(ISBLANK(A170),"",IFERROR(GETPIVOTDATA("Nombre de N°IE",TCD_Doc_ST!#REF!,"NOM ENTREPRISE","A"),""))</f>
        <v/>
      </c>
      <c r="N170" s="46" t="str">
        <f>IF(ISBLANK(A170),"",IFERROR(GETPIVOTDATA("Nombre de NOM ENTREPRISE",TCD_Doc_ST!$A169,"NOM ENTREPRISE","A"),""))</f>
        <v/>
      </c>
    </row>
    <row r="171" spans="1:14" ht="30" customHeight="1" x14ac:dyDescent="0.25">
      <c r="A171" s="44"/>
      <c r="B171" s="45"/>
      <c r="C171" s="47"/>
      <c r="D171" s="47"/>
      <c r="E171" s="48"/>
      <c r="F171" s="48"/>
      <c r="G171" s="49" t="str">
        <f t="shared" si="4"/>
        <v/>
      </c>
      <c r="H171" s="47" t="str">
        <f>IF(ISBLANK(A171),"",IFERROR(GETPIVOTDATA("NB NC",TCD_Doc_ST!$A170,"NOM ENTREPRISE","A")+Docs_EExt!W170,""))</f>
        <v/>
      </c>
      <c r="I171" s="47" t="str">
        <f>IF(ISBLANK(A171),"",IFERROR(GETPIVOTDATA("NB NC",TCD_Doc_ST!#REF!,"NOM ENTREPRISE","A")+GETPIVOTDATA("NB NC",TCD_Doc_ST!#REF!,"NOM ENTREPRISE","A"),""))</f>
        <v/>
      </c>
      <c r="J171" s="47" t="str">
        <f>IF(ISBLANK(A171),"",IFERROR((GETPIVOTDATA("Somme de NB",TCD_Doc_ST!$A170,"NOM ENTREPRISE","A")+GETPIVOTDATA("Somme de NB",TCD_Doc_ST!#REF!,"NOM ENTREPRISE","A")+GETPIVOTDATA("Somme de NB",TCD_Habi!$A$3,"NOM ENTREPRISE","A")+Docs_EExt!W170)-(H171+I171),""))</f>
        <v/>
      </c>
      <c r="K171" s="47" t="str">
        <f t="shared" si="5"/>
        <v/>
      </c>
      <c r="L171" s="47" t="str">
        <f>IF(ISBLANK(A171),"",IFERROR(GETPIVOTDATA("NOM ENTREPRISE",TCD_Corresp!$A$3,"NOM ENTREPRISE","A"),""))</f>
        <v/>
      </c>
      <c r="M171" s="47" t="str">
        <f>IF(ISBLANK(A171),"",IFERROR(GETPIVOTDATA("Nombre de N°IE",TCD_Doc_ST!#REF!,"NOM ENTREPRISE","A"),""))</f>
        <v/>
      </c>
      <c r="N171" s="46" t="str">
        <f>IF(ISBLANK(A171),"",IFERROR(GETPIVOTDATA("Nombre de NOM ENTREPRISE",TCD_Doc_ST!$A170,"NOM ENTREPRISE","A"),""))</f>
        <v/>
      </c>
    </row>
    <row r="172" spans="1:14" ht="30" customHeight="1" x14ac:dyDescent="0.25">
      <c r="A172" s="44"/>
      <c r="B172" s="45"/>
      <c r="C172" s="47"/>
      <c r="D172" s="47"/>
      <c r="E172" s="48"/>
      <c r="F172" s="48"/>
      <c r="G172" s="49" t="str">
        <f t="shared" si="4"/>
        <v/>
      </c>
      <c r="H172" s="47" t="str">
        <f>IF(ISBLANK(A172),"",IFERROR(GETPIVOTDATA("NB NC",TCD_Doc_ST!$A171,"NOM ENTREPRISE","A")+Docs_EExt!W171,""))</f>
        <v/>
      </c>
      <c r="I172" s="47" t="str">
        <f>IF(ISBLANK(A172),"",IFERROR(GETPIVOTDATA("NB NC",TCD_Doc_ST!#REF!,"NOM ENTREPRISE","A")+GETPIVOTDATA("NB NC",TCD_Doc_ST!#REF!,"NOM ENTREPRISE","A"),""))</f>
        <v/>
      </c>
      <c r="J172" s="47" t="str">
        <f>IF(ISBLANK(A172),"",IFERROR((GETPIVOTDATA("Somme de NB",TCD_Doc_ST!$A171,"NOM ENTREPRISE","A")+GETPIVOTDATA("Somme de NB",TCD_Doc_ST!#REF!,"NOM ENTREPRISE","A")+GETPIVOTDATA("Somme de NB",TCD_Habi!$A$3,"NOM ENTREPRISE","A")+Docs_EExt!W171)-(H172+I172),""))</f>
        <v/>
      </c>
      <c r="K172" s="47" t="str">
        <f t="shared" si="5"/>
        <v/>
      </c>
      <c r="L172" s="47" t="str">
        <f>IF(ISBLANK(A172),"",IFERROR(GETPIVOTDATA("NOM ENTREPRISE",TCD_Corresp!$A$3,"NOM ENTREPRISE","A"),""))</f>
        <v/>
      </c>
      <c r="M172" s="47" t="str">
        <f>IF(ISBLANK(A172),"",IFERROR(GETPIVOTDATA("Nombre de N°IE",TCD_Doc_ST!#REF!,"NOM ENTREPRISE","A"),""))</f>
        <v/>
      </c>
      <c r="N172" s="46" t="str">
        <f>IF(ISBLANK(A172),"",IFERROR(GETPIVOTDATA("Nombre de NOM ENTREPRISE",TCD_Doc_ST!$A171,"NOM ENTREPRISE","A"),""))</f>
        <v/>
      </c>
    </row>
    <row r="173" spans="1:14" ht="30" customHeight="1" x14ac:dyDescent="0.25">
      <c r="A173" s="44"/>
      <c r="B173" s="45"/>
      <c r="C173" s="47"/>
      <c r="D173" s="47"/>
      <c r="E173" s="48"/>
      <c r="F173" s="48"/>
      <c r="G173" s="49" t="str">
        <f t="shared" si="4"/>
        <v/>
      </c>
      <c r="H173" s="47" t="str">
        <f>IF(ISBLANK(A173),"",IFERROR(GETPIVOTDATA("NB NC",TCD_Doc_ST!$A172,"NOM ENTREPRISE","A")+Docs_EExt!W172,""))</f>
        <v/>
      </c>
      <c r="I173" s="47" t="str">
        <f>IF(ISBLANK(A173),"",IFERROR(GETPIVOTDATA("NB NC",TCD_Doc_ST!#REF!,"NOM ENTREPRISE","A")+GETPIVOTDATA("NB NC",TCD_Doc_ST!#REF!,"NOM ENTREPRISE","A"),""))</f>
        <v/>
      </c>
      <c r="J173" s="47" t="str">
        <f>IF(ISBLANK(A173),"",IFERROR((GETPIVOTDATA("Somme de NB",TCD_Doc_ST!$A172,"NOM ENTREPRISE","A")+GETPIVOTDATA("Somme de NB",TCD_Doc_ST!#REF!,"NOM ENTREPRISE","A")+GETPIVOTDATA("Somme de NB",TCD_Habi!$A$3,"NOM ENTREPRISE","A")+Docs_EExt!W172)-(H173+I173),""))</f>
        <v/>
      </c>
      <c r="K173" s="47" t="str">
        <f t="shared" si="5"/>
        <v/>
      </c>
      <c r="L173" s="47" t="str">
        <f>IF(ISBLANK(A173),"",IFERROR(GETPIVOTDATA("NOM ENTREPRISE",TCD_Corresp!$A$3,"NOM ENTREPRISE","A"),""))</f>
        <v/>
      </c>
      <c r="M173" s="47" t="str">
        <f>IF(ISBLANK(A173),"",IFERROR(GETPIVOTDATA("Nombre de N°IE",TCD_Doc_ST!#REF!,"NOM ENTREPRISE","A"),""))</f>
        <v/>
      </c>
      <c r="N173" s="46" t="str">
        <f>IF(ISBLANK(A173),"",IFERROR(GETPIVOTDATA("Nombre de NOM ENTREPRISE",TCD_Doc_ST!$A172,"NOM ENTREPRISE","A"),""))</f>
        <v/>
      </c>
    </row>
    <row r="174" spans="1:14" ht="30" customHeight="1" x14ac:dyDescent="0.25">
      <c r="A174" s="44"/>
      <c r="B174" s="45"/>
      <c r="C174" s="47"/>
      <c r="D174" s="47"/>
      <c r="E174" s="48"/>
      <c r="F174" s="48"/>
      <c r="G174" s="49" t="str">
        <f t="shared" si="4"/>
        <v/>
      </c>
      <c r="H174" s="47" t="str">
        <f>IF(ISBLANK(A174),"",IFERROR(GETPIVOTDATA("NB NC",TCD_Doc_ST!$A173,"NOM ENTREPRISE","A")+Docs_EExt!W173,""))</f>
        <v/>
      </c>
      <c r="I174" s="47" t="str">
        <f>IF(ISBLANK(A174),"",IFERROR(GETPIVOTDATA("NB NC",TCD_Doc_ST!#REF!,"NOM ENTREPRISE","A")+GETPIVOTDATA("NB NC",TCD_Doc_ST!#REF!,"NOM ENTREPRISE","A"),""))</f>
        <v/>
      </c>
      <c r="J174" s="47" t="str">
        <f>IF(ISBLANK(A174),"",IFERROR((GETPIVOTDATA("Somme de NB",TCD_Doc_ST!$A173,"NOM ENTREPRISE","A")+GETPIVOTDATA("Somme de NB",TCD_Doc_ST!#REF!,"NOM ENTREPRISE","A")+GETPIVOTDATA("Somme de NB",TCD_Habi!$A$3,"NOM ENTREPRISE","A")+Docs_EExt!W173)-(H174+I174),""))</f>
        <v/>
      </c>
      <c r="K174" s="47" t="str">
        <f t="shared" si="5"/>
        <v/>
      </c>
      <c r="L174" s="47" t="str">
        <f>IF(ISBLANK(A174),"",IFERROR(GETPIVOTDATA("NOM ENTREPRISE",TCD_Corresp!$A$3,"NOM ENTREPRISE","A"),""))</f>
        <v/>
      </c>
      <c r="M174" s="47" t="str">
        <f>IF(ISBLANK(A174),"",IFERROR(GETPIVOTDATA("Nombre de N°IE",TCD_Doc_ST!#REF!,"NOM ENTREPRISE","A"),""))</f>
        <v/>
      </c>
      <c r="N174" s="46" t="str">
        <f>IF(ISBLANK(A174),"",IFERROR(GETPIVOTDATA("Nombre de NOM ENTREPRISE",TCD_Doc_ST!$A173,"NOM ENTREPRISE","A"),""))</f>
        <v/>
      </c>
    </row>
    <row r="175" spans="1:14" ht="30" customHeight="1" x14ac:dyDescent="0.25">
      <c r="A175" s="44"/>
      <c r="B175" s="45"/>
      <c r="C175" s="47"/>
      <c r="D175" s="47"/>
      <c r="E175" s="48"/>
      <c r="F175" s="48"/>
      <c r="G175" s="49" t="str">
        <f t="shared" si="4"/>
        <v/>
      </c>
      <c r="H175" s="47" t="str">
        <f>IF(ISBLANK(A175),"",IFERROR(GETPIVOTDATA("NB NC",TCD_Doc_ST!$A174,"NOM ENTREPRISE","A")+Docs_EExt!W174,""))</f>
        <v/>
      </c>
      <c r="I175" s="47" t="str">
        <f>IF(ISBLANK(A175),"",IFERROR(GETPIVOTDATA("NB NC",TCD_Doc_ST!#REF!,"NOM ENTREPRISE","A")+GETPIVOTDATA("NB NC",TCD_Doc_ST!#REF!,"NOM ENTREPRISE","A"),""))</f>
        <v/>
      </c>
      <c r="J175" s="47" t="str">
        <f>IF(ISBLANK(A175),"",IFERROR((GETPIVOTDATA("Somme de NB",TCD_Doc_ST!$A174,"NOM ENTREPRISE","A")+GETPIVOTDATA("Somme de NB",TCD_Doc_ST!#REF!,"NOM ENTREPRISE","A")+GETPIVOTDATA("Somme de NB",TCD_Habi!$A$3,"NOM ENTREPRISE","A")+Docs_EExt!W174)-(H175+I175),""))</f>
        <v/>
      </c>
      <c r="K175" s="47" t="str">
        <f t="shared" si="5"/>
        <v/>
      </c>
      <c r="L175" s="47" t="str">
        <f>IF(ISBLANK(A175),"",IFERROR(GETPIVOTDATA("NOM ENTREPRISE",TCD_Corresp!$A$3,"NOM ENTREPRISE","A"),""))</f>
        <v/>
      </c>
      <c r="M175" s="47" t="str">
        <f>IF(ISBLANK(A175),"",IFERROR(GETPIVOTDATA("Nombre de N°IE",TCD_Doc_ST!#REF!,"NOM ENTREPRISE","A"),""))</f>
        <v/>
      </c>
      <c r="N175" s="46" t="str">
        <f>IF(ISBLANK(A175),"",IFERROR(GETPIVOTDATA("Nombre de NOM ENTREPRISE",TCD_Doc_ST!$A174,"NOM ENTREPRISE","A"),""))</f>
        <v/>
      </c>
    </row>
    <row r="176" spans="1:14" ht="30" customHeight="1" x14ac:dyDescent="0.25">
      <c r="A176" s="44"/>
      <c r="B176" s="45"/>
      <c r="C176" s="47"/>
      <c r="D176" s="47"/>
      <c r="E176" s="48"/>
      <c r="F176" s="48"/>
      <c r="G176" s="49" t="str">
        <f t="shared" si="4"/>
        <v/>
      </c>
      <c r="H176" s="47" t="str">
        <f>IF(ISBLANK(A176),"",IFERROR(GETPIVOTDATA("NB NC",TCD_Doc_ST!$A175,"NOM ENTREPRISE","A")+Docs_EExt!W175,""))</f>
        <v/>
      </c>
      <c r="I176" s="47" t="str">
        <f>IF(ISBLANK(A176),"",IFERROR(GETPIVOTDATA("NB NC",TCD_Doc_ST!#REF!,"NOM ENTREPRISE","A")+GETPIVOTDATA("NB NC",TCD_Doc_ST!#REF!,"NOM ENTREPRISE","A"),""))</f>
        <v/>
      </c>
      <c r="J176" s="47" t="str">
        <f>IF(ISBLANK(A176),"",IFERROR((GETPIVOTDATA("Somme de NB",TCD_Doc_ST!$A175,"NOM ENTREPRISE","A")+GETPIVOTDATA("Somme de NB",TCD_Doc_ST!#REF!,"NOM ENTREPRISE","A")+GETPIVOTDATA("Somme de NB",TCD_Habi!$A$3,"NOM ENTREPRISE","A")+Docs_EExt!W175)-(H176+I176),""))</f>
        <v/>
      </c>
      <c r="K176" s="47" t="str">
        <f t="shared" si="5"/>
        <v/>
      </c>
      <c r="L176" s="47" t="str">
        <f>IF(ISBLANK(A176),"",IFERROR(GETPIVOTDATA("NOM ENTREPRISE",TCD_Corresp!$A$3,"NOM ENTREPRISE","A"),""))</f>
        <v/>
      </c>
      <c r="M176" s="47" t="str">
        <f>IF(ISBLANK(A176),"",IFERROR(GETPIVOTDATA("Nombre de N°IE",TCD_Doc_ST!#REF!,"NOM ENTREPRISE","A"),""))</f>
        <v/>
      </c>
      <c r="N176" s="46" t="str">
        <f>IF(ISBLANK(A176),"",IFERROR(GETPIVOTDATA("Nombre de NOM ENTREPRISE",TCD_Doc_ST!$A175,"NOM ENTREPRISE","A"),""))</f>
        <v/>
      </c>
    </row>
    <row r="177" spans="1:14" ht="30" customHeight="1" x14ac:dyDescent="0.25">
      <c r="A177" s="44"/>
      <c r="B177" s="45"/>
      <c r="C177" s="47"/>
      <c r="D177" s="47"/>
      <c r="E177" s="48"/>
      <c r="F177" s="48"/>
      <c r="G177" s="49" t="str">
        <f t="shared" si="4"/>
        <v/>
      </c>
      <c r="H177" s="47" t="str">
        <f>IF(ISBLANK(A177),"",IFERROR(GETPIVOTDATA("NB NC",TCD_Doc_ST!$A176,"NOM ENTREPRISE","A")+Docs_EExt!W176,""))</f>
        <v/>
      </c>
      <c r="I177" s="47" t="str">
        <f>IF(ISBLANK(A177),"",IFERROR(GETPIVOTDATA("NB NC",TCD_Doc_ST!#REF!,"NOM ENTREPRISE","A")+GETPIVOTDATA("NB NC",TCD_Doc_ST!#REF!,"NOM ENTREPRISE","A"),""))</f>
        <v/>
      </c>
      <c r="J177" s="47" t="str">
        <f>IF(ISBLANK(A177),"",IFERROR((GETPIVOTDATA("Somme de NB",TCD_Doc_ST!$A176,"NOM ENTREPRISE","A")+GETPIVOTDATA("Somme de NB",TCD_Doc_ST!#REF!,"NOM ENTREPRISE","A")+GETPIVOTDATA("Somme de NB",TCD_Habi!$A$3,"NOM ENTREPRISE","A")+Docs_EExt!W176)-(H177+I177),""))</f>
        <v/>
      </c>
      <c r="K177" s="47" t="str">
        <f t="shared" si="5"/>
        <v/>
      </c>
      <c r="L177" s="47" t="str">
        <f>IF(ISBLANK(A177),"",IFERROR(GETPIVOTDATA("NOM ENTREPRISE",TCD_Corresp!$A$3,"NOM ENTREPRISE","A"),""))</f>
        <v/>
      </c>
      <c r="M177" s="47" t="str">
        <f>IF(ISBLANK(A177),"",IFERROR(GETPIVOTDATA("Nombre de N°IE",TCD_Doc_ST!#REF!,"NOM ENTREPRISE","A"),""))</f>
        <v/>
      </c>
      <c r="N177" s="46" t="str">
        <f>IF(ISBLANK(A177),"",IFERROR(GETPIVOTDATA("Nombre de NOM ENTREPRISE",TCD_Doc_ST!$A176,"NOM ENTREPRISE","A"),""))</f>
        <v/>
      </c>
    </row>
    <row r="178" spans="1:14" ht="30" customHeight="1" x14ac:dyDescent="0.25">
      <c r="A178" s="44"/>
      <c r="B178" s="45"/>
      <c r="C178" s="47"/>
      <c r="D178" s="47"/>
      <c r="E178" s="48"/>
      <c r="F178" s="48"/>
      <c r="G178" s="49" t="str">
        <f t="shared" si="4"/>
        <v/>
      </c>
      <c r="H178" s="47" t="str">
        <f>IF(ISBLANK(A178),"",IFERROR(GETPIVOTDATA("NB NC",TCD_Doc_ST!$A177,"NOM ENTREPRISE","A")+Docs_EExt!W177,""))</f>
        <v/>
      </c>
      <c r="I178" s="47" t="str">
        <f>IF(ISBLANK(A178),"",IFERROR(GETPIVOTDATA("NB NC",TCD_Doc_ST!#REF!,"NOM ENTREPRISE","A")+GETPIVOTDATA("NB NC",TCD_Doc_ST!#REF!,"NOM ENTREPRISE","A"),""))</f>
        <v/>
      </c>
      <c r="J178" s="47" t="str">
        <f>IF(ISBLANK(A178),"",IFERROR((GETPIVOTDATA("Somme de NB",TCD_Doc_ST!$A177,"NOM ENTREPRISE","A")+GETPIVOTDATA("Somme de NB",TCD_Doc_ST!#REF!,"NOM ENTREPRISE","A")+GETPIVOTDATA("Somme de NB",TCD_Habi!$A$3,"NOM ENTREPRISE","A")+Docs_EExt!W177)-(H178+I178),""))</f>
        <v/>
      </c>
      <c r="K178" s="47" t="str">
        <f t="shared" si="5"/>
        <v/>
      </c>
      <c r="L178" s="47" t="str">
        <f>IF(ISBLANK(A178),"",IFERROR(GETPIVOTDATA("NOM ENTREPRISE",TCD_Corresp!$A$3,"NOM ENTREPRISE","A"),""))</f>
        <v/>
      </c>
      <c r="M178" s="47" t="str">
        <f>IF(ISBLANK(A178),"",IFERROR(GETPIVOTDATA("Nombre de N°IE",TCD_Doc_ST!#REF!,"NOM ENTREPRISE","A"),""))</f>
        <v/>
      </c>
      <c r="N178" s="46" t="str">
        <f>IF(ISBLANK(A178),"",IFERROR(GETPIVOTDATA("Nombre de NOM ENTREPRISE",TCD_Doc_ST!$A177,"NOM ENTREPRISE","A"),""))</f>
        <v/>
      </c>
    </row>
    <row r="179" spans="1:14" ht="30" customHeight="1" x14ac:dyDescent="0.25">
      <c r="A179" s="44"/>
      <c r="B179" s="45"/>
      <c r="C179" s="47"/>
      <c r="D179" s="47"/>
      <c r="E179" s="48"/>
      <c r="F179" s="48"/>
      <c r="G179" s="49" t="str">
        <f t="shared" si="4"/>
        <v/>
      </c>
      <c r="H179" s="47" t="str">
        <f>IF(ISBLANK(A179),"",IFERROR(GETPIVOTDATA("NB NC",TCD_Doc_ST!$A178,"NOM ENTREPRISE","A")+Docs_EExt!W178,""))</f>
        <v/>
      </c>
      <c r="I179" s="47" t="str">
        <f>IF(ISBLANK(A179),"",IFERROR(GETPIVOTDATA("NB NC",TCD_Doc_ST!#REF!,"NOM ENTREPRISE","A")+GETPIVOTDATA("NB NC",TCD_Doc_ST!#REF!,"NOM ENTREPRISE","A"),""))</f>
        <v/>
      </c>
      <c r="J179" s="47" t="str">
        <f>IF(ISBLANK(A179),"",IFERROR((GETPIVOTDATA("Somme de NB",TCD_Doc_ST!$A178,"NOM ENTREPRISE","A")+GETPIVOTDATA("Somme de NB",TCD_Doc_ST!#REF!,"NOM ENTREPRISE","A")+GETPIVOTDATA("Somme de NB",TCD_Habi!$A$3,"NOM ENTREPRISE","A")+Docs_EExt!W178)-(H179+I179),""))</f>
        <v/>
      </c>
      <c r="K179" s="47" t="str">
        <f t="shared" si="5"/>
        <v/>
      </c>
      <c r="L179" s="47" t="str">
        <f>IF(ISBLANK(A179),"",IFERROR(GETPIVOTDATA("NOM ENTREPRISE",TCD_Corresp!$A$3,"NOM ENTREPRISE","A"),""))</f>
        <v/>
      </c>
      <c r="M179" s="47" t="str">
        <f>IF(ISBLANK(A179),"",IFERROR(GETPIVOTDATA("Nombre de N°IE",TCD_Doc_ST!#REF!,"NOM ENTREPRISE","A"),""))</f>
        <v/>
      </c>
      <c r="N179" s="46" t="str">
        <f>IF(ISBLANK(A179),"",IFERROR(GETPIVOTDATA("Nombre de NOM ENTREPRISE",TCD_Doc_ST!$A178,"NOM ENTREPRISE","A"),""))</f>
        <v/>
      </c>
    </row>
    <row r="180" spans="1:14" ht="30" customHeight="1" x14ac:dyDescent="0.25">
      <c r="A180" s="44"/>
      <c r="B180" s="45"/>
      <c r="C180" s="47"/>
      <c r="D180" s="47"/>
      <c r="E180" s="48"/>
      <c r="F180" s="48"/>
      <c r="G180" s="49" t="str">
        <f t="shared" si="4"/>
        <v/>
      </c>
      <c r="H180" s="47" t="str">
        <f>IF(ISBLANK(A180),"",IFERROR(GETPIVOTDATA("NB NC",TCD_Doc_ST!$A179,"NOM ENTREPRISE","A")+Docs_EExt!W179,""))</f>
        <v/>
      </c>
      <c r="I180" s="47" t="str">
        <f>IF(ISBLANK(A180),"",IFERROR(GETPIVOTDATA("NB NC",TCD_Doc_ST!#REF!,"NOM ENTREPRISE","A")+GETPIVOTDATA("NB NC",TCD_Doc_ST!#REF!,"NOM ENTREPRISE","A"),""))</f>
        <v/>
      </c>
      <c r="J180" s="47" t="str">
        <f>IF(ISBLANK(A180),"",IFERROR((GETPIVOTDATA("Somme de NB",TCD_Doc_ST!$A179,"NOM ENTREPRISE","A")+GETPIVOTDATA("Somme de NB",TCD_Doc_ST!#REF!,"NOM ENTREPRISE","A")+GETPIVOTDATA("Somme de NB",TCD_Habi!$A$3,"NOM ENTREPRISE","A")+Docs_EExt!W179)-(H180+I180),""))</f>
        <v/>
      </c>
      <c r="K180" s="47" t="str">
        <f t="shared" si="5"/>
        <v/>
      </c>
      <c r="L180" s="47" t="str">
        <f>IF(ISBLANK(A180),"",IFERROR(GETPIVOTDATA("NOM ENTREPRISE",TCD_Corresp!$A$3,"NOM ENTREPRISE","A"),""))</f>
        <v/>
      </c>
      <c r="M180" s="47" t="str">
        <f>IF(ISBLANK(A180),"",IFERROR(GETPIVOTDATA("Nombre de N°IE",TCD_Doc_ST!#REF!,"NOM ENTREPRISE","A"),""))</f>
        <v/>
      </c>
      <c r="N180" s="46" t="str">
        <f>IF(ISBLANK(A180),"",IFERROR(GETPIVOTDATA("Nombre de NOM ENTREPRISE",TCD_Doc_ST!$A179,"NOM ENTREPRISE","A"),""))</f>
        <v/>
      </c>
    </row>
    <row r="181" spans="1:14" ht="30" customHeight="1" x14ac:dyDescent="0.25">
      <c r="A181" s="44"/>
      <c r="B181" s="45"/>
      <c r="C181" s="47"/>
      <c r="D181" s="47"/>
      <c r="E181" s="48"/>
      <c r="F181" s="48"/>
      <c r="G181" s="49" t="str">
        <f t="shared" si="4"/>
        <v/>
      </c>
      <c r="H181" s="47" t="str">
        <f>IF(ISBLANK(A181),"",IFERROR(GETPIVOTDATA("NB NC",TCD_Doc_ST!$A180,"NOM ENTREPRISE","A")+Docs_EExt!W180,""))</f>
        <v/>
      </c>
      <c r="I181" s="47" t="str">
        <f>IF(ISBLANK(A181),"",IFERROR(GETPIVOTDATA("NB NC",TCD_Doc_ST!#REF!,"NOM ENTREPRISE","A")+GETPIVOTDATA("NB NC",TCD_Doc_ST!#REF!,"NOM ENTREPRISE","A"),""))</f>
        <v/>
      </c>
      <c r="J181" s="47" t="str">
        <f>IF(ISBLANK(A181),"",IFERROR((GETPIVOTDATA("Somme de NB",TCD_Doc_ST!$A180,"NOM ENTREPRISE","A")+GETPIVOTDATA("Somme de NB",TCD_Doc_ST!#REF!,"NOM ENTREPRISE","A")+GETPIVOTDATA("Somme de NB",TCD_Habi!$A$3,"NOM ENTREPRISE","A")+Docs_EExt!W180)-(H181+I181),""))</f>
        <v/>
      </c>
      <c r="K181" s="47" t="str">
        <f t="shared" si="5"/>
        <v/>
      </c>
      <c r="L181" s="47" t="str">
        <f>IF(ISBLANK(A181),"",IFERROR(GETPIVOTDATA("NOM ENTREPRISE",TCD_Corresp!$A$3,"NOM ENTREPRISE","A"),""))</f>
        <v/>
      </c>
      <c r="M181" s="47" t="str">
        <f>IF(ISBLANK(A181),"",IFERROR(GETPIVOTDATA("Nombre de N°IE",TCD_Doc_ST!#REF!,"NOM ENTREPRISE","A"),""))</f>
        <v/>
      </c>
      <c r="N181" s="46" t="str">
        <f>IF(ISBLANK(A181),"",IFERROR(GETPIVOTDATA("Nombre de NOM ENTREPRISE",TCD_Doc_ST!$A180,"NOM ENTREPRISE","A"),""))</f>
        <v/>
      </c>
    </row>
    <row r="182" spans="1:14" ht="30" customHeight="1" x14ac:dyDescent="0.25">
      <c r="A182" s="44"/>
      <c r="B182" s="45"/>
      <c r="C182" s="47"/>
      <c r="D182" s="47"/>
      <c r="E182" s="48"/>
      <c r="F182" s="48"/>
      <c r="G182" s="49" t="str">
        <f t="shared" si="4"/>
        <v/>
      </c>
      <c r="H182" s="47" t="str">
        <f>IF(ISBLANK(A182),"",IFERROR(GETPIVOTDATA("NB NC",TCD_Doc_ST!$A181,"NOM ENTREPRISE","A")+Docs_EExt!W181,""))</f>
        <v/>
      </c>
      <c r="I182" s="47" t="str">
        <f>IF(ISBLANK(A182),"",IFERROR(GETPIVOTDATA("NB NC",TCD_Doc_ST!#REF!,"NOM ENTREPRISE","A")+GETPIVOTDATA("NB NC",TCD_Doc_ST!#REF!,"NOM ENTREPRISE","A"),""))</f>
        <v/>
      </c>
      <c r="J182" s="47" t="str">
        <f>IF(ISBLANK(A182),"",IFERROR((GETPIVOTDATA("Somme de NB",TCD_Doc_ST!$A181,"NOM ENTREPRISE","A")+GETPIVOTDATA("Somme de NB",TCD_Doc_ST!#REF!,"NOM ENTREPRISE","A")+GETPIVOTDATA("Somme de NB",TCD_Habi!$A$3,"NOM ENTREPRISE","A")+Docs_EExt!W181)-(H182+I182),""))</f>
        <v/>
      </c>
      <c r="K182" s="47" t="str">
        <f t="shared" si="5"/>
        <v/>
      </c>
      <c r="L182" s="47" t="str">
        <f>IF(ISBLANK(A182),"",IFERROR(GETPIVOTDATA("NOM ENTREPRISE",TCD_Corresp!$A$3,"NOM ENTREPRISE","A"),""))</f>
        <v/>
      </c>
      <c r="M182" s="47" t="str">
        <f>IF(ISBLANK(A182),"",IFERROR(GETPIVOTDATA("Nombre de N°IE",TCD_Doc_ST!#REF!,"NOM ENTREPRISE","A"),""))</f>
        <v/>
      </c>
      <c r="N182" s="46" t="str">
        <f>IF(ISBLANK(A182),"",IFERROR(GETPIVOTDATA("Nombre de NOM ENTREPRISE",TCD_Doc_ST!$A181,"NOM ENTREPRISE","A"),""))</f>
        <v/>
      </c>
    </row>
    <row r="183" spans="1:14" ht="30" customHeight="1" x14ac:dyDescent="0.25">
      <c r="A183" s="44"/>
      <c r="B183" s="45"/>
      <c r="C183" s="47"/>
      <c r="D183" s="47"/>
      <c r="E183" s="48"/>
      <c r="F183" s="48"/>
      <c r="G183" s="49" t="str">
        <f t="shared" si="4"/>
        <v/>
      </c>
      <c r="H183" s="47" t="str">
        <f>IF(ISBLANK(A183),"",IFERROR(GETPIVOTDATA("NB NC",TCD_Doc_ST!$A182,"NOM ENTREPRISE","A")+Docs_EExt!W182,""))</f>
        <v/>
      </c>
      <c r="I183" s="47" t="str">
        <f>IF(ISBLANK(A183),"",IFERROR(GETPIVOTDATA("NB NC",TCD_Doc_ST!#REF!,"NOM ENTREPRISE","A")+GETPIVOTDATA("NB NC",TCD_Doc_ST!#REF!,"NOM ENTREPRISE","A"),""))</f>
        <v/>
      </c>
      <c r="J183" s="47" t="str">
        <f>IF(ISBLANK(A183),"",IFERROR((GETPIVOTDATA("Somme de NB",TCD_Doc_ST!$A182,"NOM ENTREPRISE","A")+GETPIVOTDATA("Somme de NB",TCD_Doc_ST!#REF!,"NOM ENTREPRISE","A")+GETPIVOTDATA("Somme de NB",TCD_Habi!$A$3,"NOM ENTREPRISE","A")+Docs_EExt!W182)-(H183+I183),""))</f>
        <v/>
      </c>
      <c r="K183" s="47" t="str">
        <f t="shared" si="5"/>
        <v/>
      </c>
      <c r="L183" s="47" t="str">
        <f>IF(ISBLANK(A183),"",IFERROR(GETPIVOTDATA("NOM ENTREPRISE",TCD_Corresp!$A$3,"NOM ENTREPRISE","A"),""))</f>
        <v/>
      </c>
      <c r="M183" s="47" t="str">
        <f>IF(ISBLANK(A183),"",IFERROR(GETPIVOTDATA("Nombre de N°IE",TCD_Doc_ST!#REF!,"NOM ENTREPRISE","A"),""))</f>
        <v/>
      </c>
      <c r="N183" s="46" t="str">
        <f>IF(ISBLANK(A183),"",IFERROR(GETPIVOTDATA("Nombre de NOM ENTREPRISE",TCD_Doc_ST!$A182,"NOM ENTREPRISE","A"),""))</f>
        <v/>
      </c>
    </row>
    <row r="184" spans="1:14" ht="30" customHeight="1" x14ac:dyDescent="0.25">
      <c r="A184" s="44"/>
      <c r="B184" s="45"/>
      <c r="C184" s="47"/>
      <c r="D184" s="47"/>
      <c r="E184" s="48"/>
      <c r="F184" s="48"/>
      <c r="G184" s="49" t="str">
        <f t="shared" si="4"/>
        <v/>
      </c>
      <c r="H184" s="47" t="str">
        <f>IF(ISBLANK(A184),"",IFERROR(GETPIVOTDATA("NB NC",TCD_Doc_ST!$A183,"NOM ENTREPRISE","A")+Docs_EExt!W183,""))</f>
        <v/>
      </c>
      <c r="I184" s="47" t="str">
        <f>IF(ISBLANK(A184),"",IFERROR(GETPIVOTDATA("NB NC",TCD_Doc_ST!#REF!,"NOM ENTREPRISE","A")+GETPIVOTDATA("NB NC",TCD_Doc_ST!#REF!,"NOM ENTREPRISE","A"),""))</f>
        <v/>
      </c>
      <c r="J184" s="47" t="str">
        <f>IF(ISBLANK(A184),"",IFERROR((GETPIVOTDATA("Somme de NB",TCD_Doc_ST!$A183,"NOM ENTREPRISE","A")+GETPIVOTDATA("Somme de NB",TCD_Doc_ST!#REF!,"NOM ENTREPRISE","A")+GETPIVOTDATA("Somme de NB",TCD_Habi!$A$3,"NOM ENTREPRISE","A")+Docs_EExt!W183)-(H184+I184),""))</f>
        <v/>
      </c>
      <c r="K184" s="47" t="str">
        <f t="shared" si="5"/>
        <v/>
      </c>
      <c r="L184" s="47" t="str">
        <f>IF(ISBLANK(A184),"",IFERROR(GETPIVOTDATA("NOM ENTREPRISE",TCD_Corresp!$A$3,"NOM ENTREPRISE","A"),""))</f>
        <v/>
      </c>
      <c r="M184" s="47" t="str">
        <f>IF(ISBLANK(A184),"",IFERROR(GETPIVOTDATA("Nombre de N°IE",TCD_Doc_ST!#REF!,"NOM ENTREPRISE","A"),""))</f>
        <v/>
      </c>
      <c r="N184" s="46" t="str">
        <f>IF(ISBLANK(A184),"",IFERROR(GETPIVOTDATA("Nombre de NOM ENTREPRISE",TCD_Doc_ST!$A183,"NOM ENTREPRISE","A"),""))</f>
        <v/>
      </c>
    </row>
    <row r="185" spans="1:14" ht="30" customHeight="1" x14ac:dyDescent="0.25">
      <c r="A185" s="44"/>
      <c r="B185" s="45"/>
      <c r="C185" s="47"/>
      <c r="D185" s="47"/>
      <c r="E185" s="48"/>
      <c r="F185" s="48"/>
      <c r="G185" s="49" t="str">
        <f t="shared" si="4"/>
        <v/>
      </c>
      <c r="H185" s="47" t="str">
        <f>IF(ISBLANK(A185),"",IFERROR(GETPIVOTDATA("NB NC",TCD_Doc_ST!$A184,"NOM ENTREPRISE","A")+Docs_EExt!W184,""))</f>
        <v/>
      </c>
      <c r="I185" s="47" t="str">
        <f>IF(ISBLANK(A185),"",IFERROR(GETPIVOTDATA("NB NC",TCD_Doc_ST!#REF!,"NOM ENTREPRISE","A")+GETPIVOTDATA("NB NC",TCD_Doc_ST!#REF!,"NOM ENTREPRISE","A"),""))</f>
        <v/>
      </c>
      <c r="J185" s="47" t="str">
        <f>IF(ISBLANK(A185),"",IFERROR((GETPIVOTDATA("Somme de NB",TCD_Doc_ST!$A184,"NOM ENTREPRISE","A")+GETPIVOTDATA("Somme de NB",TCD_Doc_ST!#REF!,"NOM ENTREPRISE","A")+GETPIVOTDATA("Somme de NB",TCD_Habi!$A$3,"NOM ENTREPRISE","A")+Docs_EExt!W184)-(H185+I185),""))</f>
        <v/>
      </c>
      <c r="K185" s="47" t="str">
        <f t="shared" si="5"/>
        <v/>
      </c>
      <c r="L185" s="47" t="str">
        <f>IF(ISBLANK(A185),"",IFERROR(GETPIVOTDATA("NOM ENTREPRISE",TCD_Corresp!$A$3,"NOM ENTREPRISE","A"),""))</f>
        <v/>
      </c>
      <c r="M185" s="47" t="str">
        <f>IF(ISBLANK(A185),"",IFERROR(GETPIVOTDATA("Nombre de N°IE",TCD_Doc_ST!#REF!,"NOM ENTREPRISE","A"),""))</f>
        <v/>
      </c>
      <c r="N185" s="46" t="str">
        <f>IF(ISBLANK(A185),"",IFERROR(GETPIVOTDATA("Nombre de NOM ENTREPRISE",TCD_Doc_ST!$A184,"NOM ENTREPRISE","A"),""))</f>
        <v/>
      </c>
    </row>
    <row r="186" spans="1:14" ht="30" customHeight="1" x14ac:dyDescent="0.25">
      <c r="A186" s="44"/>
      <c r="B186" s="45"/>
      <c r="C186" s="47"/>
      <c r="D186" s="47"/>
      <c r="E186" s="48"/>
      <c r="F186" s="48"/>
      <c r="G186" s="49" t="str">
        <f t="shared" si="4"/>
        <v/>
      </c>
      <c r="H186" s="47" t="str">
        <f>IF(ISBLANK(A186),"",IFERROR(GETPIVOTDATA("NB NC",TCD_Doc_ST!$A185,"NOM ENTREPRISE","A")+Docs_EExt!W185,""))</f>
        <v/>
      </c>
      <c r="I186" s="47" t="str">
        <f>IF(ISBLANK(A186),"",IFERROR(GETPIVOTDATA("NB NC",TCD_Doc_ST!#REF!,"NOM ENTREPRISE","A")+GETPIVOTDATA("NB NC",TCD_Doc_ST!#REF!,"NOM ENTREPRISE","A"),""))</f>
        <v/>
      </c>
      <c r="J186" s="47" t="str">
        <f>IF(ISBLANK(A186),"",IFERROR((GETPIVOTDATA("Somme de NB",TCD_Doc_ST!$A185,"NOM ENTREPRISE","A")+GETPIVOTDATA("Somme de NB",TCD_Doc_ST!#REF!,"NOM ENTREPRISE","A")+GETPIVOTDATA("Somme de NB",TCD_Habi!$A$3,"NOM ENTREPRISE","A")+Docs_EExt!W185)-(H186+I186),""))</f>
        <v/>
      </c>
      <c r="K186" s="47" t="str">
        <f t="shared" si="5"/>
        <v/>
      </c>
      <c r="L186" s="47" t="str">
        <f>IF(ISBLANK(A186),"",IFERROR(GETPIVOTDATA("NOM ENTREPRISE",TCD_Corresp!$A$3,"NOM ENTREPRISE","A"),""))</f>
        <v/>
      </c>
      <c r="M186" s="47" t="str">
        <f>IF(ISBLANK(A186),"",IFERROR(GETPIVOTDATA("Nombre de N°IE",TCD_Doc_ST!#REF!,"NOM ENTREPRISE","A"),""))</f>
        <v/>
      </c>
      <c r="N186" s="46" t="str">
        <f>IF(ISBLANK(A186),"",IFERROR(GETPIVOTDATA("Nombre de NOM ENTREPRISE",TCD_Doc_ST!$A185,"NOM ENTREPRISE","A"),""))</f>
        <v/>
      </c>
    </row>
    <row r="187" spans="1:14" ht="30" customHeight="1" x14ac:dyDescent="0.25">
      <c r="A187" s="44"/>
      <c r="B187" s="45"/>
      <c r="C187" s="47"/>
      <c r="D187" s="47"/>
      <c r="E187" s="48"/>
      <c r="F187" s="48"/>
      <c r="G187" s="49" t="str">
        <f t="shared" si="4"/>
        <v/>
      </c>
      <c r="H187" s="47" t="str">
        <f>IF(ISBLANK(A187),"",IFERROR(GETPIVOTDATA("NB NC",TCD_Doc_ST!$A186,"NOM ENTREPRISE","A")+Docs_EExt!W186,""))</f>
        <v/>
      </c>
      <c r="I187" s="47" t="str">
        <f>IF(ISBLANK(A187),"",IFERROR(GETPIVOTDATA("NB NC",TCD_Doc_ST!#REF!,"NOM ENTREPRISE","A")+GETPIVOTDATA("NB NC",TCD_Doc_ST!#REF!,"NOM ENTREPRISE","A"),""))</f>
        <v/>
      </c>
      <c r="J187" s="47" t="str">
        <f>IF(ISBLANK(A187),"",IFERROR((GETPIVOTDATA("Somme de NB",TCD_Doc_ST!$A186,"NOM ENTREPRISE","A")+GETPIVOTDATA("Somme de NB",TCD_Doc_ST!#REF!,"NOM ENTREPRISE","A")+GETPIVOTDATA("Somme de NB",TCD_Habi!$A$3,"NOM ENTREPRISE","A")+Docs_EExt!W186)-(H187+I187),""))</f>
        <v/>
      </c>
      <c r="K187" s="47" t="str">
        <f t="shared" si="5"/>
        <v/>
      </c>
      <c r="L187" s="47" t="str">
        <f>IF(ISBLANK(A187),"",IFERROR(GETPIVOTDATA("NOM ENTREPRISE",TCD_Corresp!$A$3,"NOM ENTREPRISE","A"),""))</f>
        <v/>
      </c>
      <c r="M187" s="47" t="str">
        <f>IF(ISBLANK(A187),"",IFERROR(GETPIVOTDATA("Nombre de N°IE",TCD_Doc_ST!#REF!,"NOM ENTREPRISE","A"),""))</f>
        <v/>
      </c>
      <c r="N187" s="46" t="str">
        <f>IF(ISBLANK(A187),"",IFERROR(GETPIVOTDATA("Nombre de NOM ENTREPRISE",TCD_Doc_ST!$A186,"NOM ENTREPRISE","A"),""))</f>
        <v/>
      </c>
    </row>
    <row r="188" spans="1:14" ht="30" customHeight="1" x14ac:dyDescent="0.25">
      <c r="A188" s="44"/>
      <c r="B188" s="45"/>
      <c r="C188" s="47"/>
      <c r="D188" s="47"/>
      <c r="E188" s="48"/>
      <c r="F188" s="48"/>
      <c r="G188" s="49" t="str">
        <f t="shared" si="4"/>
        <v/>
      </c>
      <c r="H188" s="47" t="str">
        <f>IF(ISBLANK(A188),"",IFERROR(GETPIVOTDATA("NB NC",TCD_Doc_ST!$A187,"NOM ENTREPRISE","A")+Docs_EExt!W187,""))</f>
        <v/>
      </c>
      <c r="I188" s="47" t="str">
        <f>IF(ISBLANK(A188),"",IFERROR(GETPIVOTDATA("NB NC",TCD_Doc_ST!#REF!,"NOM ENTREPRISE","A")+GETPIVOTDATA("NB NC",TCD_Doc_ST!#REF!,"NOM ENTREPRISE","A"),""))</f>
        <v/>
      </c>
      <c r="J188" s="47" t="str">
        <f>IF(ISBLANK(A188),"",IFERROR((GETPIVOTDATA("Somme de NB",TCD_Doc_ST!$A187,"NOM ENTREPRISE","A")+GETPIVOTDATA("Somme de NB",TCD_Doc_ST!#REF!,"NOM ENTREPRISE","A")+GETPIVOTDATA("Somme de NB",TCD_Habi!$A$3,"NOM ENTREPRISE","A")+Docs_EExt!W187)-(H188+I188),""))</f>
        <v/>
      </c>
      <c r="K188" s="47" t="str">
        <f t="shared" si="5"/>
        <v/>
      </c>
      <c r="L188" s="47" t="str">
        <f>IF(ISBLANK(A188),"",IFERROR(GETPIVOTDATA("NOM ENTREPRISE",TCD_Corresp!$A$3,"NOM ENTREPRISE","A"),""))</f>
        <v/>
      </c>
      <c r="M188" s="47" t="str">
        <f>IF(ISBLANK(A188),"",IFERROR(GETPIVOTDATA("Nombre de N°IE",TCD_Doc_ST!#REF!,"NOM ENTREPRISE","A"),""))</f>
        <v/>
      </c>
      <c r="N188" s="46" t="str">
        <f>IF(ISBLANK(A188),"",IFERROR(GETPIVOTDATA("Nombre de NOM ENTREPRISE",TCD_Doc_ST!$A187,"NOM ENTREPRISE","A"),""))</f>
        <v/>
      </c>
    </row>
    <row r="189" spans="1:14" ht="30" customHeight="1" x14ac:dyDescent="0.25">
      <c r="A189" s="44"/>
      <c r="B189" s="45"/>
      <c r="C189" s="47"/>
      <c r="D189" s="47"/>
      <c r="E189" s="48"/>
      <c r="F189" s="48"/>
      <c r="G189" s="49" t="str">
        <f t="shared" si="4"/>
        <v/>
      </c>
      <c r="H189" s="47" t="str">
        <f>IF(ISBLANK(A189),"",IFERROR(GETPIVOTDATA("NB NC",TCD_Doc_ST!$A188,"NOM ENTREPRISE","A")+Docs_EExt!W188,""))</f>
        <v/>
      </c>
      <c r="I189" s="47" t="str">
        <f>IF(ISBLANK(A189),"",IFERROR(GETPIVOTDATA("NB NC",TCD_Doc_ST!#REF!,"NOM ENTREPRISE","A")+GETPIVOTDATA("NB NC",TCD_Doc_ST!#REF!,"NOM ENTREPRISE","A"),""))</f>
        <v/>
      </c>
      <c r="J189" s="47" t="str">
        <f>IF(ISBLANK(A189),"",IFERROR((GETPIVOTDATA("Somme de NB",TCD_Doc_ST!$A188,"NOM ENTREPRISE","A")+GETPIVOTDATA("Somme de NB",TCD_Doc_ST!#REF!,"NOM ENTREPRISE","A")+GETPIVOTDATA("Somme de NB",TCD_Habi!$A$3,"NOM ENTREPRISE","A")+Docs_EExt!W188)-(H189+I189),""))</f>
        <v/>
      </c>
      <c r="K189" s="47" t="str">
        <f t="shared" si="5"/>
        <v/>
      </c>
      <c r="L189" s="47" t="str">
        <f>IF(ISBLANK(A189),"",IFERROR(GETPIVOTDATA("NOM ENTREPRISE",TCD_Corresp!$A$3,"NOM ENTREPRISE","A"),""))</f>
        <v/>
      </c>
      <c r="M189" s="47" t="str">
        <f>IF(ISBLANK(A189),"",IFERROR(GETPIVOTDATA("Nombre de N°IE",TCD_Doc_ST!#REF!,"NOM ENTREPRISE","A"),""))</f>
        <v/>
      </c>
      <c r="N189" s="46" t="str">
        <f>IF(ISBLANK(A189),"",IFERROR(GETPIVOTDATA("Nombre de NOM ENTREPRISE",TCD_Doc_ST!$A188,"NOM ENTREPRISE","A"),""))</f>
        <v/>
      </c>
    </row>
    <row r="190" spans="1:14" ht="30" customHeight="1" x14ac:dyDescent="0.25">
      <c r="A190" s="44"/>
      <c r="B190" s="45"/>
      <c r="C190" s="47"/>
      <c r="D190" s="47"/>
      <c r="E190" s="48"/>
      <c r="F190" s="48"/>
      <c r="G190" s="49" t="str">
        <f t="shared" si="4"/>
        <v/>
      </c>
      <c r="H190" s="47" t="str">
        <f>IF(ISBLANK(A190),"",IFERROR(GETPIVOTDATA("NB NC",TCD_Doc_ST!$A189,"NOM ENTREPRISE","A")+Docs_EExt!W189,""))</f>
        <v/>
      </c>
      <c r="I190" s="47" t="str">
        <f>IF(ISBLANK(A190),"",IFERROR(GETPIVOTDATA("NB NC",TCD_Doc_ST!#REF!,"NOM ENTREPRISE","A")+GETPIVOTDATA("NB NC",TCD_Doc_ST!#REF!,"NOM ENTREPRISE","A"),""))</f>
        <v/>
      </c>
      <c r="J190" s="47" t="str">
        <f>IF(ISBLANK(A190),"",IFERROR((GETPIVOTDATA("Somme de NB",TCD_Doc_ST!$A189,"NOM ENTREPRISE","A")+GETPIVOTDATA("Somme de NB",TCD_Doc_ST!#REF!,"NOM ENTREPRISE","A")+GETPIVOTDATA("Somme de NB",TCD_Habi!$A$3,"NOM ENTREPRISE","A")+Docs_EExt!W189)-(H190+I190),""))</f>
        <v/>
      </c>
      <c r="K190" s="47" t="str">
        <f t="shared" si="5"/>
        <v/>
      </c>
      <c r="L190" s="47" t="str">
        <f>IF(ISBLANK(A190),"",IFERROR(GETPIVOTDATA("NOM ENTREPRISE",TCD_Corresp!$A$3,"NOM ENTREPRISE","A"),""))</f>
        <v/>
      </c>
      <c r="M190" s="47" t="str">
        <f>IF(ISBLANK(A190),"",IFERROR(GETPIVOTDATA("Nombre de N°IE",TCD_Doc_ST!#REF!,"NOM ENTREPRISE","A"),""))</f>
        <v/>
      </c>
      <c r="N190" s="46" t="str">
        <f>IF(ISBLANK(A190),"",IFERROR(GETPIVOTDATA("Nombre de NOM ENTREPRISE",TCD_Doc_ST!$A189,"NOM ENTREPRISE","A"),""))</f>
        <v/>
      </c>
    </row>
    <row r="191" spans="1:14" ht="30" customHeight="1" x14ac:dyDescent="0.25">
      <c r="A191" s="44"/>
      <c r="B191" s="45"/>
      <c r="C191" s="47"/>
      <c r="D191" s="47"/>
      <c r="E191" s="48"/>
      <c r="F191" s="48"/>
      <c r="G191" s="49" t="str">
        <f t="shared" si="4"/>
        <v/>
      </c>
      <c r="H191" s="47" t="str">
        <f>IF(ISBLANK(A191),"",IFERROR(GETPIVOTDATA("NB NC",TCD_Doc_ST!$A190,"NOM ENTREPRISE","A")+Docs_EExt!W190,""))</f>
        <v/>
      </c>
      <c r="I191" s="47" t="str">
        <f>IF(ISBLANK(A191),"",IFERROR(GETPIVOTDATA("NB NC",TCD_Doc_ST!#REF!,"NOM ENTREPRISE","A")+GETPIVOTDATA("NB NC",TCD_Doc_ST!#REF!,"NOM ENTREPRISE","A"),""))</f>
        <v/>
      </c>
      <c r="J191" s="47" t="str">
        <f>IF(ISBLANK(A191),"",IFERROR((GETPIVOTDATA("Somme de NB",TCD_Doc_ST!$A190,"NOM ENTREPRISE","A")+GETPIVOTDATA("Somme de NB",TCD_Doc_ST!#REF!,"NOM ENTREPRISE","A")+GETPIVOTDATA("Somme de NB",TCD_Habi!$A$3,"NOM ENTREPRISE","A")+Docs_EExt!W190)-(H191+I191),""))</f>
        <v/>
      </c>
      <c r="K191" s="47" t="str">
        <f t="shared" si="5"/>
        <v/>
      </c>
      <c r="L191" s="47" t="str">
        <f>IF(ISBLANK(A191),"",IFERROR(GETPIVOTDATA("NOM ENTREPRISE",TCD_Corresp!$A$3,"NOM ENTREPRISE","A"),""))</f>
        <v/>
      </c>
      <c r="M191" s="47" t="str">
        <f>IF(ISBLANK(A191),"",IFERROR(GETPIVOTDATA("Nombre de N°IE",TCD_Doc_ST!#REF!,"NOM ENTREPRISE","A"),""))</f>
        <v/>
      </c>
      <c r="N191" s="46" t="str">
        <f>IF(ISBLANK(A191),"",IFERROR(GETPIVOTDATA("Nombre de NOM ENTREPRISE",TCD_Doc_ST!$A190,"NOM ENTREPRISE","A"),""))</f>
        <v/>
      </c>
    </row>
    <row r="192" spans="1:14" ht="30" customHeight="1" x14ac:dyDescent="0.25">
      <c r="A192" s="44"/>
      <c r="B192" s="45"/>
      <c r="C192" s="47"/>
      <c r="D192" s="47"/>
      <c r="E192" s="48"/>
      <c r="F192" s="48"/>
      <c r="G192" s="49" t="str">
        <f t="shared" si="4"/>
        <v/>
      </c>
      <c r="H192" s="47" t="str">
        <f>IF(ISBLANK(A192),"",IFERROR(GETPIVOTDATA("NB NC",TCD_Doc_ST!$A191,"NOM ENTREPRISE","A")+Docs_EExt!W191,""))</f>
        <v/>
      </c>
      <c r="I192" s="47" t="str">
        <f>IF(ISBLANK(A192),"",IFERROR(GETPIVOTDATA("NB NC",TCD_Doc_ST!#REF!,"NOM ENTREPRISE","A")+GETPIVOTDATA("NB NC",TCD_Doc_ST!#REF!,"NOM ENTREPRISE","A"),""))</f>
        <v/>
      </c>
      <c r="J192" s="47" t="str">
        <f>IF(ISBLANK(A192),"",IFERROR((GETPIVOTDATA("Somme de NB",TCD_Doc_ST!$A191,"NOM ENTREPRISE","A")+GETPIVOTDATA("Somme de NB",TCD_Doc_ST!#REF!,"NOM ENTREPRISE","A")+GETPIVOTDATA("Somme de NB",TCD_Habi!$A$3,"NOM ENTREPRISE","A")+Docs_EExt!W191)-(H192+I192),""))</f>
        <v/>
      </c>
      <c r="K192" s="47" t="str">
        <f t="shared" si="5"/>
        <v/>
      </c>
      <c r="L192" s="47" t="str">
        <f>IF(ISBLANK(A192),"",IFERROR(GETPIVOTDATA("NOM ENTREPRISE",TCD_Corresp!$A$3,"NOM ENTREPRISE","A"),""))</f>
        <v/>
      </c>
      <c r="M192" s="47" t="str">
        <f>IF(ISBLANK(A192),"",IFERROR(GETPIVOTDATA("Nombre de N°IE",TCD_Doc_ST!#REF!,"NOM ENTREPRISE","A"),""))</f>
        <v/>
      </c>
      <c r="N192" s="46" t="str">
        <f>IF(ISBLANK(A192),"",IFERROR(GETPIVOTDATA("Nombre de NOM ENTREPRISE",TCD_Doc_ST!$A191,"NOM ENTREPRISE","A"),""))</f>
        <v/>
      </c>
    </row>
    <row r="193" spans="1:14" ht="30" customHeight="1" x14ac:dyDescent="0.25">
      <c r="A193" s="44"/>
      <c r="B193" s="45"/>
      <c r="C193" s="47"/>
      <c r="D193" s="47"/>
      <c r="E193" s="48"/>
      <c r="F193" s="48"/>
      <c r="G193" s="49" t="str">
        <f t="shared" si="4"/>
        <v/>
      </c>
      <c r="H193" s="47" t="str">
        <f>IF(ISBLANK(A193),"",IFERROR(GETPIVOTDATA("NB NC",TCD_Doc_ST!$A192,"NOM ENTREPRISE","A")+Docs_EExt!W192,""))</f>
        <v/>
      </c>
      <c r="I193" s="47" t="str">
        <f>IF(ISBLANK(A193),"",IFERROR(GETPIVOTDATA("NB NC",TCD_Doc_ST!#REF!,"NOM ENTREPRISE","A")+GETPIVOTDATA("NB NC",TCD_Doc_ST!#REF!,"NOM ENTREPRISE","A"),""))</f>
        <v/>
      </c>
      <c r="J193" s="47" t="str">
        <f>IF(ISBLANK(A193),"",IFERROR((GETPIVOTDATA("Somme de NB",TCD_Doc_ST!$A192,"NOM ENTREPRISE","A")+GETPIVOTDATA("Somme de NB",TCD_Doc_ST!#REF!,"NOM ENTREPRISE","A")+GETPIVOTDATA("Somme de NB",TCD_Habi!$A$3,"NOM ENTREPRISE","A")+Docs_EExt!W192)-(H193+I193),""))</f>
        <v/>
      </c>
      <c r="K193" s="47" t="str">
        <f t="shared" si="5"/>
        <v/>
      </c>
      <c r="L193" s="47" t="str">
        <f>IF(ISBLANK(A193),"",IFERROR(GETPIVOTDATA("NOM ENTREPRISE",TCD_Corresp!$A$3,"NOM ENTREPRISE","A"),""))</f>
        <v/>
      </c>
      <c r="M193" s="47" t="str">
        <f>IF(ISBLANK(A193),"",IFERROR(GETPIVOTDATA("Nombre de N°IE",TCD_Doc_ST!#REF!,"NOM ENTREPRISE","A"),""))</f>
        <v/>
      </c>
      <c r="N193" s="46" t="str">
        <f>IF(ISBLANK(A193),"",IFERROR(GETPIVOTDATA("Nombre de NOM ENTREPRISE",TCD_Doc_ST!$A192,"NOM ENTREPRISE","A"),""))</f>
        <v/>
      </c>
    </row>
    <row r="194" spans="1:14" ht="30" customHeight="1" x14ac:dyDescent="0.25">
      <c r="A194" s="44"/>
      <c r="B194" s="45"/>
      <c r="C194" s="47"/>
      <c r="D194" s="47"/>
      <c r="E194" s="48"/>
      <c r="F194" s="48"/>
      <c r="G194" s="49" t="str">
        <f t="shared" si="4"/>
        <v/>
      </c>
      <c r="H194" s="47" t="str">
        <f>IF(ISBLANK(A194),"",IFERROR(GETPIVOTDATA("NB NC",TCD_Doc_ST!$A193,"NOM ENTREPRISE","A")+Docs_EExt!W193,""))</f>
        <v/>
      </c>
      <c r="I194" s="47" t="str">
        <f>IF(ISBLANK(A194),"",IFERROR(GETPIVOTDATA("NB NC",TCD_Doc_ST!#REF!,"NOM ENTREPRISE","A")+GETPIVOTDATA("NB NC",TCD_Doc_ST!#REF!,"NOM ENTREPRISE","A"),""))</f>
        <v/>
      </c>
      <c r="J194" s="47" t="str">
        <f>IF(ISBLANK(A194),"",IFERROR((GETPIVOTDATA("Somme de NB",TCD_Doc_ST!$A193,"NOM ENTREPRISE","A")+GETPIVOTDATA("Somme de NB",TCD_Doc_ST!#REF!,"NOM ENTREPRISE","A")+GETPIVOTDATA("Somme de NB",TCD_Habi!$A$3,"NOM ENTREPRISE","A")+Docs_EExt!W193)-(H194+I194),""))</f>
        <v/>
      </c>
      <c r="K194" s="47" t="str">
        <f t="shared" si="5"/>
        <v/>
      </c>
      <c r="L194" s="47" t="str">
        <f>IF(ISBLANK(A194),"",IFERROR(GETPIVOTDATA("NOM ENTREPRISE",TCD_Corresp!$A$3,"NOM ENTREPRISE","A"),""))</f>
        <v/>
      </c>
      <c r="M194" s="47" t="str">
        <f>IF(ISBLANK(A194),"",IFERROR(GETPIVOTDATA("Nombre de N°IE",TCD_Doc_ST!#REF!,"NOM ENTREPRISE","A"),""))</f>
        <v/>
      </c>
      <c r="N194" s="46" t="str">
        <f>IF(ISBLANK(A194),"",IFERROR(GETPIVOTDATA("Nombre de NOM ENTREPRISE",TCD_Doc_ST!$A193,"NOM ENTREPRISE","A"),""))</f>
        <v/>
      </c>
    </row>
    <row r="195" spans="1:14" ht="30" customHeight="1" x14ac:dyDescent="0.25">
      <c r="A195" s="44"/>
      <c r="B195" s="45"/>
      <c r="C195" s="47"/>
      <c r="D195" s="47"/>
      <c r="E195" s="48"/>
      <c r="F195" s="48"/>
      <c r="G195" s="49" t="str">
        <f t="shared" si="4"/>
        <v/>
      </c>
      <c r="H195" s="47" t="str">
        <f>IF(ISBLANK(A195),"",IFERROR(GETPIVOTDATA("NB NC",TCD_Doc_ST!$A194,"NOM ENTREPRISE","A")+Docs_EExt!W194,""))</f>
        <v/>
      </c>
      <c r="I195" s="47" t="str">
        <f>IF(ISBLANK(A195),"",IFERROR(GETPIVOTDATA("NB NC",TCD_Doc_ST!#REF!,"NOM ENTREPRISE","A")+GETPIVOTDATA("NB NC",TCD_Doc_ST!#REF!,"NOM ENTREPRISE","A"),""))</f>
        <v/>
      </c>
      <c r="J195" s="47" t="str">
        <f>IF(ISBLANK(A195),"",IFERROR((GETPIVOTDATA("Somme de NB",TCD_Doc_ST!$A194,"NOM ENTREPRISE","A")+GETPIVOTDATA("Somme de NB",TCD_Doc_ST!#REF!,"NOM ENTREPRISE","A")+GETPIVOTDATA("Somme de NB",TCD_Habi!$A$3,"NOM ENTREPRISE","A")+Docs_EExt!W194)-(H195+I195),""))</f>
        <v/>
      </c>
      <c r="K195" s="47" t="str">
        <f t="shared" si="5"/>
        <v/>
      </c>
      <c r="L195" s="47" t="str">
        <f>IF(ISBLANK(A195),"",IFERROR(GETPIVOTDATA("NOM ENTREPRISE",TCD_Corresp!$A$3,"NOM ENTREPRISE","A"),""))</f>
        <v/>
      </c>
      <c r="M195" s="47" t="str">
        <f>IF(ISBLANK(A195),"",IFERROR(GETPIVOTDATA("Nombre de N°IE",TCD_Doc_ST!#REF!,"NOM ENTREPRISE","A"),""))</f>
        <v/>
      </c>
      <c r="N195" s="46" t="str">
        <f>IF(ISBLANK(A195),"",IFERROR(GETPIVOTDATA("Nombre de NOM ENTREPRISE",TCD_Doc_ST!$A194,"NOM ENTREPRISE","A"),""))</f>
        <v/>
      </c>
    </row>
    <row r="196" spans="1:14" ht="30" customHeight="1" x14ac:dyDescent="0.25">
      <c r="A196" s="44"/>
      <c r="B196" s="45"/>
      <c r="C196" s="47"/>
      <c r="D196" s="47"/>
      <c r="E196" s="48"/>
      <c r="F196" s="48"/>
      <c r="G196" s="49" t="str">
        <f t="shared" si="4"/>
        <v/>
      </c>
      <c r="H196" s="47" t="str">
        <f>IF(ISBLANK(A196),"",IFERROR(GETPIVOTDATA("NB NC",TCD_Doc_ST!$A195,"NOM ENTREPRISE","A")+Docs_EExt!W195,""))</f>
        <v/>
      </c>
      <c r="I196" s="47" t="str">
        <f>IF(ISBLANK(A196),"",IFERROR(GETPIVOTDATA("NB NC",TCD_Doc_ST!#REF!,"NOM ENTREPRISE","A")+GETPIVOTDATA("NB NC",TCD_Doc_ST!#REF!,"NOM ENTREPRISE","A"),""))</f>
        <v/>
      </c>
      <c r="J196" s="47" t="str">
        <f>IF(ISBLANK(A196),"",IFERROR((GETPIVOTDATA("Somme de NB",TCD_Doc_ST!$A195,"NOM ENTREPRISE","A")+GETPIVOTDATA("Somme de NB",TCD_Doc_ST!#REF!,"NOM ENTREPRISE","A")+GETPIVOTDATA("Somme de NB",TCD_Habi!$A$3,"NOM ENTREPRISE","A")+Docs_EExt!W195)-(H196+I196),""))</f>
        <v/>
      </c>
      <c r="K196" s="47" t="str">
        <f t="shared" si="5"/>
        <v/>
      </c>
      <c r="L196" s="47" t="str">
        <f>IF(ISBLANK(A196),"",IFERROR(GETPIVOTDATA("NOM ENTREPRISE",TCD_Corresp!$A$3,"NOM ENTREPRISE","A"),""))</f>
        <v/>
      </c>
      <c r="M196" s="47" t="str">
        <f>IF(ISBLANK(A196),"",IFERROR(GETPIVOTDATA("Nombre de N°IE",TCD_Doc_ST!#REF!,"NOM ENTREPRISE","A"),""))</f>
        <v/>
      </c>
      <c r="N196" s="46" t="str">
        <f>IF(ISBLANK(A196),"",IFERROR(GETPIVOTDATA("Nombre de NOM ENTREPRISE",TCD_Doc_ST!$A195,"NOM ENTREPRISE","A"),""))</f>
        <v/>
      </c>
    </row>
    <row r="197" spans="1:14" ht="30" customHeight="1" x14ac:dyDescent="0.25">
      <c r="A197" s="44"/>
      <c r="B197" s="45"/>
      <c r="C197" s="47"/>
      <c r="D197" s="47"/>
      <c r="E197" s="48"/>
      <c r="F197" s="48"/>
      <c r="G197" s="49" t="str">
        <f t="shared" ref="G197:G260" si="6">IFERROR(J197/(H197+I197+J197),"")</f>
        <v/>
      </c>
      <c r="H197" s="47" t="str">
        <f>IF(ISBLANK(A197),"",IFERROR(GETPIVOTDATA("NB NC",TCD_Doc_ST!$A196,"NOM ENTREPRISE","A")+Docs_EExt!W196,""))</f>
        <v/>
      </c>
      <c r="I197" s="47" t="str">
        <f>IF(ISBLANK(A197),"",IFERROR(GETPIVOTDATA("NB NC",TCD_Doc_ST!#REF!,"NOM ENTREPRISE","A")+GETPIVOTDATA("NB NC",TCD_Doc_ST!#REF!,"NOM ENTREPRISE","A"),""))</f>
        <v/>
      </c>
      <c r="J197" s="47" t="str">
        <f>IF(ISBLANK(A197),"",IFERROR((GETPIVOTDATA("Somme de NB",TCD_Doc_ST!$A196,"NOM ENTREPRISE","A")+GETPIVOTDATA("Somme de NB",TCD_Doc_ST!#REF!,"NOM ENTREPRISE","A")+GETPIVOTDATA("Somme de NB",TCD_Habi!$A$3,"NOM ENTREPRISE","A")+Docs_EExt!W196)-(H197+I197),""))</f>
        <v/>
      </c>
      <c r="K197" s="47" t="str">
        <f t="shared" ref="K197:K260" si="7">IF(ISBLANK(A197),"",J197+I197+H197)</f>
        <v/>
      </c>
      <c r="L197" s="47" t="str">
        <f>IF(ISBLANK(A197),"",IFERROR(GETPIVOTDATA("NOM ENTREPRISE",TCD_Corresp!$A$3,"NOM ENTREPRISE","A"),""))</f>
        <v/>
      </c>
      <c r="M197" s="47" t="str">
        <f>IF(ISBLANK(A197),"",IFERROR(GETPIVOTDATA("Nombre de N°IE",TCD_Doc_ST!#REF!,"NOM ENTREPRISE","A"),""))</f>
        <v/>
      </c>
      <c r="N197" s="46" t="str">
        <f>IF(ISBLANK(A197),"",IFERROR(GETPIVOTDATA("Nombre de NOM ENTREPRISE",TCD_Doc_ST!$A196,"NOM ENTREPRISE","A"),""))</f>
        <v/>
      </c>
    </row>
    <row r="198" spans="1:14" ht="30" customHeight="1" x14ac:dyDescent="0.25">
      <c r="A198" s="44"/>
      <c r="B198" s="45"/>
      <c r="C198" s="47"/>
      <c r="D198" s="47"/>
      <c r="E198" s="48"/>
      <c r="F198" s="48"/>
      <c r="G198" s="49" t="str">
        <f t="shared" si="6"/>
        <v/>
      </c>
      <c r="H198" s="47" t="str">
        <f>IF(ISBLANK(A198),"",IFERROR(GETPIVOTDATA("NB NC",TCD_Doc_ST!$A197,"NOM ENTREPRISE","A")+Docs_EExt!W197,""))</f>
        <v/>
      </c>
      <c r="I198" s="47" t="str">
        <f>IF(ISBLANK(A198),"",IFERROR(GETPIVOTDATA("NB NC",TCD_Doc_ST!#REF!,"NOM ENTREPRISE","A")+GETPIVOTDATA("NB NC",TCD_Doc_ST!#REF!,"NOM ENTREPRISE","A"),""))</f>
        <v/>
      </c>
      <c r="J198" s="47" t="str">
        <f>IF(ISBLANK(A198),"",IFERROR((GETPIVOTDATA("Somme de NB",TCD_Doc_ST!$A197,"NOM ENTREPRISE","A")+GETPIVOTDATA("Somme de NB",TCD_Doc_ST!#REF!,"NOM ENTREPRISE","A")+GETPIVOTDATA("Somme de NB",TCD_Habi!$A$3,"NOM ENTREPRISE","A")+Docs_EExt!W197)-(H198+I198),""))</f>
        <v/>
      </c>
      <c r="K198" s="47" t="str">
        <f t="shared" si="7"/>
        <v/>
      </c>
      <c r="L198" s="47" t="str">
        <f>IF(ISBLANK(A198),"",IFERROR(GETPIVOTDATA("NOM ENTREPRISE",TCD_Corresp!$A$3,"NOM ENTREPRISE","A"),""))</f>
        <v/>
      </c>
      <c r="M198" s="47" t="str">
        <f>IF(ISBLANK(A198),"",IFERROR(GETPIVOTDATA("Nombre de N°IE",TCD_Doc_ST!#REF!,"NOM ENTREPRISE","A"),""))</f>
        <v/>
      </c>
      <c r="N198" s="46" t="str">
        <f>IF(ISBLANK(A198),"",IFERROR(GETPIVOTDATA("Nombre de NOM ENTREPRISE",TCD_Doc_ST!$A197,"NOM ENTREPRISE","A"),""))</f>
        <v/>
      </c>
    </row>
    <row r="199" spans="1:14" ht="30" customHeight="1" x14ac:dyDescent="0.25">
      <c r="A199" s="44"/>
      <c r="B199" s="45"/>
      <c r="C199" s="47"/>
      <c r="D199" s="47"/>
      <c r="E199" s="48"/>
      <c r="F199" s="48"/>
      <c r="G199" s="49" t="str">
        <f t="shared" si="6"/>
        <v/>
      </c>
      <c r="H199" s="47" t="str">
        <f>IF(ISBLANK(A199),"",IFERROR(GETPIVOTDATA("NB NC",TCD_Doc_ST!$A198,"NOM ENTREPRISE","A")+Docs_EExt!W198,""))</f>
        <v/>
      </c>
      <c r="I199" s="47" t="str">
        <f>IF(ISBLANK(A199),"",IFERROR(GETPIVOTDATA("NB NC",TCD_Doc_ST!#REF!,"NOM ENTREPRISE","A")+GETPIVOTDATA("NB NC",TCD_Doc_ST!#REF!,"NOM ENTREPRISE","A"),""))</f>
        <v/>
      </c>
      <c r="J199" s="47" t="str">
        <f>IF(ISBLANK(A199),"",IFERROR((GETPIVOTDATA("Somme de NB",TCD_Doc_ST!$A198,"NOM ENTREPRISE","A")+GETPIVOTDATA("Somme de NB",TCD_Doc_ST!#REF!,"NOM ENTREPRISE","A")+GETPIVOTDATA("Somme de NB",TCD_Habi!$A$3,"NOM ENTREPRISE","A")+Docs_EExt!W198)-(H199+I199),""))</f>
        <v/>
      </c>
      <c r="K199" s="47" t="str">
        <f t="shared" si="7"/>
        <v/>
      </c>
      <c r="L199" s="47" t="str">
        <f>IF(ISBLANK(A199),"",IFERROR(GETPIVOTDATA("NOM ENTREPRISE",TCD_Corresp!$A$3,"NOM ENTREPRISE","A"),""))</f>
        <v/>
      </c>
      <c r="M199" s="47" t="str">
        <f>IF(ISBLANK(A199),"",IFERROR(GETPIVOTDATA("Nombre de N°IE",TCD_Doc_ST!#REF!,"NOM ENTREPRISE","A"),""))</f>
        <v/>
      </c>
      <c r="N199" s="46" t="str">
        <f>IF(ISBLANK(A199),"",IFERROR(GETPIVOTDATA("Nombre de NOM ENTREPRISE",TCD_Doc_ST!$A198,"NOM ENTREPRISE","A"),""))</f>
        <v/>
      </c>
    </row>
    <row r="200" spans="1:14" ht="30" customHeight="1" x14ac:dyDescent="0.25">
      <c r="A200" s="44"/>
      <c r="B200" s="45"/>
      <c r="C200" s="47"/>
      <c r="D200" s="47"/>
      <c r="E200" s="48"/>
      <c r="F200" s="48"/>
      <c r="G200" s="49" t="str">
        <f t="shared" si="6"/>
        <v/>
      </c>
      <c r="H200" s="47" t="str">
        <f>IF(ISBLANK(A200),"",IFERROR(GETPIVOTDATA("NB NC",TCD_Doc_ST!$A199,"NOM ENTREPRISE","A")+Docs_EExt!W199,""))</f>
        <v/>
      </c>
      <c r="I200" s="47" t="str">
        <f>IF(ISBLANK(A200),"",IFERROR(GETPIVOTDATA("NB NC",TCD_Doc_ST!#REF!,"NOM ENTREPRISE","A")+GETPIVOTDATA("NB NC",TCD_Doc_ST!#REF!,"NOM ENTREPRISE","A"),""))</f>
        <v/>
      </c>
      <c r="J200" s="47" t="str">
        <f>IF(ISBLANK(A200),"",IFERROR((GETPIVOTDATA("Somme de NB",TCD_Doc_ST!$A199,"NOM ENTREPRISE","A")+GETPIVOTDATA("Somme de NB",TCD_Doc_ST!#REF!,"NOM ENTREPRISE","A")+GETPIVOTDATA("Somme de NB",TCD_Habi!$A$3,"NOM ENTREPRISE","A")+Docs_EExt!W199)-(H200+I200),""))</f>
        <v/>
      </c>
      <c r="K200" s="47" t="str">
        <f t="shared" si="7"/>
        <v/>
      </c>
      <c r="L200" s="47" t="str">
        <f>IF(ISBLANK(A200),"",IFERROR(GETPIVOTDATA("NOM ENTREPRISE",TCD_Corresp!$A$3,"NOM ENTREPRISE","A"),""))</f>
        <v/>
      </c>
      <c r="M200" s="47" t="str">
        <f>IF(ISBLANK(A200),"",IFERROR(GETPIVOTDATA("Nombre de N°IE",TCD_Doc_ST!#REF!,"NOM ENTREPRISE","A"),""))</f>
        <v/>
      </c>
      <c r="N200" s="46" t="str">
        <f>IF(ISBLANK(A200),"",IFERROR(GETPIVOTDATA("Nombre de NOM ENTREPRISE",TCD_Doc_ST!$A199,"NOM ENTREPRISE","A"),""))</f>
        <v/>
      </c>
    </row>
    <row r="201" spans="1:14" ht="30" customHeight="1" x14ac:dyDescent="0.25">
      <c r="A201" s="44"/>
      <c r="B201" s="45"/>
      <c r="C201" s="47"/>
      <c r="D201" s="47"/>
      <c r="E201" s="48"/>
      <c r="F201" s="48"/>
      <c r="G201" s="49" t="str">
        <f t="shared" si="6"/>
        <v/>
      </c>
      <c r="H201" s="47" t="str">
        <f>IF(ISBLANK(A201),"",IFERROR(GETPIVOTDATA("NB NC",TCD_Doc_ST!$A200,"NOM ENTREPRISE","A")+Docs_EExt!W200,""))</f>
        <v/>
      </c>
      <c r="I201" s="47" t="str">
        <f>IF(ISBLANK(A201),"",IFERROR(GETPIVOTDATA("NB NC",TCD_Doc_ST!#REF!,"NOM ENTREPRISE","A")+GETPIVOTDATA("NB NC",TCD_Doc_ST!#REF!,"NOM ENTREPRISE","A"),""))</f>
        <v/>
      </c>
      <c r="J201" s="47" t="str">
        <f>IF(ISBLANK(A201),"",IFERROR((GETPIVOTDATA("Somme de NB",TCD_Doc_ST!$A200,"NOM ENTREPRISE","A")+GETPIVOTDATA("Somme de NB",TCD_Doc_ST!#REF!,"NOM ENTREPRISE","A")+GETPIVOTDATA("Somme de NB",TCD_Habi!$A$3,"NOM ENTREPRISE","A")+Docs_EExt!W200)-(H201+I201),""))</f>
        <v/>
      </c>
      <c r="K201" s="47" t="str">
        <f t="shared" si="7"/>
        <v/>
      </c>
      <c r="L201" s="47" t="str">
        <f>IF(ISBLANK(A201),"",IFERROR(GETPIVOTDATA("NOM ENTREPRISE",TCD_Corresp!$A$3,"NOM ENTREPRISE","A"),""))</f>
        <v/>
      </c>
      <c r="M201" s="47" t="str">
        <f>IF(ISBLANK(A201),"",IFERROR(GETPIVOTDATA("Nombre de N°IE",TCD_Doc_ST!#REF!,"NOM ENTREPRISE","A"),""))</f>
        <v/>
      </c>
      <c r="N201" s="46" t="str">
        <f>IF(ISBLANK(A201),"",IFERROR(GETPIVOTDATA("Nombre de NOM ENTREPRISE",TCD_Doc_ST!$A200,"NOM ENTREPRISE","A"),""))</f>
        <v/>
      </c>
    </row>
    <row r="202" spans="1:14" ht="30" customHeight="1" x14ac:dyDescent="0.25">
      <c r="A202" s="44"/>
      <c r="B202" s="45"/>
      <c r="C202" s="47"/>
      <c r="D202" s="47"/>
      <c r="E202" s="48"/>
      <c r="F202" s="48"/>
      <c r="G202" s="49" t="str">
        <f t="shared" si="6"/>
        <v/>
      </c>
      <c r="H202" s="47" t="str">
        <f>IF(ISBLANK(A202),"",IFERROR(GETPIVOTDATA("NB NC",TCD_Doc_ST!$A201,"NOM ENTREPRISE","A")+Docs_EExt!W201,""))</f>
        <v/>
      </c>
      <c r="I202" s="47" t="str">
        <f>IF(ISBLANK(A202),"",IFERROR(GETPIVOTDATA("NB NC",TCD_Doc_ST!#REF!,"NOM ENTREPRISE","A")+GETPIVOTDATA("NB NC",TCD_Doc_ST!#REF!,"NOM ENTREPRISE","A"),""))</f>
        <v/>
      </c>
      <c r="J202" s="47" t="str">
        <f>IF(ISBLANK(A202),"",IFERROR((GETPIVOTDATA("Somme de NB",TCD_Doc_ST!$A201,"NOM ENTREPRISE","A")+GETPIVOTDATA("Somme de NB",TCD_Doc_ST!#REF!,"NOM ENTREPRISE","A")+GETPIVOTDATA("Somme de NB",TCD_Habi!$A$3,"NOM ENTREPRISE","A")+Docs_EExt!W201)-(H202+I202),""))</f>
        <v/>
      </c>
      <c r="K202" s="47" t="str">
        <f t="shared" si="7"/>
        <v/>
      </c>
      <c r="L202" s="47" t="str">
        <f>IF(ISBLANK(A202),"",IFERROR(GETPIVOTDATA("NOM ENTREPRISE",TCD_Corresp!$A$3,"NOM ENTREPRISE","A"),""))</f>
        <v/>
      </c>
      <c r="M202" s="47" t="str">
        <f>IF(ISBLANK(A202),"",IFERROR(GETPIVOTDATA("Nombre de N°IE",TCD_Doc_ST!#REF!,"NOM ENTREPRISE","A"),""))</f>
        <v/>
      </c>
      <c r="N202" s="46" t="str">
        <f>IF(ISBLANK(A202),"",IFERROR(GETPIVOTDATA("Nombre de NOM ENTREPRISE",TCD_Doc_ST!$A201,"NOM ENTREPRISE","A"),""))</f>
        <v/>
      </c>
    </row>
    <row r="203" spans="1:14" ht="30" customHeight="1" x14ac:dyDescent="0.25">
      <c r="A203" s="44"/>
      <c r="B203" s="45"/>
      <c r="C203" s="47"/>
      <c r="D203" s="47"/>
      <c r="E203" s="48"/>
      <c r="F203" s="48"/>
      <c r="G203" s="49" t="str">
        <f t="shared" si="6"/>
        <v/>
      </c>
      <c r="H203" s="47" t="str">
        <f>IF(ISBLANK(A203),"",IFERROR(GETPIVOTDATA("NB NC",TCD_Doc_ST!$A202,"NOM ENTREPRISE","A")+Docs_EExt!W202,""))</f>
        <v/>
      </c>
      <c r="I203" s="47" t="str">
        <f>IF(ISBLANK(A203),"",IFERROR(GETPIVOTDATA("NB NC",TCD_Doc_ST!#REF!,"NOM ENTREPRISE","A")+GETPIVOTDATA("NB NC",TCD_Doc_ST!#REF!,"NOM ENTREPRISE","A"),""))</f>
        <v/>
      </c>
      <c r="J203" s="47" t="str">
        <f>IF(ISBLANK(A203),"",IFERROR((GETPIVOTDATA("Somme de NB",TCD_Doc_ST!$A202,"NOM ENTREPRISE","A")+GETPIVOTDATA("Somme de NB",TCD_Doc_ST!#REF!,"NOM ENTREPRISE","A")+GETPIVOTDATA("Somme de NB",TCD_Habi!$A$3,"NOM ENTREPRISE","A")+Docs_EExt!W202)-(H203+I203),""))</f>
        <v/>
      </c>
      <c r="K203" s="47" t="str">
        <f t="shared" si="7"/>
        <v/>
      </c>
      <c r="L203" s="47" t="str">
        <f>IF(ISBLANK(A203),"",IFERROR(GETPIVOTDATA("NOM ENTREPRISE",TCD_Corresp!$A$3,"NOM ENTREPRISE","A"),""))</f>
        <v/>
      </c>
      <c r="M203" s="47" t="str">
        <f>IF(ISBLANK(A203),"",IFERROR(GETPIVOTDATA("Nombre de N°IE",TCD_Doc_ST!#REF!,"NOM ENTREPRISE","A"),""))</f>
        <v/>
      </c>
      <c r="N203" s="46" t="str">
        <f>IF(ISBLANK(A203),"",IFERROR(GETPIVOTDATA("Nombre de NOM ENTREPRISE",TCD_Doc_ST!$A202,"NOM ENTREPRISE","A"),""))</f>
        <v/>
      </c>
    </row>
    <row r="204" spans="1:14" ht="30" customHeight="1" x14ac:dyDescent="0.25">
      <c r="A204" s="44"/>
      <c r="B204" s="45"/>
      <c r="C204" s="47"/>
      <c r="D204" s="47"/>
      <c r="E204" s="48"/>
      <c r="F204" s="48"/>
      <c r="G204" s="49" t="str">
        <f t="shared" si="6"/>
        <v/>
      </c>
      <c r="H204" s="47" t="str">
        <f>IF(ISBLANK(A204),"",IFERROR(GETPIVOTDATA("NB NC",TCD_Doc_ST!$A203,"NOM ENTREPRISE","A")+Docs_EExt!W203,""))</f>
        <v/>
      </c>
      <c r="I204" s="47" t="str">
        <f>IF(ISBLANK(A204),"",IFERROR(GETPIVOTDATA("NB NC",TCD_Doc_ST!#REF!,"NOM ENTREPRISE","A")+GETPIVOTDATA("NB NC",TCD_Doc_ST!#REF!,"NOM ENTREPRISE","A"),""))</f>
        <v/>
      </c>
      <c r="J204" s="47" t="str">
        <f>IF(ISBLANK(A204),"",IFERROR((GETPIVOTDATA("Somme de NB",TCD_Doc_ST!$A203,"NOM ENTREPRISE","A")+GETPIVOTDATA("Somme de NB",TCD_Doc_ST!#REF!,"NOM ENTREPRISE","A")+GETPIVOTDATA("Somme de NB",TCD_Habi!$A$3,"NOM ENTREPRISE","A")+Docs_EExt!W203)-(H204+I204),""))</f>
        <v/>
      </c>
      <c r="K204" s="47" t="str">
        <f t="shared" si="7"/>
        <v/>
      </c>
      <c r="L204" s="47" t="str">
        <f>IF(ISBLANK(A204),"",IFERROR(GETPIVOTDATA("NOM ENTREPRISE",TCD_Corresp!$A$3,"NOM ENTREPRISE","A"),""))</f>
        <v/>
      </c>
      <c r="M204" s="47" t="str">
        <f>IF(ISBLANK(A204),"",IFERROR(GETPIVOTDATA("Nombre de N°IE",TCD_Doc_ST!#REF!,"NOM ENTREPRISE","A"),""))</f>
        <v/>
      </c>
      <c r="N204" s="46" t="str">
        <f>IF(ISBLANK(A204),"",IFERROR(GETPIVOTDATA("Nombre de NOM ENTREPRISE",TCD_Doc_ST!$A203,"NOM ENTREPRISE","A"),""))</f>
        <v/>
      </c>
    </row>
    <row r="205" spans="1:14" ht="30" customHeight="1" x14ac:dyDescent="0.25">
      <c r="A205" s="44"/>
      <c r="B205" s="45"/>
      <c r="C205" s="47"/>
      <c r="D205" s="47"/>
      <c r="E205" s="48"/>
      <c r="F205" s="48"/>
      <c r="G205" s="49" t="str">
        <f t="shared" si="6"/>
        <v/>
      </c>
      <c r="H205" s="47" t="str">
        <f>IF(ISBLANK(A205),"",IFERROR(GETPIVOTDATA("NB NC",TCD_Doc_ST!$A204,"NOM ENTREPRISE","A")+Docs_EExt!W204,""))</f>
        <v/>
      </c>
      <c r="I205" s="47" t="str">
        <f>IF(ISBLANK(A205),"",IFERROR(GETPIVOTDATA("NB NC",TCD_Doc_ST!#REF!,"NOM ENTREPRISE","A")+GETPIVOTDATA("NB NC",TCD_Doc_ST!#REF!,"NOM ENTREPRISE","A"),""))</f>
        <v/>
      </c>
      <c r="J205" s="47" t="str">
        <f>IF(ISBLANK(A205),"",IFERROR((GETPIVOTDATA("Somme de NB",TCD_Doc_ST!$A204,"NOM ENTREPRISE","A")+GETPIVOTDATA("Somme de NB",TCD_Doc_ST!#REF!,"NOM ENTREPRISE","A")+GETPIVOTDATA("Somme de NB",TCD_Habi!$A$3,"NOM ENTREPRISE","A")+Docs_EExt!W204)-(H205+I205),""))</f>
        <v/>
      </c>
      <c r="K205" s="47" t="str">
        <f t="shared" si="7"/>
        <v/>
      </c>
      <c r="L205" s="47" t="str">
        <f>IF(ISBLANK(A205),"",IFERROR(GETPIVOTDATA("NOM ENTREPRISE",TCD_Corresp!$A$3,"NOM ENTREPRISE","A"),""))</f>
        <v/>
      </c>
      <c r="M205" s="47" t="str">
        <f>IF(ISBLANK(A205),"",IFERROR(GETPIVOTDATA("Nombre de N°IE",TCD_Doc_ST!#REF!,"NOM ENTREPRISE","A"),""))</f>
        <v/>
      </c>
      <c r="N205" s="46" t="str">
        <f>IF(ISBLANK(A205),"",IFERROR(GETPIVOTDATA("Nombre de NOM ENTREPRISE",TCD_Doc_ST!$A204,"NOM ENTREPRISE","A"),""))</f>
        <v/>
      </c>
    </row>
    <row r="206" spans="1:14" ht="30" customHeight="1" x14ac:dyDescent="0.25">
      <c r="A206" s="44"/>
      <c r="B206" s="45"/>
      <c r="C206" s="47"/>
      <c r="D206" s="47"/>
      <c r="E206" s="48"/>
      <c r="F206" s="48"/>
      <c r="G206" s="49" t="str">
        <f t="shared" si="6"/>
        <v/>
      </c>
      <c r="H206" s="47" t="str">
        <f>IF(ISBLANK(A206),"",IFERROR(GETPIVOTDATA("NB NC",TCD_Doc_ST!$A205,"NOM ENTREPRISE","A")+Docs_EExt!W205,""))</f>
        <v/>
      </c>
      <c r="I206" s="47" t="str">
        <f>IF(ISBLANK(A206),"",IFERROR(GETPIVOTDATA("NB NC",TCD_Doc_ST!#REF!,"NOM ENTREPRISE","A")+GETPIVOTDATA("NB NC",TCD_Doc_ST!#REF!,"NOM ENTREPRISE","A"),""))</f>
        <v/>
      </c>
      <c r="J206" s="47" t="str">
        <f>IF(ISBLANK(A206),"",IFERROR((GETPIVOTDATA("Somme de NB",TCD_Doc_ST!$A205,"NOM ENTREPRISE","A")+GETPIVOTDATA("Somme de NB",TCD_Doc_ST!#REF!,"NOM ENTREPRISE","A")+GETPIVOTDATA("Somme de NB",TCD_Habi!$A$3,"NOM ENTREPRISE","A")+Docs_EExt!W205)-(H206+I206),""))</f>
        <v/>
      </c>
      <c r="K206" s="47" t="str">
        <f t="shared" si="7"/>
        <v/>
      </c>
      <c r="L206" s="47" t="str">
        <f>IF(ISBLANK(A206),"",IFERROR(GETPIVOTDATA("NOM ENTREPRISE",TCD_Corresp!$A$3,"NOM ENTREPRISE","A"),""))</f>
        <v/>
      </c>
      <c r="M206" s="47" t="str">
        <f>IF(ISBLANK(A206),"",IFERROR(GETPIVOTDATA("Nombre de N°IE",TCD_Doc_ST!#REF!,"NOM ENTREPRISE","A"),""))</f>
        <v/>
      </c>
      <c r="N206" s="46" t="str">
        <f>IF(ISBLANK(A206),"",IFERROR(GETPIVOTDATA("Nombre de NOM ENTREPRISE",TCD_Doc_ST!$A205,"NOM ENTREPRISE","A"),""))</f>
        <v/>
      </c>
    </row>
    <row r="207" spans="1:14" ht="30" customHeight="1" x14ac:dyDescent="0.25">
      <c r="A207" s="44"/>
      <c r="B207" s="45"/>
      <c r="C207" s="47"/>
      <c r="D207" s="47"/>
      <c r="E207" s="48"/>
      <c r="F207" s="48"/>
      <c r="G207" s="49" t="str">
        <f t="shared" si="6"/>
        <v/>
      </c>
      <c r="H207" s="47" t="str">
        <f>IF(ISBLANK(A207),"",IFERROR(GETPIVOTDATA("NB NC",TCD_Doc_ST!$A206,"NOM ENTREPRISE","A")+Docs_EExt!W206,""))</f>
        <v/>
      </c>
      <c r="I207" s="47" t="str">
        <f>IF(ISBLANK(A207),"",IFERROR(GETPIVOTDATA("NB NC",TCD_Doc_ST!#REF!,"NOM ENTREPRISE","A")+GETPIVOTDATA("NB NC",TCD_Doc_ST!#REF!,"NOM ENTREPRISE","A"),""))</f>
        <v/>
      </c>
      <c r="J207" s="47" t="str">
        <f>IF(ISBLANK(A207),"",IFERROR((GETPIVOTDATA("Somme de NB",TCD_Doc_ST!$A206,"NOM ENTREPRISE","A")+GETPIVOTDATA("Somme de NB",TCD_Doc_ST!#REF!,"NOM ENTREPRISE","A")+GETPIVOTDATA("Somme de NB",TCD_Habi!$A$3,"NOM ENTREPRISE","A")+Docs_EExt!W206)-(H207+I207),""))</f>
        <v/>
      </c>
      <c r="K207" s="47" t="str">
        <f t="shared" si="7"/>
        <v/>
      </c>
      <c r="L207" s="47" t="str">
        <f>IF(ISBLANK(A207),"",IFERROR(GETPIVOTDATA("NOM ENTREPRISE",TCD_Corresp!$A$3,"NOM ENTREPRISE","A"),""))</f>
        <v/>
      </c>
      <c r="M207" s="47" t="str">
        <f>IF(ISBLANK(A207),"",IFERROR(GETPIVOTDATA("Nombre de N°IE",TCD_Doc_ST!#REF!,"NOM ENTREPRISE","A"),""))</f>
        <v/>
      </c>
      <c r="N207" s="46" t="str">
        <f>IF(ISBLANK(A207),"",IFERROR(GETPIVOTDATA("Nombre de NOM ENTREPRISE",TCD_Doc_ST!$A206,"NOM ENTREPRISE","A"),""))</f>
        <v/>
      </c>
    </row>
    <row r="208" spans="1:14" ht="30" customHeight="1" x14ac:dyDescent="0.25">
      <c r="A208" s="44"/>
      <c r="B208" s="45"/>
      <c r="C208" s="47"/>
      <c r="D208" s="47"/>
      <c r="E208" s="48"/>
      <c r="F208" s="48"/>
      <c r="G208" s="49" t="str">
        <f t="shared" si="6"/>
        <v/>
      </c>
      <c r="H208" s="47" t="str">
        <f>IF(ISBLANK(A208),"",IFERROR(GETPIVOTDATA("NB NC",TCD_Doc_ST!$A207,"NOM ENTREPRISE","A")+Docs_EExt!W207,""))</f>
        <v/>
      </c>
      <c r="I208" s="47" t="str">
        <f>IF(ISBLANK(A208),"",IFERROR(GETPIVOTDATA("NB NC",TCD_Doc_ST!#REF!,"NOM ENTREPRISE","A")+GETPIVOTDATA("NB NC",TCD_Doc_ST!#REF!,"NOM ENTREPRISE","A"),""))</f>
        <v/>
      </c>
      <c r="J208" s="47" t="str">
        <f>IF(ISBLANK(A208),"",IFERROR((GETPIVOTDATA("Somme de NB",TCD_Doc_ST!$A207,"NOM ENTREPRISE","A")+GETPIVOTDATA("Somme de NB",TCD_Doc_ST!#REF!,"NOM ENTREPRISE","A")+GETPIVOTDATA("Somme de NB",TCD_Habi!$A$3,"NOM ENTREPRISE","A")+Docs_EExt!W207)-(H208+I208),""))</f>
        <v/>
      </c>
      <c r="K208" s="47" t="str">
        <f t="shared" si="7"/>
        <v/>
      </c>
      <c r="L208" s="47" t="str">
        <f>IF(ISBLANK(A208),"",IFERROR(GETPIVOTDATA("NOM ENTREPRISE",TCD_Corresp!$A$3,"NOM ENTREPRISE","A"),""))</f>
        <v/>
      </c>
      <c r="M208" s="47" t="str">
        <f>IF(ISBLANK(A208),"",IFERROR(GETPIVOTDATA("Nombre de N°IE",TCD_Doc_ST!#REF!,"NOM ENTREPRISE","A"),""))</f>
        <v/>
      </c>
      <c r="N208" s="46" t="str">
        <f>IF(ISBLANK(A208),"",IFERROR(GETPIVOTDATA("Nombre de NOM ENTREPRISE",TCD_Doc_ST!$A207,"NOM ENTREPRISE","A"),""))</f>
        <v/>
      </c>
    </row>
    <row r="209" spans="1:14" ht="30" customHeight="1" x14ac:dyDescent="0.25">
      <c r="A209" s="44"/>
      <c r="B209" s="45"/>
      <c r="C209" s="47"/>
      <c r="D209" s="47"/>
      <c r="E209" s="48"/>
      <c r="F209" s="48"/>
      <c r="G209" s="49" t="str">
        <f t="shared" si="6"/>
        <v/>
      </c>
      <c r="H209" s="47" t="str">
        <f>IF(ISBLANK(A209),"",IFERROR(GETPIVOTDATA("NB NC",TCD_Doc_ST!$A208,"NOM ENTREPRISE","A")+Docs_EExt!W208,""))</f>
        <v/>
      </c>
      <c r="I209" s="47" t="str">
        <f>IF(ISBLANK(A209),"",IFERROR(GETPIVOTDATA("NB NC",TCD_Doc_ST!#REF!,"NOM ENTREPRISE","A")+GETPIVOTDATA("NB NC",TCD_Doc_ST!#REF!,"NOM ENTREPRISE","A"),""))</f>
        <v/>
      </c>
      <c r="J209" s="47" t="str">
        <f>IF(ISBLANK(A209),"",IFERROR((GETPIVOTDATA("Somme de NB",TCD_Doc_ST!$A208,"NOM ENTREPRISE","A")+GETPIVOTDATA("Somme de NB",TCD_Doc_ST!#REF!,"NOM ENTREPRISE","A")+GETPIVOTDATA("Somme de NB",TCD_Habi!$A$3,"NOM ENTREPRISE","A")+Docs_EExt!W208)-(H209+I209),""))</f>
        <v/>
      </c>
      <c r="K209" s="47" t="str">
        <f t="shared" si="7"/>
        <v/>
      </c>
      <c r="L209" s="47" t="str">
        <f>IF(ISBLANK(A209),"",IFERROR(GETPIVOTDATA("NOM ENTREPRISE",TCD_Corresp!$A$3,"NOM ENTREPRISE","A"),""))</f>
        <v/>
      </c>
      <c r="M209" s="47" t="str">
        <f>IF(ISBLANK(A209),"",IFERROR(GETPIVOTDATA("Nombre de N°IE",TCD_Doc_ST!#REF!,"NOM ENTREPRISE","A"),""))</f>
        <v/>
      </c>
      <c r="N209" s="46" t="str">
        <f>IF(ISBLANK(A209),"",IFERROR(GETPIVOTDATA("Nombre de NOM ENTREPRISE",TCD_Doc_ST!$A208,"NOM ENTREPRISE","A"),""))</f>
        <v/>
      </c>
    </row>
    <row r="210" spans="1:14" ht="30" customHeight="1" x14ac:dyDescent="0.25">
      <c r="A210" s="44"/>
      <c r="B210" s="45"/>
      <c r="C210" s="47"/>
      <c r="D210" s="47"/>
      <c r="E210" s="48"/>
      <c r="F210" s="48"/>
      <c r="G210" s="49" t="str">
        <f t="shared" si="6"/>
        <v/>
      </c>
      <c r="H210" s="47" t="str">
        <f>IF(ISBLANK(A210),"",IFERROR(GETPIVOTDATA("NB NC",TCD_Doc_ST!$A209,"NOM ENTREPRISE","A")+Docs_EExt!W209,""))</f>
        <v/>
      </c>
      <c r="I210" s="47" t="str">
        <f>IF(ISBLANK(A210),"",IFERROR(GETPIVOTDATA("NB NC",TCD_Doc_ST!#REF!,"NOM ENTREPRISE","A")+GETPIVOTDATA("NB NC",TCD_Doc_ST!#REF!,"NOM ENTREPRISE","A"),""))</f>
        <v/>
      </c>
      <c r="J210" s="47" t="str">
        <f>IF(ISBLANK(A210),"",IFERROR((GETPIVOTDATA("Somme de NB",TCD_Doc_ST!$A209,"NOM ENTREPRISE","A")+GETPIVOTDATA("Somme de NB",TCD_Doc_ST!#REF!,"NOM ENTREPRISE","A")+GETPIVOTDATA("Somme de NB",TCD_Habi!$A$3,"NOM ENTREPRISE","A")+Docs_EExt!W209)-(H210+I210),""))</f>
        <v/>
      </c>
      <c r="K210" s="47" t="str">
        <f t="shared" si="7"/>
        <v/>
      </c>
      <c r="L210" s="47" t="str">
        <f>IF(ISBLANK(A210),"",IFERROR(GETPIVOTDATA("NOM ENTREPRISE",TCD_Corresp!$A$3,"NOM ENTREPRISE","A"),""))</f>
        <v/>
      </c>
      <c r="M210" s="47" t="str">
        <f>IF(ISBLANK(A210),"",IFERROR(GETPIVOTDATA("Nombre de N°IE",TCD_Doc_ST!#REF!,"NOM ENTREPRISE","A"),""))</f>
        <v/>
      </c>
      <c r="N210" s="46" t="str">
        <f>IF(ISBLANK(A210),"",IFERROR(GETPIVOTDATA("Nombre de NOM ENTREPRISE",TCD_Doc_ST!$A209,"NOM ENTREPRISE","A"),""))</f>
        <v/>
      </c>
    </row>
    <row r="211" spans="1:14" ht="30" customHeight="1" x14ac:dyDescent="0.25">
      <c r="A211" s="44"/>
      <c r="B211" s="45"/>
      <c r="C211" s="47"/>
      <c r="D211" s="47"/>
      <c r="E211" s="48"/>
      <c r="F211" s="48"/>
      <c r="G211" s="49" t="str">
        <f t="shared" si="6"/>
        <v/>
      </c>
      <c r="H211" s="47" t="str">
        <f>IF(ISBLANK(A211),"",IFERROR(GETPIVOTDATA("NB NC",TCD_Doc_ST!$A210,"NOM ENTREPRISE","A")+Docs_EExt!W210,""))</f>
        <v/>
      </c>
      <c r="I211" s="47" t="str">
        <f>IF(ISBLANK(A211),"",IFERROR(GETPIVOTDATA("NB NC",TCD_Doc_ST!#REF!,"NOM ENTREPRISE","A")+GETPIVOTDATA("NB NC",TCD_Doc_ST!#REF!,"NOM ENTREPRISE","A"),""))</f>
        <v/>
      </c>
      <c r="J211" s="47" t="str">
        <f>IF(ISBLANK(A211),"",IFERROR((GETPIVOTDATA("Somme de NB",TCD_Doc_ST!$A210,"NOM ENTREPRISE","A")+GETPIVOTDATA("Somme de NB",TCD_Doc_ST!#REF!,"NOM ENTREPRISE","A")+GETPIVOTDATA("Somme de NB",TCD_Habi!$A$3,"NOM ENTREPRISE","A")+Docs_EExt!W210)-(H211+I211),""))</f>
        <v/>
      </c>
      <c r="K211" s="47" t="str">
        <f t="shared" si="7"/>
        <v/>
      </c>
      <c r="L211" s="47" t="str">
        <f>IF(ISBLANK(A211),"",IFERROR(GETPIVOTDATA("NOM ENTREPRISE",TCD_Corresp!$A$3,"NOM ENTREPRISE","A"),""))</f>
        <v/>
      </c>
      <c r="M211" s="47" t="str">
        <f>IF(ISBLANK(A211),"",IFERROR(GETPIVOTDATA("Nombre de N°IE",TCD_Doc_ST!#REF!,"NOM ENTREPRISE","A"),""))</f>
        <v/>
      </c>
      <c r="N211" s="46" t="str">
        <f>IF(ISBLANK(A211),"",IFERROR(GETPIVOTDATA("Nombre de NOM ENTREPRISE",TCD_Doc_ST!$A210,"NOM ENTREPRISE","A"),""))</f>
        <v/>
      </c>
    </row>
    <row r="212" spans="1:14" ht="30" customHeight="1" x14ac:dyDescent="0.25">
      <c r="A212" s="44"/>
      <c r="B212" s="45"/>
      <c r="C212" s="47"/>
      <c r="D212" s="47"/>
      <c r="E212" s="48"/>
      <c r="F212" s="48"/>
      <c r="G212" s="49" t="str">
        <f t="shared" si="6"/>
        <v/>
      </c>
      <c r="H212" s="47" t="str">
        <f>IF(ISBLANK(A212),"",IFERROR(GETPIVOTDATA("NB NC",TCD_Doc_ST!$A211,"NOM ENTREPRISE","A")+Docs_EExt!W211,""))</f>
        <v/>
      </c>
      <c r="I212" s="47" t="str">
        <f>IF(ISBLANK(A212),"",IFERROR(GETPIVOTDATA("NB NC",TCD_Doc_ST!#REF!,"NOM ENTREPRISE","A")+GETPIVOTDATA("NB NC",TCD_Doc_ST!#REF!,"NOM ENTREPRISE","A"),""))</f>
        <v/>
      </c>
      <c r="J212" s="47" t="str">
        <f>IF(ISBLANK(A212),"",IFERROR((GETPIVOTDATA("Somme de NB",TCD_Doc_ST!$A211,"NOM ENTREPRISE","A")+GETPIVOTDATA("Somme de NB",TCD_Doc_ST!#REF!,"NOM ENTREPRISE","A")+GETPIVOTDATA("Somme de NB",TCD_Habi!$A$3,"NOM ENTREPRISE","A")+Docs_EExt!W211)-(H212+I212),""))</f>
        <v/>
      </c>
      <c r="K212" s="47" t="str">
        <f t="shared" si="7"/>
        <v/>
      </c>
      <c r="L212" s="47" t="str">
        <f>IF(ISBLANK(A212),"",IFERROR(GETPIVOTDATA("NOM ENTREPRISE",TCD_Corresp!$A$3,"NOM ENTREPRISE","A"),""))</f>
        <v/>
      </c>
      <c r="M212" s="47" t="str">
        <f>IF(ISBLANK(A212),"",IFERROR(GETPIVOTDATA("Nombre de N°IE",TCD_Doc_ST!#REF!,"NOM ENTREPRISE","A"),""))</f>
        <v/>
      </c>
      <c r="N212" s="46" t="str">
        <f>IF(ISBLANK(A212),"",IFERROR(GETPIVOTDATA("Nombre de NOM ENTREPRISE",TCD_Doc_ST!$A211,"NOM ENTREPRISE","A"),""))</f>
        <v/>
      </c>
    </row>
    <row r="213" spans="1:14" ht="30" customHeight="1" x14ac:dyDescent="0.25">
      <c r="A213" s="44"/>
      <c r="B213" s="45"/>
      <c r="C213" s="47"/>
      <c r="D213" s="47"/>
      <c r="E213" s="48"/>
      <c r="F213" s="48"/>
      <c r="G213" s="49" t="str">
        <f t="shared" si="6"/>
        <v/>
      </c>
      <c r="H213" s="47" t="str">
        <f>IF(ISBLANK(A213),"",IFERROR(GETPIVOTDATA("NB NC",TCD_Doc_ST!$A212,"NOM ENTREPRISE","A")+Docs_EExt!W212,""))</f>
        <v/>
      </c>
      <c r="I213" s="47" t="str">
        <f>IF(ISBLANK(A213),"",IFERROR(GETPIVOTDATA("NB NC",TCD_Doc_ST!#REF!,"NOM ENTREPRISE","A")+GETPIVOTDATA("NB NC",TCD_Doc_ST!#REF!,"NOM ENTREPRISE","A"),""))</f>
        <v/>
      </c>
      <c r="J213" s="47" t="str">
        <f>IF(ISBLANK(A213),"",IFERROR((GETPIVOTDATA("Somme de NB",TCD_Doc_ST!$A212,"NOM ENTREPRISE","A")+GETPIVOTDATA("Somme de NB",TCD_Doc_ST!#REF!,"NOM ENTREPRISE","A")+GETPIVOTDATA("Somme de NB",TCD_Habi!$A$3,"NOM ENTREPRISE","A")+Docs_EExt!W212)-(H213+I213),""))</f>
        <v/>
      </c>
      <c r="K213" s="47" t="str">
        <f t="shared" si="7"/>
        <v/>
      </c>
      <c r="L213" s="47" t="str">
        <f>IF(ISBLANK(A213),"",IFERROR(GETPIVOTDATA("NOM ENTREPRISE",TCD_Corresp!$A$3,"NOM ENTREPRISE","A"),""))</f>
        <v/>
      </c>
      <c r="M213" s="47" t="str">
        <f>IF(ISBLANK(A213),"",IFERROR(GETPIVOTDATA("Nombre de N°IE",TCD_Doc_ST!#REF!,"NOM ENTREPRISE","A"),""))</f>
        <v/>
      </c>
      <c r="N213" s="46" t="str">
        <f>IF(ISBLANK(A213),"",IFERROR(GETPIVOTDATA("Nombre de NOM ENTREPRISE",TCD_Doc_ST!$A212,"NOM ENTREPRISE","A"),""))</f>
        <v/>
      </c>
    </row>
    <row r="214" spans="1:14" ht="30" customHeight="1" x14ac:dyDescent="0.25">
      <c r="A214" s="44"/>
      <c r="B214" s="45"/>
      <c r="C214" s="47"/>
      <c r="D214" s="47"/>
      <c r="E214" s="48"/>
      <c r="F214" s="48"/>
      <c r="G214" s="49" t="str">
        <f t="shared" si="6"/>
        <v/>
      </c>
      <c r="H214" s="47" t="str">
        <f>IF(ISBLANK(A214),"",IFERROR(GETPIVOTDATA("NB NC",TCD_Doc_ST!$A213,"NOM ENTREPRISE","A")+Docs_EExt!W213,""))</f>
        <v/>
      </c>
      <c r="I214" s="47" t="str">
        <f>IF(ISBLANK(A214),"",IFERROR(GETPIVOTDATA("NB NC",TCD_Doc_ST!#REF!,"NOM ENTREPRISE","A")+GETPIVOTDATA("NB NC",TCD_Doc_ST!#REF!,"NOM ENTREPRISE","A"),""))</f>
        <v/>
      </c>
      <c r="J214" s="47" t="str">
        <f>IF(ISBLANK(A214),"",IFERROR((GETPIVOTDATA("Somme de NB",TCD_Doc_ST!$A213,"NOM ENTREPRISE","A")+GETPIVOTDATA("Somme de NB",TCD_Doc_ST!#REF!,"NOM ENTREPRISE","A")+GETPIVOTDATA("Somme de NB",TCD_Habi!$A$3,"NOM ENTREPRISE","A")+Docs_EExt!W213)-(H214+I214),""))</f>
        <v/>
      </c>
      <c r="K214" s="47" t="str">
        <f t="shared" si="7"/>
        <v/>
      </c>
      <c r="L214" s="47" t="str">
        <f>IF(ISBLANK(A214),"",IFERROR(GETPIVOTDATA("NOM ENTREPRISE",TCD_Corresp!$A$3,"NOM ENTREPRISE","A"),""))</f>
        <v/>
      </c>
      <c r="M214" s="47" t="str">
        <f>IF(ISBLANK(A214),"",IFERROR(GETPIVOTDATA("Nombre de N°IE",TCD_Doc_ST!#REF!,"NOM ENTREPRISE","A"),""))</f>
        <v/>
      </c>
      <c r="N214" s="46" t="str">
        <f>IF(ISBLANK(A214),"",IFERROR(GETPIVOTDATA("Nombre de NOM ENTREPRISE",TCD_Doc_ST!$A213,"NOM ENTREPRISE","A"),""))</f>
        <v/>
      </c>
    </row>
    <row r="215" spans="1:14" ht="30" customHeight="1" x14ac:dyDescent="0.25">
      <c r="A215" s="44"/>
      <c r="B215" s="45"/>
      <c r="C215" s="47"/>
      <c r="D215" s="47"/>
      <c r="E215" s="48"/>
      <c r="F215" s="48"/>
      <c r="G215" s="49" t="str">
        <f t="shared" si="6"/>
        <v/>
      </c>
      <c r="H215" s="47" t="str">
        <f>IF(ISBLANK(A215),"",IFERROR(GETPIVOTDATA("NB NC",TCD_Doc_ST!$A214,"NOM ENTREPRISE","A")+Docs_EExt!W214,""))</f>
        <v/>
      </c>
      <c r="I215" s="47" t="str">
        <f>IF(ISBLANK(A215),"",IFERROR(GETPIVOTDATA("NB NC",TCD_Doc_ST!#REF!,"NOM ENTREPRISE","A")+GETPIVOTDATA("NB NC",TCD_Doc_ST!#REF!,"NOM ENTREPRISE","A"),""))</f>
        <v/>
      </c>
      <c r="J215" s="47" t="str">
        <f>IF(ISBLANK(A215),"",IFERROR((GETPIVOTDATA("Somme de NB",TCD_Doc_ST!$A214,"NOM ENTREPRISE","A")+GETPIVOTDATA("Somme de NB",TCD_Doc_ST!#REF!,"NOM ENTREPRISE","A")+GETPIVOTDATA("Somme de NB",TCD_Habi!$A$3,"NOM ENTREPRISE","A")+Docs_EExt!W214)-(H215+I215),""))</f>
        <v/>
      </c>
      <c r="K215" s="47" t="str">
        <f t="shared" si="7"/>
        <v/>
      </c>
      <c r="L215" s="47" t="str">
        <f>IF(ISBLANK(A215),"",IFERROR(GETPIVOTDATA("NOM ENTREPRISE",TCD_Corresp!$A$3,"NOM ENTREPRISE","A"),""))</f>
        <v/>
      </c>
      <c r="M215" s="47" t="str">
        <f>IF(ISBLANK(A215),"",IFERROR(GETPIVOTDATA("Nombre de N°IE",TCD_Doc_ST!#REF!,"NOM ENTREPRISE","A"),""))</f>
        <v/>
      </c>
      <c r="N215" s="46" t="str">
        <f>IF(ISBLANK(A215),"",IFERROR(GETPIVOTDATA("Nombre de NOM ENTREPRISE",TCD_Doc_ST!$A214,"NOM ENTREPRISE","A"),""))</f>
        <v/>
      </c>
    </row>
    <row r="216" spans="1:14" ht="30" customHeight="1" x14ac:dyDescent="0.25">
      <c r="A216" s="44"/>
      <c r="B216" s="45"/>
      <c r="C216" s="47"/>
      <c r="D216" s="47"/>
      <c r="E216" s="48"/>
      <c r="F216" s="48"/>
      <c r="G216" s="49" t="str">
        <f t="shared" si="6"/>
        <v/>
      </c>
      <c r="H216" s="47" t="str">
        <f>IF(ISBLANK(A216),"",IFERROR(GETPIVOTDATA("NB NC",TCD_Doc_ST!$A215,"NOM ENTREPRISE","A")+Docs_EExt!W215,""))</f>
        <v/>
      </c>
      <c r="I216" s="47" t="str">
        <f>IF(ISBLANK(A216),"",IFERROR(GETPIVOTDATA("NB NC",TCD_Doc_ST!#REF!,"NOM ENTREPRISE","A")+GETPIVOTDATA("NB NC",TCD_Doc_ST!#REF!,"NOM ENTREPRISE","A"),""))</f>
        <v/>
      </c>
      <c r="J216" s="47" t="str">
        <f>IF(ISBLANK(A216),"",IFERROR((GETPIVOTDATA("Somme de NB",TCD_Doc_ST!$A215,"NOM ENTREPRISE","A")+GETPIVOTDATA("Somme de NB",TCD_Doc_ST!#REF!,"NOM ENTREPRISE","A")+GETPIVOTDATA("Somme de NB",TCD_Habi!$A$3,"NOM ENTREPRISE","A")+Docs_EExt!W215)-(H216+I216),""))</f>
        <v/>
      </c>
      <c r="K216" s="47" t="str">
        <f t="shared" si="7"/>
        <v/>
      </c>
      <c r="L216" s="47" t="str">
        <f>IF(ISBLANK(A216),"",IFERROR(GETPIVOTDATA("NOM ENTREPRISE",TCD_Corresp!$A$3,"NOM ENTREPRISE","A"),""))</f>
        <v/>
      </c>
      <c r="M216" s="47" t="str">
        <f>IF(ISBLANK(A216),"",IFERROR(GETPIVOTDATA("Nombre de N°IE",TCD_Doc_ST!#REF!,"NOM ENTREPRISE","A"),""))</f>
        <v/>
      </c>
      <c r="N216" s="46" t="str">
        <f>IF(ISBLANK(A216),"",IFERROR(GETPIVOTDATA("Nombre de NOM ENTREPRISE",TCD_Doc_ST!$A215,"NOM ENTREPRISE","A"),""))</f>
        <v/>
      </c>
    </row>
    <row r="217" spans="1:14" ht="30" customHeight="1" x14ac:dyDescent="0.25">
      <c r="A217" s="44"/>
      <c r="B217" s="45"/>
      <c r="C217" s="47"/>
      <c r="D217" s="47"/>
      <c r="E217" s="48"/>
      <c r="F217" s="48"/>
      <c r="G217" s="49" t="str">
        <f t="shared" si="6"/>
        <v/>
      </c>
      <c r="H217" s="47" t="str">
        <f>IF(ISBLANK(A217),"",IFERROR(GETPIVOTDATA("NB NC",TCD_Doc_ST!$A216,"NOM ENTREPRISE","A")+Docs_EExt!W216,""))</f>
        <v/>
      </c>
      <c r="I217" s="47" t="str">
        <f>IF(ISBLANK(A217),"",IFERROR(GETPIVOTDATA("NB NC",TCD_Doc_ST!#REF!,"NOM ENTREPRISE","A")+GETPIVOTDATA("NB NC",TCD_Doc_ST!#REF!,"NOM ENTREPRISE","A"),""))</f>
        <v/>
      </c>
      <c r="J217" s="47" t="str">
        <f>IF(ISBLANK(A217),"",IFERROR((GETPIVOTDATA("Somme de NB",TCD_Doc_ST!$A216,"NOM ENTREPRISE","A")+GETPIVOTDATA("Somme de NB",TCD_Doc_ST!#REF!,"NOM ENTREPRISE","A")+GETPIVOTDATA("Somme de NB",TCD_Habi!$A$3,"NOM ENTREPRISE","A")+Docs_EExt!W216)-(H217+I217),""))</f>
        <v/>
      </c>
      <c r="K217" s="47" t="str">
        <f t="shared" si="7"/>
        <v/>
      </c>
      <c r="L217" s="47" t="str">
        <f>IF(ISBLANK(A217),"",IFERROR(GETPIVOTDATA("NOM ENTREPRISE",TCD_Corresp!$A$3,"NOM ENTREPRISE","A"),""))</f>
        <v/>
      </c>
      <c r="M217" s="47" t="str">
        <f>IF(ISBLANK(A217),"",IFERROR(GETPIVOTDATA("Nombre de N°IE",TCD_Doc_ST!#REF!,"NOM ENTREPRISE","A"),""))</f>
        <v/>
      </c>
      <c r="N217" s="46" t="str">
        <f>IF(ISBLANK(A217),"",IFERROR(GETPIVOTDATA("Nombre de NOM ENTREPRISE",TCD_Doc_ST!$A216,"NOM ENTREPRISE","A"),""))</f>
        <v/>
      </c>
    </row>
    <row r="218" spans="1:14" ht="30" customHeight="1" x14ac:dyDescent="0.25">
      <c r="A218" s="44"/>
      <c r="B218" s="45"/>
      <c r="C218" s="47"/>
      <c r="D218" s="47"/>
      <c r="E218" s="48"/>
      <c r="F218" s="48"/>
      <c r="G218" s="49" t="str">
        <f t="shared" si="6"/>
        <v/>
      </c>
      <c r="H218" s="47" t="str">
        <f>IF(ISBLANK(A218),"",IFERROR(GETPIVOTDATA("NB NC",TCD_Doc_ST!$A217,"NOM ENTREPRISE","A")+Docs_EExt!W217,""))</f>
        <v/>
      </c>
      <c r="I218" s="47" t="str">
        <f>IF(ISBLANK(A218),"",IFERROR(GETPIVOTDATA("NB NC",TCD_Doc_ST!#REF!,"NOM ENTREPRISE","A")+GETPIVOTDATA("NB NC",TCD_Doc_ST!#REF!,"NOM ENTREPRISE","A"),""))</f>
        <v/>
      </c>
      <c r="J218" s="47" t="str">
        <f>IF(ISBLANK(A218),"",IFERROR((GETPIVOTDATA("Somme de NB",TCD_Doc_ST!$A217,"NOM ENTREPRISE","A")+GETPIVOTDATA("Somme de NB",TCD_Doc_ST!#REF!,"NOM ENTREPRISE","A")+GETPIVOTDATA("Somme de NB",TCD_Habi!$A$3,"NOM ENTREPRISE","A")+Docs_EExt!W217)-(H218+I218),""))</f>
        <v/>
      </c>
      <c r="K218" s="47" t="str">
        <f t="shared" si="7"/>
        <v/>
      </c>
      <c r="L218" s="47" t="str">
        <f>IF(ISBLANK(A218),"",IFERROR(GETPIVOTDATA("NOM ENTREPRISE",TCD_Corresp!$A$3,"NOM ENTREPRISE","A"),""))</f>
        <v/>
      </c>
      <c r="M218" s="47" t="str">
        <f>IF(ISBLANK(A218),"",IFERROR(GETPIVOTDATA("Nombre de N°IE",TCD_Doc_ST!#REF!,"NOM ENTREPRISE","A"),""))</f>
        <v/>
      </c>
      <c r="N218" s="46" t="str">
        <f>IF(ISBLANK(A218),"",IFERROR(GETPIVOTDATA("Nombre de NOM ENTREPRISE",TCD_Doc_ST!$A217,"NOM ENTREPRISE","A"),""))</f>
        <v/>
      </c>
    </row>
    <row r="219" spans="1:14" ht="30" customHeight="1" x14ac:dyDescent="0.25">
      <c r="A219" s="44"/>
      <c r="B219" s="45"/>
      <c r="C219" s="47"/>
      <c r="D219" s="47"/>
      <c r="E219" s="48"/>
      <c r="F219" s="48"/>
      <c r="G219" s="49" t="str">
        <f t="shared" si="6"/>
        <v/>
      </c>
      <c r="H219" s="47" t="str">
        <f>IF(ISBLANK(A219),"",IFERROR(GETPIVOTDATA("NB NC",TCD_Doc_ST!$A218,"NOM ENTREPRISE","A")+Docs_EExt!W218,""))</f>
        <v/>
      </c>
      <c r="I219" s="47" t="str">
        <f>IF(ISBLANK(A219),"",IFERROR(GETPIVOTDATA("NB NC",TCD_Doc_ST!#REF!,"NOM ENTREPRISE","A")+GETPIVOTDATA("NB NC",TCD_Doc_ST!#REF!,"NOM ENTREPRISE","A"),""))</f>
        <v/>
      </c>
      <c r="J219" s="47" t="str">
        <f>IF(ISBLANK(A219),"",IFERROR((GETPIVOTDATA("Somme de NB",TCD_Doc_ST!$A218,"NOM ENTREPRISE","A")+GETPIVOTDATA("Somme de NB",TCD_Doc_ST!#REF!,"NOM ENTREPRISE","A")+GETPIVOTDATA("Somme de NB",TCD_Habi!$A$3,"NOM ENTREPRISE","A")+Docs_EExt!W218)-(H219+I219),""))</f>
        <v/>
      </c>
      <c r="K219" s="47" t="str">
        <f t="shared" si="7"/>
        <v/>
      </c>
      <c r="L219" s="47" t="str">
        <f>IF(ISBLANK(A219),"",IFERROR(GETPIVOTDATA("NOM ENTREPRISE",TCD_Corresp!$A$3,"NOM ENTREPRISE","A"),""))</f>
        <v/>
      </c>
      <c r="M219" s="47" t="str">
        <f>IF(ISBLANK(A219),"",IFERROR(GETPIVOTDATA("Nombre de N°IE",TCD_Doc_ST!#REF!,"NOM ENTREPRISE","A"),""))</f>
        <v/>
      </c>
      <c r="N219" s="46" t="str">
        <f>IF(ISBLANK(A219),"",IFERROR(GETPIVOTDATA("Nombre de NOM ENTREPRISE",TCD_Doc_ST!$A218,"NOM ENTREPRISE","A"),""))</f>
        <v/>
      </c>
    </row>
    <row r="220" spans="1:14" ht="30" customHeight="1" x14ac:dyDescent="0.25">
      <c r="A220" s="44"/>
      <c r="B220" s="45"/>
      <c r="C220" s="47"/>
      <c r="D220" s="47"/>
      <c r="E220" s="48"/>
      <c r="F220" s="48"/>
      <c r="G220" s="49" t="str">
        <f t="shared" si="6"/>
        <v/>
      </c>
      <c r="H220" s="47" t="str">
        <f>IF(ISBLANK(A220),"",IFERROR(GETPIVOTDATA("NB NC",TCD_Doc_ST!$A219,"NOM ENTREPRISE","A")+Docs_EExt!W219,""))</f>
        <v/>
      </c>
      <c r="I220" s="47" t="str">
        <f>IF(ISBLANK(A220),"",IFERROR(GETPIVOTDATA("NB NC",TCD_Doc_ST!#REF!,"NOM ENTREPRISE","A")+GETPIVOTDATA("NB NC",TCD_Doc_ST!#REF!,"NOM ENTREPRISE","A"),""))</f>
        <v/>
      </c>
      <c r="J220" s="47" t="str">
        <f>IF(ISBLANK(A220),"",IFERROR((GETPIVOTDATA("Somme de NB",TCD_Doc_ST!$A219,"NOM ENTREPRISE","A")+GETPIVOTDATA("Somme de NB",TCD_Doc_ST!#REF!,"NOM ENTREPRISE","A")+GETPIVOTDATA("Somme de NB",TCD_Habi!$A$3,"NOM ENTREPRISE","A")+Docs_EExt!W219)-(H220+I220),""))</f>
        <v/>
      </c>
      <c r="K220" s="47" t="str">
        <f t="shared" si="7"/>
        <v/>
      </c>
      <c r="L220" s="47" t="str">
        <f>IF(ISBLANK(A220),"",IFERROR(GETPIVOTDATA("NOM ENTREPRISE",TCD_Corresp!$A$3,"NOM ENTREPRISE","A"),""))</f>
        <v/>
      </c>
      <c r="M220" s="47" t="str">
        <f>IF(ISBLANK(A220),"",IFERROR(GETPIVOTDATA("Nombre de N°IE",TCD_Doc_ST!#REF!,"NOM ENTREPRISE","A"),""))</f>
        <v/>
      </c>
      <c r="N220" s="46" t="str">
        <f>IF(ISBLANK(A220),"",IFERROR(GETPIVOTDATA("Nombre de NOM ENTREPRISE",TCD_Doc_ST!$A219,"NOM ENTREPRISE","A"),""))</f>
        <v/>
      </c>
    </row>
    <row r="221" spans="1:14" ht="30" customHeight="1" x14ac:dyDescent="0.25">
      <c r="A221" s="44"/>
      <c r="B221" s="45"/>
      <c r="C221" s="47"/>
      <c r="D221" s="47"/>
      <c r="E221" s="48"/>
      <c r="F221" s="48"/>
      <c r="G221" s="49" t="str">
        <f t="shared" si="6"/>
        <v/>
      </c>
      <c r="H221" s="47" t="str">
        <f>IF(ISBLANK(A221),"",IFERROR(GETPIVOTDATA("NB NC",TCD_Doc_ST!$A220,"NOM ENTREPRISE","A")+Docs_EExt!W220,""))</f>
        <v/>
      </c>
      <c r="I221" s="47" t="str">
        <f>IF(ISBLANK(A221),"",IFERROR(GETPIVOTDATA("NB NC",TCD_Doc_ST!#REF!,"NOM ENTREPRISE","A")+GETPIVOTDATA("NB NC",TCD_Doc_ST!#REF!,"NOM ENTREPRISE","A"),""))</f>
        <v/>
      </c>
      <c r="J221" s="47" t="str">
        <f>IF(ISBLANK(A221),"",IFERROR((GETPIVOTDATA("Somme de NB",TCD_Doc_ST!$A220,"NOM ENTREPRISE","A")+GETPIVOTDATA("Somme de NB",TCD_Doc_ST!#REF!,"NOM ENTREPRISE","A")+GETPIVOTDATA("Somme de NB",TCD_Habi!$A$3,"NOM ENTREPRISE","A")+Docs_EExt!W220)-(H221+I221),""))</f>
        <v/>
      </c>
      <c r="K221" s="47" t="str">
        <f t="shared" si="7"/>
        <v/>
      </c>
      <c r="L221" s="47" t="str">
        <f>IF(ISBLANK(A221),"",IFERROR(GETPIVOTDATA("NOM ENTREPRISE",TCD_Corresp!$A$3,"NOM ENTREPRISE","A"),""))</f>
        <v/>
      </c>
      <c r="M221" s="47" t="str">
        <f>IF(ISBLANK(A221),"",IFERROR(GETPIVOTDATA("Nombre de N°IE",TCD_Doc_ST!#REF!,"NOM ENTREPRISE","A"),""))</f>
        <v/>
      </c>
      <c r="N221" s="46" t="str">
        <f>IF(ISBLANK(A221),"",IFERROR(GETPIVOTDATA("Nombre de NOM ENTREPRISE",TCD_Doc_ST!$A220,"NOM ENTREPRISE","A"),""))</f>
        <v/>
      </c>
    </row>
    <row r="222" spans="1:14" ht="30" customHeight="1" x14ac:dyDescent="0.25">
      <c r="A222" s="44"/>
      <c r="B222" s="45"/>
      <c r="C222" s="47"/>
      <c r="D222" s="47"/>
      <c r="E222" s="48"/>
      <c r="F222" s="48"/>
      <c r="G222" s="49" t="str">
        <f t="shared" si="6"/>
        <v/>
      </c>
      <c r="H222" s="47" t="str">
        <f>IF(ISBLANK(A222),"",IFERROR(GETPIVOTDATA("NB NC",TCD_Doc_ST!$A221,"NOM ENTREPRISE","A")+Docs_EExt!W221,""))</f>
        <v/>
      </c>
      <c r="I222" s="47" t="str">
        <f>IF(ISBLANK(A222),"",IFERROR(GETPIVOTDATA("NB NC",TCD_Doc_ST!#REF!,"NOM ENTREPRISE","A")+GETPIVOTDATA("NB NC",TCD_Doc_ST!#REF!,"NOM ENTREPRISE","A"),""))</f>
        <v/>
      </c>
      <c r="J222" s="47" t="str">
        <f>IF(ISBLANK(A222),"",IFERROR((GETPIVOTDATA("Somme de NB",TCD_Doc_ST!$A221,"NOM ENTREPRISE","A")+GETPIVOTDATA("Somme de NB",TCD_Doc_ST!#REF!,"NOM ENTREPRISE","A")+GETPIVOTDATA("Somme de NB",TCD_Habi!$A$3,"NOM ENTREPRISE","A")+Docs_EExt!W221)-(H222+I222),""))</f>
        <v/>
      </c>
      <c r="K222" s="47" t="str">
        <f t="shared" si="7"/>
        <v/>
      </c>
      <c r="L222" s="47" t="str">
        <f>IF(ISBLANK(A222),"",IFERROR(GETPIVOTDATA("NOM ENTREPRISE",TCD_Corresp!$A$3,"NOM ENTREPRISE","A"),""))</f>
        <v/>
      </c>
      <c r="M222" s="47" t="str">
        <f>IF(ISBLANK(A222),"",IFERROR(GETPIVOTDATA("Nombre de N°IE",TCD_Doc_ST!#REF!,"NOM ENTREPRISE","A"),""))</f>
        <v/>
      </c>
      <c r="N222" s="46" t="str">
        <f>IF(ISBLANK(A222),"",IFERROR(GETPIVOTDATA("Nombre de NOM ENTREPRISE",TCD_Doc_ST!$A221,"NOM ENTREPRISE","A"),""))</f>
        <v/>
      </c>
    </row>
    <row r="223" spans="1:14" ht="30" customHeight="1" x14ac:dyDescent="0.25">
      <c r="A223" s="44"/>
      <c r="B223" s="45"/>
      <c r="C223" s="47"/>
      <c r="D223" s="47"/>
      <c r="E223" s="48"/>
      <c r="F223" s="48"/>
      <c r="G223" s="49" t="str">
        <f t="shared" si="6"/>
        <v/>
      </c>
      <c r="H223" s="47" t="str">
        <f>IF(ISBLANK(A223),"",IFERROR(GETPIVOTDATA("NB NC",TCD_Doc_ST!$A222,"NOM ENTREPRISE","A")+Docs_EExt!W222,""))</f>
        <v/>
      </c>
      <c r="I223" s="47" t="str">
        <f>IF(ISBLANK(A223),"",IFERROR(GETPIVOTDATA("NB NC",TCD_Doc_ST!#REF!,"NOM ENTREPRISE","A")+GETPIVOTDATA("NB NC",TCD_Doc_ST!#REF!,"NOM ENTREPRISE","A"),""))</f>
        <v/>
      </c>
      <c r="J223" s="47" t="str">
        <f>IF(ISBLANK(A223),"",IFERROR((GETPIVOTDATA("Somme de NB",TCD_Doc_ST!$A222,"NOM ENTREPRISE","A")+GETPIVOTDATA("Somme de NB",TCD_Doc_ST!#REF!,"NOM ENTREPRISE","A")+GETPIVOTDATA("Somme de NB",TCD_Habi!$A$3,"NOM ENTREPRISE","A")+Docs_EExt!W222)-(H223+I223),""))</f>
        <v/>
      </c>
      <c r="K223" s="47" t="str">
        <f t="shared" si="7"/>
        <v/>
      </c>
      <c r="L223" s="47" t="str">
        <f>IF(ISBLANK(A223),"",IFERROR(GETPIVOTDATA("NOM ENTREPRISE",TCD_Corresp!$A$3,"NOM ENTREPRISE","A"),""))</f>
        <v/>
      </c>
      <c r="M223" s="47" t="str">
        <f>IF(ISBLANK(A223),"",IFERROR(GETPIVOTDATA("Nombre de N°IE",TCD_Doc_ST!#REF!,"NOM ENTREPRISE","A"),""))</f>
        <v/>
      </c>
      <c r="N223" s="46" t="str">
        <f>IF(ISBLANK(A223),"",IFERROR(GETPIVOTDATA("Nombre de NOM ENTREPRISE",TCD_Doc_ST!$A222,"NOM ENTREPRISE","A"),""))</f>
        <v/>
      </c>
    </row>
    <row r="224" spans="1:14" ht="30" customHeight="1" x14ac:dyDescent="0.25">
      <c r="A224" s="44"/>
      <c r="B224" s="45"/>
      <c r="C224" s="47"/>
      <c r="D224" s="47"/>
      <c r="E224" s="48"/>
      <c r="F224" s="48"/>
      <c r="G224" s="49" t="str">
        <f t="shared" si="6"/>
        <v/>
      </c>
      <c r="H224" s="47" t="str">
        <f>IF(ISBLANK(A224),"",IFERROR(GETPIVOTDATA("NB NC",TCD_Doc_ST!$A223,"NOM ENTREPRISE","A")+Docs_EExt!W223,""))</f>
        <v/>
      </c>
      <c r="I224" s="47" t="str">
        <f>IF(ISBLANK(A224),"",IFERROR(GETPIVOTDATA("NB NC",TCD_Doc_ST!#REF!,"NOM ENTREPRISE","A")+GETPIVOTDATA("NB NC",TCD_Doc_ST!#REF!,"NOM ENTREPRISE","A"),""))</f>
        <v/>
      </c>
      <c r="J224" s="47" t="str">
        <f>IF(ISBLANK(A224),"",IFERROR((GETPIVOTDATA("Somme de NB",TCD_Doc_ST!$A223,"NOM ENTREPRISE","A")+GETPIVOTDATA("Somme de NB",TCD_Doc_ST!#REF!,"NOM ENTREPRISE","A")+GETPIVOTDATA("Somme de NB",TCD_Habi!$A$3,"NOM ENTREPRISE","A")+Docs_EExt!W223)-(H224+I224),""))</f>
        <v/>
      </c>
      <c r="K224" s="47" t="str">
        <f t="shared" si="7"/>
        <v/>
      </c>
      <c r="L224" s="47" t="str">
        <f>IF(ISBLANK(A224),"",IFERROR(GETPIVOTDATA("NOM ENTREPRISE",TCD_Corresp!$A$3,"NOM ENTREPRISE","A"),""))</f>
        <v/>
      </c>
      <c r="M224" s="47" t="str">
        <f>IF(ISBLANK(A224),"",IFERROR(GETPIVOTDATA("Nombre de N°IE",TCD_Doc_ST!#REF!,"NOM ENTREPRISE","A"),""))</f>
        <v/>
      </c>
      <c r="N224" s="46" t="str">
        <f>IF(ISBLANK(A224),"",IFERROR(GETPIVOTDATA("Nombre de NOM ENTREPRISE",TCD_Doc_ST!$A223,"NOM ENTREPRISE","A"),""))</f>
        <v/>
      </c>
    </row>
    <row r="225" spans="1:14" ht="30" customHeight="1" x14ac:dyDescent="0.25">
      <c r="A225" s="44"/>
      <c r="B225" s="45"/>
      <c r="C225" s="47"/>
      <c r="D225" s="47"/>
      <c r="E225" s="48"/>
      <c r="F225" s="48"/>
      <c r="G225" s="49" t="str">
        <f t="shared" si="6"/>
        <v/>
      </c>
      <c r="H225" s="47" t="str">
        <f>IF(ISBLANK(A225),"",IFERROR(GETPIVOTDATA("NB NC",TCD_Doc_ST!$A224,"NOM ENTREPRISE","A")+Docs_EExt!W224,""))</f>
        <v/>
      </c>
      <c r="I225" s="47" t="str">
        <f>IF(ISBLANK(A225),"",IFERROR(GETPIVOTDATA("NB NC",TCD_Doc_ST!#REF!,"NOM ENTREPRISE","A")+GETPIVOTDATA("NB NC",TCD_Doc_ST!#REF!,"NOM ENTREPRISE","A"),""))</f>
        <v/>
      </c>
      <c r="J225" s="47" t="str">
        <f>IF(ISBLANK(A225),"",IFERROR((GETPIVOTDATA("Somme de NB",TCD_Doc_ST!$A224,"NOM ENTREPRISE","A")+GETPIVOTDATA("Somme de NB",TCD_Doc_ST!#REF!,"NOM ENTREPRISE","A")+GETPIVOTDATA("Somme de NB",TCD_Habi!$A$3,"NOM ENTREPRISE","A")+Docs_EExt!W224)-(H225+I225),""))</f>
        <v/>
      </c>
      <c r="K225" s="47" t="str">
        <f t="shared" si="7"/>
        <v/>
      </c>
      <c r="L225" s="47" t="str">
        <f>IF(ISBLANK(A225),"",IFERROR(GETPIVOTDATA("NOM ENTREPRISE",TCD_Corresp!$A$3,"NOM ENTREPRISE","A"),""))</f>
        <v/>
      </c>
      <c r="M225" s="47" t="str">
        <f>IF(ISBLANK(A225),"",IFERROR(GETPIVOTDATA("Nombre de N°IE",TCD_Doc_ST!#REF!,"NOM ENTREPRISE","A"),""))</f>
        <v/>
      </c>
      <c r="N225" s="46" t="str">
        <f>IF(ISBLANK(A225),"",IFERROR(GETPIVOTDATA("Nombre de NOM ENTREPRISE",TCD_Doc_ST!$A224,"NOM ENTREPRISE","A"),""))</f>
        <v/>
      </c>
    </row>
    <row r="226" spans="1:14" ht="30" customHeight="1" x14ac:dyDescent="0.25">
      <c r="A226" s="44"/>
      <c r="B226" s="45"/>
      <c r="C226" s="47"/>
      <c r="D226" s="47"/>
      <c r="E226" s="48"/>
      <c r="F226" s="48"/>
      <c r="G226" s="49" t="str">
        <f t="shared" si="6"/>
        <v/>
      </c>
      <c r="H226" s="47" t="str">
        <f>IF(ISBLANK(A226),"",IFERROR(GETPIVOTDATA("NB NC",TCD_Doc_ST!$A225,"NOM ENTREPRISE","A")+Docs_EExt!W225,""))</f>
        <v/>
      </c>
      <c r="I226" s="47" t="str">
        <f>IF(ISBLANK(A226),"",IFERROR(GETPIVOTDATA("NB NC",TCD_Doc_ST!#REF!,"NOM ENTREPRISE","A")+GETPIVOTDATA("NB NC",TCD_Doc_ST!#REF!,"NOM ENTREPRISE","A"),""))</f>
        <v/>
      </c>
      <c r="J226" s="47" t="str">
        <f>IF(ISBLANK(A226),"",IFERROR((GETPIVOTDATA("Somme de NB",TCD_Doc_ST!$A225,"NOM ENTREPRISE","A")+GETPIVOTDATA("Somme de NB",TCD_Doc_ST!#REF!,"NOM ENTREPRISE","A")+GETPIVOTDATA("Somme de NB",TCD_Habi!$A$3,"NOM ENTREPRISE","A")+Docs_EExt!W225)-(H226+I226),""))</f>
        <v/>
      </c>
      <c r="K226" s="47" t="str">
        <f t="shared" si="7"/>
        <v/>
      </c>
      <c r="L226" s="47" t="str">
        <f>IF(ISBLANK(A226),"",IFERROR(GETPIVOTDATA("NOM ENTREPRISE",TCD_Corresp!$A$3,"NOM ENTREPRISE","A"),""))</f>
        <v/>
      </c>
      <c r="M226" s="47" t="str">
        <f>IF(ISBLANK(A226),"",IFERROR(GETPIVOTDATA("Nombre de N°IE",TCD_Doc_ST!#REF!,"NOM ENTREPRISE","A"),""))</f>
        <v/>
      </c>
      <c r="N226" s="46" t="str">
        <f>IF(ISBLANK(A226),"",IFERROR(GETPIVOTDATA("Nombre de NOM ENTREPRISE",TCD_Doc_ST!$A225,"NOM ENTREPRISE","A"),""))</f>
        <v/>
      </c>
    </row>
    <row r="227" spans="1:14" ht="30" customHeight="1" x14ac:dyDescent="0.25">
      <c r="A227" s="44"/>
      <c r="B227" s="45"/>
      <c r="C227" s="47"/>
      <c r="D227" s="47"/>
      <c r="E227" s="48"/>
      <c r="F227" s="48"/>
      <c r="G227" s="49" t="str">
        <f t="shared" si="6"/>
        <v/>
      </c>
      <c r="H227" s="47" t="str">
        <f>IF(ISBLANK(A227),"",IFERROR(GETPIVOTDATA("NB NC",TCD_Doc_ST!$A226,"NOM ENTREPRISE","A")+Docs_EExt!W226,""))</f>
        <v/>
      </c>
      <c r="I227" s="47" t="str">
        <f>IF(ISBLANK(A227),"",IFERROR(GETPIVOTDATA("NB NC",TCD_Doc_ST!#REF!,"NOM ENTREPRISE","A")+GETPIVOTDATA("NB NC",TCD_Doc_ST!#REF!,"NOM ENTREPRISE","A"),""))</f>
        <v/>
      </c>
      <c r="J227" s="47" t="str">
        <f>IF(ISBLANK(A227),"",IFERROR((GETPIVOTDATA("Somme de NB",TCD_Doc_ST!$A226,"NOM ENTREPRISE","A")+GETPIVOTDATA("Somme de NB",TCD_Doc_ST!#REF!,"NOM ENTREPRISE","A")+GETPIVOTDATA("Somme de NB",TCD_Habi!$A$3,"NOM ENTREPRISE","A")+Docs_EExt!W226)-(H227+I227),""))</f>
        <v/>
      </c>
      <c r="K227" s="47" t="str">
        <f t="shared" si="7"/>
        <v/>
      </c>
      <c r="L227" s="47" t="str">
        <f>IF(ISBLANK(A227),"",IFERROR(GETPIVOTDATA("NOM ENTREPRISE",TCD_Corresp!$A$3,"NOM ENTREPRISE","A"),""))</f>
        <v/>
      </c>
      <c r="M227" s="47" t="str">
        <f>IF(ISBLANK(A227),"",IFERROR(GETPIVOTDATA("Nombre de N°IE",TCD_Doc_ST!#REF!,"NOM ENTREPRISE","A"),""))</f>
        <v/>
      </c>
      <c r="N227" s="46" t="str">
        <f>IF(ISBLANK(A227),"",IFERROR(GETPIVOTDATA("Nombre de NOM ENTREPRISE",TCD_Doc_ST!$A226,"NOM ENTREPRISE","A"),""))</f>
        <v/>
      </c>
    </row>
    <row r="228" spans="1:14" ht="30" customHeight="1" x14ac:dyDescent="0.25">
      <c r="A228" s="44"/>
      <c r="B228" s="45"/>
      <c r="C228" s="47"/>
      <c r="D228" s="47"/>
      <c r="E228" s="48"/>
      <c r="F228" s="48"/>
      <c r="G228" s="49" t="str">
        <f t="shared" si="6"/>
        <v/>
      </c>
      <c r="H228" s="47" t="str">
        <f>IF(ISBLANK(A228),"",IFERROR(GETPIVOTDATA("NB NC",TCD_Doc_ST!$A227,"NOM ENTREPRISE","A")+Docs_EExt!W227,""))</f>
        <v/>
      </c>
      <c r="I228" s="47" t="str">
        <f>IF(ISBLANK(A228),"",IFERROR(GETPIVOTDATA("NB NC",TCD_Doc_ST!#REF!,"NOM ENTREPRISE","A")+GETPIVOTDATA("NB NC",TCD_Doc_ST!#REF!,"NOM ENTREPRISE","A"),""))</f>
        <v/>
      </c>
      <c r="J228" s="47" t="str">
        <f>IF(ISBLANK(A228),"",IFERROR((GETPIVOTDATA("Somme de NB",TCD_Doc_ST!$A227,"NOM ENTREPRISE","A")+GETPIVOTDATA("Somme de NB",TCD_Doc_ST!#REF!,"NOM ENTREPRISE","A")+GETPIVOTDATA("Somme de NB",TCD_Habi!$A$3,"NOM ENTREPRISE","A")+Docs_EExt!W227)-(H228+I228),""))</f>
        <v/>
      </c>
      <c r="K228" s="47" t="str">
        <f t="shared" si="7"/>
        <v/>
      </c>
      <c r="L228" s="47" t="str">
        <f>IF(ISBLANK(A228),"",IFERROR(GETPIVOTDATA("NOM ENTREPRISE",TCD_Corresp!$A$3,"NOM ENTREPRISE","A"),""))</f>
        <v/>
      </c>
      <c r="M228" s="47" t="str">
        <f>IF(ISBLANK(A228),"",IFERROR(GETPIVOTDATA("Nombre de N°IE",TCD_Doc_ST!#REF!,"NOM ENTREPRISE","A"),""))</f>
        <v/>
      </c>
      <c r="N228" s="46" t="str">
        <f>IF(ISBLANK(A228),"",IFERROR(GETPIVOTDATA("Nombre de NOM ENTREPRISE",TCD_Doc_ST!$A227,"NOM ENTREPRISE","A"),""))</f>
        <v/>
      </c>
    </row>
    <row r="229" spans="1:14" ht="30" customHeight="1" x14ac:dyDescent="0.25">
      <c r="A229" s="44"/>
      <c r="B229" s="45"/>
      <c r="C229" s="47"/>
      <c r="D229" s="47"/>
      <c r="E229" s="48"/>
      <c r="F229" s="48"/>
      <c r="G229" s="49" t="str">
        <f t="shared" si="6"/>
        <v/>
      </c>
      <c r="H229" s="47" t="str">
        <f>IF(ISBLANK(A229),"",IFERROR(GETPIVOTDATA("NB NC",TCD_Doc_ST!$A228,"NOM ENTREPRISE","A")+Docs_EExt!W228,""))</f>
        <v/>
      </c>
      <c r="I229" s="47" t="str">
        <f>IF(ISBLANK(A229),"",IFERROR(GETPIVOTDATA("NB NC",TCD_Doc_ST!#REF!,"NOM ENTREPRISE","A")+GETPIVOTDATA("NB NC",TCD_Doc_ST!#REF!,"NOM ENTREPRISE","A"),""))</f>
        <v/>
      </c>
      <c r="J229" s="47" t="str">
        <f>IF(ISBLANK(A229),"",IFERROR((GETPIVOTDATA("Somme de NB",TCD_Doc_ST!$A228,"NOM ENTREPRISE","A")+GETPIVOTDATA("Somme de NB",TCD_Doc_ST!#REF!,"NOM ENTREPRISE","A")+GETPIVOTDATA("Somme de NB",TCD_Habi!$A$3,"NOM ENTREPRISE","A")+Docs_EExt!W228)-(H229+I229),""))</f>
        <v/>
      </c>
      <c r="K229" s="47" t="str">
        <f t="shared" si="7"/>
        <v/>
      </c>
      <c r="L229" s="47" t="str">
        <f>IF(ISBLANK(A229),"",IFERROR(GETPIVOTDATA("NOM ENTREPRISE",TCD_Corresp!$A$3,"NOM ENTREPRISE","A"),""))</f>
        <v/>
      </c>
      <c r="M229" s="47" t="str">
        <f>IF(ISBLANK(A229),"",IFERROR(GETPIVOTDATA("Nombre de N°IE",TCD_Doc_ST!#REF!,"NOM ENTREPRISE","A"),""))</f>
        <v/>
      </c>
      <c r="N229" s="46" t="str">
        <f>IF(ISBLANK(A229),"",IFERROR(GETPIVOTDATA("Nombre de NOM ENTREPRISE",TCD_Doc_ST!$A228,"NOM ENTREPRISE","A"),""))</f>
        <v/>
      </c>
    </row>
    <row r="230" spans="1:14" ht="30" customHeight="1" x14ac:dyDescent="0.25">
      <c r="A230" s="44"/>
      <c r="B230" s="45"/>
      <c r="C230" s="47"/>
      <c r="D230" s="47"/>
      <c r="E230" s="48"/>
      <c r="F230" s="48"/>
      <c r="G230" s="49" t="str">
        <f t="shared" si="6"/>
        <v/>
      </c>
      <c r="H230" s="47" t="str">
        <f>IF(ISBLANK(A230),"",IFERROR(GETPIVOTDATA("NB NC",TCD_Doc_ST!$A229,"NOM ENTREPRISE","A")+Docs_EExt!W229,""))</f>
        <v/>
      </c>
      <c r="I230" s="47" t="str">
        <f>IF(ISBLANK(A230),"",IFERROR(GETPIVOTDATA("NB NC",TCD_Doc_ST!#REF!,"NOM ENTREPRISE","A")+GETPIVOTDATA("NB NC",TCD_Doc_ST!#REF!,"NOM ENTREPRISE","A"),""))</f>
        <v/>
      </c>
      <c r="J230" s="47" t="str">
        <f>IF(ISBLANK(A230),"",IFERROR((GETPIVOTDATA("Somme de NB",TCD_Doc_ST!$A229,"NOM ENTREPRISE","A")+GETPIVOTDATA("Somme de NB",TCD_Doc_ST!#REF!,"NOM ENTREPRISE","A")+GETPIVOTDATA("Somme de NB",TCD_Habi!$A$3,"NOM ENTREPRISE","A")+Docs_EExt!W229)-(H230+I230),""))</f>
        <v/>
      </c>
      <c r="K230" s="47" t="str">
        <f t="shared" si="7"/>
        <v/>
      </c>
      <c r="L230" s="47" t="str">
        <f>IF(ISBLANK(A230),"",IFERROR(GETPIVOTDATA("NOM ENTREPRISE",TCD_Corresp!$A$3,"NOM ENTREPRISE","A"),""))</f>
        <v/>
      </c>
      <c r="M230" s="47" t="str">
        <f>IF(ISBLANK(A230),"",IFERROR(GETPIVOTDATA("Nombre de N°IE",TCD_Doc_ST!#REF!,"NOM ENTREPRISE","A"),""))</f>
        <v/>
      </c>
      <c r="N230" s="46" t="str">
        <f>IF(ISBLANK(A230),"",IFERROR(GETPIVOTDATA("Nombre de NOM ENTREPRISE",TCD_Doc_ST!$A229,"NOM ENTREPRISE","A"),""))</f>
        <v/>
      </c>
    </row>
    <row r="231" spans="1:14" ht="30" customHeight="1" x14ac:dyDescent="0.25">
      <c r="A231" s="44"/>
      <c r="B231" s="45"/>
      <c r="C231" s="47"/>
      <c r="D231" s="47"/>
      <c r="E231" s="48"/>
      <c r="F231" s="48"/>
      <c r="G231" s="49" t="str">
        <f t="shared" si="6"/>
        <v/>
      </c>
      <c r="H231" s="47" t="str">
        <f>IF(ISBLANK(A231),"",IFERROR(GETPIVOTDATA("NB NC",TCD_Doc_ST!$A230,"NOM ENTREPRISE","A")+Docs_EExt!W230,""))</f>
        <v/>
      </c>
      <c r="I231" s="47" t="str">
        <f>IF(ISBLANK(A231),"",IFERROR(GETPIVOTDATA("NB NC",TCD_Doc_ST!#REF!,"NOM ENTREPRISE","A")+GETPIVOTDATA("NB NC",TCD_Doc_ST!#REF!,"NOM ENTREPRISE","A"),""))</f>
        <v/>
      </c>
      <c r="J231" s="47" t="str">
        <f>IF(ISBLANK(A231),"",IFERROR((GETPIVOTDATA("Somme de NB",TCD_Doc_ST!$A230,"NOM ENTREPRISE","A")+GETPIVOTDATA("Somme de NB",TCD_Doc_ST!#REF!,"NOM ENTREPRISE","A")+GETPIVOTDATA("Somme de NB",TCD_Habi!$A$3,"NOM ENTREPRISE","A")+Docs_EExt!W230)-(H231+I231),""))</f>
        <v/>
      </c>
      <c r="K231" s="47" t="str">
        <f t="shared" si="7"/>
        <v/>
      </c>
      <c r="L231" s="47" t="str">
        <f>IF(ISBLANK(A231),"",IFERROR(GETPIVOTDATA("NOM ENTREPRISE",TCD_Corresp!$A$3,"NOM ENTREPRISE","A"),""))</f>
        <v/>
      </c>
      <c r="M231" s="47" t="str">
        <f>IF(ISBLANK(A231),"",IFERROR(GETPIVOTDATA("Nombre de N°IE",TCD_Doc_ST!#REF!,"NOM ENTREPRISE","A"),""))</f>
        <v/>
      </c>
      <c r="N231" s="46" t="str">
        <f>IF(ISBLANK(A231),"",IFERROR(GETPIVOTDATA("Nombre de NOM ENTREPRISE",TCD_Doc_ST!$A230,"NOM ENTREPRISE","A"),""))</f>
        <v/>
      </c>
    </row>
    <row r="232" spans="1:14" ht="30" customHeight="1" x14ac:dyDescent="0.25">
      <c r="A232" s="44"/>
      <c r="B232" s="45"/>
      <c r="C232" s="47"/>
      <c r="D232" s="47"/>
      <c r="E232" s="48"/>
      <c r="F232" s="48"/>
      <c r="G232" s="49" t="str">
        <f t="shared" si="6"/>
        <v/>
      </c>
      <c r="H232" s="47" t="str">
        <f>IF(ISBLANK(A232),"",IFERROR(GETPIVOTDATA("NB NC",TCD_Doc_ST!$A231,"NOM ENTREPRISE","A")+Docs_EExt!W231,""))</f>
        <v/>
      </c>
      <c r="I232" s="47" t="str">
        <f>IF(ISBLANK(A232),"",IFERROR(GETPIVOTDATA("NB NC",TCD_Doc_ST!#REF!,"NOM ENTREPRISE","A")+GETPIVOTDATA("NB NC",TCD_Doc_ST!#REF!,"NOM ENTREPRISE","A"),""))</f>
        <v/>
      </c>
      <c r="J232" s="47" t="str">
        <f>IF(ISBLANK(A232),"",IFERROR((GETPIVOTDATA("Somme de NB",TCD_Doc_ST!$A231,"NOM ENTREPRISE","A")+GETPIVOTDATA("Somme de NB",TCD_Doc_ST!#REF!,"NOM ENTREPRISE","A")+GETPIVOTDATA("Somme de NB",TCD_Habi!$A$3,"NOM ENTREPRISE","A")+Docs_EExt!W231)-(H232+I232),""))</f>
        <v/>
      </c>
      <c r="K232" s="47" t="str">
        <f t="shared" si="7"/>
        <v/>
      </c>
      <c r="L232" s="47" t="str">
        <f>IF(ISBLANK(A232),"",IFERROR(GETPIVOTDATA("NOM ENTREPRISE",TCD_Corresp!$A$3,"NOM ENTREPRISE","A"),""))</f>
        <v/>
      </c>
      <c r="M232" s="47" t="str">
        <f>IF(ISBLANK(A232),"",IFERROR(GETPIVOTDATA("Nombre de N°IE",TCD_Doc_ST!#REF!,"NOM ENTREPRISE","A"),""))</f>
        <v/>
      </c>
      <c r="N232" s="46" t="str">
        <f>IF(ISBLANK(A232),"",IFERROR(GETPIVOTDATA("Nombre de NOM ENTREPRISE",TCD_Doc_ST!$A231,"NOM ENTREPRISE","A"),""))</f>
        <v/>
      </c>
    </row>
    <row r="233" spans="1:14" ht="30" customHeight="1" x14ac:dyDescent="0.25">
      <c r="A233" s="44"/>
      <c r="B233" s="45"/>
      <c r="C233" s="47"/>
      <c r="D233" s="47"/>
      <c r="E233" s="48"/>
      <c r="F233" s="48"/>
      <c r="G233" s="49" t="str">
        <f t="shared" si="6"/>
        <v/>
      </c>
      <c r="H233" s="47" t="str">
        <f>IF(ISBLANK(A233),"",IFERROR(GETPIVOTDATA("NB NC",TCD_Doc_ST!$A232,"NOM ENTREPRISE","A")+Docs_EExt!W232,""))</f>
        <v/>
      </c>
      <c r="I233" s="47" t="str">
        <f>IF(ISBLANK(A233),"",IFERROR(GETPIVOTDATA("NB NC",TCD_Doc_ST!#REF!,"NOM ENTREPRISE","A")+GETPIVOTDATA("NB NC",TCD_Doc_ST!#REF!,"NOM ENTREPRISE","A"),""))</f>
        <v/>
      </c>
      <c r="J233" s="47" t="str">
        <f>IF(ISBLANK(A233),"",IFERROR((GETPIVOTDATA("Somme de NB",TCD_Doc_ST!$A232,"NOM ENTREPRISE","A")+GETPIVOTDATA("Somme de NB",TCD_Doc_ST!#REF!,"NOM ENTREPRISE","A")+GETPIVOTDATA("Somme de NB",TCD_Habi!$A$3,"NOM ENTREPRISE","A")+Docs_EExt!W232)-(H233+I233),""))</f>
        <v/>
      </c>
      <c r="K233" s="47" t="str">
        <f t="shared" si="7"/>
        <v/>
      </c>
      <c r="L233" s="47" t="str">
        <f>IF(ISBLANK(A233),"",IFERROR(GETPIVOTDATA("NOM ENTREPRISE",TCD_Corresp!$A$3,"NOM ENTREPRISE","A"),""))</f>
        <v/>
      </c>
      <c r="M233" s="47" t="str">
        <f>IF(ISBLANK(A233),"",IFERROR(GETPIVOTDATA("Nombre de N°IE",TCD_Doc_ST!#REF!,"NOM ENTREPRISE","A"),""))</f>
        <v/>
      </c>
      <c r="N233" s="46" t="str">
        <f>IF(ISBLANK(A233),"",IFERROR(GETPIVOTDATA("Nombre de NOM ENTREPRISE",TCD_Doc_ST!$A232,"NOM ENTREPRISE","A"),""))</f>
        <v/>
      </c>
    </row>
    <row r="234" spans="1:14" ht="30" customHeight="1" x14ac:dyDescent="0.25">
      <c r="A234" s="44"/>
      <c r="B234" s="45"/>
      <c r="C234" s="47"/>
      <c r="D234" s="47"/>
      <c r="E234" s="48"/>
      <c r="F234" s="48"/>
      <c r="G234" s="49" t="str">
        <f t="shared" si="6"/>
        <v/>
      </c>
      <c r="H234" s="47" t="str">
        <f>IF(ISBLANK(A234),"",IFERROR(GETPIVOTDATA("NB NC",TCD_Doc_ST!$A233,"NOM ENTREPRISE","A")+Docs_EExt!W233,""))</f>
        <v/>
      </c>
      <c r="I234" s="47" t="str">
        <f>IF(ISBLANK(A234),"",IFERROR(GETPIVOTDATA("NB NC",TCD_Doc_ST!#REF!,"NOM ENTREPRISE","A")+GETPIVOTDATA("NB NC",TCD_Doc_ST!#REF!,"NOM ENTREPRISE","A"),""))</f>
        <v/>
      </c>
      <c r="J234" s="47" t="str">
        <f>IF(ISBLANK(A234),"",IFERROR((GETPIVOTDATA("Somme de NB",TCD_Doc_ST!$A233,"NOM ENTREPRISE","A")+GETPIVOTDATA("Somme de NB",TCD_Doc_ST!#REF!,"NOM ENTREPRISE","A")+GETPIVOTDATA("Somme de NB",TCD_Habi!$A$3,"NOM ENTREPRISE","A")+Docs_EExt!W233)-(H234+I234),""))</f>
        <v/>
      </c>
      <c r="K234" s="47" t="str">
        <f t="shared" si="7"/>
        <v/>
      </c>
      <c r="L234" s="47" t="str">
        <f>IF(ISBLANK(A234),"",IFERROR(GETPIVOTDATA("NOM ENTREPRISE",TCD_Corresp!$A$3,"NOM ENTREPRISE","A"),""))</f>
        <v/>
      </c>
      <c r="M234" s="47" t="str">
        <f>IF(ISBLANK(A234),"",IFERROR(GETPIVOTDATA("Nombre de N°IE",TCD_Doc_ST!#REF!,"NOM ENTREPRISE","A"),""))</f>
        <v/>
      </c>
      <c r="N234" s="46" t="str">
        <f>IF(ISBLANK(A234),"",IFERROR(GETPIVOTDATA("Nombre de NOM ENTREPRISE",TCD_Doc_ST!$A233,"NOM ENTREPRISE","A"),""))</f>
        <v/>
      </c>
    </row>
    <row r="235" spans="1:14" ht="30" customHeight="1" x14ac:dyDescent="0.25">
      <c r="A235" s="44"/>
      <c r="B235" s="45"/>
      <c r="C235" s="47"/>
      <c r="D235" s="47"/>
      <c r="E235" s="48"/>
      <c r="F235" s="48"/>
      <c r="G235" s="49" t="str">
        <f t="shared" si="6"/>
        <v/>
      </c>
      <c r="H235" s="47" t="str">
        <f>IF(ISBLANK(A235),"",IFERROR(GETPIVOTDATA("NB NC",TCD_Doc_ST!$A234,"NOM ENTREPRISE","A")+Docs_EExt!W234,""))</f>
        <v/>
      </c>
      <c r="I235" s="47" t="str">
        <f>IF(ISBLANK(A235),"",IFERROR(GETPIVOTDATA("NB NC",TCD_Doc_ST!#REF!,"NOM ENTREPRISE","A")+GETPIVOTDATA("NB NC",TCD_Doc_ST!#REF!,"NOM ENTREPRISE","A"),""))</f>
        <v/>
      </c>
      <c r="J235" s="47" t="str">
        <f>IF(ISBLANK(A235),"",IFERROR((GETPIVOTDATA("Somme de NB",TCD_Doc_ST!$A234,"NOM ENTREPRISE","A")+GETPIVOTDATA("Somme de NB",TCD_Doc_ST!#REF!,"NOM ENTREPRISE","A")+GETPIVOTDATA("Somme de NB",TCD_Habi!$A$3,"NOM ENTREPRISE","A")+Docs_EExt!W234)-(H235+I235),""))</f>
        <v/>
      </c>
      <c r="K235" s="47" t="str">
        <f t="shared" si="7"/>
        <v/>
      </c>
      <c r="L235" s="47" t="str">
        <f>IF(ISBLANK(A235),"",IFERROR(GETPIVOTDATA("NOM ENTREPRISE",TCD_Corresp!$A$3,"NOM ENTREPRISE","A"),""))</f>
        <v/>
      </c>
      <c r="M235" s="47" t="str">
        <f>IF(ISBLANK(A235),"",IFERROR(GETPIVOTDATA("Nombre de N°IE",TCD_Doc_ST!#REF!,"NOM ENTREPRISE","A"),""))</f>
        <v/>
      </c>
      <c r="N235" s="46" t="str">
        <f>IF(ISBLANK(A235),"",IFERROR(GETPIVOTDATA("Nombre de NOM ENTREPRISE",TCD_Doc_ST!$A234,"NOM ENTREPRISE","A"),""))</f>
        <v/>
      </c>
    </row>
    <row r="236" spans="1:14" ht="30" customHeight="1" x14ac:dyDescent="0.25">
      <c r="A236" s="44"/>
      <c r="B236" s="45"/>
      <c r="C236" s="47"/>
      <c r="D236" s="47"/>
      <c r="E236" s="48"/>
      <c r="F236" s="48"/>
      <c r="G236" s="49" t="str">
        <f t="shared" si="6"/>
        <v/>
      </c>
      <c r="H236" s="47" t="str">
        <f>IF(ISBLANK(A236),"",IFERROR(GETPIVOTDATA("NB NC",TCD_Doc_ST!$A235,"NOM ENTREPRISE","A")+Docs_EExt!W235,""))</f>
        <v/>
      </c>
      <c r="I236" s="47" t="str">
        <f>IF(ISBLANK(A236),"",IFERROR(GETPIVOTDATA("NB NC",TCD_Doc_ST!#REF!,"NOM ENTREPRISE","A")+GETPIVOTDATA("NB NC",TCD_Doc_ST!#REF!,"NOM ENTREPRISE","A"),""))</f>
        <v/>
      </c>
      <c r="J236" s="47" t="str">
        <f>IF(ISBLANK(A236),"",IFERROR((GETPIVOTDATA("Somme de NB",TCD_Doc_ST!$A235,"NOM ENTREPRISE","A")+GETPIVOTDATA("Somme de NB",TCD_Doc_ST!#REF!,"NOM ENTREPRISE","A")+GETPIVOTDATA("Somme de NB",TCD_Habi!$A$3,"NOM ENTREPRISE","A")+Docs_EExt!W235)-(H236+I236),""))</f>
        <v/>
      </c>
      <c r="K236" s="47" t="str">
        <f t="shared" si="7"/>
        <v/>
      </c>
      <c r="L236" s="47" t="str">
        <f>IF(ISBLANK(A236),"",IFERROR(GETPIVOTDATA("NOM ENTREPRISE",TCD_Corresp!$A$3,"NOM ENTREPRISE","A"),""))</f>
        <v/>
      </c>
      <c r="M236" s="47" t="str">
        <f>IF(ISBLANK(A236),"",IFERROR(GETPIVOTDATA("Nombre de N°IE",TCD_Doc_ST!#REF!,"NOM ENTREPRISE","A"),""))</f>
        <v/>
      </c>
      <c r="N236" s="46" t="str">
        <f>IF(ISBLANK(A236),"",IFERROR(GETPIVOTDATA("Nombre de NOM ENTREPRISE",TCD_Doc_ST!$A235,"NOM ENTREPRISE","A"),""))</f>
        <v/>
      </c>
    </row>
    <row r="237" spans="1:14" ht="30" customHeight="1" x14ac:dyDescent="0.25">
      <c r="A237" s="44"/>
      <c r="B237" s="45"/>
      <c r="C237" s="47"/>
      <c r="D237" s="47"/>
      <c r="E237" s="48"/>
      <c r="F237" s="48"/>
      <c r="G237" s="49" t="str">
        <f t="shared" si="6"/>
        <v/>
      </c>
      <c r="H237" s="47" t="str">
        <f>IF(ISBLANK(A237),"",IFERROR(GETPIVOTDATA("NB NC",TCD_Doc_ST!$A236,"NOM ENTREPRISE","A")+Docs_EExt!W236,""))</f>
        <v/>
      </c>
      <c r="I237" s="47" t="str">
        <f>IF(ISBLANK(A237),"",IFERROR(GETPIVOTDATA("NB NC",TCD_Doc_ST!#REF!,"NOM ENTREPRISE","A")+GETPIVOTDATA("NB NC",TCD_Doc_ST!#REF!,"NOM ENTREPRISE","A"),""))</f>
        <v/>
      </c>
      <c r="J237" s="47" t="str">
        <f>IF(ISBLANK(A237),"",IFERROR((GETPIVOTDATA("Somme de NB",TCD_Doc_ST!$A236,"NOM ENTREPRISE","A")+GETPIVOTDATA("Somme de NB",TCD_Doc_ST!#REF!,"NOM ENTREPRISE","A")+GETPIVOTDATA("Somme de NB",TCD_Habi!$A$3,"NOM ENTREPRISE","A")+Docs_EExt!W236)-(H237+I237),""))</f>
        <v/>
      </c>
      <c r="K237" s="47" t="str">
        <f t="shared" si="7"/>
        <v/>
      </c>
      <c r="L237" s="47" t="str">
        <f>IF(ISBLANK(A237),"",IFERROR(GETPIVOTDATA("NOM ENTREPRISE",TCD_Corresp!$A$3,"NOM ENTREPRISE","A"),""))</f>
        <v/>
      </c>
      <c r="M237" s="47" t="str">
        <f>IF(ISBLANK(A237),"",IFERROR(GETPIVOTDATA("Nombre de N°IE",TCD_Doc_ST!#REF!,"NOM ENTREPRISE","A"),""))</f>
        <v/>
      </c>
      <c r="N237" s="46" t="str">
        <f>IF(ISBLANK(A237),"",IFERROR(GETPIVOTDATA("Nombre de NOM ENTREPRISE",TCD_Doc_ST!$A236,"NOM ENTREPRISE","A"),""))</f>
        <v/>
      </c>
    </row>
    <row r="238" spans="1:14" ht="30" customHeight="1" x14ac:dyDescent="0.25">
      <c r="A238" s="44"/>
      <c r="B238" s="45"/>
      <c r="C238" s="47"/>
      <c r="D238" s="47"/>
      <c r="E238" s="48"/>
      <c r="F238" s="48"/>
      <c r="G238" s="49" t="str">
        <f t="shared" si="6"/>
        <v/>
      </c>
      <c r="H238" s="47" t="str">
        <f>IF(ISBLANK(A238),"",IFERROR(GETPIVOTDATA("NB NC",TCD_Doc_ST!$A237,"NOM ENTREPRISE","A")+Docs_EExt!W237,""))</f>
        <v/>
      </c>
      <c r="I238" s="47" t="str">
        <f>IF(ISBLANK(A238),"",IFERROR(GETPIVOTDATA("NB NC",TCD_Doc_ST!#REF!,"NOM ENTREPRISE","A")+GETPIVOTDATA("NB NC",TCD_Doc_ST!#REF!,"NOM ENTREPRISE","A"),""))</f>
        <v/>
      </c>
      <c r="J238" s="47" t="str">
        <f>IF(ISBLANK(A238),"",IFERROR((GETPIVOTDATA("Somme de NB",TCD_Doc_ST!$A237,"NOM ENTREPRISE","A")+GETPIVOTDATA("Somme de NB",TCD_Doc_ST!#REF!,"NOM ENTREPRISE","A")+GETPIVOTDATA("Somme de NB",TCD_Habi!$A$3,"NOM ENTREPRISE","A")+Docs_EExt!W237)-(H238+I238),""))</f>
        <v/>
      </c>
      <c r="K238" s="47" t="str">
        <f t="shared" si="7"/>
        <v/>
      </c>
      <c r="L238" s="47" t="str">
        <f>IF(ISBLANK(A238),"",IFERROR(GETPIVOTDATA("NOM ENTREPRISE",TCD_Corresp!$A$3,"NOM ENTREPRISE","A"),""))</f>
        <v/>
      </c>
      <c r="M238" s="47" t="str">
        <f>IF(ISBLANK(A238),"",IFERROR(GETPIVOTDATA("Nombre de N°IE",TCD_Doc_ST!#REF!,"NOM ENTREPRISE","A"),""))</f>
        <v/>
      </c>
      <c r="N238" s="46" t="str">
        <f>IF(ISBLANK(A238),"",IFERROR(GETPIVOTDATA("Nombre de NOM ENTREPRISE",TCD_Doc_ST!$A237,"NOM ENTREPRISE","A"),""))</f>
        <v/>
      </c>
    </row>
    <row r="239" spans="1:14" ht="30" customHeight="1" x14ac:dyDescent="0.25">
      <c r="A239" s="44"/>
      <c r="B239" s="45"/>
      <c r="C239" s="47"/>
      <c r="D239" s="47"/>
      <c r="E239" s="48"/>
      <c r="F239" s="48"/>
      <c r="G239" s="49" t="str">
        <f t="shared" si="6"/>
        <v/>
      </c>
      <c r="H239" s="47" t="str">
        <f>IF(ISBLANK(A239),"",IFERROR(GETPIVOTDATA("NB NC",TCD_Doc_ST!$A238,"NOM ENTREPRISE","A")+Docs_EExt!W238,""))</f>
        <v/>
      </c>
      <c r="I239" s="47" t="str">
        <f>IF(ISBLANK(A239),"",IFERROR(GETPIVOTDATA("NB NC",TCD_Doc_ST!#REF!,"NOM ENTREPRISE","A")+GETPIVOTDATA("NB NC",TCD_Doc_ST!#REF!,"NOM ENTREPRISE","A"),""))</f>
        <v/>
      </c>
      <c r="J239" s="47" t="str">
        <f>IF(ISBLANK(A239),"",IFERROR((GETPIVOTDATA("Somme de NB",TCD_Doc_ST!$A238,"NOM ENTREPRISE","A")+GETPIVOTDATA("Somme de NB",TCD_Doc_ST!#REF!,"NOM ENTREPRISE","A")+GETPIVOTDATA("Somme de NB",TCD_Habi!$A$3,"NOM ENTREPRISE","A")+Docs_EExt!W238)-(H239+I239),""))</f>
        <v/>
      </c>
      <c r="K239" s="47" t="str">
        <f t="shared" si="7"/>
        <v/>
      </c>
      <c r="L239" s="47" t="str">
        <f>IF(ISBLANK(A239),"",IFERROR(GETPIVOTDATA("NOM ENTREPRISE",TCD_Corresp!$A$3,"NOM ENTREPRISE","A"),""))</f>
        <v/>
      </c>
      <c r="M239" s="47" t="str">
        <f>IF(ISBLANK(A239),"",IFERROR(GETPIVOTDATA("Nombre de N°IE",TCD_Doc_ST!#REF!,"NOM ENTREPRISE","A"),""))</f>
        <v/>
      </c>
      <c r="N239" s="46" t="str">
        <f>IF(ISBLANK(A239),"",IFERROR(GETPIVOTDATA("Nombre de NOM ENTREPRISE",TCD_Doc_ST!$A238,"NOM ENTREPRISE","A"),""))</f>
        <v/>
      </c>
    </row>
    <row r="240" spans="1:14" ht="30" customHeight="1" x14ac:dyDescent="0.25">
      <c r="A240" s="44"/>
      <c r="B240" s="45"/>
      <c r="C240" s="47"/>
      <c r="D240" s="47"/>
      <c r="E240" s="48"/>
      <c r="F240" s="48"/>
      <c r="G240" s="49" t="str">
        <f t="shared" si="6"/>
        <v/>
      </c>
      <c r="H240" s="47" t="str">
        <f>IF(ISBLANK(A240),"",IFERROR(GETPIVOTDATA("NB NC",TCD_Doc_ST!$A239,"NOM ENTREPRISE","A")+Docs_EExt!W239,""))</f>
        <v/>
      </c>
      <c r="I240" s="47" t="str">
        <f>IF(ISBLANK(A240),"",IFERROR(GETPIVOTDATA("NB NC",TCD_Doc_ST!#REF!,"NOM ENTREPRISE","A")+GETPIVOTDATA("NB NC",TCD_Doc_ST!#REF!,"NOM ENTREPRISE","A"),""))</f>
        <v/>
      </c>
      <c r="J240" s="47" t="str">
        <f>IF(ISBLANK(A240),"",IFERROR((GETPIVOTDATA("Somme de NB",TCD_Doc_ST!$A239,"NOM ENTREPRISE","A")+GETPIVOTDATA("Somme de NB",TCD_Doc_ST!#REF!,"NOM ENTREPRISE","A")+GETPIVOTDATA("Somme de NB",TCD_Habi!$A$3,"NOM ENTREPRISE","A")+Docs_EExt!W239)-(H240+I240),""))</f>
        <v/>
      </c>
      <c r="K240" s="47" t="str">
        <f t="shared" si="7"/>
        <v/>
      </c>
      <c r="L240" s="47" t="str">
        <f>IF(ISBLANK(A240),"",IFERROR(GETPIVOTDATA("NOM ENTREPRISE",TCD_Corresp!$A$3,"NOM ENTREPRISE","A"),""))</f>
        <v/>
      </c>
      <c r="M240" s="47" t="str">
        <f>IF(ISBLANK(A240),"",IFERROR(GETPIVOTDATA("Nombre de N°IE",TCD_Doc_ST!#REF!,"NOM ENTREPRISE","A"),""))</f>
        <v/>
      </c>
      <c r="N240" s="46" t="str">
        <f>IF(ISBLANK(A240),"",IFERROR(GETPIVOTDATA("Nombre de NOM ENTREPRISE",TCD_Doc_ST!$A239,"NOM ENTREPRISE","A"),""))</f>
        <v/>
      </c>
    </row>
    <row r="241" spans="1:14" ht="30" customHeight="1" x14ac:dyDescent="0.25">
      <c r="A241" s="44"/>
      <c r="B241" s="45"/>
      <c r="C241" s="47"/>
      <c r="D241" s="47"/>
      <c r="E241" s="48"/>
      <c r="F241" s="48"/>
      <c r="G241" s="49" t="str">
        <f t="shared" si="6"/>
        <v/>
      </c>
      <c r="H241" s="47" t="str">
        <f>IF(ISBLANK(A241),"",IFERROR(GETPIVOTDATA("NB NC",TCD_Doc_ST!$A240,"NOM ENTREPRISE","A")+Docs_EExt!W240,""))</f>
        <v/>
      </c>
      <c r="I241" s="47" t="str">
        <f>IF(ISBLANK(A241),"",IFERROR(GETPIVOTDATA("NB NC",TCD_Doc_ST!#REF!,"NOM ENTREPRISE","A")+GETPIVOTDATA("NB NC",TCD_Doc_ST!#REF!,"NOM ENTREPRISE","A"),""))</f>
        <v/>
      </c>
      <c r="J241" s="47" t="str">
        <f>IF(ISBLANK(A241),"",IFERROR((GETPIVOTDATA("Somme de NB",TCD_Doc_ST!$A240,"NOM ENTREPRISE","A")+GETPIVOTDATA("Somme de NB",TCD_Doc_ST!#REF!,"NOM ENTREPRISE","A")+GETPIVOTDATA("Somme de NB",TCD_Habi!$A$3,"NOM ENTREPRISE","A")+Docs_EExt!W240)-(H241+I241),""))</f>
        <v/>
      </c>
      <c r="K241" s="47" t="str">
        <f t="shared" si="7"/>
        <v/>
      </c>
      <c r="L241" s="47" t="str">
        <f>IF(ISBLANK(A241),"",IFERROR(GETPIVOTDATA("NOM ENTREPRISE",TCD_Corresp!$A$3,"NOM ENTREPRISE","A"),""))</f>
        <v/>
      </c>
      <c r="M241" s="47" t="str">
        <f>IF(ISBLANK(A241),"",IFERROR(GETPIVOTDATA("Nombre de N°IE",TCD_Doc_ST!#REF!,"NOM ENTREPRISE","A"),""))</f>
        <v/>
      </c>
      <c r="N241" s="46" t="str">
        <f>IF(ISBLANK(A241),"",IFERROR(GETPIVOTDATA("Nombre de NOM ENTREPRISE",TCD_Doc_ST!$A240,"NOM ENTREPRISE","A"),""))</f>
        <v/>
      </c>
    </row>
    <row r="242" spans="1:14" ht="30" customHeight="1" x14ac:dyDescent="0.25">
      <c r="A242" s="44"/>
      <c r="B242" s="45"/>
      <c r="C242" s="47"/>
      <c r="D242" s="47"/>
      <c r="E242" s="48"/>
      <c r="F242" s="48"/>
      <c r="G242" s="49" t="str">
        <f t="shared" si="6"/>
        <v/>
      </c>
      <c r="H242" s="47" t="str">
        <f>IF(ISBLANK(A242),"",IFERROR(GETPIVOTDATA("NB NC",TCD_Doc_ST!$A241,"NOM ENTREPRISE","A")+Docs_EExt!W241,""))</f>
        <v/>
      </c>
      <c r="I242" s="47" t="str">
        <f>IF(ISBLANK(A242),"",IFERROR(GETPIVOTDATA("NB NC",TCD_Doc_ST!#REF!,"NOM ENTREPRISE","A")+GETPIVOTDATA("NB NC",TCD_Doc_ST!#REF!,"NOM ENTREPRISE","A"),""))</f>
        <v/>
      </c>
      <c r="J242" s="47" t="str">
        <f>IF(ISBLANK(A242),"",IFERROR((GETPIVOTDATA("Somme de NB",TCD_Doc_ST!$A241,"NOM ENTREPRISE","A")+GETPIVOTDATA("Somme de NB",TCD_Doc_ST!#REF!,"NOM ENTREPRISE","A")+GETPIVOTDATA("Somme de NB",TCD_Habi!$A$3,"NOM ENTREPRISE","A")+Docs_EExt!W241)-(H242+I242),""))</f>
        <v/>
      </c>
      <c r="K242" s="47" t="str">
        <f t="shared" si="7"/>
        <v/>
      </c>
      <c r="L242" s="47" t="str">
        <f>IF(ISBLANK(A242),"",IFERROR(GETPIVOTDATA("NOM ENTREPRISE",TCD_Corresp!$A$3,"NOM ENTREPRISE","A"),""))</f>
        <v/>
      </c>
      <c r="M242" s="47" t="str">
        <f>IF(ISBLANK(A242),"",IFERROR(GETPIVOTDATA("Nombre de N°IE",TCD_Doc_ST!#REF!,"NOM ENTREPRISE","A"),""))</f>
        <v/>
      </c>
      <c r="N242" s="46" t="str">
        <f>IF(ISBLANK(A242),"",IFERROR(GETPIVOTDATA("Nombre de NOM ENTREPRISE",TCD_Doc_ST!$A241,"NOM ENTREPRISE","A"),""))</f>
        <v/>
      </c>
    </row>
    <row r="243" spans="1:14" ht="30" customHeight="1" x14ac:dyDescent="0.25">
      <c r="A243" s="44"/>
      <c r="B243" s="45"/>
      <c r="C243" s="47"/>
      <c r="D243" s="47"/>
      <c r="E243" s="48"/>
      <c r="F243" s="48"/>
      <c r="G243" s="49" t="str">
        <f t="shared" si="6"/>
        <v/>
      </c>
      <c r="H243" s="47" t="str">
        <f>IF(ISBLANK(A243),"",IFERROR(GETPIVOTDATA("NB NC",TCD_Doc_ST!$A242,"NOM ENTREPRISE","A")+Docs_EExt!W242,""))</f>
        <v/>
      </c>
      <c r="I243" s="47" t="str">
        <f>IF(ISBLANK(A243),"",IFERROR(GETPIVOTDATA("NB NC",TCD_Doc_ST!#REF!,"NOM ENTREPRISE","A")+GETPIVOTDATA("NB NC",TCD_Doc_ST!#REF!,"NOM ENTREPRISE","A"),""))</f>
        <v/>
      </c>
      <c r="J243" s="47" t="str">
        <f>IF(ISBLANK(A243),"",IFERROR((GETPIVOTDATA("Somme de NB",TCD_Doc_ST!$A242,"NOM ENTREPRISE","A")+GETPIVOTDATA("Somme de NB",TCD_Doc_ST!#REF!,"NOM ENTREPRISE","A")+GETPIVOTDATA("Somme de NB",TCD_Habi!$A$3,"NOM ENTREPRISE","A")+Docs_EExt!W242)-(H243+I243),""))</f>
        <v/>
      </c>
      <c r="K243" s="47" t="str">
        <f t="shared" si="7"/>
        <v/>
      </c>
      <c r="L243" s="47" t="str">
        <f>IF(ISBLANK(A243),"",IFERROR(GETPIVOTDATA("NOM ENTREPRISE",TCD_Corresp!$A$3,"NOM ENTREPRISE","A"),""))</f>
        <v/>
      </c>
      <c r="M243" s="47" t="str">
        <f>IF(ISBLANK(A243),"",IFERROR(GETPIVOTDATA("Nombre de N°IE",TCD_Doc_ST!#REF!,"NOM ENTREPRISE","A"),""))</f>
        <v/>
      </c>
      <c r="N243" s="46" t="str">
        <f>IF(ISBLANK(A243),"",IFERROR(GETPIVOTDATA("Nombre de NOM ENTREPRISE",TCD_Doc_ST!$A242,"NOM ENTREPRISE","A"),""))</f>
        <v/>
      </c>
    </row>
    <row r="244" spans="1:14" ht="30" customHeight="1" x14ac:dyDescent="0.25">
      <c r="A244" s="44"/>
      <c r="B244" s="45"/>
      <c r="C244" s="47"/>
      <c r="D244" s="47"/>
      <c r="E244" s="48"/>
      <c r="F244" s="48"/>
      <c r="G244" s="49" t="str">
        <f t="shared" si="6"/>
        <v/>
      </c>
      <c r="H244" s="47" t="str">
        <f>IF(ISBLANK(A244),"",IFERROR(GETPIVOTDATA("NB NC",TCD_Doc_ST!$A243,"NOM ENTREPRISE","A")+Docs_EExt!W243,""))</f>
        <v/>
      </c>
      <c r="I244" s="47" t="str">
        <f>IF(ISBLANK(A244),"",IFERROR(GETPIVOTDATA("NB NC",TCD_Doc_ST!#REF!,"NOM ENTREPRISE","A")+GETPIVOTDATA("NB NC",TCD_Doc_ST!#REF!,"NOM ENTREPRISE","A"),""))</f>
        <v/>
      </c>
      <c r="J244" s="47" t="str">
        <f>IF(ISBLANK(A244),"",IFERROR((GETPIVOTDATA("Somme de NB",TCD_Doc_ST!$A243,"NOM ENTREPRISE","A")+GETPIVOTDATA("Somme de NB",TCD_Doc_ST!#REF!,"NOM ENTREPRISE","A")+GETPIVOTDATA("Somme de NB",TCD_Habi!$A$3,"NOM ENTREPRISE","A")+Docs_EExt!W243)-(H244+I244),""))</f>
        <v/>
      </c>
      <c r="K244" s="47" t="str">
        <f t="shared" si="7"/>
        <v/>
      </c>
      <c r="L244" s="47" t="str">
        <f>IF(ISBLANK(A244),"",IFERROR(GETPIVOTDATA("NOM ENTREPRISE",TCD_Corresp!$A$3,"NOM ENTREPRISE","A"),""))</f>
        <v/>
      </c>
      <c r="M244" s="47" t="str">
        <f>IF(ISBLANK(A244),"",IFERROR(GETPIVOTDATA("Nombre de N°IE",TCD_Doc_ST!#REF!,"NOM ENTREPRISE","A"),""))</f>
        <v/>
      </c>
      <c r="N244" s="46" t="str">
        <f>IF(ISBLANK(A244),"",IFERROR(GETPIVOTDATA("Nombre de NOM ENTREPRISE",TCD_Doc_ST!$A243,"NOM ENTREPRISE","A"),""))</f>
        <v/>
      </c>
    </row>
    <row r="245" spans="1:14" ht="30" customHeight="1" x14ac:dyDescent="0.25">
      <c r="A245" s="44"/>
      <c r="B245" s="45"/>
      <c r="C245" s="47"/>
      <c r="D245" s="47"/>
      <c r="E245" s="48"/>
      <c r="F245" s="48"/>
      <c r="G245" s="49" t="str">
        <f t="shared" si="6"/>
        <v/>
      </c>
      <c r="H245" s="47" t="str">
        <f>IF(ISBLANK(A245),"",IFERROR(GETPIVOTDATA("NB NC",TCD_Doc_ST!$A244,"NOM ENTREPRISE","A")+Docs_EExt!W244,""))</f>
        <v/>
      </c>
      <c r="I245" s="47" t="str">
        <f>IF(ISBLANK(A245),"",IFERROR(GETPIVOTDATA("NB NC",TCD_Doc_ST!#REF!,"NOM ENTREPRISE","A")+GETPIVOTDATA("NB NC",TCD_Doc_ST!#REF!,"NOM ENTREPRISE","A"),""))</f>
        <v/>
      </c>
      <c r="J245" s="47" t="str">
        <f>IF(ISBLANK(A245),"",IFERROR((GETPIVOTDATA("Somme de NB",TCD_Doc_ST!$A244,"NOM ENTREPRISE","A")+GETPIVOTDATA("Somme de NB",TCD_Doc_ST!#REF!,"NOM ENTREPRISE","A")+GETPIVOTDATA("Somme de NB",TCD_Habi!$A$3,"NOM ENTREPRISE","A")+Docs_EExt!W244)-(H245+I245),""))</f>
        <v/>
      </c>
      <c r="K245" s="47" t="str">
        <f t="shared" si="7"/>
        <v/>
      </c>
      <c r="L245" s="47" t="str">
        <f>IF(ISBLANK(A245),"",IFERROR(GETPIVOTDATA("NOM ENTREPRISE",TCD_Corresp!$A$3,"NOM ENTREPRISE","A"),""))</f>
        <v/>
      </c>
      <c r="M245" s="47" t="str">
        <f>IF(ISBLANK(A245),"",IFERROR(GETPIVOTDATA("Nombre de N°IE",TCD_Doc_ST!#REF!,"NOM ENTREPRISE","A"),""))</f>
        <v/>
      </c>
      <c r="N245" s="46" t="str">
        <f>IF(ISBLANK(A245),"",IFERROR(GETPIVOTDATA("Nombre de NOM ENTREPRISE",TCD_Doc_ST!$A244,"NOM ENTREPRISE","A"),""))</f>
        <v/>
      </c>
    </row>
    <row r="246" spans="1:14" ht="30" customHeight="1" x14ac:dyDescent="0.25">
      <c r="A246" s="44"/>
      <c r="B246" s="45"/>
      <c r="C246" s="47"/>
      <c r="D246" s="47"/>
      <c r="E246" s="48"/>
      <c r="F246" s="48"/>
      <c r="G246" s="49" t="str">
        <f t="shared" si="6"/>
        <v/>
      </c>
      <c r="H246" s="47" t="str">
        <f>IF(ISBLANK(A246),"",IFERROR(GETPIVOTDATA("NB NC",TCD_Doc_ST!$A245,"NOM ENTREPRISE","A")+Docs_EExt!W245,""))</f>
        <v/>
      </c>
      <c r="I246" s="47" t="str">
        <f>IF(ISBLANK(A246),"",IFERROR(GETPIVOTDATA("NB NC",TCD_Doc_ST!#REF!,"NOM ENTREPRISE","A")+GETPIVOTDATA("NB NC",TCD_Doc_ST!#REF!,"NOM ENTREPRISE","A"),""))</f>
        <v/>
      </c>
      <c r="J246" s="47" t="str">
        <f>IF(ISBLANK(A246),"",IFERROR((GETPIVOTDATA("Somme de NB",TCD_Doc_ST!$A245,"NOM ENTREPRISE","A")+GETPIVOTDATA("Somme de NB",TCD_Doc_ST!#REF!,"NOM ENTREPRISE","A")+GETPIVOTDATA("Somme de NB",TCD_Habi!$A$3,"NOM ENTREPRISE","A")+Docs_EExt!W245)-(H246+I246),""))</f>
        <v/>
      </c>
      <c r="K246" s="47" t="str">
        <f t="shared" si="7"/>
        <v/>
      </c>
      <c r="L246" s="47" t="str">
        <f>IF(ISBLANK(A246),"",IFERROR(GETPIVOTDATA("NOM ENTREPRISE",TCD_Corresp!$A$3,"NOM ENTREPRISE","A"),""))</f>
        <v/>
      </c>
      <c r="M246" s="47" t="str">
        <f>IF(ISBLANK(A246),"",IFERROR(GETPIVOTDATA("Nombre de N°IE",TCD_Doc_ST!#REF!,"NOM ENTREPRISE","A"),""))</f>
        <v/>
      </c>
      <c r="N246" s="46" t="str">
        <f>IF(ISBLANK(A246),"",IFERROR(GETPIVOTDATA("Nombre de NOM ENTREPRISE",TCD_Doc_ST!$A245,"NOM ENTREPRISE","A"),""))</f>
        <v/>
      </c>
    </row>
    <row r="247" spans="1:14" ht="30" customHeight="1" x14ac:dyDescent="0.25">
      <c r="A247" s="44"/>
      <c r="B247" s="45"/>
      <c r="C247" s="47"/>
      <c r="D247" s="47"/>
      <c r="E247" s="48"/>
      <c r="F247" s="48"/>
      <c r="G247" s="49" t="str">
        <f t="shared" si="6"/>
        <v/>
      </c>
      <c r="H247" s="47" t="str">
        <f>IF(ISBLANK(A247),"",IFERROR(GETPIVOTDATA("NB NC",TCD_Doc_ST!$A246,"NOM ENTREPRISE","A")+Docs_EExt!W246,""))</f>
        <v/>
      </c>
      <c r="I247" s="47" t="str">
        <f>IF(ISBLANK(A247),"",IFERROR(GETPIVOTDATA("NB NC",TCD_Doc_ST!#REF!,"NOM ENTREPRISE","A")+GETPIVOTDATA("NB NC",TCD_Doc_ST!#REF!,"NOM ENTREPRISE","A"),""))</f>
        <v/>
      </c>
      <c r="J247" s="47" t="str">
        <f>IF(ISBLANK(A247),"",IFERROR((GETPIVOTDATA("Somme de NB",TCD_Doc_ST!$A246,"NOM ENTREPRISE","A")+GETPIVOTDATA("Somme de NB",TCD_Doc_ST!#REF!,"NOM ENTREPRISE","A")+GETPIVOTDATA("Somme de NB",TCD_Habi!$A$3,"NOM ENTREPRISE","A")+Docs_EExt!W246)-(H247+I247),""))</f>
        <v/>
      </c>
      <c r="K247" s="47" t="str">
        <f t="shared" si="7"/>
        <v/>
      </c>
      <c r="L247" s="47" t="str">
        <f>IF(ISBLANK(A247),"",IFERROR(GETPIVOTDATA("NOM ENTREPRISE",TCD_Corresp!$A$3,"NOM ENTREPRISE","A"),""))</f>
        <v/>
      </c>
      <c r="M247" s="47" t="str">
        <f>IF(ISBLANK(A247),"",IFERROR(GETPIVOTDATA("Nombre de N°IE",TCD_Doc_ST!#REF!,"NOM ENTREPRISE","A"),""))</f>
        <v/>
      </c>
      <c r="N247" s="46" t="str">
        <f>IF(ISBLANK(A247),"",IFERROR(GETPIVOTDATA("Nombre de NOM ENTREPRISE",TCD_Doc_ST!$A246,"NOM ENTREPRISE","A"),""))</f>
        <v/>
      </c>
    </row>
    <row r="248" spans="1:14" ht="30" customHeight="1" x14ac:dyDescent="0.25">
      <c r="A248" s="44"/>
      <c r="B248" s="45"/>
      <c r="C248" s="47"/>
      <c r="D248" s="47"/>
      <c r="E248" s="48"/>
      <c r="F248" s="48"/>
      <c r="G248" s="49" t="str">
        <f t="shared" si="6"/>
        <v/>
      </c>
      <c r="H248" s="47" t="str">
        <f>IF(ISBLANK(A248),"",IFERROR(GETPIVOTDATA("NB NC",TCD_Doc_ST!$A247,"NOM ENTREPRISE","A")+Docs_EExt!W247,""))</f>
        <v/>
      </c>
      <c r="I248" s="47" t="str">
        <f>IF(ISBLANK(A248),"",IFERROR(GETPIVOTDATA("NB NC",TCD_Doc_ST!#REF!,"NOM ENTREPRISE","A")+GETPIVOTDATA("NB NC",TCD_Doc_ST!#REF!,"NOM ENTREPRISE","A"),""))</f>
        <v/>
      </c>
      <c r="J248" s="47" t="str">
        <f>IF(ISBLANK(A248),"",IFERROR((GETPIVOTDATA("Somme de NB",TCD_Doc_ST!$A247,"NOM ENTREPRISE","A")+GETPIVOTDATA("Somme de NB",TCD_Doc_ST!#REF!,"NOM ENTREPRISE","A")+GETPIVOTDATA("Somme de NB",TCD_Habi!$A$3,"NOM ENTREPRISE","A")+Docs_EExt!W247)-(H248+I248),""))</f>
        <v/>
      </c>
      <c r="K248" s="47" t="str">
        <f t="shared" si="7"/>
        <v/>
      </c>
      <c r="L248" s="47" t="str">
        <f>IF(ISBLANK(A248),"",IFERROR(GETPIVOTDATA("NOM ENTREPRISE",TCD_Corresp!$A$3,"NOM ENTREPRISE","A"),""))</f>
        <v/>
      </c>
      <c r="M248" s="47" t="str">
        <f>IF(ISBLANK(A248),"",IFERROR(GETPIVOTDATA("Nombre de N°IE",TCD_Doc_ST!#REF!,"NOM ENTREPRISE","A"),""))</f>
        <v/>
      </c>
      <c r="N248" s="46" t="str">
        <f>IF(ISBLANK(A248),"",IFERROR(GETPIVOTDATA("Nombre de NOM ENTREPRISE",TCD_Doc_ST!$A247,"NOM ENTREPRISE","A"),""))</f>
        <v/>
      </c>
    </row>
    <row r="249" spans="1:14" ht="30" customHeight="1" x14ac:dyDescent="0.25">
      <c r="A249" s="44"/>
      <c r="B249" s="45"/>
      <c r="C249" s="47"/>
      <c r="D249" s="47"/>
      <c r="E249" s="48"/>
      <c r="F249" s="48"/>
      <c r="G249" s="49" t="str">
        <f t="shared" si="6"/>
        <v/>
      </c>
      <c r="H249" s="47" t="str">
        <f>IF(ISBLANK(A249),"",IFERROR(GETPIVOTDATA("NB NC",TCD_Doc_ST!$A248,"NOM ENTREPRISE","A")+Docs_EExt!W248,""))</f>
        <v/>
      </c>
      <c r="I249" s="47" t="str">
        <f>IF(ISBLANK(A249),"",IFERROR(GETPIVOTDATA("NB NC",TCD_Doc_ST!#REF!,"NOM ENTREPRISE","A")+GETPIVOTDATA("NB NC",TCD_Doc_ST!#REF!,"NOM ENTREPRISE","A"),""))</f>
        <v/>
      </c>
      <c r="J249" s="47" t="str">
        <f>IF(ISBLANK(A249),"",IFERROR((GETPIVOTDATA("Somme de NB",TCD_Doc_ST!$A248,"NOM ENTREPRISE","A")+GETPIVOTDATA("Somme de NB",TCD_Doc_ST!#REF!,"NOM ENTREPRISE","A")+GETPIVOTDATA("Somme de NB",TCD_Habi!$A$3,"NOM ENTREPRISE","A")+Docs_EExt!W248)-(H249+I249),""))</f>
        <v/>
      </c>
      <c r="K249" s="47" t="str">
        <f t="shared" si="7"/>
        <v/>
      </c>
      <c r="L249" s="47" t="str">
        <f>IF(ISBLANK(A249),"",IFERROR(GETPIVOTDATA("NOM ENTREPRISE",TCD_Corresp!$A$3,"NOM ENTREPRISE","A"),""))</f>
        <v/>
      </c>
      <c r="M249" s="47" t="str">
        <f>IF(ISBLANK(A249),"",IFERROR(GETPIVOTDATA("Nombre de N°IE",TCD_Doc_ST!#REF!,"NOM ENTREPRISE","A"),""))</f>
        <v/>
      </c>
      <c r="N249" s="46" t="str">
        <f>IF(ISBLANK(A249),"",IFERROR(GETPIVOTDATA("Nombre de NOM ENTREPRISE",TCD_Doc_ST!$A248,"NOM ENTREPRISE","A"),""))</f>
        <v/>
      </c>
    </row>
    <row r="250" spans="1:14" ht="30" customHeight="1" x14ac:dyDescent="0.25">
      <c r="A250" s="44"/>
      <c r="B250" s="45"/>
      <c r="C250" s="47"/>
      <c r="D250" s="47"/>
      <c r="E250" s="48"/>
      <c r="F250" s="48"/>
      <c r="G250" s="49" t="str">
        <f t="shared" si="6"/>
        <v/>
      </c>
      <c r="H250" s="47" t="str">
        <f>IF(ISBLANK(A250),"",IFERROR(GETPIVOTDATA("NB NC",TCD_Doc_ST!$A249,"NOM ENTREPRISE","A")+Docs_EExt!W249,""))</f>
        <v/>
      </c>
      <c r="I250" s="47" t="str">
        <f>IF(ISBLANK(A250),"",IFERROR(GETPIVOTDATA("NB NC",TCD_Doc_ST!#REF!,"NOM ENTREPRISE","A")+GETPIVOTDATA("NB NC",TCD_Doc_ST!#REF!,"NOM ENTREPRISE","A"),""))</f>
        <v/>
      </c>
      <c r="J250" s="47" t="str">
        <f>IF(ISBLANK(A250),"",IFERROR((GETPIVOTDATA("Somme de NB",TCD_Doc_ST!$A249,"NOM ENTREPRISE","A")+GETPIVOTDATA("Somme de NB",TCD_Doc_ST!#REF!,"NOM ENTREPRISE","A")+GETPIVOTDATA("Somme de NB",TCD_Habi!$A$3,"NOM ENTREPRISE","A")+Docs_EExt!W249)-(H250+I250),""))</f>
        <v/>
      </c>
      <c r="K250" s="47" t="str">
        <f t="shared" si="7"/>
        <v/>
      </c>
      <c r="L250" s="47" t="str">
        <f>IF(ISBLANK(A250),"",IFERROR(GETPIVOTDATA("NOM ENTREPRISE",TCD_Corresp!$A$3,"NOM ENTREPRISE","A"),""))</f>
        <v/>
      </c>
      <c r="M250" s="47" t="str">
        <f>IF(ISBLANK(A250),"",IFERROR(GETPIVOTDATA("Nombre de N°IE",TCD_Doc_ST!#REF!,"NOM ENTREPRISE","A"),""))</f>
        <v/>
      </c>
      <c r="N250" s="46" t="str">
        <f>IF(ISBLANK(A250),"",IFERROR(GETPIVOTDATA("Nombre de NOM ENTREPRISE",TCD_Doc_ST!$A249,"NOM ENTREPRISE","A"),""))</f>
        <v/>
      </c>
    </row>
    <row r="251" spans="1:14" ht="30" customHeight="1" x14ac:dyDescent="0.25">
      <c r="A251" s="44"/>
      <c r="B251" s="45"/>
      <c r="C251" s="47"/>
      <c r="D251" s="47"/>
      <c r="E251" s="48"/>
      <c r="F251" s="48"/>
      <c r="G251" s="49" t="str">
        <f t="shared" si="6"/>
        <v/>
      </c>
      <c r="H251" s="47" t="str">
        <f>IF(ISBLANK(A251),"",IFERROR(GETPIVOTDATA("NB NC",TCD_Doc_ST!$A250,"NOM ENTREPRISE","A")+Docs_EExt!W250,""))</f>
        <v/>
      </c>
      <c r="I251" s="47" t="str">
        <f>IF(ISBLANK(A251),"",IFERROR(GETPIVOTDATA("NB NC",TCD_Doc_ST!#REF!,"NOM ENTREPRISE","A")+GETPIVOTDATA("NB NC",TCD_Doc_ST!#REF!,"NOM ENTREPRISE","A"),""))</f>
        <v/>
      </c>
      <c r="J251" s="47" t="str">
        <f>IF(ISBLANK(A251),"",IFERROR((GETPIVOTDATA("Somme de NB",TCD_Doc_ST!$A250,"NOM ENTREPRISE","A")+GETPIVOTDATA("Somme de NB",TCD_Doc_ST!#REF!,"NOM ENTREPRISE","A")+GETPIVOTDATA("Somme de NB",TCD_Habi!$A$3,"NOM ENTREPRISE","A")+Docs_EExt!W250)-(H251+I251),""))</f>
        <v/>
      </c>
      <c r="K251" s="47" t="str">
        <f t="shared" si="7"/>
        <v/>
      </c>
      <c r="L251" s="47" t="str">
        <f>IF(ISBLANK(A251),"",IFERROR(GETPIVOTDATA("NOM ENTREPRISE",TCD_Corresp!$A$3,"NOM ENTREPRISE","A"),""))</f>
        <v/>
      </c>
      <c r="M251" s="47" t="str">
        <f>IF(ISBLANK(A251),"",IFERROR(GETPIVOTDATA("Nombre de N°IE",TCD_Doc_ST!#REF!,"NOM ENTREPRISE","A"),""))</f>
        <v/>
      </c>
      <c r="N251" s="46" t="str">
        <f>IF(ISBLANK(A251),"",IFERROR(GETPIVOTDATA("Nombre de NOM ENTREPRISE",TCD_Doc_ST!$A250,"NOM ENTREPRISE","A"),""))</f>
        <v/>
      </c>
    </row>
    <row r="252" spans="1:14" ht="30" customHeight="1" x14ac:dyDescent="0.25">
      <c r="A252" s="44"/>
      <c r="B252" s="45"/>
      <c r="C252" s="47"/>
      <c r="D252" s="47"/>
      <c r="E252" s="48"/>
      <c r="F252" s="48"/>
      <c r="G252" s="49" t="str">
        <f t="shared" si="6"/>
        <v/>
      </c>
      <c r="H252" s="47" t="str">
        <f>IF(ISBLANK(A252),"",IFERROR(GETPIVOTDATA("NB NC",TCD_Doc_ST!$A251,"NOM ENTREPRISE","A")+Docs_EExt!W251,""))</f>
        <v/>
      </c>
      <c r="I252" s="47" t="str">
        <f>IF(ISBLANK(A252),"",IFERROR(GETPIVOTDATA("NB NC",TCD_Doc_ST!#REF!,"NOM ENTREPRISE","A")+GETPIVOTDATA("NB NC",TCD_Doc_ST!#REF!,"NOM ENTREPRISE","A"),""))</f>
        <v/>
      </c>
      <c r="J252" s="47" t="str">
        <f>IF(ISBLANK(A252),"",IFERROR((GETPIVOTDATA("Somme de NB",TCD_Doc_ST!$A251,"NOM ENTREPRISE","A")+GETPIVOTDATA("Somme de NB",TCD_Doc_ST!#REF!,"NOM ENTREPRISE","A")+GETPIVOTDATA("Somme de NB",TCD_Habi!$A$3,"NOM ENTREPRISE","A")+Docs_EExt!W251)-(H252+I252),""))</f>
        <v/>
      </c>
      <c r="K252" s="47" t="str">
        <f t="shared" si="7"/>
        <v/>
      </c>
      <c r="L252" s="47" t="str">
        <f>IF(ISBLANK(A252),"",IFERROR(GETPIVOTDATA("NOM ENTREPRISE",TCD_Corresp!$A$3,"NOM ENTREPRISE","A"),""))</f>
        <v/>
      </c>
      <c r="M252" s="47" t="str">
        <f>IF(ISBLANK(A252),"",IFERROR(GETPIVOTDATA("Nombre de N°IE",TCD_Doc_ST!#REF!,"NOM ENTREPRISE","A"),""))</f>
        <v/>
      </c>
      <c r="N252" s="46" t="str">
        <f>IF(ISBLANK(A252),"",IFERROR(GETPIVOTDATA("Nombre de NOM ENTREPRISE",TCD_Doc_ST!$A251,"NOM ENTREPRISE","A"),""))</f>
        <v/>
      </c>
    </row>
    <row r="253" spans="1:14" ht="30" customHeight="1" x14ac:dyDescent="0.25">
      <c r="A253" s="44"/>
      <c r="B253" s="45"/>
      <c r="C253" s="47"/>
      <c r="D253" s="47"/>
      <c r="E253" s="48"/>
      <c r="F253" s="48"/>
      <c r="G253" s="49" t="str">
        <f t="shared" si="6"/>
        <v/>
      </c>
      <c r="H253" s="47" t="str">
        <f>IF(ISBLANK(A253),"",IFERROR(GETPIVOTDATA("NB NC",TCD_Doc_ST!$A252,"NOM ENTREPRISE","A")+Docs_EExt!W252,""))</f>
        <v/>
      </c>
      <c r="I253" s="47" t="str">
        <f>IF(ISBLANK(A253),"",IFERROR(GETPIVOTDATA("NB NC",TCD_Doc_ST!#REF!,"NOM ENTREPRISE","A")+GETPIVOTDATA("NB NC",TCD_Doc_ST!#REF!,"NOM ENTREPRISE","A"),""))</f>
        <v/>
      </c>
      <c r="J253" s="47" t="str">
        <f>IF(ISBLANK(A253),"",IFERROR((GETPIVOTDATA("Somme de NB",TCD_Doc_ST!$A252,"NOM ENTREPRISE","A")+GETPIVOTDATA("Somme de NB",TCD_Doc_ST!#REF!,"NOM ENTREPRISE","A")+GETPIVOTDATA("Somme de NB",TCD_Habi!$A$3,"NOM ENTREPRISE","A")+Docs_EExt!W252)-(H253+I253),""))</f>
        <v/>
      </c>
      <c r="K253" s="47" t="str">
        <f t="shared" si="7"/>
        <v/>
      </c>
      <c r="L253" s="47" t="str">
        <f>IF(ISBLANK(A253),"",IFERROR(GETPIVOTDATA("NOM ENTREPRISE",TCD_Corresp!$A$3,"NOM ENTREPRISE","A"),""))</f>
        <v/>
      </c>
      <c r="M253" s="47" t="str">
        <f>IF(ISBLANK(A253),"",IFERROR(GETPIVOTDATA("Nombre de N°IE",TCD_Doc_ST!#REF!,"NOM ENTREPRISE","A"),""))</f>
        <v/>
      </c>
      <c r="N253" s="46" t="str">
        <f>IF(ISBLANK(A253),"",IFERROR(GETPIVOTDATA("Nombre de NOM ENTREPRISE",TCD_Doc_ST!$A252,"NOM ENTREPRISE","A"),""))</f>
        <v/>
      </c>
    </row>
    <row r="254" spans="1:14" ht="30" customHeight="1" x14ac:dyDescent="0.25">
      <c r="A254" s="44"/>
      <c r="B254" s="45"/>
      <c r="C254" s="47"/>
      <c r="D254" s="47"/>
      <c r="E254" s="48"/>
      <c r="F254" s="48"/>
      <c r="G254" s="49" t="str">
        <f t="shared" si="6"/>
        <v/>
      </c>
      <c r="H254" s="47" t="str">
        <f>IF(ISBLANK(A254),"",IFERROR(GETPIVOTDATA("NB NC",TCD_Doc_ST!$A253,"NOM ENTREPRISE","A")+Docs_EExt!W253,""))</f>
        <v/>
      </c>
      <c r="I254" s="47" t="str">
        <f>IF(ISBLANK(A254),"",IFERROR(GETPIVOTDATA("NB NC",TCD_Doc_ST!#REF!,"NOM ENTREPRISE","A")+GETPIVOTDATA("NB NC",TCD_Doc_ST!#REF!,"NOM ENTREPRISE","A"),""))</f>
        <v/>
      </c>
      <c r="J254" s="47" t="str">
        <f>IF(ISBLANK(A254),"",IFERROR((GETPIVOTDATA("Somme de NB",TCD_Doc_ST!$A253,"NOM ENTREPRISE","A")+GETPIVOTDATA("Somme de NB",TCD_Doc_ST!#REF!,"NOM ENTREPRISE","A")+GETPIVOTDATA("Somme de NB",TCD_Habi!$A$3,"NOM ENTREPRISE","A")+Docs_EExt!W253)-(H254+I254),""))</f>
        <v/>
      </c>
      <c r="K254" s="47" t="str">
        <f t="shared" si="7"/>
        <v/>
      </c>
      <c r="L254" s="47" t="str">
        <f>IF(ISBLANK(A254),"",IFERROR(GETPIVOTDATA("NOM ENTREPRISE",TCD_Corresp!$A$3,"NOM ENTREPRISE","A"),""))</f>
        <v/>
      </c>
      <c r="M254" s="47" t="str">
        <f>IF(ISBLANK(A254),"",IFERROR(GETPIVOTDATA("Nombre de N°IE",TCD_Doc_ST!#REF!,"NOM ENTREPRISE","A"),""))</f>
        <v/>
      </c>
      <c r="N254" s="46" t="str">
        <f>IF(ISBLANK(A254),"",IFERROR(GETPIVOTDATA("Nombre de NOM ENTREPRISE",TCD_Doc_ST!$A253,"NOM ENTREPRISE","A"),""))</f>
        <v/>
      </c>
    </row>
    <row r="255" spans="1:14" ht="30" customHeight="1" x14ac:dyDescent="0.25">
      <c r="A255" s="44"/>
      <c r="B255" s="45"/>
      <c r="C255" s="47"/>
      <c r="D255" s="47"/>
      <c r="E255" s="48"/>
      <c r="F255" s="48"/>
      <c r="G255" s="49" t="str">
        <f t="shared" si="6"/>
        <v/>
      </c>
      <c r="H255" s="47" t="str">
        <f>IF(ISBLANK(A255),"",IFERROR(GETPIVOTDATA("NB NC",TCD_Doc_ST!$A254,"NOM ENTREPRISE","A")+Docs_EExt!W254,""))</f>
        <v/>
      </c>
      <c r="I255" s="47" t="str">
        <f>IF(ISBLANK(A255),"",IFERROR(GETPIVOTDATA("NB NC",TCD_Doc_ST!#REF!,"NOM ENTREPRISE","A")+GETPIVOTDATA("NB NC",TCD_Doc_ST!#REF!,"NOM ENTREPRISE","A"),""))</f>
        <v/>
      </c>
      <c r="J255" s="47" t="str">
        <f>IF(ISBLANK(A255),"",IFERROR((GETPIVOTDATA("Somme de NB",TCD_Doc_ST!$A254,"NOM ENTREPRISE","A")+GETPIVOTDATA("Somme de NB",TCD_Doc_ST!#REF!,"NOM ENTREPRISE","A")+GETPIVOTDATA("Somme de NB",TCD_Habi!$A$3,"NOM ENTREPRISE","A")+Docs_EExt!W254)-(H255+I255),""))</f>
        <v/>
      </c>
      <c r="K255" s="47" t="str">
        <f t="shared" si="7"/>
        <v/>
      </c>
      <c r="L255" s="47" t="str">
        <f>IF(ISBLANK(A255),"",IFERROR(GETPIVOTDATA("NOM ENTREPRISE",TCD_Corresp!$A$3,"NOM ENTREPRISE","A"),""))</f>
        <v/>
      </c>
      <c r="M255" s="47" t="str">
        <f>IF(ISBLANK(A255),"",IFERROR(GETPIVOTDATA("Nombre de N°IE",TCD_Doc_ST!#REF!,"NOM ENTREPRISE","A"),""))</f>
        <v/>
      </c>
      <c r="N255" s="46" t="str">
        <f>IF(ISBLANK(A255),"",IFERROR(GETPIVOTDATA("Nombre de NOM ENTREPRISE",TCD_Doc_ST!$A254,"NOM ENTREPRISE","A"),""))</f>
        <v/>
      </c>
    </row>
    <row r="256" spans="1:14" ht="30" customHeight="1" x14ac:dyDescent="0.25">
      <c r="A256" s="44"/>
      <c r="B256" s="45"/>
      <c r="C256" s="47"/>
      <c r="D256" s="47"/>
      <c r="E256" s="48"/>
      <c r="F256" s="48"/>
      <c r="G256" s="49" t="str">
        <f t="shared" si="6"/>
        <v/>
      </c>
      <c r="H256" s="47" t="str">
        <f>IF(ISBLANK(A256),"",IFERROR(GETPIVOTDATA("NB NC",TCD_Doc_ST!$A255,"NOM ENTREPRISE","A")+Docs_EExt!W255,""))</f>
        <v/>
      </c>
      <c r="I256" s="47" t="str">
        <f>IF(ISBLANK(A256),"",IFERROR(GETPIVOTDATA("NB NC",TCD_Doc_ST!#REF!,"NOM ENTREPRISE","A")+GETPIVOTDATA("NB NC",TCD_Doc_ST!#REF!,"NOM ENTREPRISE","A"),""))</f>
        <v/>
      </c>
      <c r="J256" s="47" t="str">
        <f>IF(ISBLANK(A256),"",IFERROR((GETPIVOTDATA("Somme de NB",TCD_Doc_ST!$A255,"NOM ENTREPRISE","A")+GETPIVOTDATA("Somme de NB",TCD_Doc_ST!#REF!,"NOM ENTREPRISE","A")+GETPIVOTDATA("Somme de NB",TCD_Habi!$A$3,"NOM ENTREPRISE","A")+Docs_EExt!W255)-(H256+I256),""))</f>
        <v/>
      </c>
      <c r="K256" s="47" t="str">
        <f t="shared" si="7"/>
        <v/>
      </c>
      <c r="L256" s="47" t="str">
        <f>IF(ISBLANK(A256),"",IFERROR(GETPIVOTDATA("NOM ENTREPRISE",TCD_Corresp!$A$3,"NOM ENTREPRISE","A"),""))</f>
        <v/>
      </c>
      <c r="M256" s="47" t="str">
        <f>IF(ISBLANK(A256),"",IFERROR(GETPIVOTDATA("Nombre de N°IE",TCD_Doc_ST!#REF!,"NOM ENTREPRISE","A"),""))</f>
        <v/>
      </c>
      <c r="N256" s="46" t="str">
        <f>IF(ISBLANK(A256),"",IFERROR(GETPIVOTDATA("Nombre de NOM ENTREPRISE",TCD_Doc_ST!$A255,"NOM ENTREPRISE","A"),""))</f>
        <v/>
      </c>
    </row>
    <row r="257" spans="1:14" ht="30" customHeight="1" x14ac:dyDescent="0.25">
      <c r="A257" s="44"/>
      <c r="B257" s="45"/>
      <c r="C257" s="47"/>
      <c r="D257" s="47"/>
      <c r="E257" s="48"/>
      <c r="F257" s="48"/>
      <c r="G257" s="49" t="str">
        <f t="shared" si="6"/>
        <v/>
      </c>
      <c r="H257" s="47" t="str">
        <f>IF(ISBLANK(A257),"",IFERROR(GETPIVOTDATA("NB NC",TCD_Doc_ST!$A256,"NOM ENTREPRISE","A")+Docs_EExt!W256,""))</f>
        <v/>
      </c>
      <c r="I257" s="47" t="str">
        <f>IF(ISBLANK(A257),"",IFERROR(GETPIVOTDATA("NB NC",TCD_Doc_ST!#REF!,"NOM ENTREPRISE","A")+GETPIVOTDATA("NB NC",TCD_Doc_ST!#REF!,"NOM ENTREPRISE","A"),""))</f>
        <v/>
      </c>
      <c r="J257" s="47" t="str">
        <f>IF(ISBLANK(A257),"",IFERROR((GETPIVOTDATA("Somme de NB",TCD_Doc_ST!$A256,"NOM ENTREPRISE","A")+GETPIVOTDATA("Somme de NB",TCD_Doc_ST!#REF!,"NOM ENTREPRISE","A")+GETPIVOTDATA("Somme de NB",TCD_Habi!$A$3,"NOM ENTREPRISE","A")+Docs_EExt!W256)-(H257+I257),""))</f>
        <v/>
      </c>
      <c r="K257" s="47" t="str">
        <f t="shared" si="7"/>
        <v/>
      </c>
      <c r="L257" s="47" t="str">
        <f>IF(ISBLANK(A257),"",IFERROR(GETPIVOTDATA("NOM ENTREPRISE",TCD_Corresp!$A$3,"NOM ENTREPRISE","A"),""))</f>
        <v/>
      </c>
      <c r="M257" s="47" t="str">
        <f>IF(ISBLANK(A257),"",IFERROR(GETPIVOTDATA("Nombre de N°IE",TCD_Doc_ST!#REF!,"NOM ENTREPRISE","A"),""))</f>
        <v/>
      </c>
      <c r="N257" s="46" t="str">
        <f>IF(ISBLANK(A257),"",IFERROR(GETPIVOTDATA("Nombre de NOM ENTREPRISE",TCD_Doc_ST!$A256,"NOM ENTREPRISE","A"),""))</f>
        <v/>
      </c>
    </row>
    <row r="258" spans="1:14" ht="30" customHeight="1" x14ac:dyDescent="0.25">
      <c r="A258" s="44"/>
      <c r="B258" s="45"/>
      <c r="C258" s="47"/>
      <c r="D258" s="47"/>
      <c r="E258" s="48"/>
      <c r="F258" s="48"/>
      <c r="G258" s="49" t="str">
        <f t="shared" si="6"/>
        <v/>
      </c>
      <c r="H258" s="47" t="str">
        <f>IF(ISBLANK(A258),"",IFERROR(GETPIVOTDATA("NB NC",TCD_Doc_ST!$A257,"NOM ENTREPRISE","A")+Docs_EExt!W257,""))</f>
        <v/>
      </c>
      <c r="I258" s="47" t="str">
        <f>IF(ISBLANK(A258),"",IFERROR(GETPIVOTDATA("NB NC",TCD_Doc_ST!#REF!,"NOM ENTREPRISE","A")+GETPIVOTDATA("NB NC",TCD_Doc_ST!#REF!,"NOM ENTREPRISE","A"),""))</f>
        <v/>
      </c>
      <c r="J258" s="47" t="str">
        <f>IF(ISBLANK(A258),"",IFERROR((GETPIVOTDATA("Somme de NB",TCD_Doc_ST!$A257,"NOM ENTREPRISE","A")+GETPIVOTDATA("Somme de NB",TCD_Doc_ST!#REF!,"NOM ENTREPRISE","A")+GETPIVOTDATA("Somme de NB",TCD_Habi!$A$3,"NOM ENTREPRISE","A")+Docs_EExt!W257)-(H258+I258),""))</f>
        <v/>
      </c>
      <c r="K258" s="47" t="str">
        <f t="shared" si="7"/>
        <v/>
      </c>
      <c r="L258" s="47" t="str">
        <f>IF(ISBLANK(A258),"",IFERROR(GETPIVOTDATA("NOM ENTREPRISE",TCD_Corresp!$A$3,"NOM ENTREPRISE","A"),""))</f>
        <v/>
      </c>
      <c r="M258" s="47" t="str">
        <f>IF(ISBLANK(A258),"",IFERROR(GETPIVOTDATA("Nombre de N°IE",TCD_Doc_ST!#REF!,"NOM ENTREPRISE","A"),""))</f>
        <v/>
      </c>
      <c r="N258" s="46" t="str">
        <f>IF(ISBLANK(A258),"",IFERROR(GETPIVOTDATA("Nombre de NOM ENTREPRISE",TCD_Doc_ST!$A257,"NOM ENTREPRISE","A"),""))</f>
        <v/>
      </c>
    </row>
    <row r="259" spans="1:14" ht="30" customHeight="1" x14ac:dyDescent="0.25">
      <c r="A259" s="44"/>
      <c r="B259" s="45"/>
      <c r="C259" s="47"/>
      <c r="D259" s="47"/>
      <c r="E259" s="48"/>
      <c r="F259" s="48"/>
      <c r="G259" s="49" t="str">
        <f t="shared" si="6"/>
        <v/>
      </c>
      <c r="H259" s="47" t="str">
        <f>IF(ISBLANK(A259),"",IFERROR(GETPIVOTDATA("NB NC",TCD_Doc_ST!$A258,"NOM ENTREPRISE","A")+Docs_EExt!W258,""))</f>
        <v/>
      </c>
      <c r="I259" s="47" t="str">
        <f>IF(ISBLANK(A259),"",IFERROR(GETPIVOTDATA("NB NC",TCD_Doc_ST!#REF!,"NOM ENTREPRISE","A")+GETPIVOTDATA("NB NC",TCD_Doc_ST!#REF!,"NOM ENTREPRISE","A"),""))</f>
        <v/>
      </c>
      <c r="J259" s="47" t="str">
        <f>IF(ISBLANK(A259),"",IFERROR((GETPIVOTDATA("Somme de NB",TCD_Doc_ST!$A258,"NOM ENTREPRISE","A")+GETPIVOTDATA("Somme de NB",TCD_Doc_ST!#REF!,"NOM ENTREPRISE","A")+GETPIVOTDATA("Somme de NB",TCD_Habi!$A$3,"NOM ENTREPRISE","A")+Docs_EExt!W258)-(H259+I259),""))</f>
        <v/>
      </c>
      <c r="K259" s="47" t="str">
        <f t="shared" si="7"/>
        <v/>
      </c>
      <c r="L259" s="47" t="str">
        <f>IF(ISBLANK(A259),"",IFERROR(GETPIVOTDATA("NOM ENTREPRISE",TCD_Corresp!$A$3,"NOM ENTREPRISE","A"),""))</f>
        <v/>
      </c>
      <c r="M259" s="47" t="str">
        <f>IF(ISBLANK(A259),"",IFERROR(GETPIVOTDATA("Nombre de N°IE",TCD_Doc_ST!#REF!,"NOM ENTREPRISE","A"),""))</f>
        <v/>
      </c>
      <c r="N259" s="46" t="str">
        <f>IF(ISBLANK(A259),"",IFERROR(GETPIVOTDATA("Nombre de NOM ENTREPRISE",TCD_Doc_ST!$A258,"NOM ENTREPRISE","A"),""))</f>
        <v/>
      </c>
    </row>
    <row r="260" spans="1:14" ht="30" customHeight="1" x14ac:dyDescent="0.25">
      <c r="A260" s="44"/>
      <c r="B260" s="45"/>
      <c r="C260" s="47"/>
      <c r="D260" s="47"/>
      <c r="E260" s="48"/>
      <c r="F260" s="48"/>
      <c r="G260" s="49" t="str">
        <f t="shared" si="6"/>
        <v/>
      </c>
      <c r="H260" s="47" t="str">
        <f>IF(ISBLANK(A260),"",IFERROR(GETPIVOTDATA("NB NC",TCD_Doc_ST!$A259,"NOM ENTREPRISE","A")+Docs_EExt!W259,""))</f>
        <v/>
      </c>
      <c r="I260" s="47" t="str">
        <f>IF(ISBLANK(A260),"",IFERROR(GETPIVOTDATA("NB NC",TCD_Doc_ST!#REF!,"NOM ENTREPRISE","A")+GETPIVOTDATA("NB NC",TCD_Doc_ST!#REF!,"NOM ENTREPRISE","A"),""))</f>
        <v/>
      </c>
      <c r="J260" s="47" t="str">
        <f>IF(ISBLANK(A260),"",IFERROR((GETPIVOTDATA("Somme de NB",TCD_Doc_ST!$A259,"NOM ENTREPRISE","A")+GETPIVOTDATA("Somme de NB",TCD_Doc_ST!#REF!,"NOM ENTREPRISE","A")+GETPIVOTDATA("Somme de NB",TCD_Habi!$A$3,"NOM ENTREPRISE","A")+Docs_EExt!W259)-(H260+I260),""))</f>
        <v/>
      </c>
      <c r="K260" s="47" t="str">
        <f t="shared" si="7"/>
        <v/>
      </c>
      <c r="L260" s="47" t="str">
        <f>IF(ISBLANK(A260),"",IFERROR(GETPIVOTDATA("NOM ENTREPRISE",TCD_Corresp!$A$3,"NOM ENTREPRISE","A"),""))</f>
        <v/>
      </c>
      <c r="M260" s="47" t="str">
        <f>IF(ISBLANK(A260),"",IFERROR(GETPIVOTDATA("Nombre de N°IE",TCD_Doc_ST!#REF!,"NOM ENTREPRISE","A"),""))</f>
        <v/>
      </c>
      <c r="N260" s="46" t="str">
        <f>IF(ISBLANK(A260),"",IFERROR(GETPIVOTDATA("Nombre de NOM ENTREPRISE",TCD_Doc_ST!$A259,"NOM ENTREPRISE","A"),""))</f>
        <v/>
      </c>
    </row>
    <row r="261" spans="1:14" ht="30" customHeight="1" x14ac:dyDescent="0.25">
      <c r="A261" s="44"/>
      <c r="B261" s="45"/>
      <c r="C261" s="47"/>
      <c r="D261" s="47"/>
      <c r="E261" s="48"/>
      <c r="F261" s="48"/>
      <c r="G261" s="49" t="str">
        <f t="shared" ref="G261:G324" si="8">IFERROR(J261/(H261+I261+J261),"")</f>
        <v/>
      </c>
      <c r="H261" s="47" t="str">
        <f>IF(ISBLANK(A261),"",IFERROR(GETPIVOTDATA("NB NC",TCD_Doc_ST!$A260,"NOM ENTREPRISE","A")+Docs_EExt!W260,""))</f>
        <v/>
      </c>
      <c r="I261" s="47" t="str">
        <f>IF(ISBLANK(A261),"",IFERROR(GETPIVOTDATA("NB NC",TCD_Doc_ST!#REF!,"NOM ENTREPRISE","A")+GETPIVOTDATA("NB NC",TCD_Doc_ST!#REF!,"NOM ENTREPRISE","A"),""))</f>
        <v/>
      </c>
      <c r="J261" s="47" t="str">
        <f>IF(ISBLANK(A261),"",IFERROR((GETPIVOTDATA("Somme de NB",TCD_Doc_ST!$A260,"NOM ENTREPRISE","A")+GETPIVOTDATA("Somme de NB",TCD_Doc_ST!#REF!,"NOM ENTREPRISE","A")+GETPIVOTDATA("Somme de NB",TCD_Habi!$A$3,"NOM ENTREPRISE","A")+Docs_EExt!W260)-(H261+I261),""))</f>
        <v/>
      </c>
      <c r="K261" s="47" t="str">
        <f t="shared" ref="K261:K324" si="9">IF(ISBLANK(A261),"",J261+I261+H261)</f>
        <v/>
      </c>
      <c r="L261" s="47" t="str">
        <f>IF(ISBLANK(A261),"",IFERROR(GETPIVOTDATA("NOM ENTREPRISE",TCD_Corresp!$A$3,"NOM ENTREPRISE","A"),""))</f>
        <v/>
      </c>
      <c r="M261" s="47" t="str">
        <f>IF(ISBLANK(A261),"",IFERROR(GETPIVOTDATA("Nombre de N°IE",TCD_Doc_ST!#REF!,"NOM ENTREPRISE","A"),""))</f>
        <v/>
      </c>
      <c r="N261" s="46" t="str">
        <f>IF(ISBLANK(A261),"",IFERROR(GETPIVOTDATA("Nombre de NOM ENTREPRISE",TCD_Doc_ST!$A260,"NOM ENTREPRISE","A"),""))</f>
        <v/>
      </c>
    </row>
    <row r="262" spans="1:14" ht="30" customHeight="1" x14ac:dyDescent="0.25">
      <c r="A262" s="44"/>
      <c r="B262" s="45"/>
      <c r="C262" s="47"/>
      <c r="D262" s="47"/>
      <c r="E262" s="48"/>
      <c r="F262" s="48"/>
      <c r="G262" s="49" t="str">
        <f t="shared" si="8"/>
        <v/>
      </c>
      <c r="H262" s="47" t="str">
        <f>IF(ISBLANK(A262),"",IFERROR(GETPIVOTDATA("NB NC",TCD_Doc_ST!$A261,"NOM ENTREPRISE","A")+Docs_EExt!W261,""))</f>
        <v/>
      </c>
      <c r="I262" s="47" t="str">
        <f>IF(ISBLANK(A262),"",IFERROR(GETPIVOTDATA("NB NC",TCD_Doc_ST!#REF!,"NOM ENTREPRISE","A")+GETPIVOTDATA("NB NC",TCD_Doc_ST!#REF!,"NOM ENTREPRISE","A"),""))</f>
        <v/>
      </c>
      <c r="J262" s="47" t="str">
        <f>IF(ISBLANK(A262),"",IFERROR((GETPIVOTDATA("Somme de NB",TCD_Doc_ST!$A261,"NOM ENTREPRISE","A")+GETPIVOTDATA("Somme de NB",TCD_Doc_ST!#REF!,"NOM ENTREPRISE","A")+GETPIVOTDATA("Somme de NB",TCD_Habi!$A$3,"NOM ENTREPRISE","A")+Docs_EExt!W261)-(H262+I262),""))</f>
        <v/>
      </c>
      <c r="K262" s="47" t="str">
        <f t="shared" si="9"/>
        <v/>
      </c>
      <c r="L262" s="47" t="str">
        <f>IF(ISBLANK(A262),"",IFERROR(GETPIVOTDATA("NOM ENTREPRISE",TCD_Corresp!$A$3,"NOM ENTREPRISE","A"),""))</f>
        <v/>
      </c>
      <c r="M262" s="47" t="str">
        <f>IF(ISBLANK(A262),"",IFERROR(GETPIVOTDATA("Nombre de N°IE",TCD_Doc_ST!#REF!,"NOM ENTREPRISE","A"),""))</f>
        <v/>
      </c>
      <c r="N262" s="46" t="str">
        <f>IF(ISBLANK(A262),"",IFERROR(GETPIVOTDATA("Nombre de NOM ENTREPRISE",TCD_Doc_ST!$A261,"NOM ENTREPRISE","A"),""))</f>
        <v/>
      </c>
    </row>
    <row r="263" spans="1:14" ht="30" customHeight="1" x14ac:dyDescent="0.25">
      <c r="A263" s="44"/>
      <c r="B263" s="45"/>
      <c r="C263" s="47"/>
      <c r="D263" s="47"/>
      <c r="E263" s="48"/>
      <c r="F263" s="48"/>
      <c r="G263" s="49" t="str">
        <f t="shared" si="8"/>
        <v/>
      </c>
      <c r="H263" s="47" t="str">
        <f>IF(ISBLANK(A263),"",IFERROR(GETPIVOTDATA("NB NC",TCD_Doc_ST!$A262,"NOM ENTREPRISE","A")+Docs_EExt!W262,""))</f>
        <v/>
      </c>
      <c r="I263" s="47" t="str">
        <f>IF(ISBLANK(A263),"",IFERROR(GETPIVOTDATA("NB NC",TCD_Doc_ST!#REF!,"NOM ENTREPRISE","A")+GETPIVOTDATA("NB NC",TCD_Doc_ST!#REF!,"NOM ENTREPRISE","A"),""))</f>
        <v/>
      </c>
      <c r="J263" s="47" t="str">
        <f>IF(ISBLANK(A263),"",IFERROR((GETPIVOTDATA("Somme de NB",TCD_Doc_ST!$A262,"NOM ENTREPRISE","A")+GETPIVOTDATA("Somme de NB",TCD_Doc_ST!#REF!,"NOM ENTREPRISE","A")+GETPIVOTDATA("Somme de NB",TCD_Habi!$A$3,"NOM ENTREPRISE","A")+Docs_EExt!W262)-(H263+I263),""))</f>
        <v/>
      </c>
      <c r="K263" s="47" t="str">
        <f t="shared" si="9"/>
        <v/>
      </c>
      <c r="L263" s="47" t="str">
        <f>IF(ISBLANK(A263),"",IFERROR(GETPIVOTDATA("NOM ENTREPRISE",TCD_Corresp!$A$3,"NOM ENTREPRISE","A"),""))</f>
        <v/>
      </c>
      <c r="M263" s="47" t="str">
        <f>IF(ISBLANK(A263),"",IFERROR(GETPIVOTDATA("Nombre de N°IE",TCD_Doc_ST!#REF!,"NOM ENTREPRISE","A"),""))</f>
        <v/>
      </c>
      <c r="N263" s="46" t="str">
        <f>IF(ISBLANK(A263),"",IFERROR(GETPIVOTDATA("Nombre de NOM ENTREPRISE",TCD_Doc_ST!$A262,"NOM ENTREPRISE","A"),""))</f>
        <v/>
      </c>
    </row>
    <row r="264" spans="1:14" ht="30" customHeight="1" x14ac:dyDescent="0.25">
      <c r="A264" s="44"/>
      <c r="B264" s="45"/>
      <c r="C264" s="47"/>
      <c r="D264" s="47"/>
      <c r="E264" s="48"/>
      <c r="F264" s="48"/>
      <c r="G264" s="49" t="str">
        <f t="shared" si="8"/>
        <v/>
      </c>
      <c r="H264" s="47" t="str">
        <f>IF(ISBLANK(A264),"",IFERROR(GETPIVOTDATA("NB NC",TCD_Doc_ST!$A263,"NOM ENTREPRISE","A")+Docs_EExt!W263,""))</f>
        <v/>
      </c>
      <c r="I264" s="47" t="str">
        <f>IF(ISBLANK(A264),"",IFERROR(GETPIVOTDATA("NB NC",TCD_Doc_ST!#REF!,"NOM ENTREPRISE","A")+GETPIVOTDATA("NB NC",TCD_Doc_ST!#REF!,"NOM ENTREPRISE","A"),""))</f>
        <v/>
      </c>
      <c r="J264" s="47" t="str">
        <f>IF(ISBLANK(A264),"",IFERROR((GETPIVOTDATA("Somme de NB",TCD_Doc_ST!$A263,"NOM ENTREPRISE","A")+GETPIVOTDATA("Somme de NB",TCD_Doc_ST!#REF!,"NOM ENTREPRISE","A")+GETPIVOTDATA("Somme de NB",TCD_Habi!$A$3,"NOM ENTREPRISE","A")+Docs_EExt!W263)-(H264+I264),""))</f>
        <v/>
      </c>
      <c r="K264" s="47" t="str">
        <f t="shared" si="9"/>
        <v/>
      </c>
      <c r="L264" s="47" t="str">
        <f>IF(ISBLANK(A264),"",IFERROR(GETPIVOTDATA("NOM ENTREPRISE",TCD_Corresp!$A$3,"NOM ENTREPRISE","A"),""))</f>
        <v/>
      </c>
      <c r="M264" s="47" t="str">
        <f>IF(ISBLANK(A264),"",IFERROR(GETPIVOTDATA("Nombre de N°IE",TCD_Doc_ST!#REF!,"NOM ENTREPRISE","A"),""))</f>
        <v/>
      </c>
      <c r="N264" s="46" t="str">
        <f>IF(ISBLANK(A264),"",IFERROR(GETPIVOTDATA("Nombre de NOM ENTREPRISE",TCD_Doc_ST!$A263,"NOM ENTREPRISE","A"),""))</f>
        <v/>
      </c>
    </row>
    <row r="265" spans="1:14" ht="30" customHeight="1" x14ac:dyDescent="0.25">
      <c r="A265" s="44"/>
      <c r="B265" s="45"/>
      <c r="C265" s="47"/>
      <c r="D265" s="47"/>
      <c r="E265" s="48"/>
      <c r="F265" s="48"/>
      <c r="G265" s="49" t="str">
        <f t="shared" si="8"/>
        <v/>
      </c>
      <c r="H265" s="47" t="str">
        <f>IF(ISBLANK(A265),"",IFERROR(GETPIVOTDATA("NB NC",TCD_Doc_ST!$A264,"NOM ENTREPRISE","A")+Docs_EExt!W264,""))</f>
        <v/>
      </c>
      <c r="I265" s="47" t="str">
        <f>IF(ISBLANK(A265),"",IFERROR(GETPIVOTDATA("NB NC",TCD_Doc_ST!#REF!,"NOM ENTREPRISE","A")+GETPIVOTDATA("NB NC",TCD_Doc_ST!#REF!,"NOM ENTREPRISE","A"),""))</f>
        <v/>
      </c>
      <c r="J265" s="47" t="str">
        <f>IF(ISBLANK(A265),"",IFERROR((GETPIVOTDATA("Somme de NB",TCD_Doc_ST!$A264,"NOM ENTREPRISE","A")+GETPIVOTDATA("Somme de NB",TCD_Doc_ST!#REF!,"NOM ENTREPRISE","A")+GETPIVOTDATA("Somme de NB",TCD_Habi!$A$3,"NOM ENTREPRISE","A")+Docs_EExt!W264)-(H265+I265),""))</f>
        <v/>
      </c>
      <c r="K265" s="47" t="str">
        <f t="shared" si="9"/>
        <v/>
      </c>
      <c r="L265" s="47" t="str">
        <f>IF(ISBLANK(A265),"",IFERROR(GETPIVOTDATA("NOM ENTREPRISE",TCD_Corresp!$A$3,"NOM ENTREPRISE","A"),""))</f>
        <v/>
      </c>
      <c r="M265" s="47" t="str">
        <f>IF(ISBLANK(A265),"",IFERROR(GETPIVOTDATA("Nombre de N°IE",TCD_Doc_ST!#REF!,"NOM ENTREPRISE","A"),""))</f>
        <v/>
      </c>
      <c r="N265" s="46" t="str">
        <f>IF(ISBLANK(A265),"",IFERROR(GETPIVOTDATA("Nombre de NOM ENTREPRISE",TCD_Doc_ST!$A264,"NOM ENTREPRISE","A"),""))</f>
        <v/>
      </c>
    </row>
    <row r="266" spans="1:14" ht="30" customHeight="1" x14ac:dyDescent="0.25">
      <c r="A266" s="44"/>
      <c r="B266" s="45"/>
      <c r="C266" s="47"/>
      <c r="D266" s="47"/>
      <c r="E266" s="48"/>
      <c r="F266" s="48"/>
      <c r="G266" s="49" t="str">
        <f t="shared" si="8"/>
        <v/>
      </c>
      <c r="H266" s="47" t="str">
        <f>IF(ISBLANK(A266),"",IFERROR(GETPIVOTDATA("NB NC",TCD_Doc_ST!$A265,"NOM ENTREPRISE","A")+Docs_EExt!W265,""))</f>
        <v/>
      </c>
      <c r="I266" s="47" t="str">
        <f>IF(ISBLANK(A266),"",IFERROR(GETPIVOTDATA("NB NC",TCD_Doc_ST!#REF!,"NOM ENTREPRISE","A")+GETPIVOTDATA("NB NC",TCD_Doc_ST!#REF!,"NOM ENTREPRISE","A"),""))</f>
        <v/>
      </c>
      <c r="J266" s="47" t="str">
        <f>IF(ISBLANK(A266),"",IFERROR((GETPIVOTDATA("Somme de NB",TCD_Doc_ST!$A265,"NOM ENTREPRISE","A")+GETPIVOTDATA("Somme de NB",TCD_Doc_ST!#REF!,"NOM ENTREPRISE","A")+GETPIVOTDATA("Somme de NB",TCD_Habi!$A$3,"NOM ENTREPRISE","A")+Docs_EExt!W265)-(H266+I266),""))</f>
        <v/>
      </c>
      <c r="K266" s="47" t="str">
        <f t="shared" si="9"/>
        <v/>
      </c>
      <c r="L266" s="47" t="str">
        <f>IF(ISBLANK(A266),"",IFERROR(GETPIVOTDATA("NOM ENTREPRISE",TCD_Corresp!$A$3,"NOM ENTREPRISE","A"),""))</f>
        <v/>
      </c>
      <c r="M266" s="47" t="str">
        <f>IF(ISBLANK(A266),"",IFERROR(GETPIVOTDATA("Nombre de N°IE",TCD_Doc_ST!#REF!,"NOM ENTREPRISE","A"),""))</f>
        <v/>
      </c>
      <c r="N266" s="46" t="str">
        <f>IF(ISBLANK(A266),"",IFERROR(GETPIVOTDATA("Nombre de NOM ENTREPRISE",TCD_Doc_ST!$A265,"NOM ENTREPRISE","A"),""))</f>
        <v/>
      </c>
    </row>
    <row r="267" spans="1:14" ht="30" customHeight="1" x14ac:dyDescent="0.25">
      <c r="A267" s="44"/>
      <c r="B267" s="45"/>
      <c r="C267" s="47"/>
      <c r="D267" s="47"/>
      <c r="E267" s="48"/>
      <c r="F267" s="48"/>
      <c r="G267" s="49" t="str">
        <f t="shared" si="8"/>
        <v/>
      </c>
      <c r="H267" s="47" t="str">
        <f>IF(ISBLANK(A267),"",IFERROR(GETPIVOTDATA("NB NC",TCD_Doc_ST!$A266,"NOM ENTREPRISE","A")+Docs_EExt!W266,""))</f>
        <v/>
      </c>
      <c r="I267" s="47" t="str">
        <f>IF(ISBLANK(A267),"",IFERROR(GETPIVOTDATA("NB NC",TCD_Doc_ST!#REF!,"NOM ENTREPRISE","A")+GETPIVOTDATA("NB NC",TCD_Doc_ST!#REF!,"NOM ENTREPRISE","A"),""))</f>
        <v/>
      </c>
      <c r="J267" s="47" t="str">
        <f>IF(ISBLANK(A267),"",IFERROR((GETPIVOTDATA("Somme de NB",TCD_Doc_ST!$A266,"NOM ENTREPRISE","A")+GETPIVOTDATA("Somme de NB",TCD_Doc_ST!#REF!,"NOM ENTREPRISE","A")+GETPIVOTDATA("Somme de NB",TCD_Habi!$A$3,"NOM ENTREPRISE","A")+Docs_EExt!W266)-(H267+I267),""))</f>
        <v/>
      </c>
      <c r="K267" s="47" t="str">
        <f t="shared" si="9"/>
        <v/>
      </c>
      <c r="L267" s="47" t="str">
        <f>IF(ISBLANK(A267),"",IFERROR(GETPIVOTDATA("NOM ENTREPRISE",TCD_Corresp!$A$3,"NOM ENTREPRISE","A"),""))</f>
        <v/>
      </c>
      <c r="M267" s="47" t="str">
        <f>IF(ISBLANK(A267),"",IFERROR(GETPIVOTDATA("Nombre de N°IE",TCD_Doc_ST!#REF!,"NOM ENTREPRISE","A"),""))</f>
        <v/>
      </c>
      <c r="N267" s="46" t="str">
        <f>IF(ISBLANK(A267),"",IFERROR(GETPIVOTDATA("Nombre de NOM ENTREPRISE",TCD_Doc_ST!$A266,"NOM ENTREPRISE","A"),""))</f>
        <v/>
      </c>
    </row>
    <row r="268" spans="1:14" ht="30" customHeight="1" x14ac:dyDescent="0.25">
      <c r="A268" s="44"/>
      <c r="B268" s="45"/>
      <c r="C268" s="47"/>
      <c r="D268" s="47"/>
      <c r="E268" s="48"/>
      <c r="F268" s="48"/>
      <c r="G268" s="49" t="str">
        <f t="shared" si="8"/>
        <v/>
      </c>
      <c r="H268" s="47" t="str">
        <f>IF(ISBLANK(A268),"",IFERROR(GETPIVOTDATA("NB NC",TCD_Doc_ST!$A267,"NOM ENTREPRISE","A")+Docs_EExt!W267,""))</f>
        <v/>
      </c>
      <c r="I268" s="47" t="str">
        <f>IF(ISBLANK(A268),"",IFERROR(GETPIVOTDATA("NB NC",TCD_Doc_ST!#REF!,"NOM ENTREPRISE","A")+GETPIVOTDATA("NB NC",TCD_Doc_ST!#REF!,"NOM ENTREPRISE","A"),""))</f>
        <v/>
      </c>
      <c r="J268" s="47" t="str">
        <f>IF(ISBLANK(A268),"",IFERROR((GETPIVOTDATA("Somme de NB",TCD_Doc_ST!$A267,"NOM ENTREPRISE","A")+GETPIVOTDATA("Somme de NB",TCD_Doc_ST!#REF!,"NOM ENTREPRISE","A")+GETPIVOTDATA("Somme de NB",TCD_Habi!$A$3,"NOM ENTREPRISE","A")+Docs_EExt!W267)-(H268+I268),""))</f>
        <v/>
      </c>
      <c r="K268" s="47" t="str">
        <f t="shared" si="9"/>
        <v/>
      </c>
      <c r="L268" s="47" t="str">
        <f>IF(ISBLANK(A268),"",IFERROR(GETPIVOTDATA("NOM ENTREPRISE",TCD_Corresp!$A$3,"NOM ENTREPRISE","A"),""))</f>
        <v/>
      </c>
      <c r="M268" s="47" t="str">
        <f>IF(ISBLANK(A268),"",IFERROR(GETPIVOTDATA("Nombre de N°IE",TCD_Doc_ST!#REF!,"NOM ENTREPRISE","A"),""))</f>
        <v/>
      </c>
      <c r="N268" s="46" t="str">
        <f>IF(ISBLANK(A268),"",IFERROR(GETPIVOTDATA("Nombre de NOM ENTREPRISE",TCD_Doc_ST!$A267,"NOM ENTREPRISE","A"),""))</f>
        <v/>
      </c>
    </row>
    <row r="269" spans="1:14" ht="30" customHeight="1" x14ac:dyDescent="0.25">
      <c r="A269" s="44"/>
      <c r="B269" s="45"/>
      <c r="C269" s="47"/>
      <c r="D269" s="47"/>
      <c r="E269" s="48"/>
      <c r="F269" s="48"/>
      <c r="G269" s="49" t="str">
        <f t="shared" si="8"/>
        <v/>
      </c>
      <c r="H269" s="47" t="str">
        <f>IF(ISBLANK(A269),"",IFERROR(GETPIVOTDATA("NB NC",TCD_Doc_ST!$A268,"NOM ENTREPRISE","A")+Docs_EExt!W268,""))</f>
        <v/>
      </c>
      <c r="I269" s="47" t="str">
        <f>IF(ISBLANK(A269),"",IFERROR(GETPIVOTDATA("NB NC",TCD_Doc_ST!#REF!,"NOM ENTREPRISE","A")+GETPIVOTDATA("NB NC",TCD_Doc_ST!#REF!,"NOM ENTREPRISE","A"),""))</f>
        <v/>
      </c>
      <c r="J269" s="47" t="str">
        <f>IF(ISBLANK(A269),"",IFERROR((GETPIVOTDATA("Somme de NB",TCD_Doc_ST!$A268,"NOM ENTREPRISE","A")+GETPIVOTDATA("Somme de NB",TCD_Doc_ST!#REF!,"NOM ENTREPRISE","A")+GETPIVOTDATA("Somme de NB",TCD_Habi!$A$3,"NOM ENTREPRISE","A")+Docs_EExt!W268)-(H269+I269),""))</f>
        <v/>
      </c>
      <c r="K269" s="47" t="str">
        <f t="shared" si="9"/>
        <v/>
      </c>
      <c r="L269" s="47" t="str">
        <f>IF(ISBLANK(A269),"",IFERROR(GETPIVOTDATA("NOM ENTREPRISE",TCD_Corresp!$A$3,"NOM ENTREPRISE","A"),""))</f>
        <v/>
      </c>
      <c r="M269" s="47" t="str">
        <f>IF(ISBLANK(A269),"",IFERROR(GETPIVOTDATA("Nombre de N°IE",TCD_Doc_ST!#REF!,"NOM ENTREPRISE","A"),""))</f>
        <v/>
      </c>
      <c r="N269" s="46" t="str">
        <f>IF(ISBLANK(A269),"",IFERROR(GETPIVOTDATA("Nombre de NOM ENTREPRISE",TCD_Doc_ST!$A268,"NOM ENTREPRISE","A"),""))</f>
        <v/>
      </c>
    </row>
    <row r="270" spans="1:14" ht="30" customHeight="1" x14ac:dyDescent="0.25">
      <c r="A270" s="44"/>
      <c r="B270" s="45"/>
      <c r="C270" s="47"/>
      <c r="D270" s="47"/>
      <c r="E270" s="48"/>
      <c r="F270" s="48"/>
      <c r="G270" s="49" t="str">
        <f t="shared" si="8"/>
        <v/>
      </c>
      <c r="H270" s="47" t="str">
        <f>IF(ISBLANK(A270),"",IFERROR(GETPIVOTDATA("NB NC",TCD_Doc_ST!$A269,"NOM ENTREPRISE","A")+Docs_EExt!W269,""))</f>
        <v/>
      </c>
      <c r="I270" s="47" t="str">
        <f>IF(ISBLANK(A270),"",IFERROR(GETPIVOTDATA("NB NC",TCD_Doc_ST!#REF!,"NOM ENTREPRISE","A")+GETPIVOTDATA("NB NC",TCD_Doc_ST!#REF!,"NOM ENTREPRISE","A"),""))</f>
        <v/>
      </c>
      <c r="J270" s="47" t="str">
        <f>IF(ISBLANK(A270),"",IFERROR((GETPIVOTDATA("Somme de NB",TCD_Doc_ST!$A269,"NOM ENTREPRISE","A")+GETPIVOTDATA("Somme de NB",TCD_Doc_ST!#REF!,"NOM ENTREPRISE","A")+GETPIVOTDATA("Somme de NB",TCD_Habi!$A$3,"NOM ENTREPRISE","A")+Docs_EExt!W269)-(H270+I270),""))</f>
        <v/>
      </c>
      <c r="K270" s="47" t="str">
        <f t="shared" si="9"/>
        <v/>
      </c>
      <c r="L270" s="47" t="str">
        <f>IF(ISBLANK(A270),"",IFERROR(GETPIVOTDATA("NOM ENTREPRISE",TCD_Corresp!$A$3,"NOM ENTREPRISE","A"),""))</f>
        <v/>
      </c>
      <c r="M270" s="47" t="str">
        <f>IF(ISBLANK(A270),"",IFERROR(GETPIVOTDATA("Nombre de N°IE",TCD_Doc_ST!#REF!,"NOM ENTREPRISE","A"),""))</f>
        <v/>
      </c>
      <c r="N270" s="46" t="str">
        <f>IF(ISBLANK(A270),"",IFERROR(GETPIVOTDATA("Nombre de NOM ENTREPRISE",TCD_Doc_ST!$A269,"NOM ENTREPRISE","A"),""))</f>
        <v/>
      </c>
    </row>
    <row r="271" spans="1:14" ht="30" customHeight="1" x14ac:dyDescent="0.25">
      <c r="A271" s="44"/>
      <c r="B271" s="45"/>
      <c r="C271" s="47"/>
      <c r="D271" s="47"/>
      <c r="E271" s="48"/>
      <c r="F271" s="48"/>
      <c r="G271" s="49" t="str">
        <f t="shared" si="8"/>
        <v/>
      </c>
      <c r="H271" s="47" t="str">
        <f>IF(ISBLANK(A271),"",IFERROR(GETPIVOTDATA("NB NC",TCD_Doc_ST!$A270,"NOM ENTREPRISE","A")+Docs_EExt!W270,""))</f>
        <v/>
      </c>
      <c r="I271" s="47" t="str">
        <f>IF(ISBLANK(A271),"",IFERROR(GETPIVOTDATA("NB NC",TCD_Doc_ST!#REF!,"NOM ENTREPRISE","A")+GETPIVOTDATA("NB NC",TCD_Doc_ST!#REF!,"NOM ENTREPRISE","A"),""))</f>
        <v/>
      </c>
      <c r="J271" s="47" t="str">
        <f>IF(ISBLANK(A271),"",IFERROR((GETPIVOTDATA("Somme de NB",TCD_Doc_ST!$A270,"NOM ENTREPRISE","A")+GETPIVOTDATA("Somme de NB",TCD_Doc_ST!#REF!,"NOM ENTREPRISE","A")+GETPIVOTDATA("Somme de NB",TCD_Habi!$A$3,"NOM ENTREPRISE","A")+Docs_EExt!W270)-(H271+I271),""))</f>
        <v/>
      </c>
      <c r="K271" s="47" t="str">
        <f t="shared" si="9"/>
        <v/>
      </c>
      <c r="L271" s="47" t="str">
        <f>IF(ISBLANK(A271),"",IFERROR(GETPIVOTDATA("NOM ENTREPRISE",TCD_Corresp!$A$3,"NOM ENTREPRISE","A"),""))</f>
        <v/>
      </c>
      <c r="M271" s="47" t="str">
        <f>IF(ISBLANK(A271),"",IFERROR(GETPIVOTDATA("Nombre de N°IE",TCD_Doc_ST!#REF!,"NOM ENTREPRISE","A"),""))</f>
        <v/>
      </c>
      <c r="N271" s="46" t="str">
        <f>IF(ISBLANK(A271),"",IFERROR(GETPIVOTDATA("Nombre de NOM ENTREPRISE",TCD_Doc_ST!$A270,"NOM ENTREPRISE","A"),""))</f>
        <v/>
      </c>
    </row>
    <row r="272" spans="1:14" ht="30" customHeight="1" x14ac:dyDescent="0.25">
      <c r="A272" s="44"/>
      <c r="B272" s="45"/>
      <c r="C272" s="47"/>
      <c r="D272" s="47"/>
      <c r="E272" s="48"/>
      <c r="F272" s="48"/>
      <c r="G272" s="49" t="str">
        <f t="shared" si="8"/>
        <v/>
      </c>
      <c r="H272" s="47" t="str">
        <f>IF(ISBLANK(A272),"",IFERROR(GETPIVOTDATA("NB NC",TCD_Doc_ST!$A271,"NOM ENTREPRISE","A")+Docs_EExt!W271,""))</f>
        <v/>
      </c>
      <c r="I272" s="47" t="str">
        <f>IF(ISBLANK(A272),"",IFERROR(GETPIVOTDATA("NB NC",TCD_Doc_ST!#REF!,"NOM ENTREPRISE","A")+GETPIVOTDATA("NB NC",TCD_Doc_ST!#REF!,"NOM ENTREPRISE","A"),""))</f>
        <v/>
      </c>
      <c r="J272" s="47" t="str">
        <f>IF(ISBLANK(A272),"",IFERROR((GETPIVOTDATA("Somme de NB",TCD_Doc_ST!$A271,"NOM ENTREPRISE","A")+GETPIVOTDATA("Somme de NB",TCD_Doc_ST!#REF!,"NOM ENTREPRISE","A")+GETPIVOTDATA("Somme de NB",TCD_Habi!$A$3,"NOM ENTREPRISE","A")+Docs_EExt!W271)-(H272+I272),""))</f>
        <v/>
      </c>
      <c r="K272" s="47" t="str">
        <f t="shared" si="9"/>
        <v/>
      </c>
      <c r="L272" s="47" t="str">
        <f>IF(ISBLANK(A272),"",IFERROR(GETPIVOTDATA("NOM ENTREPRISE",TCD_Corresp!$A$3,"NOM ENTREPRISE","A"),""))</f>
        <v/>
      </c>
      <c r="M272" s="47" t="str">
        <f>IF(ISBLANK(A272),"",IFERROR(GETPIVOTDATA("Nombre de N°IE",TCD_Doc_ST!#REF!,"NOM ENTREPRISE","A"),""))</f>
        <v/>
      </c>
      <c r="N272" s="46" t="str">
        <f>IF(ISBLANK(A272),"",IFERROR(GETPIVOTDATA("Nombre de NOM ENTREPRISE",TCD_Doc_ST!$A271,"NOM ENTREPRISE","A"),""))</f>
        <v/>
      </c>
    </row>
    <row r="273" spans="1:14" ht="30" customHeight="1" x14ac:dyDescent="0.25">
      <c r="A273" s="44"/>
      <c r="B273" s="45"/>
      <c r="C273" s="47"/>
      <c r="D273" s="47"/>
      <c r="E273" s="48"/>
      <c r="F273" s="48"/>
      <c r="G273" s="49" t="str">
        <f t="shared" si="8"/>
        <v/>
      </c>
      <c r="H273" s="47" t="str">
        <f>IF(ISBLANK(A273),"",IFERROR(GETPIVOTDATA("NB NC",TCD_Doc_ST!$A272,"NOM ENTREPRISE","A")+Docs_EExt!W272,""))</f>
        <v/>
      </c>
      <c r="I273" s="47" t="str">
        <f>IF(ISBLANK(A273),"",IFERROR(GETPIVOTDATA("NB NC",TCD_Doc_ST!#REF!,"NOM ENTREPRISE","A")+GETPIVOTDATA("NB NC",TCD_Doc_ST!#REF!,"NOM ENTREPRISE","A"),""))</f>
        <v/>
      </c>
      <c r="J273" s="47" t="str">
        <f>IF(ISBLANK(A273),"",IFERROR((GETPIVOTDATA("Somme de NB",TCD_Doc_ST!$A272,"NOM ENTREPRISE","A")+GETPIVOTDATA("Somme de NB",TCD_Doc_ST!#REF!,"NOM ENTREPRISE","A")+GETPIVOTDATA("Somme de NB",TCD_Habi!$A$3,"NOM ENTREPRISE","A")+Docs_EExt!W272)-(H273+I273),""))</f>
        <v/>
      </c>
      <c r="K273" s="47" t="str">
        <f t="shared" si="9"/>
        <v/>
      </c>
      <c r="L273" s="47" t="str">
        <f>IF(ISBLANK(A273),"",IFERROR(GETPIVOTDATA("NOM ENTREPRISE",TCD_Corresp!$A$3,"NOM ENTREPRISE","A"),""))</f>
        <v/>
      </c>
      <c r="M273" s="47" t="str">
        <f>IF(ISBLANK(A273),"",IFERROR(GETPIVOTDATA("Nombre de N°IE",TCD_Doc_ST!#REF!,"NOM ENTREPRISE","A"),""))</f>
        <v/>
      </c>
      <c r="N273" s="46" t="str">
        <f>IF(ISBLANK(A273),"",IFERROR(GETPIVOTDATA("Nombre de NOM ENTREPRISE",TCD_Doc_ST!$A272,"NOM ENTREPRISE","A"),""))</f>
        <v/>
      </c>
    </row>
    <row r="274" spans="1:14" ht="30" customHeight="1" x14ac:dyDescent="0.25">
      <c r="A274" s="44"/>
      <c r="B274" s="45"/>
      <c r="C274" s="47"/>
      <c r="D274" s="47"/>
      <c r="E274" s="48"/>
      <c r="F274" s="48"/>
      <c r="G274" s="49" t="str">
        <f t="shared" si="8"/>
        <v/>
      </c>
      <c r="H274" s="47" t="str">
        <f>IF(ISBLANK(A274),"",IFERROR(GETPIVOTDATA("NB NC",TCD_Doc_ST!$A273,"NOM ENTREPRISE","A")+Docs_EExt!W273,""))</f>
        <v/>
      </c>
      <c r="I274" s="47" t="str">
        <f>IF(ISBLANK(A274),"",IFERROR(GETPIVOTDATA("NB NC",TCD_Doc_ST!#REF!,"NOM ENTREPRISE","A")+GETPIVOTDATA("NB NC",TCD_Doc_ST!#REF!,"NOM ENTREPRISE","A"),""))</f>
        <v/>
      </c>
      <c r="J274" s="47" t="str">
        <f>IF(ISBLANK(A274),"",IFERROR((GETPIVOTDATA("Somme de NB",TCD_Doc_ST!$A273,"NOM ENTREPRISE","A")+GETPIVOTDATA("Somme de NB",TCD_Doc_ST!#REF!,"NOM ENTREPRISE","A")+GETPIVOTDATA("Somme de NB",TCD_Habi!$A$3,"NOM ENTREPRISE","A")+Docs_EExt!W273)-(H274+I274),""))</f>
        <v/>
      </c>
      <c r="K274" s="47" t="str">
        <f t="shared" si="9"/>
        <v/>
      </c>
      <c r="L274" s="47" t="str">
        <f>IF(ISBLANK(A274),"",IFERROR(GETPIVOTDATA("NOM ENTREPRISE",TCD_Corresp!$A$3,"NOM ENTREPRISE","A"),""))</f>
        <v/>
      </c>
      <c r="M274" s="47" t="str">
        <f>IF(ISBLANK(A274),"",IFERROR(GETPIVOTDATA("Nombre de N°IE",TCD_Doc_ST!#REF!,"NOM ENTREPRISE","A"),""))</f>
        <v/>
      </c>
      <c r="N274" s="46" t="str">
        <f>IF(ISBLANK(A274),"",IFERROR(GETPIVOTDATA("Nombre de NOM ENTREPRISE",TCD_Doc_ST!$A273,"NOM ENTREPRISE","A"),""))</f>
        <v/>
      </c>
    </row>
    <row r="275" spans="1:14" ht="30" customHeight="1" x14ac:dyDescent="0.25">
      <c r="A275" s="44"/>
      <c r="B275" s="45"/>
      <c r="C275" s="47"/>
      <c r="D275" s="47"/>
      <c r="E275" s="48"/>
      <c r="F275" s="48"/>
      <c r="G275" s="49" t="str">
        <f t="shared" si="8"/>
        <v/>
      </c>
      <c r="H275" s="47" t="str">
        <f>IF(ISBLANK(A275),"",IFERROR(GETPIVOTDATA("NB NC",TCD_Doc_ST!$A274,"NOM ENTREPRISE","A")+Docs_EExt!W274,""))</f>
        <v/>
      </c>
      <c r="I275" s="47" t="str">
        <f>IF(ISBLANK(A275),"",IFERROR(GETPIVOTDATA("NB NC",TCD_Doc_ST!#REF!,"NOM ENTREPRISE","A")+GETPIVOTDATA("NB NC",TCD_Doc_ST!#REF!,"NOM ENTREPRISE","A"),""))</f>
        <v/>
      </c>
      <c r="J275" s="47" t="str">
        <f>IF(ISBLANK(A275),"",IFERROR((GETPIVOTDATA("Somme de NB",TCD_Doc_ST!$A274,"NOM ENTREPRISE","A")+GETPIVOTDATA("Somme de NB",TCD_Doc_ST!#REF!,"NOM ENTREPRISE","A")+GETPIVOTDATA("Somme de NB",TCD_Habi!$A$3,"NOM ENTREPRISE","A")+Docs_EExt!W274)-(H275+I275),""))</f>
        <v/>
      </c>
      <c r="K275" s="47" t="str">
        <f t="shared" si="9"/>
        <v/>
      </c>
      <c r="L275" s="47" t="str">
        <f>IF(ISBLANK(A275),"",IFERROR(GETPIVOTDATA("NOM ENTREPRISE",TCD_Corresp!$A$3,"NOM ENTREPRISE","A"),""))</f>
        <v/>
      </c>
      <c r="M275" s="47" t="str">
        <f>IF(ISBLANK(A275),"",IFERROR(GETPIVOTDATA("Nombre de N°IE",TCD_Doc_ST!#REF!,"NOM ENTREPRISE","A"),""))</f>
        <v/>
      </c>
      <c r="N275" s="46" t="str">
        <f>IF(ISBLANK(A275),"",IFERROR(GETPIVOTDATA("Nombre de NOM ENTREPRISE",TCD_Doc_ST!$A274,"NOM ENTREPRISE","A"),""))</f>
        <v/>
      </c>
    </row>
    <row r="276" spans="1:14" ht="30" customHeight="1" x14ac:dyDescent="0.25">
      <c r="A276" s="44"/>
      <c r="B276" s="45"/>
      <c r="C276" s="47"/>
      <c r="D276" s="47"/>
      <c r="E276" s="48"/>
      <c r="F276" s="48"/>
      <c r="G276" s="49" t="str">
        <f t="shared" si="8"/>
        <v/>
      </c>
      <c r="H276" s="47" t="str">
        <f>IF(ISBLANK(A276),"",IFERROR(GETPIVOTDATA("NB NC",TCD_Doc_ST!$A275,"NOM ENTREPRISE","A")+Docs_EExt!W275,""))</f>
        <v/>
      </c>
      <c r="I276" s="47" t="str">
        <f>IF(ISBLANK(A276),"",IFERROR(GETPIVOTDATA("NB NC",TCD_Doc_ST!#REF!,"NOM ENTREPRISE","A")+GETPIVOTDATA("NB NC",TCD_Doc_ST!#REF!,"NOM ENTREPRISE","A"),""))</f>
        <v/>
      </c>
      <c r="J276" s="47" t="str">
        <f>IF(ISBLANK(A276),"",IFERROR((GETPIVOTDATA("Somme de NB",TCD_Doc_ST!$A275,"NOM ENTREPRISE","A")+GETPIVOTDATA("Somme de NB",TCD_Doc_ST!#REF!,"NOM ENTREPRISE","A")+GETPIVOTDATA("Somme de NB",TCD_Habi!$A$3,"NOM ENTREPRISE","A")+Docs_EExt!W275)-(H276+I276),""))</f>
        <v/>
      </c>
      <c r="K276" s="47" t="str">
        <f t="shared" si="9"/>
        <v/>
      </c>
      <c r="L276" s="47" t="str">
        <f>IF(ISBLANK(A276),"",IFERROR(GETPIVOTDATA("NOM ENTREPRISE",TCD_Corresp!$A$3,"NOM ENTREPRISE","A"),""))</f>
        <v/>
      </c>
      <c r="M276" s="47" t="str">
        <f>IF(ISBLANK(A276),"",IFERROR(GETPIVOTDATA("Nombre de N°IE",TCD_Doc_ST!#REF!,"NOM ENTREPRISE","A"),""))</f>
        <v/>
      </c>
      <c r="N276" s="46" t="str">
        <f>IF(ISBLANK(A276),"",IFERROR(GETPIVOTDATA("Nombre de NOM ENTREPRISE",TCD_Doc_ST!$A275,"NOM ENTREPRISE","A"),""))</f>
        <v/>
      </c>
    </row>
    <row r="277" spans="1:14" ht="30" customHeight="1" x14ac:dyDescent="0.25">
      <c r="A277" s="44"/>
      <c r="B277" s="45"/>
      <c r="C277" s="47"/>
      <c r="D277" s="47"/>
      <c r="E277" s="48"/>
      <c r="F277" s="48"/>
      <c r="G277" s="49" t="str">
        <f t="shared" si="8"/>
        <v/>
      </c>
      <c r="H277" s="47" t="str">
        <f>IF(ISBLANK(A277),"",IFERROR(GETPIVOTDATA("NB NC",TCD_Doc_ST!$A276,"NOM ENTREPRISE","A")+Docs_EExt!W276,""))</f>
        <v/>
      </c>
      <c r="I277" s="47" t="str">
        <f>IF(ISBLANK(A277),"",IFERROR(GETPIVOTDATA("NB NC",TCD_Doc_ST!#REF!,"NOM ENTREPRISE","A")+GETPIVOTDATA("NB NC",TCD_Doc_ST!#REF!,"NOM ENTREPRISE","A"),""))</f>
        <v/>
      </c>
      <c r="J277" s="47" t="str">
        <f>IF(ISBLANK(A277),"",IFERROR((GETPIVOTDATA("Somme de NB",TCD_Doc_ST!$A276,"NOM ENTREPRISE","A")+GETPIVOTDATA("Somme de NB",TCD_Doc_ST!#REF!,"NOM ENTREPRISE","A")+GETPIVOTDATA("Somme de NB",TCD_Habi!$A$3,"NOM ENTREPRISE","A")+Docs_EExt!W276)-(H277+I277),""))</f>
        <v/>
      </c>
      <c r="K277" s="47" t="str">
        <f t="shared" si="9"/>
        <v/>
      </c>
      <c r="L277" s="47" t="str">
        <f>IF(ISBLANK(A277),"",IFERROR(GETPIVOTDATA("NOM ENTREPRISE",TCD_Corresp!$A$3,"NOM ENTREPRISE","A"),""))</f>
        <v/>
      </c>
      <c r="M277" s="47" t="str">
        <f>IF(ISBLANK(A277),"",IFERROR(GETPIVOTDATA("Nombre de N°IE",TCD_Doc_ST!#REF!,"NOM ENTREPRISE","A"),""))</f>
        <v/>
      </c>
      <c r="N277" s="46" t="str">
        <f>IF(ISBLANK(A277),"",IFERROR(GETPIVOTDATA("Nombre de NOM ENTREPRISE",TCD_Doc_ST!$A276,"NOM ENTREPRISE","A"),""))</f>
        <v/>
      </c>
    </row>
    <row r="278" spans="1:14" ht="30" customHeight="1" x14ac:dyDescent="0.25">
      <c r="A278" s="44"/>
      <c r="B278" s="45"/>
      <c r="C278" s="47"/>
      <c r="D278" s="47"/>
      <c r="E278" s="48"/>
      <c r="F278" s="48"/>
      <c r="G278" s="49" t="str">
        <f t="shared" si="8"/>
        <v/>
      </c>
      <c r="H278" s="47" t="str">
        <f>IF(ISBLANK(A278),"",IFERROR(GETPIVOTDATA("NB NC",TCD_Doc_ST!$A277,"NOM ENTREPRISE","A")+Docs_EExt!W277,""))</f>
        <v/>
      </c>
      <c r="I278" s="47" t="str">
        <f>IF(ISBLANK(A278),"",IFERROR(GETPIVOTDATA("NB NC",TCD_Doc_ST!#REF!,"NOM ENTREPRISE","A")+GETPIVOTDATA("NB NC",TCD_Doc_ST!#REF!,"NOM ENTREPRISE","A"),""))</f>
        <v/>
      </c>
      <c r="J278" s="47" t="str">
        <f>IF(ISBLANK(A278),"",IFERROR((GETPIVOTDATA("Somme de NB",TCD_Doc_ST!$A277,"NOM ENTREPRISE","A")+GETPIVOTDATA("Somme de NB",TCD_Doc_ST!#REF!,"NOM ENTREPRISE","A")+GETPIVOTDATA("Somme de NB",TCD_Habi!$A$3,"NOM ENTREPRISE","A")+Docs_EExt!W277)-(H278+I278),""))</f>
        <v/>
      </c>
      <c r="K278" s="47" t="str">
        <f t="shared" si="9"/>
        <v/>
      </c>
      <c r="L278" s="47" t="str">
        <f>IF(ISBLANK(A278),"",IFERROR(GETPIVOTDATA("NOM ENTREPRISE",TCD_Corresp!$A$3,"NOM ENTREPRISE","A"),""))</f>
        <v/>
      </c>
      <c r="M278" s="47" t="str">
        <f>IF(ISBLANK(A278),"",IFERROR(GETPIVOTDATA("Nombre de N°IE",TCD_Doc_ST!#REF!,"NOM ENTREPRISE","A"),""))</f>
        <v/>
      </c>
      <c r="N278" s="46" t="str">
        <f>IF(ISBLANK(A278),"",IFERROR(GETPIVOTDATA("Nombre de NOM ENTREPRISE",TCD_Doc_ST!$A277,"NOM ENTREPRISE","A"),""))</f>
        <v/>
      </c>
    </row>
    <row r="279" spans="1:14" ht="30" customHeight="1" x14ac:dyDescent="0.25">
      <c r="A279" s="44"/>
      <c r="B279" s="45"/>
      <c r="C279" s="47"/>
      <c r="D279" s="47"/>
      <c r="E279" s="48"/>
      <c r="F279" s="48"/>
      <c r="G279" s="49" t="str">
        <f t="shared" si="8"/>
        <v/>
      </c>
      <c r="H279" s="47" t="str">
        <f>IF(ISBLANK(A279),"",IFERROR(GETPIVOTDATA("NB NC",TCD_Doc_ST!$A278,"NOM ENTREPRISE","A")+Docs_EExt!W278,""))</f>
        <v/>
      </c>
      <c r="I279" s="47" t="str">
        <f>IF(ISBLANK(A279),"",IFERROR(GETPIVOTDATA("NB NC",TCD_Doc_ST!#REF!,"NOM ENTREPRISE","A")+GETPIVOTDATA("NB NC",TCD_Doc_ST!#REF!,"NOM ENTREPRISE","A"),""))</f>
        <v/>
      </c>
      <c r="J279" s="47" t="str">
        <f>IF(ISBLANK(A279),"",IFERROR((GETPIVOTDATA("Somme de NB",TCD_Doc_ST!$A278,"NOM ENTREPRISE","A")+GETPIVOTDATA("Somme de NB",TCD_Doc_ST!#REF!,"NOM ENTREPRISE","A")+GETPIVOTDATA("Somme de NB",TCD_Habi!$A$3,"NOM ENTREPRISE","A")+Docs_EExt!W278)-(H279+I279),""))</f>
        <v/>
      </c>
      <c r="K279" s="47" t="str">
        <f t="shared" si="9"/>
        <v/>
      </c>
      <c r="L279" s="47" t="str">
        <f>IF(ISBLANK(A279),"",IFERROR(GETPIVOTDATA("NOM ENTREPRISE",TCD_Corresp!$A$3,"NOM ENTREPRISE","A"),""))</f>
        <v/>
      </c>
      <c r="M279" s="47" t="str">
        <f>IF(ISBLANK(A279),"",IFERROR(GETPIVOTDATA("Nombre de N°IE",TCD_Doc_ST!#REF!,"NOM ENTREPRISE","A"),""))</f>
        <v/>
      </c>
      <c r="N279" s="46" t="str">
        <f>IF(ISBLANK(A279),"",IFERROR(GETPIVOTDATA("Nombre de NOM ENTREPRISE",TCD_Doc_ST!$A278,"NOM ENTREPRISE","A"),""))</f>
        <v/>
      </c>
    </row>
    <row r="280" spans="1:14" ht="30" customHeight="1" x14ac:dyDescent="0.25">
      <c r="A280" s="44"/>
      <c r="B280" s="45"/>
      <c r="C280" s="47"/>
      <c r="D280" s="47"/>
      <c r="E280" s="48"/>
      <c r="F280" s="48"/>
      <c r="G280" s="49" t="str">
        <f t="shared" si="8"/>
        <v/>
      </c>
      <c r="H280" s="47" t="str">
        <f>IF(ISBLANK(A280),"",IFERROR(GETPIVOTDATA("NB NC",TCD_Doc_ST!$A279,"NOM ENTREPRISE","A")+Docs_EExt!W279,""))</f>
        <v/>
      </c>
      <c r="I280" s="47" t="str">
        <f>IF(ISBLANK(A280),"",IFERROR(GETPIVOTDATA("NB NC",TCD_Doc_ST!#REF!,"NOM ENTREPRISE","A")+GETPIVOTDATA("NB NC",TCD_Doc_ST!#REF!,"NOM ENTREPRISE","A"),""))</f>
        <v/>
      </c>
      <c r="J280" s="47" t="str">
        <f>IF(ISBLANK(A280),"",IFERROR((GETPIVOTDATA("Somme de NB",TCD_Doc_ST!$A279,"NOM ENTREPRISE","A")+GETPIVOTDATA("Somme de NB",TCD_Doc_ST!#REF!,"NOM ENTREPRISE","A")+GETPIVOTDATA("Somme de NB",TCD_Habi!$A$3,"NOM ENTREPRISE","A")+Docs_EExt!W279)-(H280+I280),""))</f>
        <v/>
      </c>
      <c r="K280" s="47" t="str">
        <f t="shared" si="9"/>
        <v/>
      </c>
      <c r="L280" s="47" t="str">
        <f>IF(ISBLANK(A280),"",IFERROR(GETPIVOTDATA("NOM ENTREPRISE",TCD_Corresp!$A$3,"NOM ENTREPRISE","A"),""))</f>
        <v/>
      </c>
      <c r="M280" s="47" t="str">
        <f>IF(ISBLANK(A280),"",IFERROR(GETPIVOTDATA("Nombre de N°IE",TCD_Doc_ST!#REF!,"NOM ENTREPRISE","A"),""))</f>
        <v/>
      </c>
      <c r="N280" s="46" t="str">
        <f>IF(ISBLANK(A280),"",IFERROR(GETPIVOTDATA("Nombre de NOM ENTREPRISE",TCD_Doc_ST!$A279,"NOM ENTREPRISE","A"),""))</f>
        <v/>
      </c>
    </row>
    <row r="281" spans="1:14" ht="30" customHeight="1" x14ac:dyDescent="0.25">
      <c r="A281" s="44"/>
      <c r="B281" s="45"/>
      <c r="C281" s="47"/>
      <c r="D281" s="47"/>
      <c r="E281" s="48"/>
      <c r="F281" s="48"/>
      <c r="G281" s="49" t="str">
        <f t="shared" si="8"/>
        <v/>
      </c>
      <c r="H281" s="47" t="str">
        <f>IF(ISBLANK(A281),"",IFERROR(GETPIVOTDATA("NB NC",TCD_Doc_ST!$A280,"NOM ENTREPRISE","A")+Docs_EExt!W280,""))</f>
        <v/>
      </c>
      <c r="I281" s="47" t="str">
        <f>IF(ISBLANK(A281),"",IFERROR(GETPIVOTDATA("NB NC",TCD_Doc_ST!#REF!,"NOM ENTREPRISE","A")+GETPIVOTDATA("NB NC",TCD_Doc_ST!#REF!,"NOM ENTREPRISE","A"),""))</f>
        <v/>
      </c>
      <c r="J281" s="47" t="str">
        <f>IF(ISBLANK(A281),"",IFERROR((GETPIVOTDATA("Somme de NB",TCD_Doc_ST!$A280,"NOM ENTREPRISE","A")+GETPIVOTDATA("Somme de NB",TCD_Doc_ST!#REF!,"NOM ENTREPRISE","A")+GETPIVOTDATA("Somme de NB",TCD_Habi!$A$3,"NOM ENTREPRISE","A")+Docs_EExt!W280)-(H281+I281),""))</f>
        <v/>
      </c>
      <c r="K281" s="47" t="str">
        <f t="shared" si="9"/>
        <v/>
      </c>
      <c r="L281" s="47" t="str">
        <f>IF(ISBLANK(A281),"",IFERROR(GETPIVOTDATA("NOM ENTREPRISE",TCD_Corresp!$A$3,"NOM ENTREPRISE","A"),""))</f>
        <v/>
      </c>
      <c r="M281" s="47" t="str">
        <f>IF(ISBLANK(A281),"",IFERROR(GETPIVOTDATA("Nombre de N°IE",TCD_Doc_ST!#REF!,"NOM ENTREPRISE","A"),""))</f>
        <v/>
      </c>
      <c r="N281" s="46" t="str">
        <f>IF(ISBLANK(A281),"",IFERROR(GETPIVOTDATA("Nombre de NOM ENTREPRISE",TCD_Doc_ST!$A280,"NOM ENTREPRISE","A"),""))</f>
        <v/>
      </c>
    </row>
    <row r="282" spans="1:14" ht="30" customHeight="1" x14ac:dyDescent="0.25">
      <c r="A282" s="44"/>
      <c r="B282" s="45"/>
      <c r="C282" s="47"/>
      <c r="D282" s="47"/>
      <c r="E282" s="48"/>
      <c r="F282" s="48"/>
      <c r="G282" s="49" t="str">
        <f t="shared" si="8"/>
        <v/>
      </c>
      <c r="H282" s="47" t="str">
        <f>IF(ISBLANK(A282),"",IFERROR(GETPIVOTDATA("NB NC",TCD_Doc_ST!$A281,"NOM ENTREPRISE","A")+Docs_EExt!W281,""))</f>
        <v/>
      </c>
      <c r="I282" s="47" t="str">
        <f>IF(ISBLANK(A282),"",IFERROR(GETPIVOTDATA("NB NC",TCD_Doc_ST!#REF!,"NOM ENTREPRISE","A")+GETPIVOTDATA("NB NC",TCD_Doc_ST!#REF!,"NOM ENTREPRISE","A"),""))</f>
        <v/>
      </c>
      <c r="J282" s="47" t="str">
        <f>IF(ISBLANK(A282),"",IFERROR((GETPIVOTDATA("Somme de NB",TCD_Doc_ST!$A281,"NOM ENTREPRISE","A")+GETPIVOTDATA("Somme de NB",TCD_Doc_ST!#REF!,"NOM ENTREPRISE","A")+GETPIVOTDATA("Somme de NB",TCD_Habi!$A$3,"NOM ENTREPRISE","A")+Docs_EExt!W281)-(H282+I282),""))</f>
        <v/>
      </c>
      <c r="K282" s="47" t="str">
        <f t="shared" si="9"/>
        <v/>
      </c>
      <c r="L282" s="47" t="str">
        <f>IF(ISBLANK(A282),"",IFERROR(GETPIVOTDATA("NOM ENTREPRISE",TCD_Corresp!$A$3,"NOM ENTREPRISE","A"),""))</f>
        <v/>
      </c>
      <c r="M282" s="47" t="str">
        <f>IF(ISBLANK(A282),"",IFERROR(GETPIVOTDATA("Nombre de N°IE",TCD_Doc_ST!#REF!,"NOM ENTREPRISE","A"),""))</f>
        <v/>
      </c>
      <c r="N282" s="46" t="str">
        <f>IF(ISBLANK(A282),"",IFERROR(GETPIVOTDATA("Nombre de NOM ENTREPRISE",TCD_Doc_ST!$A281,"NOM ENTREPRISE","A"),""))</f>
        <v/>
      </c>
    </row>
    <row r="283" spans="1:14" ht="30" customHeight="1" x14ac:dyDescent="0.25">
      <c r="A283" s="44"/>
      <c r="B283" s="45"/>
      <c r="C283" s="47"/>
      <c r="D283" s="47"/>
      <c r="E283" s="48"/>
      <c r="F283" s="48"/>
      <c r="G283" s="49" t="str">
        <f t="shared" si="8"/>
        <v/>
      </c>
      <c r="H283" s="47" t="str">
        <f>IF(ISBLANK(A283),"",IFERROR(GETPIVOTDATA("NB NC",TCD_Doc_ST!$A282,"NOM ENTREPRISE","A")+Docs_EExt!W282,""))</f>
        <v/>
      </c>
      <c r="I283" s="47" t="str">
        <f>IF(ISBLANK(A283),"",IFERROR(GETPIVOTDATA("NB NC",TCD_Doc_ST!#REF!,"NOM ENTREPRISE","A")+GETPIVOTDATA("NB NC",TCD_Doc_ST!#REF!,"NOM ENTREPRISE","A"),""))</f>
        <v/>
      </c>
      <c r="J283" s="47" t="str">
        <f>IF(ISBLANK(A283),"",IFERROR((GETPIVOTDATA("Somme de NB",TCD_Doc_ST!$A282,"NOM ENTREPRISE","A")+GETPIVOTDATA("Somme de NB",TCD_Doc_ST!#REF!,"NOM ENTREPRISE","A")+GETPIVOTDATA("Somme de NB",TCD_Habi!$A$3,"NOM ENTREPRISE","A")+Docs_EExt!W282)-(H283+I283),""))</f>
        <v/>
      </c>
      <c r="K283" s="47" t="str">
        <f t="shared" si="9"/>
        <v/>
      </c>
      <c r="L283" s="47" t="str">
        <f>IF(ISBLANK(A283),"",IFERROR(GETPIVOTDATA("NOM ENTREPRISE",TCD_Corresp!$A$3,"NOM ENTREPRISE","A"),""))</f>
        <v/>
      </c>
      <c r="M283" s="47" t="str">
        <f>IF(ISBLANK(A283),"",IFERROR(GETPIVOTDATA("Nombre de N°IE",TCD_Doc_ST!#REF!,"NOM ENTREPRISE","A"),""))</f>
        <v/>
      </c>
      <c r="N283" s="46" t="str">
        <f>IF(ISBLANK(A283),"",IFERROR(GETPIVOTDATA("Nombre de NOM ENTREPRISE",TCD_Doc_ST!$A282,"NOM ENTREPRISE","A"),""))</f>
        <v/>
      </c>
    </row>
    <row r="284" spans="1:14" ht="30" customHeight="1" x14ac:dyDescent="0.25">
      <c r="A284" s="44"/>
      <c r="B284" s="45"/>
      <c r="C284" s="47"/>
      <c r="D284" s="47"/>
      <c r="E284" s="48"/>
      <c r="F284" s="48"/>
      <c r="G284" s="49" t="str">
        <f t="shared" si="8"/>
        <v/>
      </c>
      <c r="H284" s="47" t="str">
        <f>IF(ISBLANK(A284),"",IFERROR(GETPIVOTDATA("NB NC",TCD_Doc_ST!$A283,"NOM ENTREPRISE","A")+Docs_EExt!W283,""))</f>
        <v/>
      </c>
      <c r="I284" s="47" t="str">
        <f>IF(ISBLANK(A284),"",IFERROR(GETPIVOTDATA("NB NC",TCD_Doc_ST!#REF!,"NOM ENTREPRISE","A")+GETPIVOTDATA("NB NC",TCD_Doc_ST!#REF!,"NOM ENTREPRISE","A"),""))</f>
        <v/>
      </c>
      <c r="J284" s="47" t="str">
        <f>IF(ISBLANK(A284),"",IFERROR((GETPIVOTDATA("Somme de NB",TCD_Doc_ST!$A283,"NOM ENTREPRISE","A")+GETPIVOTDATA("Somme de NB",TCD_Doc_ST!#REF!,"NOM ENTREPRISE","A")+GETPIVOTDATA("Somme de NB",TCD_Habi!$A$3,"NOM ENTREPRISE","A")+Docs_EExt!W283)-(H284+I284),""))</f>
        <v/>
      </c>
      <c r="K284" s="47" t="str">
        <f t="shared" si="9"/>
        <v/>
      </c>
      <c r="L284" s="47" t="str">
        <f>IF(ISBLANK(A284),"",IFERROR(GETPIVOTDATA("NOM ENTREPRISE",TCD_Corresp!$A$3,"NOM ENTREPRISE","A"),""))</f>
        <v/>
      </c>
      <c r="M284" s="47" t="str">
        <f>IF(ISBLANK(A284),"",IFERROR(GETPIVOTDATA("Nombre de N°IE",TCD_Doc_ST!#REF!,"NOM ENTREPRISE","A"),""))</f>
        <v/>
      </c>
      <c r="N284" s="46" t="str">
        <f>IF(ISBLANK(A284),"",IFERROR(GETPIVOTDATA("Nombre de NOM ENTREPRISE",TCD_Doc_ST!$A283,"NOM ENTREPRISE","A"),""))</f>
        <v/>
      </c>
    </row>
    <row r="285" spans="1:14" ht="30" customHeight="1" x14ac:dyDescent="0.25">
      <c r="A285" s="44"/>
      <c r="B285" s="45"/>
      <c r="C285" s="47"/>
      <c r="D285" s="47"/>
      <c r="E285" s="48"/>
      <c r="F285" s="48"/>
      <c r="G285" s="49" t="str">
        <f t="shared" si="8"/>
        <v/>
      </c>
      <c r="H285" s="47" t="str">
        <f>IF(ISBLANK(A285),"",IFERROR(GETPIVOTDATA("NB NC",TCD_Doc_ST!$A284,"NOM ENTREPRISE","A")+Docs_EExt!W284,""))</f>
        <v/>
      </c>
      <c r="I285" s="47" t="str">
        <f>IF(ISBLANK(A285),"",IFERROR(GETPIVOTDATA("NB NC",TCD_Doc_ST!#REF!,"NOM ENTREPRISE","A")+GETPIVOTDATA("NB NC",TCD_Doc_ST!#REF!,"NOM ENTREPRISE","A"),""))</f>
        <v/>
      </c>
      <c r="J285" s="47" t="str">
        <f>IF(ISBLANK(A285),"",IFERROR((GETPIVOTDATA("Somme de NB",TCD_Doc_ST!$A284,"NOM ENTREPRISE","A")+GETPIVOTDATA("Somme de NB",TCD_Doc_ST!#REF!,"NOM ENTREPRISE","A")+GETPIVOTDATA("Somme de NB",TCD_Habi!$A$3,"NOM ENTREPRISE","A")+Docs_EExt!W284)-(H285+I285),""))</f>
        <v/>
      </c>
      <c r="K285" s="47" t="str">
        <f t="shared" si="9"/>
        <v/>
      </c>
      <c r="L285" s="47" t="str">
        <f>IF(ISBLANK(A285),"",IFERROR(GETPIVOTDATA("NOM ENTREPRISE",TCD_Corresp!$A$3,"NOM ENTREPRISE","A"),""))</f>
        <v/>
      </c>
      <c r="M285" s="47" t="str">
        <f>IF(ISBLANK(A285),"",IFERROR(GETPIVOTDATA("Nombre de N°IE",TCD_Doc_ST!#REF!,"NOM ENTREPRISE","A"),""))</f>
        <v/>
      </c>
      <c r="N285" s="46" t="str">
        <f>IF(ISBLANK(A285),"",IFERROR(GETPIVOTDATA("Nombre de NOM ENTREPRISE",TCD_Doc_ST!$A284,"NOM ENTREPRISE","A"),""))</f>
        <v/>
      </c>
    </row>
    <row r="286" spans="1:14" ht="30" customHeight="1" x14ac:dyDescent="0.25">
      <c r="A286" s="44"/>
      <c r="B286" s="45"/>
      <c r="C286" s="47"/>
      <c r="D286" s="47"/>
      <c r="E286" s="48"/>
      <c r="F286" s="48"/>
      <c r="G286" s="49" t="str">
        <f t="shared" si="8"/>
        <v/>
      </c>
      <c r="H286" s="47" t="str">
        <f>IF(ISBLANK(A286),"",IFERROR(GETPIVOTDATA("NB NC",TCD_Doc_ST!$A285,"NOM ENTREPRISE","A")+Docs_EExt!W285,""))</f>
        <v/>
      </c>
      <c r="I286" s="47" t="str">
        <f>IF(ISBLANK(A286),"",IFERROR(GETPIVOTDATA("NB NC",TCD_Doc_ST!#REF!,"NOM ENTREPRISE","A")+GETPIVOTDATA("NB NC",TCD_Doc_ST!#REF!,"NOM ENTREPRISE","A"),""))</f>
        <v/>
      </c>
      <c r="J286" s="47" t="str">
        <f>IF(ISBLANK(A286),"",IFERROR((GETPIVOTDATA("Somme de NB",TCD_Doc_ST!$A285,"NOM ENTREPRISE","A")+GETPIVOTDATA("Somme de NB",TCD_Doc_ST!#REF!,"NOM ENTREPRISE","A")+GETPIVOTDATA("Somme de NB",TCD_Habi!$A$3,"NOM ENTREPRISE","A")+Docs_EExt!W285)-(H286+I286),""))</f>
        <v/>
      </c>
      <c r="K286" s="47" t="str">
        <f t="shared" si="9"/>
        <v/>
      </c>
      <c r="L286" s="47" t="str">
        <f>IF(ISBLANK(A286),"",IFERROR(GETPIVOTDATA("NOM ENTREPRISE",TCD_Corresp!$A$3,"NOM ENTREPRISE","A"),""))</f>
        <v/>
      </c>
      <c r="M286" s="47" t="str">
        <f>IF(ISBLANK(A286),"",IFERROR(GETPIVOTDATA("Nombre de N°IE",TCD_Doc_ST!#REF!,"NOM ENTREPRISE","A"),""))</f>
        <v/>
      </c>
      <c r="N286" s="46" t="str">
        <f>IF(ISBLANK(A286),"",IFERROR(GETPIVOTDATA("Nombre de NOM ENTREPRISE",TCD_Doc_ST!$A285,"NOM ENTREPRISE","A"),""))</f>
        <v/>
      </c>
    </row>
    <row r="287" spans="1:14" ht="30" customHeight="1" x14ac:dyDescent="0.25">
      <c r="A287" s="44"/>
      <c r="B287" s="45"/>
      <c r="C287" s="47"/>
      <c r="D287" s="47"/>
      <c r="E287" s="48"/>
      <c r="F287" s="48"/>
      <c r="G287" s="49" t="str">
        <f t="shared" si="8"/>
        <v/>
      </c>
      <c r="H287" s="47" t="str">
        <f>IF(ISBLANK(A287),"",IFERROR(GETPIVOTDATA("NB NC",TCD_Doc_ST!$A286,"NOM ENTREPRISE","A")+Docs_EExt!W286,""))</f>
        <v/>
      </c>
      <c r="I287" s="47" t="str">
        <f>IF(ISBLANK(A287),"",IFERROR(GETPIVOTDATA("NB NC",TCD_Doc_ST!#REF!,"NOM ENTREPRISE","A")+GETPIVOTDATA("NB NC",TCD_Doc_ST!#REF!,"NOM ENTREPRISE","A"),""))</f>
        <v/>
      </c>
      <c r="J287" s="47" t="str">
        <f>IF(ISBLANK(A287),"",IFERROR((GETPIVOTDATA("Somme de NB",TCD_Doc_ST!$A286,"NOM ENTREPRISE","A")+GETPIVOTDATA("Somme de NB",TCD_Doc_ST!#REF!,"NOM ENTREPRISE","A")+GETPIVOTDATA("Somme de NB",TCD_Habi!$A$3,"NOM ENTREPRISE","A")+Docs_EExt!W286)-(H287+I287),""))</f>
        <v/>
      </c>
      <c r="K287" s="47" t="str">
        <f t="shared" si="9"/>
        <v/>
      </c>
      <c r="L287" s="47" t="str">
        <f>IF(ISBLANK(A287),"",IFERROR(GETPIVOTDATA("NOM ENTREPRISE",TCD_Corresp!$A$3,"NOM ENTREPRISE","A"),""))</f>
        <v/>
      </c>
      <c r="M287" s="47" t="str">
        <f>IF(ISBLANK(A287),"",IFERROR(GETPIVOTDATA("Nombre de N°IE",TCD_Doc_ST!#REF!,"NOM ENTREPRISE","A"),""))</f>
        <v/>
      </c>
      <c r="N287" s="46" t="str">
        <f>IF(ISBLANK(A287),"",IFERROR(GETPIVOTDATA("Nombre de NOM ENTREPRISE",TCD_Doc_ST!$A286,"NOM ENTREPRISE","A"),""))</f>
        <v/>
      </c>
    </row>
    <row r="288" spans="1:14" ht="30" customHeight="1" x14ac:dyDescent="0.25">
      <c r="A288" s="44"/>
      <c r="B288" s="45"/>
      <c r="C288" s="47"/>
      <c r="D288" s="47"/>
      <c r="E288" s="48"/>
      <c r="F288" s="48"/>
      <c r="G288" s="49" t="str">
        <f t="shared" si="8"/>
        <v/>
      </c>
      <c r="H288" s="47" t="str">
        <f>IF(ISBLANK(A288),"",IFERROR(GETPIVOTDATA("NB NC",TCD_Doc_ST!$A287,"NOM ENTREPRISE","A")+Docs_EExt!W287,""))</f>
        <v/>
      </c>
      <c r="I288" s="47" t="str">
        <f>IF(ISBLANK(A288),"",IFERROR(GETPIVOTDATA("NB NC",TCD_Doc_ST!#REF!,"NOM ENTREPRISE","A")+GETPIVOTDATA("NB NC",TCD_Doc_ST!#REF!,"NOM ENTREPRISE","A"),""))</f>
        <v/>
      </c>
      <c r="J288" s="47" t="str">
        <f>IF(ISBLANK(A288),"",IFERROR((GETPIVOTDATA("Somme de NB",TCD_Doc_ST!$A287,"NOM ENTREPRISE","A")+GETPIVOTDATA("Somme de NB",TCD_Doc_ST!#REF!,"NOM ENTREPRISE","A")+GETPIVOTDATA("Somme de NB",TCD_Habi!$A$3,"NOM ENTREPRISE","A")+Docs_EExt!W287)-(H288+I288),""))</f>
        <v/>
      </c>
      <c r="K288" s="47" t="str">
        <f t="shared" si="9"/>
        <v/>
      </c>
      <c r="L288" s="47" t="str">
        <f>IF(ISBLANK(A288),"",IFERROR(GETPIVOTDATA("NOM ENTREPRISE",TCD_Corresp!$A$3,"NOM ENTREPRISE","A"),""))</f>
        <v/>
      </c>
      <c r="M288" s="47" t="str">
        <f>IF(ISBLANK(A288),"",IFERROR(GETPIVOTDATA("Nombre de N°IE",TCD_Doc_ST!#REF!,"NOM ENTREPRISE","A"),""))</f>
        <v/>
      </c>
      <c r="N288" s="46" t="str">
        <f>IF(ISBLANK(A288),"",IFERROR(GETPIVOTDATA("Nombre de NOM ENTREPRISE",TCD_Doc_ST!$A287,"NOM ENTREPRISE","A"),""))</f>
        <v/>
      </c>
    </row>
    <row r="289" spans="1:14" ht="30" customHeight="1" x14ac:dyDescent="0.25">
      <c r="A289" s="44"/>
      <c r="B289" s="45"/>
      <c r="C289" s="47"/>
      <c r="D289" s="47"/>
      <c r="E289" s="48"/>
      <c r="F289" s="48"/>
      <c r="G289" s="49" t="str">
        <f t="shared" si="8"/>
        <v/>
      </c>
      <c r="H289" s="47" t="str">
        <f>IF(ISBLANK(A289),"",IFERROR(GETPIVOTDATA("NB NC",TCD_Doc_ST!$A288,"NOM ENTREPRISE","A")+Docs_EExt!W288,""))</f>
        <v/>
      </c>
      <c r="I289" s="47" t="str">
        <f>IF(ISBLANK(A289),"",IFERROR(GETPIVOTDATA("NB NC",TCD_Doc_ST!#REF!,"NOM ENTREPRISE","A")+GETPIVOTDATA("NB NC",TCD_Doc_ST!#REF!,"NOM ENTREPRISE","A"),""))</f>
        <v/>
      </c>
      <c r="J289" s="47" t="str">
        <f>IF(ISBLANK(A289),"",IFERROR((GETPIVOTDATA("Somme de NB",TCD_Doc_ST!$A288,"NOM ENTREPRISE","A")+GETPIVOTDATA("Somme de NB",TCD_Doc_ST!#REF!,"NOM ENTREPRISE","A")+GETPIVOTDATA("Somme de NB",TCD_Habi!$A$3,"NOM ENTREPRISE","A")+Docs_EExt!W288)-(H289+I289),""))</f>
        <v/>
      </c>
      <c r="K289" s="47" t="str">
        <f t="shared" si="9"/>
        <v/>
      </c>
      <c r="L289" s="47" t="str">
        <f>IF(ISBLANK(A289),"",IFERROR(GETPIVOTDATA("NOM ENTREPRISE",TCD_Corresp!$A$3,"NOM ENTREPRISE","A"),""))</f>
        <v/>
      </c>
      <c r="M289" s="47" t="str">
        <f>IF(ISBLANK(A289),"",IFERROR(GETPIVOTDATA("Nombre de N°IE",TCD_Doc_ST!#REF!,"NOM ENTREPRISE","A"),""))</f>
        <v/>
      </c>
      <c r="N289" s="46" t="str">
        <f>IF(ISBLANK(A289),"",IFERROR(GETPIVOTDATA("Nombre de NOM ENTREPRISE",TCD_Doc_ST!$A288,"NOM ENTREPRISE","A"),""))</f>
        <v/>
      </c>
    </row>
    <row r="290" spans="1:14" ht="30" customHeight="1" x14ac:dyDescent="0.25">
      <c r="A290" s="44"/>
      <c r="B290" s="45"/>
      <c r="C290" s="47"/>
      <c r="D290" s="47"/>
      <c r="E290" s="48"/>
      <c r="F290" s="48"/>
      <c r="G290" s="49" t="str">
        <f t="shared" si="8"/>
        <v/>
      </c>
      <c r="H290" s="47" t="str">
        <f>IF(ISBLANK(A290),"",IFERROR(GETPIVOTDATA("NB NC",TCD_Doc_ST!$A289,"NOM ENTREPRISE","A")+Docs_EExt!W289,""))</f>
        <v/>
      </c>
      <c r="I290" s="47" t="str">
        <f>IF(ISBLANK(A290),"",IFERROR(GETPIVOTDATA("NB NC",TCD_Doc_ST!#REF!,"NOM ENTREPRISE","A")+GETPIVOTDATA("NB NC",TCD_Doc_ST!#REF!,"NOM ENTREPRISE","A"),""))</f>
        <v/>
      </c>
      <c r="J290" s="47" t="str">
        <f>IF(ISBLANK(A290),"",IFERROR((GETPIVOTDATA("Somme de NB",TCD_Doc_ST!$A289,"NOM ENTREPRISE","A")+GETPIVOTDATA("Somme de NB",TCD_Doc_ST!#REF!,"NOM ENTREPRISE","A")+GETPIVOTDATA("Somme de NB",TCD_Habi!$A$3,"NOM ENTREPRISE","A")+Docs_EExt!W289)-(H290+I290),""))</f>
        <v/>
      </c>
      <c r="K290" s="47" t="str">
        <f t="shared" si="9"/>
        <v/>
      </c>
      <c r="L290" s="47" t="str">
        <f>IF(ISBLANK(A290),"",IFERROR(GETPIVOTDATA("NOM ENTREPRISE",TCD_Corresp!$A$3,"NOM ENTREPRISE","A"),""))</f>
        <v/>
      </c>
      <c r="M290" s="47" t="str">
        <f>IF(ISBLANK(A290),"",IFERROR(GETPIVOTDATA("Nombre de N°IE",TCD_Doc_ST!#REF!,"NOM ENTREPRISE","A"),""))</f>
        <v/>
      </c>
      <c r="N290" s="46" t="str">
        <f>IF(ISBLANK(A290),"",IFERROR(GETPIVOTDATA("Nombre de NOM ENTREPRISE",TCD_Doc_ST!$A289,"NOM ENTREPRISE","A"),""))</f>
        <v/>
      </c>
    </row>
    <row r="291" spans="1:14" ht="30" customHeight="1" x14ac:dyDescent="0.25">
      <c r="A291" s="44"/>
      <c r="B291" s="45"/>
      <c r="C291" s="47"/>
      <c r="D291" s="47"/>
      <c r="E291" s="48"/>
      <c r="F291" s="48"/>
      <c r="G291" s="49" t="str">
        <f t="shared" si="8"/>
        <v/>
      </c>
      <c r="H291" s="47" t="str">
        <f>IF(ISBLANK(A291),"",IFERROR(GETPIVOTDATA("NB NC",TCD_Doc_ST!$A290,"NOM ENTREPRISE","A")+Docs_EExt!W290,""))</f>
        <v/>
      </c>
      <c r="I291" s="47" t="str">
        <f>IF(ISBLANK(A291),"",IFERROR(GETPIVOTDATA("NB NC",TCD_Doc_ST!#REF!,"NOM ENTREPRISE","A")+GETPIVOTDATA("NB NC",TCD_Doc_ST!#REF!,"NOM ENTREPRISE","A"),""))</f>
        <v/>
      </c>
      <c r="J291" s="47" t="str">
        <f>IF(ISBLANK(A291),"",IFERROR((GETPIVOTDATA("Somme de NB",TCD_Doc_ST!$A290,"NOM ENTREPRISE","A")+GETPIVOTDATA("Somme de NB",TCD_Doc_ST!#REF!,"NOM ENTREPRISE","A")+GETPIVOTDATA("Somme de NB",TCD_Habi!$A$3,"NOM ENTREPRISE","A")+Docs_EExt!W290)-(H291+I291),""))</f>
        <v/>
      </c>
      <c r="K291" s="47" t="str">
        <f t="shared" si="9"/>
        <v/>
      </c>
      <c r="L291" s="47" t="str">
        <f>IF(ISBLANK(A291),"",IFERROR(GETPIVOTDATA("NOM ENTREPRISE",TCD_Corresp!$A$3,"NOM ENTREPRISE","A"),""))</f>
        <v/>
      </c>
      <c r="M291" s="47" t="str">
        <f>IF(ISBLANK(A291),"",IFERROR(GETPIVOTDATA("Nombre de N°IE",TCD_Doc_ST!#REF!,"NOM ENTREPRISE","A"),""))</f>
        <v/>
      </c>
      <c r="N291" s="46" t="str">
        <f>IF(ISBLANK(A291),"",IFERROR(GETPIVOTDATA("Nombre de NOM ENTREPRISE",TCD_Doc_ST!$A290,"NOM ENTREPRISE","A"),""))</f>
        <v/>
      </c>
    </row>
    <row r="292" spans="1:14" ht="30" customHeight="1" x14ac:dyDescent="0.25">
      <c r="A292" s="44"/>
      <c r="B292" s="45"/>
      <c r="C292" s="47"/>
      <c r="D292" s="47"/>
      <c r="E292" s="48"/>
      <c r="F292" s="48"/>
      <c r="G292" s="49" t="str">
        <f t="shared" si="8"/>
        <v/>
      </c>
      <c r="H292" s="47" t="str">
        <f>IF(ISBLANK(A292),"",IFERROR(GETPIVOTDATA("NB NC",TCD_Doc_ST!$A291,"NOM ENTREPRISE","A")+Docs_EExt!W291,""))</f>
        <v/>
      </c>
      <c r="I292" s="47" t="str">
        <f>IF(ISBLANK(A292),"",IFERROR(GETPIVOTDATA("NB NC",TCD_Doc_ST!#REF!,"NOM ENTREPRISE","A")+GETPIVOTDATA("NB NC",TCD_Doc_ST!#REF!,"NOM ENTREPRISE","A"),""))</f>
        <v/>
      </c>
      <c r="J292" s="47" t="str">
        <f>IF(ISBLANK(A292),"",IFERROR((GETPIVOTDATA("Somme de NB",TCD_Doc_ST!$A291,"NOM ENTREPRISE","A")+GETPIVOTDATA("Somme de NB",TCD_Doc_ST!#REF!,"NOM ENTREPRISE","A")+GETPIVOTDATA("Somme de NB",TCD_Habi!$A$3,"NOM ENTREPRISE","A")+Docs_EExt!W291)-(H292+I292),""))</f>
        <v/>
      </c>
      <c r="K292" s="47" t="str">
        <f t="shared" si="9"/>
        <v/>
      </c>
      <c r="L292" s="47" t="str">
        <f>IF(ISBLANK(A292),"",IFERROR(GETPIVOTDATA("NOM ENTREPRISE",TCD_Corresp!$A$3,"NOM ENTREPRISE","A"),""))</f>
        <v/>
      </c>
      <c r="M292" s="47" t="str">
        <f>IF(ISBLANK(A292),"",IFERROR(GETPIVOTDATA("Nombre de N°IE",TCD_Doc_ST!#REF!,"NOM ENTREPRISE","A"),""))</f>
        <v/>
      </c>
      <c r="N292" s="46" t="str">
        <f>IF(ISBLANK(A292),"",IFERROR(GETPIVOTDATA("Nombre de NOM ENTREPRISE",TCD_Doc_ST!$A291,"NOM ENTREPRISE","A"),""))</f>
        <v/>
      </c>
    </row>
    <row r="293" spans="1:14" ht="30" customHeight="1" x14ac:dyDescent="0.25">
      <c r="A293" s="44"/>
      <c r="B293" s="45"/>
      <c r="C293" s="47"/>
      <c r="D293" s="47"/>
      <c r="E293" s="48"/>
      <c r="F293" s="48"/>
      <c r="G293" s="49" t="str">
        <f t="shared" si="8"/>
        <v/>
      </c>
      <c r="H293" s="47" t="str">
        <f>IF(ISBLANK(A293),"",IFERROR(GETPIVOTDATA("NB NC",TCD_Doc_ST!$A292,"NOM ENTREPRISE","A")+Docs_EExt!W292,""))</f>
        <v/>
      </c>
      <c r="I293" s="47" t="str">
        <f>IF(ISBLANK(A293),"",IFERROR(GETPIVOTDATA("NB NC",TCD_Doc_ST!#REF!,"NOM ENTREPRISE","A")+GETPIVOTDATA("NB NC",TCD_Doc_ST!#REF!,"NOM ENTREPRISE","A"),""))</f>
        <v/>
      </c>
      <c r="J293" s="47" t="str">
        <f>IF(ISBLANK(A293),"",IFERROR((GETPIVOTDATA("Somme de NB",TCD_Doc_ST!$A292,"NOM ENTREPRISE","A")+GETPIVOTDATA("Somme de NB",TCD_Doc_ST!#REF!,"NOM ENTREPRISE","A")+GETPIVOTDATA("Somme de NB",TCD_Habi!$A$3,"NOM ENTREPRISE","A")+Docs_EExt!W292)-(H293+I293),""))</f>
        <v/>
      </c>
      <c r="K293" s="47" t="str">
        <f t="shared" si="9"/>
        <v/>
      </c>
      <c r="L293" s="47" t="str">
        <f>IF(ISBLANK(A293),"",IFERROR(GETPIVOTDATA("NOM ENTREPRISE",TCD_Corresp!$A$3,"NOM ENTREPRISE","A"),""))</f>
        <v/>
      </c>
      <c r="M293" s="47" t="str">
        <f>IF(ISBLANK(A293),"",IFERROR(GETPIVOTDATA("Nombre de N°IE",TCD_Doc_ST!#REF!,"NOM ENTREPRISE","A"),""))</f>
        <v/>
      </c>
      <c r="N293" s="46" t="str">
        <f>IF(ISBLANK(A293),"",IFERROR(GETPIVOTDATA("Nombre de NOM ENTREPRISE",TCD_Doc_ST!$A292,"NOM ENTREPRISE","A"),""))</f>
        <v/>
      </c>
    </row>
    <row r="294" spans="1:14" ht="30" customHeight="1" x14ac:dyDescent="0.25">
      <c r="A294" s="44"/>
      <c r="B294" s="45"/>
      <c r="C294" s="47"/>
      <c r="D294" s="47"/>
      <c r="E294" s="48"/>
      <c r="F294" s="48"/>
      <c r="G294" s="49" t="str">
        <f t="shared" si="8"/>
        <v/>
      </c>
      <c r="H294" s="47" t="str">
        <f>IF(ISBLANK(A294),"",IFERROR(GETPIVOTDATA("NB NC",TCD_Doc_ST!$A293,"NOM ENTREPRISE","A")+Docs_EExt!W293,""))</f>
        <v/>
      </c>
      <c r="I294" s="47" t="str">
        <f>IF(ISBLANK(A294),"",IFERROR(GETPIVOTDATA("NB NC",TCD_Doc_ST!#REF!,"NOM ENTREPRISE","A")+GETPIVOTDATA("NB NC",TCD_Doc_ST!#REF!,"NOM ENTREPRISE","A"),""))</f>
        <v/>
      </c>
      <c r="J294" s="47" t="str">
        <f>IF(ISBLANK(A294),"",IFERROR((GETPIVOTDATA("Somme de NB",TCD_Doc_ST!$A293,"NOM ENTREPRISE","A")+GETPIVOTDATA("Somme de NB",TCD_Doc_ST!#REF!,"NOM ENTREPRISE","A")+GETPIVOTDATA("Somme de NB",TCD_Habi!$A$3,"NOM ENTREPRISE","A")+Docs_EExt!W293)-(H294+I294),""))</f>
        <v/>
      </c>
      <c r="K294" s="47" t="str">
        <f t="shared" si="9"/>
        <v/>
      </c>
      <c r="L294" s="47" t="str">
        <f>IF(ISBLANK(A294),"",IFERROR(GETPIVOTDATA("NOM ENTREPRISE",TCD_Corresp!$A$3,"NOM ENTREPRISE","A"),""))</f>
        <v/>
      </c>
      <c r="M294" s="47" t="str">
        <f>IF(ISBLANK(A294),"",IFERROR(GETPIVOTDATA("Nombre de N°IE",TCD_Doc_ST!#REF!,"NOM ENTREPRISE","A"),""))</f>
        <v/>
      </c>
      <c r="N294" s="46" t="str">
        <f>IF(ISBLANK(A294),"",IFERROR(GETPIVOTDATA("Nombre de NOM ENTREPRISE",TCD_Doc_ST!$A293,"NOM ENTREPRISE","A"),""))</f>
        <v/>
      </c>
    </row>
    <row r="295" spans="1:14" ht="30" customHeight="1" x14ac:dyDescent="0.25">
      <c r="A295" s="44"/>
      <c r="B295" s="45"/>
      <c r="C295" s="47"/>
      <c r="D295" s="47"/>
      <c r="E295" s="48"/>
      <c r="F295" s="48"/>
      <c r="G295" s="49" t="str">
        <f t="shared" si="8"/>
        <v/>
      </c>
      <c r="H295" s="47" t="str">
        <f>IF(ISBLANK(A295),"",IFERROR(GETPIVOTDATA("NB NC",TCD_Doc_ST!$A294,"NOM ENTREPRISE","A")+Docs_EExt!W294,""))</f>
        <v/>
      </c>
      <c r="I295" s="47" t="str">
        <f>IF(ISBLANK(A295),"",IFERROR(GETPIVOTDATA("NB NC",TCD_Doc_ST!#REF!,"NOM ENTREPRISE","A")+GETPIVOTDATA("NB NC",TCD_Doc_ST!#REF!,"NOM ENTREPRISE","A"),""))</f>
        <v/>
      </c>
      <c r="J295" s="47" t="str">
        <f>IF(ISBLANK(A295),"",IFERROR((GETPIVOTDATA("Somme de NB",TCD_Doc_ST!$A294,"NOM ENTREPRISE","A")+GETPIVOTDATA("Somme de NB",TCD_Doc_ST!#REF!,"NOM ENTREPRISE","A")+GETPIVOTDATA("Somme de NB",TCD_Habi!$A$3,"NOM ENTREPRISE","A")+Docs_EExt!W294)-(H295+I295),""))</f>
        <v/>
      </c>
      <c r="K295" s="47" t="str">
        <f t="shared" si="9"/>
        <v/>
      </c>
      <c r="L295" s="47" t="str">
        <f>IF(ISBLANK(A295),"",IFERROR(GETPIVOTDATA("NOM ENTREPRISE",TCD_Corresp!$A$3,"NOM ENTREPRISE","A"),""))</f>
        <v/>
      </c>
      <c r="M295" s="47" t="str">
        <f>IF(ISBLANK(A295),"",IFERROR(GETPIVOTDATA("Nombre de N°IE",TCD_Doc_ST!#REF!,"NOM ENTREPRISE","A"),""))</f>
        <v/>
      </c>
      <c r="N295" s="46" t="str">
        <f>IF(ISBLANK(A295),"",IFERROR(GETPIVOTDATA("Nombre de NOM ENTREPRISE",TCD_Doc_ST!$A294,"NOM ENTREPRISE","A"),""))</f>
        <v/>
      </c>
    </row>
    <row r="296" spans="1:14" ht="30" customHeight="1" x14ac:dyDescent="0.25">
      <c r="A296" s="44"/>
      <c r="B296" s="45"/>
      <c r="C296" s="47"/>
      <c r="D296" s="47"/>
      <c r="E296" s="48"/>
      <c r="F296" s="48"/>
      <c r="G296" s="49" t="str">
        <f t="shared" si="8"/>
        <v/>
      </c>
      <c r="H296" s="47" t="str">
        <f>IF(ISBLANK(A296),"",IFERROR(GETPIVOTDATA("NB NC",TCD_Doc_ST!$A295,"NOM ENTREPRISE","A")+Docs_EExt!W295,""))</f>
        <v/>
      </c>
      <c r="I296" s="47" t="str">
        <f>IF(ISBLANK(A296),"",IFERROR(GETPIVOTDATA("NB NC",TCD_Doc_ST!#REF!,"NOM ENTREPRISE","A")+GETPIVOTDATA("NB NC",TCD_Doc_ST!#REF!,"NOM ENTREPRISE","A"),""))</f>
        <v/>
      </c>
      <c r="J296" s="47" t="str">
        <f>IF(ISBLANK(A296),"",IFERROR((GETPIVOTDATA("Somme de NB",TCD_Doc_ST!$A295,"NOM ENTREPRISE","A")+GETPIVOTDATA("Somme de NB",TCD_Doc_ST!#REF!,"NOM ENTREPRISE","A")+GETPIVOTDATA("Somme de NB",TCD_Habi!$A$3,"NOM ENTREPRISE","A")+Docs_EExt!W295)-(H296+I296),""))</f>
        <v/>
      </c>
      <c r="K296" s="47" t="str">
        <f t="shared" si="9"/>
        <v/>
      </c>
      <c r="L296" s="47" t="str">
        <f>IF(ISBLANK(A296),"",IFERROR(GETPIVOTDATA("NOM ENTREPRISE",TCD_Corresp!$A$3,"NOM ENTREPRISE","A"),""))</f>
        <v/>
      </c>
      <c r="M296" s="47" t="str">
        <f>IF(ISBLANK(A296),"",IFERROR(GETPIVOTDATA("Nombre de N°IE",TCD_Doc_ST!#REF!,"NOM ENTREPRISE","A"),""))</f>
        <v/>
      </c>
      <c r="N296" s="46" t="str">
        <f>IF(ISBLANK(A296),"",IFERROR(GETPIVOTDATA("Nombre de NOM ENTREPRISE",TCD_Doc_ST!$A295,"NOM ENTREPRISE","A"),""))</f>
        <v/>
      </c>
    </row>
    <row r="297" spans="1:14" ht="30" customHeight="1" x14ac:dyDescent="0.25">
      <c r="A297" s="44"/>
      <c r="B297" s="45"/>
      <c r="C297" s="47"/>
      <c r="D297" s="47"/>
      <c r="E297" s="48"/>
      <c r="F297" s="48"/>
      <c r="G297" s="49" t="str">
        <f t="shared" si="8"/>
        <v/>
      </c>
      <c r="H297" s="47" t="str">
        <f>IF(ISBLANK(A297),"",IFERROR(GETPIVOTDATA("NB NC",TCD_Doc_ST!$A296,"NOM ENTREPRISE","A")+Docs_EExt!W296,""))</f>
        <v/>
      </c>
      <c r="I297" s="47" t="str">
        <f>IF(ISBLANK(A297),"",IFERROR(GETPIVOTDATA("NB NC",TCD_Doc_ST!#REF!,"NOM ENTREPRISE","A")+GETPIVOTDATA("NB NC",TCD_Doc_ST!#REF!,"NOM ENTREPRISE","A"),""))</f>
        <v/>
      </c>
      <c r="J297" s="47" t="str">
        <f>IF(ISBLANK(A297),"",IFERROR((GETPIVOTDATA("Somme de NB",TCD_Doc_ST!$A296,"NOM ENTREPRISE","A")+GETPIVOTDATA("Somme de NB",TCD_Doc_ST!#REF!,"NOM ENTREPRISE","A")+GETPIVOTDATA("Somme de NB",TCD_Habi!$A$3,"NOM ENTREPRISE","A")+Docs_EExt!W296)-(H297+I297),""))</f>
        <v/>
      </c>
      <c r="K297" s="47" t="str">
        <f t="shared" si="9"/>
        <v/>
      </c>
      <c r="L297" s="47" t="str">
        <f>IF(ISBLANK(A297),"",IFERROR(GETPIVOTDATA("NOM ENTREPRISE",TCD_Corresp!$A$3,"NOM ENTREPRISE","A"),""))</f>
        <v/>
      </c>
      <c r="M297" s="47" t="str">
        <f>IF(ISBLANK(A297),"",IFERROR(GETPIVOTDATA("Nombre de N°IE",TCD_Doc_ST!#REF!,"NOM ENTREPRISE","A"),""))</f>
        <v/>
      </c>
      <c r="N297" s="46" t="str">
        <f>IF(ISBLANK(A297),"",IFERROR(GETPIVOTDATA("Nombre de NOM ENTREPRISE",TCD_Doc_ST!$A296,"NOM ENTREPRISE","A"),""))</f>
        <v/>
      </c>
    </row>
    <row r="298" spans="1:14" ht="30" customHeight="1" x14ac:dyDescent="0.25">
      <c r="A298" s="44"/>
      <c r="B298" s="45"/>
      <c r="C298" s="47"/>
      <c r="D298" s="47"/>
      <c r="E298" s="48"/>
      <c r="F298" s="48"/>
      <c r="G298" s="49" t="str">
        <f t="shared" si="8"/>
        <v/>
      </c>
      <c r="H298" s="47" t="str">
        <f>IF(ISBLANK(A298),"",IFERROR(GETPIVOTDATA("NB NC",TCD_Doc_ST!$A297,"NOM ENTREPRISE","A")+Docs_EExt!W297,""))</f>
        <v/>
      </c>
      <c r="I298" s="47" t="str">
        <f>IF(ISBLANK(A298),"",IFERROR(GETPIVOTDATA("NB NC",TCD_Doc_ST!#REF!,"NOM ENTREPRISE","A")+GETPIVOTDATA("NB NC",TCD_Doc_ST!#REF!,"NOM ENTREPRISE","A"),""))</f>
        <v/>
      </c>
      <c r="J298" s="47" t="str">
        <f>IF(ISBLANK(A298),"",IFERROR((GETPIVOTDATA("Somme de NB",TCD_Doc_ST!$A297,"NOM ENTREPRISE","A")+GETPIVOTDATA("Somme de NB",TCD_Doc_ST!#REF!,"NOM ENTREPRISE","A")+GETPIVOTDATA("Somme de NB",TCD_Habi!$A$3,"NOM ENTREPRISE","A")+Docs_EExt!W297)-(H298+I298),""))</f>
        <v/>
      </c>
      <c r="K298" s="47" t="str">
        <f t="shared" si="9"/>
        <v/>
      </c>
      <c r="L298" s="47" t="str">
        <f>IF(ISBLANK(A298),"",IFERROR(GETPIVOTDATA("NOM ENTREPRISE",TCD_Corresp!$A$3,"NOM ENTREPRISE","A"),""))</f>
        <v/>
      </c>
      <c r="M298" s="47" t="str">
        <f>IF(ISBLANK(A298),"",IFERROR(GETPIVOTDATA("Nombre de N°IE",TCD_Doc_ST!#REF!,"NOM ENTREPRISE","A"),""))</f>
        <v/>
      </c>
      <c r="N298" s="46" t="str">
        <f>IF(ISBLANK(A298),"",IFERROR(GETPIVOTDATA("Nombre de NOM ENTREPRISE",TCD_Doc_ST!$A297,"NOM ENTREPRISE","A"),""))</f>
        <v/>
      </c>
    </row>
    <row r="299" spans="1:14" ht="30" customHeight="1" x14ac:dyDescent="0.25">
      <c r="A299" s="44"/>
      <c r="B299" s="45"/>
      <c r="C299" s="47"/>
      <c r="D299" s="47"/>
      <c r="E299" s="48"/>
      <c r="F299" s="48"/>
      <c r="G299" s="49" t="str">
        <f t="shared" si="8"/>
        <v/>
      </c>
      <c r="H299" s="47" t="str">
        <f>IF(ISBLANK(A299),"",IFERROR(GETPIVOTDATA("NB NC",TCD_Doc_ST!$A298,"NOM ENTREPRISE","A")+Docs_EExt!W298,""))</f>
        <v/>
      </c>
      <c r="I299" s="47" t="str">
        <f>IF(ISBLANK(A299),"",IFERROR(GETPIVOTDATA("NB NC",TCD_Doc_ST!#REF!,"NOM ENTREPRISE","A")+GETPIVOTDATA("NB NC",TCD_Doc_ST!#REF!,"NOM ENTREPRISE","A"),""))</f>
        <v/>
      </c>
      <c r="J299" s="47" t="str">
        <f>IF(ISBLANK(A299),"",IFERROR((GETPIVOTDATA("Somme de NB",TCD_Doc_ST!$A298,"NOM ENTREPRISE","A")+GETPIVOTDATA("Somme de NB",TCD_Doc_ST!#REF!,"NOM ENTREPRISE","A")+GETPIVOTDATA("Somme de NB",TCD_Habi!$A$3,"NOM ENTREPRISE","A")+Docs_EExt!W298)-(H299+I299),""))</f>
        <v/>
      </c>
      <c r="K299" s="47" t="str">
        <f t="shared" si="9"/>
        <v/>
      </c>
      <c r="L299" s="47" t="str">
        <f>IF(ISBLANK(A299),"",IFERROR(GETPIVOTDATA("NOM ENTREPRISE",TCD_Corresp!$A$3,"NOM ENTREPRISE","A"),""))</f>
        <v/>
      </c>
      <c r="M299" s="47" t="str">
        <f>IF(ISBLANK(A299),"",IFERROR(GETPIVOTDATA("Nombre de N°IE",TCD_Doc_ST!#REF!,"NOM ENTREPRISE","A"),""))</f>
        <v/>
      </c>
      <c r="N299" s="46" t="str">
        <f>IF(ISBLANK(A299),"",IFERROR(GETPIVOTDATA("Nombre de NOM ENTREPRISE",TCD_Doc_ST!$A298,"NOM ENTREPRISE","A"),""))</f>
        <v/>
      </c>
    </row>
    <row r="300" spans="1:14" ht="30" customHeight="1" x14ac:dyDescent="0.25">
      <c r="A300" s="44"/>
      <c r="B300" s="45"/>
      <c r="C300" s="47"/>
      <c r="D300" s="47"/>
      <c r="E300" s="48"/>
      <c r="F300" s="48"/>
      <c r="G300" s="49" t="str">
        <f t="shared" si="8"/>
        <v/>
      </c>
      <c r="H300" s="47" t="str">
        <f>IF(ISBLANK(A300),"",IFERROR(GETPIVOTDATA("NB NC",TCD_Doc_ST!$A299,"NOM ENTREPRISE","A")+Docs_EExt!W299,""))</f>
        <v/>
      </c>
      <c r="I300" s="47" t="str">
        <f>IF(ISBLANK(A300),"",IFERROR(GETPIVOTDATA("NB NC",TCD_Doc_ST!#REF!,"NOM ENTREPRISE","A")+GETPIVOTDATA("NB NC",TCD_Doc_ST!#REF!,"NOM ENTREPRISE","A"),""))</f>
        <v/>
      </c>
      <c r="J300" s="47" t="str">
        <f>IF(ISBLANK(A300),"",IFERROR((GETPIVOTDATA("Somme de NB",TCD_Doc_ST!$A299,"NOM ENTREPRISE","A")+GETPIVOTDATA("Somme de NB",TCD_Doc_ST!#REF!,"NOM ENTREPRISE","A")+GETPIVOTDATA("Somme de NB",TCD_Habi!$A$3,"NOM ENTREPRISE","A")+Docs_EExt!W299)-(H300+I300),""))</f>
        <v/>
      </c>
      <c r="K300" s="47" t="str">
        <f t="shared" si="9"/>
        <v/>
      </c>
      <c r="L300" s="47" t="str">
        <f>IF(ISBLANK(A300),"",IFERROR(GETPIVOTDATA("NOM ENTREPRISE",TCD_Corresp!$A$3,"NOM ENTREPRISE","A"),""))</f>
        <v/>
      </c>
      <c r="M300" s="47" t="str">
        <f>IF(ISBLANK(A300),"",IFERROR(GETPIVOTDATA("Nombre de N°IE",TCD_Doc_ST!#REF!,"NOM ENTREPRISE","A"),""))</f>
        <v/>
      </c>
      <c r="N300" s="46" t="str">
        <f>IF(ISBLANK(A300),"",IFERROR(GETPIVOTDATA("Nombre de NOM ENTREPRISE",TCD_Doc_ST!$A299,"NOM ENTREPRISE","A"),""))</f>
        <v/>
      </c>
    </row>
    <row r="301" spans="1:14" ht="30" customHeight="1" x14ac:dyDescent="0.25">
      <c r="A301" s="44"/>
      <c r="B301" s="45"/>
      <c r="C301" s="47"/>
      <c r="D301" s="47"/>
      <c r="E301" s="48"/>
      <c r="F301" s="48"/>
      <c r="G301" s="49" t="str">
        <f t="shared" si="8"/>
        <v/>
      </c>
      <c r="H301" s="47" t="str">
        <f>IF(ISBLANK(A301),"",IFERROR(GETPIVOTDATA("NB NC",TCD_Doc_ST!$A300,"NOM ENTREPRISE","A")+Docs_EExt!W300,""))</f>
        <v/>
      </c>
      <c r="I301" s="47" t="str">
        <f>IF(ISBLANK(A301),"",IFERROR(GETPIVOTDATA("NB NC",TCD_Doc_ST!#REF!,"NOM ENTREPRISE","A")+GETPIVOTDATA("NB NC",TCD_Doc_ST!#REF!,"NOM ENTREPRISE","A"),""))</f>
        <v/>
      </c>
      <c r="J301" s="47" t="str">
        <f>IF(ISBLANK(A301),"",IFERROR((GETPIVOTDATA("Somme de NB",TCD_Doc_ST!$A300,"NOM ENTREPRISE","A")+GETPIVOTDATA("Somme de NB",TCD_Doc_ST!#REF!,"NOM ENTREPRISE","A")+GETPIVOTDATA("Somme de NB",TCD_Habi!$A$3,"NOM ENTREPRISE","A")+Docs_EExt!W300)-(H301+I301),""))</f>
        <v/>
      </c>
      <c r="K301" s="47" t="str">
        <f t="shared" si="9"/>
        <v/>
      </c>
      <c r="L301" s="47" t="str">
        <f>IF(ISBLANK(A301),"",IFERROR(GETPIVOTDATA("NOM ENTREPRISE",TCD_Corresp!$A$3,"NOM ENTREPRISE","A"),""))</f>
        <v/>
      </c>
      <c r="M301" s="47" t="str">
        <f>IF(ISBLANK(A301),"",IFERROR(GETPIVOTDATA("Nombre de N°IE",TCD_Doc_ST!#REF!,"NOM ENTREPRISE","A"),""))</f>
        <v/>
      </c>
      <c r="N301" s="46" t="str">
        <f>IF(ISBLANK(A301),"",IFERROR(GETPIVOTDATA("Nombre de NOM ENTREPRISE",TCD_Doc_ST!$A300,"NOM ENTREPRISE","A"),""))</f>
        <v/>
      </c>
    </row>
    <row r="302" spans="1:14" ht="30" customHeight="1" x14ac:dyDescent="0.25">
      <c r="A302" s="44"/>
      <c r="B302" s="45"/>
      <c r="C302" s="47"/>
      <c r="D302" s="47"/>
      <c r="E302" s="48"/>
      <c r="F302" s="48"/>
      <c r="G302" s="49" t="str">
        <f t="shared" si="8"/>
        <v/>
      </c>
      <c r="H302" s="47" t="str">
        <f>IF(ISBLANK(A302),"",IFERROR(GETPIVOTDATA("NB NC",TCD_Doc_ST!$A301,"NOM ENTREPRISE","A")+Docs_EExt!W301,""))</f>
        <v/>
      </c>
      <c r="I302" s="47" t="str">
        <f>IF(ISBLANK(A302),"",IFERROR(GETPIVOTDATA("NB NC",TCD_Doc_ST!#REF!,"NOM ENTREPRISE","A")+GETPIVOTDATA("NB NC",TCD_Doc_ST!#REF!,"NOM ENTREPRISE","A"),""))</f>
        <v/>
      </c>
      <c r="J302" s="47" t="str">
        <f>IF(ISBLANK(A302),"",IFERROR((GETPIVOTDATA("Somme de NB",TCD_Doc_ST!$A301,"NOM ENTREPRISE","A")+GETPIVOTDATA("Somme de NB",TCD_Doc_ST!#REF!,"NOM ENTREPRISE","A")+GETPIVOTDATA("Somme de NB",TCD_Habi!$A$3,"NOM ENTREPRISE","A")+Docs_EExt!W301)-(H302+I302),""))</f>
        <v/>
      </c>
      <c r="K302" s="47" t="str">
        <f t="shared" si="9"/>
        <v/>
      </c>
      <c r="L302" s="47" t="str">
        <f>IF(ISBLANK(A302),"",IFERROR(GETPIVOTDATA("NOM ENTREPRISE",TCD_Corresp!$A$3,"NOM ENTREPRISE","A"),""))</f>
        <v/>
      </c>
      <c r="M302" s="47" t="str">
        <f>IF(ISBLANK(A302),"",IFERROR(GETPIVOTDATA("Nombre de N°IE",TCD_Doc_ST!#REF!,"NOM ENTREPRISE","A"),""))</f>
        <v/>
      </c>
      <c r="N302" s="46" t="str">
        <f>IF(ISBLANK(A302),"",IFERROR(GETPIVOTDATA("Nombre de NOM ENTREPRISE",TCD_Doc_ST!$A301,"NOM ENTREPRISE","A"),""))</f>
        <v/>
      </c>
    </row>
    <row r="303" spans="1:14" ht="30" customHeight="1" x14ac:dyDescent="0.25">
      <c r="A303" s="44"/>
      <c r="B303" s="45"/>
      <c r="C303" s="47"/>
      <c r="D303" s="47"/>
      <c r="E303" s="48"/>
      <c r="F303" s="48"/>
      <c r="G303" s="49" t="str">
        <f t="shared" si="8"/>
        <v/>
      </c>
      <c r="H303" s="47" t="str">
        <f>IF(ISBLANK(A303),"",IFERROR(GETPIVOTDATA("NB NC",TCD_Doc_ST!$A302,"NOM ENTREPRISE","A")+Docs_EExt!W302,""))</f>
        <v/>
      </c>
      <c r="I303" s="47" t="str">
        <f>IF(ISBLANK(A303),"",IFERROR(GETPIVOTDATA("NB NC",TCD_Doc_ST!#REF!,"NOM ENTREPRISE","A")+GETPIVOTDATA("NB NC",TCD_Doc_ST!#REF!,"NOM ENTREPRISE","A"),""))</f>
        <v/>
      </c>
      <c r="J303" s="47" t="str">
        <f>IF(ISBLANK(A303),"",IFERROR((GETPIVOTDATA("Somme de NB",TCD_Doc_ST!$A302,"NOM ENTREPRISE","A")+GETPIVOTDATA("Somme de NB",TCD_Doc_ST!#REF!,"NOM ENTREPRISE","A")+GETPIVOTDATA("Somme de NB",TCD_Habi!$A$3,"NOM ENTREPRISE","A")+Docs_EExt!W302)-(H303+I303),""))</f>
        <v/>
      </c>
      <c r="K303" s="47" t="str">
        <f t="shared" si="9"/>
        <v/>
      </c>
      <c r="L303" s="47" t="str">
        <f>IF(ISBLANK(A303),"",IFERROR(GETPIVOTDATA("NOM ENTREPRISE",TCD_Corresp!$A$3,"NOM ENTREPRISE","A"),""))</f>
        <v/>
      </c>
      <c r="M303" s="47" t="str">
        <f>IF(ISBLANK(A303),"",IFERROR(GETPIVOTDATA("Nombre de N°IE",TCD_Doc_ST!#REF!,"NOM ENTREPRISE","A"),""))</f>
        <v/>
      </c>
      <c r="N303" s="46" t="str">
        <f>IF(ISBLANK(A303),"",IFERROR(GETPIVOTDATA("Nombre de NOM ENTREPRISE",TCD_Doc_ST!$A302,"NOM ENTREPRISE","A"),""))</f>
        <v/>
      </c>
    </row>
    <row r="304" spans="1:14" ht="30" customHeight="1" x14ac:dyDescent="0.25">
      <c r="A304" s="44"/>
      <c r="B304" s="45"/>
      <c r="C304" s="47"/>
      <c r="D304" s="47"/>
      <c r="E304" s="48"/>
      <c r="F304" s="48"/>
      <c r="G304" s="49" t="str">
        <f t="shared" si="8"/>
        <v/>
      </c>
      <c r="H304" s="47" t="str">
        <f>IF(ISBLANK(A304),"",IFERROR(GETPIVOTDATA("NB NC",TCD_Doc_ST!$A303,"NOM ENTREPRISE","A")+Docs_EExt!W303,""))</f>
        <v/>
      </c>
      <c r="I304" s="47" t="str">
        <f>IF(ISBLANK(A304),"",IFERROR(GETPIVOTDATA("NB NC",TCD_Doc_ST!#REF!,"NOM ENTREPRISE","A")+GETPIVOTDATA("NB NC",TCD_Doc_ST!#REF!,"NOM ENTREPRISE","A"),""))</f>
        <v/>
      </c>
      <c r="J304" s="47" t="str">
        <f>IF(ISBLANK(A304),"",IFERROR((GETPIVOTDATA("Somme de NB",TCD_Doc_ST!$A303,"NOM ENTREPRISE","A")+GETPIVOTDATA("Somme de NB",TCD_Doc_ST!#REF!,"NOM ENTREPRISE","A")+GETPIVOTDATA("Somme de NB",TCD_Habi!$A$3,"NOM ENTREPRISE","A")+Docs_EExt!W303)-(H304+I304),""))</f>
        <v/>
      </c>
      <c r="K304" s="47" t="str">
        <f t="shared" si="9"/>
        <v/>
      </c>
      <c r="L304" s="47" t="str">
        <f>IF(ISBLANK(A304),"",IFERROR(GETPIVOTDATA("NOM ENTREPRISE",TCD_Corresp!$A$3,"NOM ENTREPRISE","A"),""))</f>
        <v/>
      </c>
      <c r="M304" s="47" t="str">
        <f>IF(ISBLANK(A304),"",IFERROR(GETPIVOTDATA("Nombre de N°IE",TCD_Doc_ST!#REF!,"NOM ENTREPRISE","A"),""))</f>
        <v/>
      </c>
      <c r="N304" s="46" t="str">
        <f>IF(ISBLANK(A304),"",IFERROR(GETPIVOTDATA("Nombre de NOM ENTREPRISE",TCD_Doc_ST!$A303,"NOM ENTREPRISE","A"),""))</f>
        <v/>
      </c>
    </row>
    <row r="305" spans="1:14" ht="30" customHeight="1" x14ac:dyDescent="0.25">
      <c r="A305" s="44"/>
      <c r="B305" s="45"/>
      <c r="C305" s="47"/>
      <c r="D305" s="47"/>
      <c r="E305" s="48"/>
      <c r="F305" s="48"/>
      <c r="G305" s="49" t="str">
        <f t="shared" si="8"/>
        <v/>
      </c>
      <c r="H305" s="47" t="str">
        <f>IF(ISBLANK(A305),"",IFERROR(GETPIVOTDATA("NB NC",TCD_Doc_ST!$A304,"NOM ENTREPRISE","A")+Docs_EExt!W304,""))</f>
        <v/>
      </c>
      <c r="I305" s="47" t="str">
        <f>IF(ISBLANK(A305),"",IFERROR(GETPIVOTDATA("NB NC",TCD_Doc_ST!#REF!,"NOM ENTREPRISE","A")+GETPIVOTDATA("NB NC",TCD_Doc_ST!#REF!,"NOM ENTREPRISE","A"),""))</f>
        <v/>
      </c>
      <c r="J305" s="47" t="str">
        <f>IF(ISBLANK(A305),"",IFERROR((GETPIVOTDATA("Somme de NB",TCD_Doc_ST!$A304,"NOM ENTREPRISE","A")+GETPIVOTDATA("Somme de NB",TCD_Doc_ST!#REF!,"NOM ENTREPRISE","A")+GETPIVOTDATA("Somme de NB",TCD_Habi!$A$3,"NOM ENTREPRISE","A")+Docs_EExt!W304)-(H305+I305),""))</f>
        <v/>
      </c>
      <c r="K305" s="47" t="str">
        <f t="shared" si="9"/>
        <v/>
      </c>
      <c r="L305" s="47" t="str">
        <f>IF(ISBLANK(A305),"",IFERROR(GETPIVOTDATA("NOM ENTREPRISE",TCD_Corresp!$A$3,"NOM ENTREPRISE","A"),""))</f>
        <v/>
      </c>
      <c r="M305" s="47" t="str">
        <f>IF(ISBLANK(A305),"",IFERROR(GETPIVOTDATA("Nombre de N°IE",TCD_Doc_ST!#REF!,"NOM ENTREPRISE","A"),""))</f>
        <v/>
      </c>
      <c r="N305" s="46" t="str">
        <f>IF(ISBLANK(A305),"",IFERROR(GETPIVOTDATA("Nombre de NOM ENTREPRISE",TCD_Doc_ST!$A304,"NOM ENTREPRISE","A"),""))</f>
        <v/>
      </c>
    </row>
    <row r="306" spans="1:14" ht="30" customHeight="1" x14ac:dyDescent="0.25">
      <c r="A306" s="44"/>
      <c r="B306" s="45"/>
      <c r="C306" s="47"/>
      <c r="D306" s="47"/>
      <c r="E306" s="48"/>
      <c r="F306" s="48"/>
      <c r="G306" s="49" t="str">
        <f t="shared" si="8"/>
        <v/>
      </c>
      <c r="H306" s="47" t="str">
        <f>IF(ISBLANK(A306),"",IFERROR(GETPIVOTDATA("NB NC",TCD_Doc_ST!$A305,"NOM ENTREPRISE","A")+Docs_EExt!W305,""))</f>
        <v/>
      </c>
      <c r="I306" s="47" t="str">
        <f>IF(ISBLANK(A306),"",IFERROR(GETPIVOTDATA("NB NC",TCD_Doc_ST!#REF!,"NOM ENTREPRISE","A")+GETPIVOTDATA("NB NC",TCD_Doc_ST!#REF!,"NOM ENTREPRISE","A"),""))</f>
        <v/>
      </c>
      <c r="J306" s="47" t="str">
        <f>IF(ISBLANK(A306),"",IFERROR((GETPIVOTDATA("Somme de NB",TCD_Doc_ST!$A305,"NOM ENTREPRISE","A")+GETPIVOTDATA("Somme de NB",TCD_Doc_ST!#REF!,"NOM ENTREPRISE","A")+GETPIVOTDATA("Somme de NB",TCD_Habi!$A$3,"NOM ENTREPRISE","A")+Docs_EExt!W305)-(H306+I306),""))</f>
        <v/>
      </c>
      <c r="K306" s="47" t="str">
        <f t="shared" si="9"/>
        <v/>
      </c>
      <c r="L306" s="47" t="str">
        <f>IF(ISBLANK(A306),"",IFERROR(GETPIVOTDATA("NOM ENTREPRISE",TCD_Corresp!$A$3,"NOM ENTREPRISE","A"),""))</f>
        <v/>
      </c>
      <c r="M306" s="47" t="str">
        <f>IF(ISBLANK(A306),"",IFERROR(GETPIVOTDATA("Nombre de N°IE",TCD_Doc_ST!#REF!,"NOM ENTREPRISE","A"),""))</f>
        <v/>
      </c>
      <c r="N306" s="46" t="str">
        <f>IF(ISBLANK(A306),"",IFERROR(GETPIVOTDATA("Nombre de NOM ENTREPRISE",TCD_Doc_ST!$A305,"NOM ENTREPRISE","A"),""))</f>
        <v/>
      </c>
    </row>
    <row r="307" spans="1:14" ht="30" customHeight="1" x14ac:dyDescent="0.25">
      <c r="A307" s="44"/>
      <c r="B307" s="45"/>
      <c r="C307" s="47"/>
      <c r="D307" s="47"/>
      <c r="E307" s="48"/>
      <c r="F307" s="48"/>
      <c r="G307" s="49" t="str">
        <f t="shared" si="8"/>
        <v/>
      </c>
      <c r="H307" s="47" t="str">
        <f>IF(ISBLANK(A307),"",IFERROR(GETPIVOTDATA("NB NC",TCD_Doc_ST!$A306,"NOM ENTREPRISE","A")+Docs_EExt!W306,""))</f>
        <v/>
      </c>
      <c r="I307" s="47" t="str">
        <f>IF(ISBLANK(A307),"",IFERROR(GETPIVOTDATA("NB NC",TCD_Doc_ST!#REF!,"NOM ENTREPRISE","A")+GETPIVOTDATA("NB NC",TCD_Doc_ST!#REF!,"NOM ENTREPRISE","A"),""))</f>
        <v/>
      </c>
      <c r="J307" s="47" t="str">
        <f>IF(ISBLANK(A307),"",IFERROR((GETPIVOTDATA("Somme de NB",TCD_Doc_ST!$A306,"NOM ENTREPRISE","A")+GETPIVOTDATA("Somme de NB",TCD_Doc_ST!#REF!,"NOM ENTREPRISE","A")+GETPIVOTDATA("Somme de NB",TCD_Habi!$A$3,"NOM ENTREPRISE","A")+Docs_EExt!W306)-(H307+I307),""))</f>
        <v/>
      </c>
      <c r="K307" s="47" t="str">
        <f t="shared" si="9"/>
        <v/>
      </c>
      <c r="L307" s="47" t="str">
        <f>IF(ISBLANK(A307),"",IFERROR(GETPIVOTDATA("NOM ENTREPRISE",TCD_Corresp!$A$3,"NOM ENTREPRISE","A"),""))</f>
        <v/>
      </c>
      <c r="M307" s="47" t="str">
        <f>IF(ISBLANK(A307),"",IFERROR(GETPIVOTDATA("Nombre de N°IE",TCD_Doc_ST!#REF!,"NOM ENTREPRISE","A"),""))</f>
        <v/>
      </c>
      <c r="N307" s="46" t="str">
        <f>IF(ISBLANK(A307),"",IFERROR(GETPIVOTDATA("Nombre de NOM ENTREPRISE",TCD_Doc_ST!$A306,"NOM ENTREPRISE","A"),""))</f>
        <v/>
      </c>
    </row>
    <row r="308" spans="1:14" ht="30" customHeight="1" x14ac:dyDescent="0.25">
      <c r="A308" s="44"/>
      <c r="B308" s="45"/>
      <c r="C308" s="47"/>
      <c r="D308" s="47"/>
      <c r="E308" s="48"/>
      <c r="F308" s="48"/>
      <c r="G308" s="49" t="str">
        <f t="shared" si="8"/>
        <v/>
      </c>
      <c r="H308" s="47" t="str">
        <f>IF(ISBLANK(A308),"",IFERROR(GETPIVOTDATA("NB NC",TCD_Doc_ST!$A307,"NOM ENTREPRISE","A")+Docs_EExt!W307,""))</f>
        <v/>
      </c>
      <c r="I308" s="47" t="str">
        <f>IF(ISBLANK(A308),"",IFERROR(GETPIVOTDATA("NB NC",TCD_Doc_ST!#REF!,"NOM ENTREPRISE","A")+GETPIVOTDATA("NB NC",TCD_Doc_ST!#REF!,"NOM ENTREPRISE","A"),""))</f>
        <v/>
      </c>
      <c r="J308" s="47" t="str">
        <f>IF(ISBLANK(A308),"",IFERROR((GETPIVOTDATA("Somme de NB",TCD_Doc_ST!$A307,"NOM ENTREPRISE","A")+GETPIVOTDATA("Somme de NB",TCD_Doc_ST!#REF!,"NOM ENTREPRISE","A")+GETPIVOTDATA("Somme de NB",TCD_Habi!$A$3,"NOM ENTREPRISE","A")+Docs_EExt!W307)-(H308+I308),""))</f>
        <v/>
      </c>
      <c r="K308" s="47" t="str">
        <f t="shared" si="9"/>
        <v/>
      </c>
      <c r="L308" s="47" t="str">
        <f>IF(ISBLANK(A308),"",IFERROR(GETPIVOTDATA("NOM ENTREPRISE",TCD_Corresp!$A$3,"NOM ENTREPRISE","A"),""))</f>
        <v/>
      </c>
      <c r="M308" s="47" t="str">
        <f>IF(ISBLANK(A308),"",IFERROR(GETPIVOTDATA("Nombre de N°IE",TCD_Doc_ST!#REF!,"NOM ENTREPRISE","A"),""))</f>
        <v/>
      </c>
      <c r="N308" s="46" t="str">
        <f>IF(ISBLANK(A308),"",IFERROR(GETPIVOTDATA("Nombre de NOM ENTREPRISE",TCD_Doc_ST!$A307,"NOM ENTREPRISE","A"),""))</f>
        <v/>
      </c>
    </row>
    <row r="309" spans="1:14" ht="30" customHeight="1" x14ac:dyDescent="0.25">
      <c r="A309" s="44"/>
      <c r="B309" s="45"/>
      <c r="C309" s="47"/>
      <c r="D309" s="47"/>
      <c r="E309" s="48"/>
      <c r="F309" s="48"/>
      <c r="G309" s="49" t="str">
        <f t="shared" si="8"/>
        <v/>
      </c>
      <c r="H309" s="47" t="str">
        <f>IF(ISBLANK(A309),"",IFERROR(GETPIVOTDATA("NB NC",TCD_Doc_ST!$A308,"NOM ENTREPRISE","A")+Docs_EExt!W308,""))</f>
        <v/>
      </c>
      <c r="I309" s="47" t="str">
        <f>IF(ISBLANK(A309),"",IFERROR(GETPIVOTDATA("NB NC",TCD_Doc_ST!#REF!,"NOM ENTREPRISE","A")+GETPIVOTDATA("NB NC",TCD_Doc_ST!#REF!,"NOM ENTREPRISE","A"),""))</f>
        <v/>
      </c>
      <c r="J309" s="47" t="str">
        <f>IF(ISBLANK(A309),"",IFERROR((GETPIVOTDATA("Somme de NB",TCD_Doc_ST!$A308,"NOM ENTREPRISE","A")+GETPIVOTDATA("Somme de NB",TCD_Doc_ST!#REF!,"NOM ENTREPRISE","A")+GETPIVOTDATA("Somme de NB",TCD_Habi!$A$3,"NOM ENTREPRISE","A")+Docs_EExt!W308)-(H309+I309),""))</f>
        <v/>
      </c>
      <c r="K309" s="47" t="str">
        <f t="shared" si="9"/>
        <v/>
      </c>
      <c r="L309" s="47" t="str">
        <f>IF(ISBLANK(A309),"",IFERROR(GETPIVOTDATA("NOM ENTREPRISE",TCD_Corresp!$A$3,"NOM ENTREPRISE","A"),""))</f>
        <v/>
      </c>
      <c r="M309" s="47" t="str">
        <f>IF(ISBLANK(A309),"",IFERROR(GETPIVOTDATA("Nombre de N°IE",TCD_Doc_ST!#REF!,"NOM ENTREPRISE","A"),""))</f>
        <v/>
      </c>
      <c r="N309" s="46" t="str">
        <f>IF(ISBLANK(A309),"",IFERROR(GETPIVOTDATA("Nombre de NOM ENTREPRISE",TCD_Doc_ST!$A308,"NOM ENTREPRISE","A"),""))</f>
        <v/>
      </c>
    </row>
    <row r="310" spans="1:14" ht="30" customHeight="1" x14ac:dyDescent="0.25">
      <c r="A310" s="44"/>
      <c r="B310" s="45"/>
      <c r="C310" s="47"/>
      <c r="D310" s="47"/>
      <c r="E310" s="48"/>
      <c r="F310" s="48"/>
      <c r="G310" s="49" t="str">
        <f t="shared" si="8"/>
        <v/>
      </c>
      <c r="H310" s="47" t="str">
        <f>IF(ISBLANK(A310),"",IFERROR(GETPIVOTDATA("NB NC",TCD_Doc_ST!$A309,"NOM ENTREPRISE","A")+Docs_EExt!W309,""))</f>
        <v/>
      </c>
      <c r="I310" s="47" t="str">
        <f>IF(ISBLANK(A310),"",IFERROR(GETPIVOTDATA("NB NC",TCD_Doc_ST!#REF!,"NOM ENTREPRISE","A")+GETPIVOTDATA("NB NC",TCD_Doc_ST!#REF!,"NOM ENTREPRISE","A"),""))</f>
        <v/>
      </c>
      <c r="J310" s="47" t="str">
        <f>IF(ISBLANK(A310),"",IFERROR((GETPIVOTDATA("Somme de NB",TCD_Doc_ST!$A309,"NOM ENTREPRISE","A")+GETPIVOTDATA("Somme de NB",TCD_Doc_ST!#REF!,"NOM ENTREPRISE","A")+GETPIVOTDATA("Somme de NB",TCD_Habi!$A$3,"NOM ENTREPRISE","A")+Docs_EExt!W309)-(H310+I310),""))</f>
        <v/>
      </c>
      <c r="K310" s="47" t="str">
        <f t="shared" si="9"/>
        <v/>
      </c>
      <c r="L310" s="47" t="str">
        <f>IF(ISBLANK(A310),"",IFERROR(GETPIVOTDATA("NOM ENTREPRISE",TCD_Corresp!$A$3,"NOM ENTREPRISE","A"),""))</f>
        <v/>
      </c>
      <c r="M310" s="47" t="str">
        <f>IF(ISBLANK(A310),"",IFERROR(GETPIVOTDATA("Nombre de N°IE",TCD_Doc_ST!#REF!,"NOM ENTREPRISE","A"),""))</f>
        <v/>
      </c>
      <c r="N310" s="46" t="str">
        <f>IF(ISBLANK(A310),"",IFERROR(GETPIVOTDATA("Nombre de NOM ENTREPRISE",TCD_Doc_ST!$A309,"NOM ENTREPRISE","A"),""))</f>
        <v/>
      </c>
    </row>
    <row r="311" spans="1:14" ht="30" customHeight="1" x14ac:dyDescent="0.25">
      <c r="A311" s="44"/>
      <c r="B311" s="45"/>
      <c r="C311" s="47"/>
      <c r="D311" s="47"/>
      <c r="E311" s="48"/>
      <c r="F311" s="48"/>
      <c r="G311" s="49" t="str">
        <f t="shared" si="8"/>
        <v/>
      </c>
      <c r="H311" s="47" t="str">
        <f>IF(ISBLANK(A311),"",IFERROR(GETPIVOTDATA("NB NC",TCD_Doc_ST!$A310,"NOM ENTREPRISE","A")+Docs_EExt!W310,""))</f>
        <v/>
      </c>
      <c r="I311" s="47" t="str">
        <f>IF(ISBLANK(A311),"",IFERROR(GETPIVOTDATA("NB NC",TCD_Doc_ST!#REF!,"NOM ENTREPRISE","A")+GETPIVOTDATA("NB NC",TCD_Doc_ST!#REF!,"NOM ENTREPRISE","A"),""))</f>
        <v/>
      </c>
      <c r="J311" s="47" t="str">
        <f>IF(ISBLANK(A311),"",IFERROR((GETPIVOTDATA("Somme de NB",TCD_Doc_ST!$A310,"NOM ENTREPRISE","A")+GETPIVOTDATA("Somme de NB",TCD_Doc_ST!#REF!,"NOM ENTREPRISE","A")+GETPIVOTDATA("Somme de NB",TCD_Habi!$A$3,"NOM ENTREPRISE","A")+Docs_EExt!W310)-(H311+I311),""))</f>
        <v/>
      </c>
      <c r="K311" s="47" t="str">
        <f t="shared" si="9"/>
        <v/>
      </c>
      <c r="L311" s="47" t="str">
        <f>IF(ISBLANK(A311),"",IFERROR(GETPIVOTDATA("NOM ENTREPRISE",TCD_Corresp!$A$3,"NOM ENTREPRISE","A"),""))</f>
        <v/>
      </c>
      <c r="M311" s="47" t="str">
        <f>IF(ISBLANK(A311),"",IFERROR(GETPIVOTDATA("Nombre de N°IE",TCD_Doc_ST!#REF!,"NOM ENTREPRISE","A"),""))</f>
        <v/>
      </c>
      <c r="N311" s="46" t="str">
        <f>IF(ISBLANK(A311),"",IFERROR(GETPIVOTDATA("Nombre de NOM ENTREPRISE",TCD_Doc_ST!$A310,"NOM ENTREPRISE","A"),""))</f>
        <v/>
      </c>
    </row>
    <row r="312" spans="1:14" ht="30" customHeight="1" x14ac:dyDescent="0.25">
      <c r="A312" s="44"/>
      <c r="B312" s="45"/>
      <c r="C312" s="47"/>
      <c r="D312" s="47"/>
      <c r="E312" s="48"/>
      <c r="F312" s="48"/>
      <c r="G312" s="49" t="str">
        <f t="shared" si="8"/>
        <v/>
      </c>
      <c r="H312" s="47" t="str">
        <f>IF(ISBLANK(A312),"",IFERROR(GETPIVOTDATA("NB NC",TCD_Doc_ST!$A311,"NOM ENTREPRISE","A")+Docs_EExt!W311,""))</f>
        <v/>
      </c>
      <c r="I312" s="47" t="str">
        <f>IF(ISBLANK(A312),"",IFERROR(GETPIVOTDATA("NB NC",TCD_Doc_ST!#REF!,"NOM ENTREPRISE","A")+GETPIVOTDATA("NB NC",TCD_Doc_ST!#REF!,"NOM ENTREPRISE","A"),""))</f>
        <v/>
      </c>
      <c r="J312" s="47" t="str">
        <f>IF(ISBLANK(A312),"",IFERROR((GETPIVOTDATA("Somme de NB",TCD_Doc_ST!$A311,"NOM ENTREPRISE","A")+GETPIVOTDATA("Somme de NB",TCD_Doc_ST!#REF!,"NOM ENTREPRISE","A")+GETPIVOTDATA("Somme de NB",TCD_Habi!$A$3,"NOM ENTREPRISE","A")+Docs_EExt!W311)-(H312+I312),""))</f>
        <v/>
      </c>
      <c r="K312" s="47" t="str">
        <f t="shared" si="9"/>
        <v/>
      </c>
      <c r="L312" s="47" t="str">
        <f>IF(ISBLANK(A312),"",IFERROR(GETPIVOTDATA("NOM ENTREPRISE",TCD_Corresp!$A$3,"NOM ENTREPRISE","A"),""))</f>
        <v/>
      </c>
      <c r="M312" s="47" t="str">
        <f>IF(ISBLANK(A312),"",IFERROR(GETPIVOTDATA("Nombre de N°IE",TCD_Doc_ST!#REF!,"NOM ENTREPRISE","A"),""))</f>
        <v/>
      </c>
      <c r="N312" s="46" t="str">
        <f>IF(ISBLANK(A312),"",IFERROR(GETPIVOTDATA("Nombre de NOM ENTREPRISE",TCD_Doc_ST!$A311,"NOM ENTREPRISE","A"),""))</f>
        <v/>
      </c>
    </row>
    <row r="313" spans="1:14" ht="30" customHeight="1" x14ac:dyDescent="0.25">
      <c r="A313" s="44"/>
      <c r="B313" s="45"/>
      <c r="C313" s="47"/>
      <c r="D313" s="47"/>
      <c r="E313" s="48"/>
      <c r="F313" s="48"/>
      <c r="G313" s="49" t="str">
        <f t="shared" si="8"/>
        <v/>
      </c>
      <c r="H313" s="47" t="str">
        <f>IF(ISBLANK(A313),"",IFERROR(GETPIVOTDATA("NB NC",TCD_Doc_ST!$A312,"NOM ENTREPRISE","A")+Docs_EExt!W312,""))</f>
        <v/>
      </c>
      <c r="I313" s="47" t="str">
        <f>IF(ISBLANK(A313),"",IFERROR(GETPIVOTDATA("NB NC",TCD_Doc_ST!#REF!,"NOM ENTREPRISE","A")+GETPIVOTDATA("NB NC",TCD_Doc_ST!#REF!,"NOM ENTREPRISE","A"),""))</f>
        <v/>
      </c>
      <c r="J313" s="47" t="str">
        <f>IF(ISBLANK(A313),"",IFERROR((GETPIVOTDATA("Somme de NB",TCD_Doc_ST!$A312,"NOM ENTREPRISE","A")+GETPIVOTDATA("Somme de NB",TCD_Doc_ST!#REF!,"NOM ENTREPRISE","A")+GETPIVOTDATA("Somme de NB",TCD_Habi!$A$3,"NOM ENTREPRISE","A")+Docs_EExt!W312)-(H313+I313),""))</f>
        <v/>
      </c>
      <c r="K313" s="47" t="str">
        <f t="shared" si="9"/>
        <v/>
      </c>
      <c r="L313" s="47" t="str">
        <f>IF(ISBLANK(A313),"",IFERROR(GETPIVOTDATA("NOM ENTREPRISE",TCD_Corresp!$A$3,"NOM ENTREPRISE","A"),""))</f>
        <v/>
      </c>
      <c r="M313" s="47" t="str">
        <f>IF(ISBLANK(A313),"",IFERROR(GETPIVOTDATA("Nombre de N°IE",TCD_Doc_ST!#REF!,"NOM ENTREPRISE","A"),""))</f>
        <v/>
      </c>
      <c r="N313" s="46" t="str">
        <f>IF(ISBLANK(A313),"",IFERROR(GETPIVOTDATA("Nombre de NOM ENTREPRISE",TCD_Doc_ST!$A312,"NOM ENTREPRISE","A"),""))</f>
        <v/>
      </c>
    </row>
    <row r="314" spans="1:14" ht="30" customHeight="1" x14ac:dyDescent="0.25">
      <c r="A314" s="44"/>
      <c r="B314" s="45"/>
      <c r="C314" s="47"/>
      <c r="D314" s="47"/>
      <c r="E314" s="48"/>
      <c r="F314" s="48"/>
      <c r="G314" s="49" t="str">
        <f t="shared" si="8"/>
        <v/>
      </c>
      <c r="H314" s="47" t="str">
        <f>IF(ISBLANK(A314),"",IFERROR(GETPIVOTDATA("NB NC",TCD_Doc_ST!$A313,"NOM ENTREPRISE","A")+Docs_EExt!W313,""))</f>
        <v/>
      </c>
      <c r="I314" s="47" t="str">
        <f>IF(ISBLANK(A314),"",IFERROR(GETPIVOTDATA("NB NC",TCD_Doc_ST!#REF!,"NOM ENTREPRISE","A")+GETPIVOTDATA("NB NC",TCD_Doc_ST!#REF!,"NOM ENTREPRISE","A"),""))</f>
        <v/>
      </c>
      <c r="J314" s="47" t="str">
        <f>IF(ISBLANK(A314),"",IFERROR((GETPIVOTDATA("Somme de NB",TCD_Doc_ST!$A313,"NOM ENTREPRISE","A")+GETPIVOTDATA("Somme de NB",TCD_Doc_ST!#REF!,"NOM ENTREPRISE","A")+GETPIVOTDATA("Somme de NB",TCD_Habi!$A$3,"NOM ENTREPRISE","A")+Docs_EExt!W313)-(H314+I314),""))</f>
        <v/>
      </c>
      <c r="K314" s="47" t="str">
        <f t="shared" si="9"/>
        <v/>
      </c>
      <c r="L314" s="47" t="str">
        <f>IF(ISBLANK(A314),"",IFERROR(GETPIVOTDATA("NOM ENTREPRISE",TCD_Corresp!$A$3,"NOM ENTREPRISE","A"),""))</f>
        <v/>
      </c>
      <c r="M314" s="47" t="str">
        <f>IF(ISBLANK(A314),"",IFERROR(GETPIVOTDATA("Nombre de N°IE",TCD_Doc_ST!#REF!,"NOM ENTREPRISE","A"),""))</f>
        <v/>
      </c>
      <c r="N314" s="46" t="str">
        <f>IF(ISBLANK(A314),"",IFERROR(GETPIVOTDATA("Nombre de NOM ENTREPRISE",TCD_Doc_ST!$A313,"NOM ENTREPRISE","A"),""))</f>
        <v/>
      </c>
    </row>
    <row r="315" spans="1:14" ht="30" customHeight="1" x14ac:dyDescent="0.25">
      <c r="A315" s="44"/>
      <c r="B315" s="45"/>
      <c r="C315" s="47"/>
      <c r="D315" s="47"/>
      <c r="E315" s="48"/>
      <c r="F315" s="48"/>
      <c r="G315" s="49" t="str">
        <f t="shared" si="8"/>
        <v/>
      </c>
      <c r="H315" s="47" t="str">
        <f>IF(ISBLANK(A315),"",IFERROR(GETPIVOTDATA("NB NC",TCD_Doc_ST!$A314,"NOM ENTREPRISE","A")+Docs_EExt!W314,""))</f>
        <v/>
      </c>
      <c r="I315" s="47" t="str">
        <f>IF(ISBLANK(A315),"",IFERROR(GETPIVOTDATA("NB NC",TCD_Doc_ST!#REF!,"NOM ENTREPRISE","A")+GETPIVOTDATA("NB NC",TCD_Doc_ST!#REF!,"NOM ENTREPRISE","A"),""))</f>
        <v/>
      </c>
      <c r="J315" s="47" t="str">
        <f>IF(ISBLANK(A315),"",IFERROR((GETPIVOTDATA("Somme de NB",TCD_Doc_ST!$A314,"NOM ENTREPRISE","A")+GETPIVOTDATA("Somme de NB",TCD_Doc_ST!#REF!,"NOM ENTREPRISE","A")+GETPIVOTDATA("Somme de NB",TCD_Habi!$A$3,"NOM ENTREPRISE","A")+Docs_EExt!W314)-(H315+I315),""))</f>
        <v/>
      </c>
      <c r="K315" s="47" t="str">
        <f t="shared" si="9"/>
        <v/>
      </c>
      <c r="L315" s="47" t="str">
        <f>IF(ISBLANK(A315),"",IFERROR(GETPIVOTDATA("NOM ENTREPRISE",TCD_Corresp!$A$3,"NOM ENTREPRISE","A"),""))</f>
        <v/>
      </c>
      <c r="M315" s="47" t="str">
        <f>IF(ISBLANK(A315),"",IFERROR(GETPIVOTDATA("Nombre de N°IE",TCD_Doc_ST!#REF!,"NOM ENTREPRISE","A"),""))</f>
        <v/>
      </c>
      <c r="N315" s="46" t="str">
        <f>IF(ISBLANK(A315),"",IFERROR(GETPIVOTDATA("Nombre de NOM ENTREPRISE",TCD_Doc_ST!$A314,"NOM ENTREPRISE","A"),""))</f>
        <v/>
      </c>
    </row>
    <row r="316" spans="1:14" ht="30" customHeight="1" x14ac:dyDescent="0.25">
      <c r="A316" s="44"/>
      <c r="B316" s="45"/>
      <c r="C316" s="47"/>
      <c r="D316" s="47"/>
      <c r="E316" s="48"/>
      <c r="F316" s="48"/>
      <c r="G316" s="49" t="str">
        <f t="shared" si="8"/>
        <v/>
      </c>
      <c r="H316" s="47" t="str">
        <f>IF(ISBLANK(A316),"",IFERROR(GETPIVOTDATA("NB NC",TCD_Doc_ST!$A315,"NOM ENTREPRISE","A")+Docs_EExt!W315,""))</f>
        <v/>
      </c>
      <c r="I316" s="47" t="str">
        <f>IF(ISBLANK(A316),"",IFERROR(GETPIVOTDATA("NB NC",TCD_Doc_ST!#REF!,"NOM ENTREPRISE","A")+GETPIVOTDATA("NB NC",TCD_Doc_ST!#REF!,"NOM ENTREPRISE","A"),""))</f>
        <v/>
      </c>
      <c r="J316" s="47" t="str">
        <f>IF(ISBLANK(A316),"",IFERROR((GETPIVOTDATA("Somme de NB",TCD_Doc_ST!$A315,"NOM ENTREPRISE","A")+GETPIVOTDATA("Somme de NB",TCD_Doc_ST!#REF!,"NOM ENTREPRISE","A")+GETPIVOTDATA("Somme de NB",TCD_Habi!$A$3,"NOM ENTREPRISE","A")+Docs_EExt!W315)-(H316+I316),""))</f>
        <v/>
      </c>
      <c r="K316" s="47" t="str">
        <f t="shared" si="9"/>
        <v/>
      </c>
      <c r="L316" s="47" t="str">
        <f>IF(ISBLANK(A316),"",IFERROR(GETPIVOTDATA("NOM ENTREPRISE",TCD_Corresp!$A$3,"NOM ENTREPRISE","A"),""))</f>
        <v/>
      </c>
      <c r="M316" s="47" t="str">
        <f>IF(ISBLANK(A316),"",IFERROR(GETPIVOTDATA("Nombre de N°IE",TCD_Doc_ST!#REF!,"NOM ENTREPRISE","A"),""))</f>
        <v/>
      </c>
      <c r="N316" s="46" t="str">
        <f>IF(ISBLANK(A316),"",IFERROR(GETPIVOTDATA("Nombre de NOM ENTREPRISE",TCD_Doc_ST!$A315,"NOM ENTREPRISE","A"),""))</f>
        <v/>
      </c>
    </row>
    <row r="317" spans="1:14" ht="30" customHeight="1" x14ac:dyDescent="0.25">
      <c r="A317" s="44"/>
      <c r="B317" s="45"/>
      <c r="C317" s="47"/>
      <c r="D317" s="47"/>
      <c r="E317" s="48"/>
      <c r="F317" s="48"/>
      <c r="G317" s="49" t="str">
        <f t="shared" si="8"/>
        <v/>
      </c>
      <c r="H317" s="47" t="str">
        <f>IF(ISBLANK(A317),"",IFERROR(GETPIVOTDATA("NB NC",TCD_Doc_ST!$A316,"NOM ENTREPRISE","A")+Docs_EExt!W316,""))</f>
        <v/>
      </c>
      <c r="I317" s="47" t="str">
        <f>IF(ISBLANK(A317),"",IFERROR(GETPIVOTDATA("NB NC",TCD_Doc_ST!#REF!,"NOM ENTREPRISE","A")+GETPIVOTDATA("NB NC",TCD_Doc_ST!#REF!,"NOM ENTREPRISE","A"),""))</f>
        <v/>
      </c>
      <c r="J317" s="47" t="str">
        <f>IF(ISBLANK(A317),"",IFERROR((GETPIVOTDATA("Somme de NB",TCD_Doc_ST!$A316,"NOM ENTREPRISE","A")+GETPIVOTDATA("Somme de NB",TCD_Doc_ST!#REF!,"NOM ENTREPRISE","A")+GETPIVOTDATA("Somme de NB",TCD_Habi!$A$3,"NOM ENTREPRISE","A")+Docs_EExt!W316)-(H317+I317),""))</f>
        <v/>
      </c>
      <c r="K317" s="47" t="str">
        <f t="shared" si="9"/>
        <v/>
      </c>
      <c r="L317" s="47" t="str">
        <f>IF(ISBLANK(A317),"",IFERROR(GETPIVOTDATA("NOM ENTREPRISE",TCD_Corresp!$A$3,"NOM ENTREPRISE","A"),""))</f>
        <v/>
      </c>
      <c r="M317" s="47" t="str">
        <f>IF(ISBLANK(A317),"",IFERROR(GETPIVOTDATA("Nombre de N°IE",TCD_Doc_ST!#REF!,"NOM ENTREPRISE","A"),""))</f>
        <v/>
      </c>
      <c r="N317" s="46" t="str">
        <f>IF(ISBLANK(A317),"",IFERROR(GETPIVOTDATA("Nombre de NOM ENTREPRISE",TCD_Doc_ST!$A316,"NOM ENTREPRISE","A"),""))</f>
        <v/>
      </c>
    </row>
    <row r="318" spans="1:14" ht="30" customHeight="1" x14ac:dyDescent="0.25">
      <c r="A318" s="44"/>
      <c r="B318" s="45"/>
      <c r="C318" s="47"/>
      <c r="D318" s="47"/>
      <c r="E318" s="48"/>
      <c r="F318" s="48"/>
      <c r="G318" s="49" t="str">
        <f t="shared" si="8"/>
        <v/>
      </c>
      <c r="H318" s="47" t="str">
        <f>IF(ISBLANK(A318),"",IFERROR(GETPIVOTDATA("NB NC",TCD_Doc_ST!$A317,"NOM ENTREPRISE","A")+Docs_EExt!W317,""))</f>
        <v/>
      </c>
      <c r="I318" s="47" t="str">
        <f>IF(ISBLANK(A318),"",IFERROR(GETPIVOTDATA("NB NC",TCD_Doc_ST!#REF!,"NOM ENTREPRISE","A")+GETPIVOTDATA("NB NC",TCD_Doc_ST!#REF!,"NOM ENTREPRISE","A"),""))</f>
        <v/>
      </c>
      <c r="J318" s="47" t="str">
        <f>IF(ISBLANK(A318),"",IFERROR((GETPIVOTDATA("Somme de NB",TCD_Doc_ST!$A317,"NOM ENTREPRISE","A")+GETPIVOTDATA("Somme de NB",TCD_Doc_ST!#REF!,"NOM ENTREPRISE","A")+GETPIVOTDATA("Somme de NB",TCD_Habi!$A$3,"NOM ENTREPRISE","A")+Docs_EExt!W317)-(H318+I318),""))</f>
        <v/>
      </c>
      <c r="K318" s="47" t="str">
        <f t="shared" si="9"/>
        <v/>
      </c>
      <c r="L318" s="47" t="str">
        <f>IF(ISBLANK(A318),"",IFERROR(GETPIVOTDATA("NOM ENTREPRISE",TCD_Corresp!$A$3,"NOM ENTREPRISE","A"),""))</f>
        <v/>
      </c>
      <c r="M318" s="47" t="str">
        <f>IF(ISBLANK(A318),"",IFERROR(GETPIVOTDATA("Nombre de N°IE",TCD_Doc_ST!#REF!,"NOM ENTREPRISE","A"),""))</f>
        <v/>
      </c>
      <c r="N318" s="46" t="str">
        <f>IF(ISBLANK(A318),"",IFERROR(GETPIVOTDATA("Nombre de NOM ENTREPRISE",TCD_Doc_ST!$A317,"NOM ENTREPRISE","A"),""))</f>
        <v/>
      </c>
    </row>
    <row r="319" spans="1:14" ht="30" customHeight="1" x14ac:dyDescent="0.25">
      <c r="A319" s="44"/>
      <c r="B319" s="45"/>
      <c r="C319" s="47"/>
      <c r="D319" s="47"/>
      <c r="E319" s="48"/>
      <c r="F319" s="48"/>
      <c r="G319" s="49" t="str">
        <f t="shared" si="8"/>
        <v/>
      </c>
      <c r="H319" s="47" t="str">
        <f>IF(ISBLANK(A319),"",IFERROR(GETPIVOTDATA("NB NC",TCD_Doc_ST!$A318,"NOM ENTREPRISE","A")+Docs_EExt!W318,""))</f>
        <v/>
      </c>
      <c r="I319" s="47" t="str">
        <f>IF(ISBLANK(A319),"",IFERROR(GETPIVOTDATA("NB NC",TCD_Doc_ST!#REF!,"NOM ENTREPRISE","A")+GETPIVOTDATA("NB NC",TCD_Doc_ST!#REF!,"NOM ENTREPRISE","A"),""))</f>
        <v/>
      </c>
      <c r="J319" s="47" t="str">
        <f>IF(ISBLANK(A319),"",IFERROR((GETPIVOTDATA("Somme de NB",TCD_Doc_ST!$A318,"NOM ENTREPRISE","A")+GETPIVOTDATA("Somme de NB",TCD_Doc_ST!#REF!,"NOM ENTREPRISE","A")+GETPIVOTDATA("Somme de NB",TCD_Habi!$A$3,"NOM ENTREPRISE","A")+Docs_EExt!W318)-(H319+I319),""))</f>
        <v/>
      </c>
      <c r="K319" s="47" t="str">
        <f t="shared" si="9"/>
        <v/>
      </c>
      <c r="L319" s="47" t="str">
        <f>IF(ISBLANK(A319),"",IFERROR(GETPIVOTDATA("NOM ENTREPRISE",TCD_Corresp!$A$3,"NOM ENTREPRISE","A"),""))</f>
        <v/>
      </c>
      <c r="M319" s="47" t="str">
        <f>IF(ISBLANK(A319),"",IFERROR(GETPIVOTDATA("Nombre de N°IE",TCD_Doc_ST!#REF!,"NOM ENTREPRISE","A"),""))</f>
        <v/>
      </c>
      <c r="N319" s="46" t="str">
        <f>IF(ISBLANK(A319),"",IFERROR(GETPIVOTDATA("Nombre de NOM ENTREPRISE",TCD_Doc_ST!$A318,"NOM ENTREPRISE","A"),""))</f>
        <v/>
      </c>
    </row>
    <row r="320" spans="1:14" ht="30" customHeight="1" x14ac:dyDescent="0.25">
      <c r="A320" s="44"/>
      <c r="B320" s="45"/>
      <c r="C320" s="47"/>
      <c r="D320" s="47"/>
      <c r="E320" s="48"/>
      <c r="F320" s="48"/>
      <c r="G320" s="49" t="str">
        <f t="shared" si="8"/>
        <v/>
      </c>
      <c r="H320" s="47" t="str">
        <f>IF(ISBLANK(A320),"",IFERROR(GETPIVOTDATA("NB NC",TCD_Doc_ST!$A319,"NOM ENTREPRISE","A")+Docs_EExt!W319,""))</f>
        <v/>
      </c>
      <c r="I320" s="47" t="str">
        <f>IF(ISBLANK(A320),"",IFERROR(GETPIVOTDATA("NB NC",TCD_Doc_ST!#REF!,"NOM ENTREPRISE","A")+GETPIVOTDATA("NB NC",TCD_Doc_ST!#REF!,"NOM ENTREPRISE","A"),""))</f>
        <v/>
      </c>
      <c r="J320" s="47" t="str">
        <f>IF(ISBLANK(A320),"",IFERROR((GETPIVOTDATA("Somme de NB",TCD_Doc_ST!$A319,"NOM ENTREPRISE","A")+GETPIVOTDATA("Somme de NB",TCD_Doc_ST!#REF!,"NOM ENTREPRISE","A")+GETPIVOTDATA("Somme de NB",TCD_Habi!$A$3,"NOM ENTREPRISE","A")+Docs_EExt!W319)-(H320+I320),""))</f>
        <v/>
      </c>
      <c r="K320" s="47" t="str">
        <f t="shared" si="9"/>
        <v/>
      </c>
      <c r="L320" s="47" t="str">
        <f>IF(ISBLANK(A320),"",IFERROR(GETPIVOTDATA("NOM ENTREPRISE",TCD_Corresp!$A$3,"NOM ENTREPRISE","A"),""))</f>
        <v/>
      </c>
      <c r="M320" s="47" t="str">
        <f>IF(ISBLANK(A320),"",IFERROR(GETPIVOTDATA("Nombre de N°IE",TCD_Doc_ST!#REF!,"NOM ENTREPRISE","A"),""))</f>
        <v/>
      </c>
      <c r="N320" s="46" t="str">
        <f>IF(ISBLANK(A320),"",IFERROR(GETPIVOTDATA("Nombre de NOM ENTREPRISE",TCD_Doc_ST!$A319,"NOM ENTREPRISE","A"),""))</f>
        <v/>
      </c>
    </row>
    <row r="321" spans="1:14" ht="30" customHeight="1" x14ac:dyDescent="0.25">
      <c r="A321" s="44"/>
      <c r="B321" s="45"/>
      <c r="C321" s="47"/>
      <c r="D321" s="47"/>
      <c r="E321" s="48"/>
      <c r="F321" s="48"/>
      <c r="G321" s="49" t="str">
        <f t="shared" si="8"/>
        <v/>
      </c>
      <c r="H321" s="47" t="str">
        <f>IF(ISBLANK(A321),"",IFERROR(GETPIVOTDATA("NB NC",TCD_Doc_ST!$A320,"NOM ENTREPRISE","A")+Docs_EExt!W320,""))</f>
        <v/>
      </c>
      <c r="I321" s="47" t="str">
        <f>IF(ISBLANK(A321),"",IFERROR(GETPIVOTDATA("NB NC",TCD_Doc_ST!#REF!,"NOM ENTREPRISE","A")+GETPIVOTDATA("NB NC",TCD_Doc_ST!#REF!,"NOM ENTREPRISE","A"),""))</f>
        <v/>
      </c>
      <c r="J321" s="47" t="str">
        <f>IF(ISBLANK(A321),"",IFERROR((GETPIVOTDATA("Somme de NB",TCD_Doc_ST!$A320,"NOM ENTREPRISE","A")+GETPIVOTDATA("Somme de NB",TCD_Doc_ST!#REF!,"NOM ENTREPRISE","A")+GETPIVOTDATA("Somme de NB",TCD_Habi!$A$3,"NOM ENTREPRISE","A")+Docs_EExt!W320)-(H321+I321),""))</f>
        <v/>
      </c>
      <c r="K321" s="47" t="str">
        <f t="shared" si="9"/>
        <v/>
      </c>
      <c r="L321" s="47" t="str">
        <f>IF(ISBLANK(A321),"",IFERROR(GETPIVOTDATA("NOM ENTREPRISE",TCD_Corresp!$A$3,"NOM ENTREPRISE","A"),""))</f>
        <v/>
      </c>
      <c r="M321" s="47" t="str">
        <f>IF(ISBLANK(A321),"",IFERROR(GETPIVOTDATA("Nombre de N°IE",TCD_Doc_ST!#REF!,"NOM ENTREPRISE","A"),""))</f>
        <v/>
      </c>
      <c r="N321" s="46" t="str">
        <f>IF(ISBLANK(A321),"",IFERROR(GETPIVOTDATA("Nombre de NOM ENTREPRISE",TCD_Doc_ST!$A320,"NOM ENTREPRISE","A"),""))</f>
        <v/>
      </c>
    </row>
    <row r="322" spans="1:14" ht="30" customHeight="1" x14ac:dyDescent="0.25">
      <c r="A322" s="44"/>
      <c r="B322" s="45"/>
      <c r="C322" s="47"/>
      <c r="D322" s="47"/>
      <c r="E322" s="48"/>
      <c r="F322" s="48"/>
      <c r="G322" s="49" t="str">
        <f t="shared" si="8"/>
        <v/>
      </c>
      <c r="H322" s="47" t="str">
        <f>IF(ISBLANK(A322),"",IFERROR(GETPIVOTDATA("NB NC",TCD_Doc_ST!$A321,"NOM ENTREPRISE","A")+Docs_EExt!W321,""))</f>
        <v/>
      </c>
      <c r="I322" s="47" t="str">
        <f>IF(ISBLANK(A322),"",IFERROR(GETPIVOTDATA("NB NC",TCD_Doc_ST!#REF!,"NOM ENTREPRISE","A")+GETPIVOTDATA("NB NC",TCD_Doc_ST!#REF!,"NOM ENTREPRISE","A"),""))</f>
        <v/>
      </c>
      <c r="J322" s="47" t="str">
        <f>IF(ISBLANK(A322),"",IFERROR((GETPIVOTDATA("Somme de NB",TCD_Doc_ST!$A321,"NOM ENTREPRISE","A")+GETPIVOTDATA("Somme de NB",TCD_Doc_ST!#REF!,"NOM ENTREPRISE","A")+GETPIVOTDATA("Somme de NB",TCD_Habi!$A$3,"NOM ENTREPRISE","A")+Docs_EExt!W321)-(H322+I322),""))</f>
        <v/>
      </c>
      <c r="K322" s="47" t="str">
        <f t="shared" si="9"/>
        <v/>
      </c>
      <c r="L322" s="47" t="str">
        <f>IF(ISBLANK(A322),"",IFERROR(GETPIVOTDATA("NOM ENTREPRISE",TCD_Corresp!$A$3,"NOM ENTREPRISE","A"),""))</f>
        <v/>
      </c>
      <c r="M322" s="47" t="str">
        <f>IF(ISBLANK(A322),"",IFERROR(GETPIVOTDATA("Nombre de N°IE",TCD_Doc_ST!#REF!,"NOM ENTREPRISE","A"),""))</f>
        <v/>
      </c>
      <c r="N322" s="46" t="str">
        <f>IF(ISBLANK(A322),"",IFERROR(GETPIVOTDATA("Nombre de NOM ENTREPRISE",TCD_Doc_ST!$A321,"NOM ENTREPRISE","A"),""))</f>
        <v/>
      </c>
    </row>
    <row r="323" spans="1:14" ht="30" customHeight="1" x14ac:dyDescent="0.25">
      <c r="A323" s="44"/>
      <c r="B323" s="45"/>
      <c r="C323" s="47"/>
      <c r="D323" s="47"/>
      <c r="E323" s="48"/>
      <c r="F323" s="48"/>
      <c r="G323" s="49" t="str">
        <f t="shared" si="8"/>
        <v/>
      </c>
      <c r="H323" s="47" t="str">
        <f>IF(ISBLANK(A323),"",IFERROR(GETPIVOTDATA("NB NC",TCD_Doc_ST!$A322,"NOM ENTREPRISE","A")+Docs_EExt!W322,""))</f>
        <v/>
      </c>
      <c r="I323" s="47" t="str">
        <f>IF(ISBLANK(A323),"",IFERROR(GETPIVOTDATA("NB NC",TCD_Doc_ST!#REF!,"NOM ENTREPRISE","A")+GETPIVOTDATA("NB NC",TCD_Doc_ST!#REF!,"NOM ENTREPRISE","A"),""))</f>
        <v/>
      </c>
      <c r="J323" s="47" t="str">
        <f>IF(ISBLANK(A323),"",IFERROR((GETPIVOTDATA("Somme de NB",TCD_Doc_ST!$A322,"NOM ENTREPRISE","A")+GETPIVOTDATA("Somme de NB",TCD_Doc_ST!#REF!,"NOM ENTREPRISE","A")+GETPIVOTDATA("Somme de NB",TCD_Habi!$A$3,"NOM ENTREPRISE","A")+Docs_EExt!W322)-(H323+I323),""))</f>
        <v/>
      </c>
      <c r="K323" s="47" t="str">
        <f t="shared" si="9"/>
        <v/>
      </c>
      <c r="L323" s="47" t="str">
        <f>IF(ISBLANK(A323),"",IFERROR(GETPIVOTDATA("NOM ENTREPRISE",TCD_Corresp!$A$3,"NOM ENTREPRISE","A"),""))</f>
        <v/>
      </c>
      <c r="M323" s="47" t="str">
        <f>IF(ISBLANK(A323),"",IFERROR(GETPIVOTDATA("Nombre de N°IE",TCD_Doc_ST!#REF!,"NOM ENTREPRISE","A"),""))</f>
        <v/>
      </c>
      <c r="N323" s="46" t="str">
        <f>IF(ISBLANK(A323),"",IFERROR(GETPIVOTDATA("Nombre de NOM ENTREPRISE",TCD_Doc_ST!$A322,"NOM ENTREPRISE","A"),""))</f>
        <v/>
      </c>
    </row>
    <row r="324" spans="1:14" ht="30" customHeight="1" x14ac:dyDescent="0.25">
      <c r="A324" s="44"/>
      <c r="B324" s="45"/>
      <c r="C324" s="47"/>
      <c r="D324" s="47"/>
      <c r="E324" s="48"/>
      <c r="F324" s="48"/>
      <c r="G324" s="49" t="str">
        <f t="shared" si="8"/>
        <v/>
      </c>
      <c r="H324" s="47" t="str">
        <f>IF(ISBLANK(A324),"",IFERROR(GETPIVOTDATA("NB NC",TCD_Doc_ST!$A323,"NOM ENTREPRISE","A")+Docs_EExt!W323,""))</f>
        <v/>
      </c>
      <c r="I324" s="47" t="str">
        <f>IF(ISBLANK(A324),"",IFERROR(GETPIVOTDATA("NB NC",TCD_Doc_ST!#REF!,"NOM ENTREPRISE","A")+GETPIVOTDATA("NB NC",TCD_Doc_ST!#REF!,"NOM ENTREPRISE","A"),""))</f>
        <v/>
      </c>
      <c r="J324" s="47" t="str">
        <f>IF(ISBLANK(A324),"",IFERROR((GETPIVOTDATA("Somme de NB",TCD_Doc_ST!$A323,"NOM ENTREPRISE","A")+GETPIVOTDATA("Somme de NB",TCD_Doc_ST!#REF!,"NOM ENTREPRISE","A")+GETPIVOTDATA("Somme de NB",TCD_Habi!$A$3,"NOM ENTREPRISE","A")+Docs_EExt!W323)-(H324+I324),""))</f>
        <v/>
      </c>
      <c r="K324" s="47" t="str">
        <f t="shared" si="9"/>
        <v/>
      </c>
      <c r="L324" s="47" t="str">
        <f>IF(ISBLANK(A324),"",IFERROR(GETPIVOTDATA("NOM ENTREPRISE",TCD_Corresp!$A$3,"NOM ENTREPRISE","A"),""))</f>
        <v/>
      </c>
      <c r="M324" s="47" t="str">
        <f>IF(ISBLANK(A324),"",IFERROR(GETPIVOTDATA("Nombre de N°IE",TCD_Doc_ST!#REF!,"NOM ENTREPRISE","A"),""))</f>
        <v/>
      </c>
      <c r="N324" s="46" t="str">
        <f>IF(ISBLANK(A324),"",IFERROR(GETPIVOTDATA("Nombre de NOM ENTREPRISE",TCD_Doc_ST!$A323,"NOM ENTREPRISE","A"),""))</f>
        <v/>
      </c>
    </row>
    <row r="325" spans="1:14" ht="30" customHeight="1" x14ac:dyDescent="0.25">
      <c r="A325" s="44"/>
      <c r="B325" s="45"/>
      <c r="C325" s="47"/>
      <c r="D325" s="47"/>
      <c r="E325" s="48"/>
      <c r="F325" s="48"/>
      <c r="G325" s="49" t="str">
        <f t="shared" ref="G325:G388" si="10">IFERROR(J325/(H325+I325+J325),"")</f>
        <v/>
      </c>
      <c r="H325" s="47" t="str">
        <f>IF(ISBLANK(A325),"",IFERROR(GETPIVOTDATA("NB NC",TCD_Doc_ST!$A324,"NOM ENTREPRISE","A")+Docs_EExt!W324,""))</f>
        <v/>
      </c>
      <c r="I325" s="47" t="str">
        <f>IF(ISBLANK(A325),"",IFERROR(GETPIVOTDATA("NB NC",TCD_Doc_ST!#REF!,"NOM ENTREPRISE","A")+GETPIVOTDATA("NB NC",TCD_Doc_ST!#REF!,"NOM ENTREPRISE","A"),""))</f>
        <v/>
      </c>
      <c r="J325" s="47" t="str">
        <f>IF(ISBLANK(A325),"",IFERROR((GETPIVOTDATA("Somme de NB",TCD_Doc_ST!$A324,"NOM ENTREPRISE","A")+GETPIVOTDATA("Somme de NB",TCD_Doc_ST!#REF!,"NOM ENTREPRISE","A")+GETPIVOTDATA("Somme de NB",TCD_Habi!$A$3,"NOM ENTREPRISE","A")+Docs_EExt!W324)-(H325+I325),""))</f>
        <v/>
      </c>
      <c r="K325" s="47" t="str">
        <f t="shared" ref="K325:K388" si="11">IF(ISBLANK(A325),"",J325+I325+H325)</f>
        <v/>
      </c>
      <c r="L325" s="47" t="str">
        <f>IF(ISBLANK(A325),"",IFERROR(GETPIVOTDATA("NOM ENTREPRISE",TCD_Corresp!$A$3,"NOM ENTREPRISE","A"),""))</f>
        <v/>
      </c>
      <c r="M325" s="47" t="str">
        <f>IF(ISBLANK(A325),"",IFERROR(GETPIVOTDATA("Nombre de N°IE",TCD_Doc_ST!#REF!,"NOM ENTREPRISE","A"),""))</f>
        <v/>
      </c>
      <c r="N325" s="46" t="str">
        <f>IF(ISBLANK(A325),"",IFERROR(GETPIVOTDATA("Nombre de NOM ENTREPRISE",TCD_Doc_ST!$A324,"NOM ENTREPRISE","A"),""))</f>
        <v/>
      </c>
    </row>
    <row r="326" spans="1:14" ht="30" customHeight="1" x14ac:dyDescent="0.25">
      <c r="A326" s="44"/>
      <c r="B326" s="45"/>
      <c r="C326" s="47"/>
      <c r="D326" s="47"/>
      <c r="E326" s="48"/>
      <c r="F326" s="48"/>
      <c r="G326" s="49" t="str">
        <f t="shared" si="10"/>
        <v/>
      </c>
      <c r="H326" s="47" t="str">
        <f>IF(ISBLANK(A326),"",IFERROR(GETPIVOTDATA("NB NC",TCD_Doc_ST!$A325,"NOM ENTREPRISE","A")+Docs_EExt!W325,""))</f>
        <v/>
      </c>
      <c r="I326" s="47" t="str">
        <f>IF(ISBLANK(A326),"",IFERROR(GETPIVOTDATA("NB NC",TCD_Doc_ST!#REF!,"NOM ENTREPRISE","A")+GETPIVOTDATA("NB NC",TCD_Doc_ST!#REF!,"NOM ENTREPRISE","A"),""))</f>
        <v/>
      </c>
      <c r="J326" s="47" t="str">
        <f>IF(ISBLANK(A326),"",IFERROR((GETPIVOTDATA("Somme de NB",TCD_Doc_ST!$A325,"NOM ENTREPRISE","A")+GETPIVOTDATA("Somme de NB",TCD_Doc_ST!#REF!,"NOM ENTREPRISE","A")+GETPIVOTDATA("Somme de NB",TCD_Habi!$A$3,"NOM ENTREPRISE","A")+Docs_EExt!W325)-(H326+I326),""))</f>
        <v/>
      </c>
      <c r="K326" s="47" t="str">
        <f t="shared" si="11"/>
        <v/>
      </c>
      <c r="L326" s="47" t="str">
        <f>IF(ISBLANK(A326),"",IFERROR(GETPIVOTDATA("NOM ENTREPRISE",TCD_Corresp!$A$3,"NOM ENTREPRISE","A"),""))</f>
        <v/>
      </c>
      <c r="M326" s="47" t="str">
        <f>IF(ISBLANK(A326),"",IFERROR(GETPIVOTDATA("Nombre de N°IE",TCD_Doc_ST!#REF!,"NOM ENTREPRISE","A"),""))</f>
        <v/>
      </c>
      <c r="N326" s="46" t="str">
        <f>IF(ISBLANK(A326),"",IFERROR(GETPIVOTDATA("Nombre de NOM ENTREPRISE",TCD_Doc_ST!$A325,"NOM ENTREPRISE","A"),""))</f>
        <v/>
      </c>
    </row>
    <row r="327" spans="1:14" ht="30" customHeight="1" x14ac:dyDescent="0.25">
      <c r="A327" s="44"/>
      <c r="B327" s="45"/>
      <c r="C327" s="47"/>
      <c r="D327" s="47"/>
      <c r="E327" s="48"/>
      <c r="F327" s="48"/>
      <c r="G327" s="49" t="str">
        <f t="shared" si="10"/>
        <v/>
      </c>
      <c r="H327" s="47" t="str">
        <f>IF(ISBLANK(A327),"",IFERROR(GETPIVOTDATA("NB NC",TCD_Doc_ST!$A326,"NOM ENTREPRISE","A")+Docs_EExt!W326,""))</f>
        <v/>
      </c>
      <c r="I327" s="47" t="str">
        <f>IF(ISBLANK(A327),"",IFERROR(GETPIVOTDATA("NB NC",TCD_Doc_ST!#REF!,"NOM ENTREPRISE","A")+GETPIVOTDATA("NB NC",TCD_Doc_ST!#REF!,"NOM ENTREPRISE","A"),""))</f>
        <v/>
      </c>
      <c r="J327" s="47" t="str">
        <f>IF(ISBLANK(A327),"",IFERROR((GETPIVOTDATA("Somme de NB",TCD_Doc_ST!$A326,"NOM ENTREPRISE","A")+GETPIVOTDATA("Somme de NB",TCD_Doc_ST!#REF!,"NOM ENTREPRISE","A")+GETPIVOTDATA("Somme de NB",TCD_Habi!$A$3,"NOM ENTREPRISE","A")+Docs_EExt!W326)-(H327+I327),""))</f>
        <v/>
      </c>
      <c r="K327" s="47" t="str">
        <f t="shared" si="11"/>
        <v/>
      </c>
      <c r="L327" s="47" t="str">
        <f>IF(ISBLANK(A327),"",IFERROR(GETPIVOTDATA("NOM ENTREPRISE",TCD_Corresp!$A$3,"NOM ENTREPRISE","A"),""))</f>
        <v/>
      </c>
      <c r="M327" s="47" t="str">
        <f>IF(ISBLANK(A327),"",IFERROR(GETPIVOTDATA("Nombre de N°IE",TCD_Doc_ST!#REF!,"NOM ENTREPRISE","A"),""))</f>
        <v/>
      </c>
      <c r="N327" s="46" t="str">
        <f>IF(ISBLANK(A327),"",IFERROR(GETPIVOTDATA("Nombre de NOM ENTREPRISE",TCD_Doc_ST!$A326,"NOM ENTREPRISE","A"),""))</f>
        <v/>
      </c>
    </row>
    <row r="328" spans="1:14" ht="30" customHeight="1" x14ac:dyDescent="0.25">
      <c r="A328" s="44"/>
      <c r="B328" s="45"/>
      <c r="C328" s="47"/>
      <c r="D328" s="47"/>
      <c r="E328" s="48"/>
      <c r="F328" s="48"/>
      <c r="G328" s="49" t="str">
        <f t="shared" si="10"/>
        <v/>
      </c>
      <c r="H328" s="47" t="str">
        <f>IF(ISBLANK(A328),"",IFERROR(GETPIVOTDATA("NB NC",TCD_Doc_ST!$A327,"NOM ENTREPRISE","A")+Docs_EExt!W327,""))</f>
        <v/>
      </c>
      <c r="I328" s="47" t="str">
        <f>IF(ISBLANK(A328),"",IFERROR(GETPIVOTDATA("NB NC",TCD_Doc_ST!#REF!,"NOM ENTREPRISE","A")+GETPIVOTDATA("NB NC",TCD_Doc_ST!#REF!,"NOM ENTREPRISE","A"),""))</f>
        <v/>
      </c>
      <c r="J328" s="47" t="str">
        <f>IF(ISBLANK(A328),"",IFERROR((GETPIVOTDATA("Somme de NB",TCD_Doc_ST!$A327,"NOM ENTREPRISE","A")+GETPIVOTDATA("Somme de NB",TCD_Doc_ST!#REF!,"NOM ENTREPRISE","A")+GETPIVOTDATA("Somme de NB",TCD_Habi!$A$3,"NOM ENTREPRISE","A")+Docs_EExt!W327)-(H328+I328),""))</f>
        <v/>
      </c>
      <c r="K328" s="47" t="str">
        <f t="shared" si="11"/>
        <v/>
      </c>
      <c r="L328" s="47" t="str">
        <f>IF(ISBLANK(A328),"",IFERROR(GETPIVOTDATA("NOM ENTREPRISE",TCD_Corresp!$A$3,"NOM ENTREPRISE","A"),""))</f>
        <v/>
      </c>
      <c r="M328" s="47" t="str">
        <f>IF(ISBLANK(A328),"",IFERROR(GETPIVOTDATA("Nombre de N°IE",TCD_Doc_ST!#REF!,"NOM ENTREPRISE","A"),""))</f>
        <v/>
      </c>
      <c r="N328" s="46" t="str">
        <f>IF(ISBLANK(A328),"",IFERROR(GETPIVOTDATA("Nombre de NOM ENTREPRISE",TCD_Doc_ST!$A327,"NOM ENTREPRISE","A"),""))</f>
        <v/>
      </c>
    </row>
    <row r="329" spans="1:14" ht="30" customHeight="1" x14ac:dyDescent="0.25">
      <c r="A329" s="44"/>
      <c r="B329" s="45"/>
      <c r="C329" s="47"/>
      <c r="D329" s="47"/>
      <c r="E329" s="48"/>
      <c r="F329" s="48"/>
      <c r="G329" s="49" t="str">
        <f t="shared" si="10"/>
        <v/>
      </c>
      <c r="H329" s="47" t="str">
        <f>IF(ISBLANK(A329),"",IFERROR(GETPIVOTDATA("NB NC",TCD_Doc_ST!$A328,"NOM ENTREPRISE","A")+Docs_EExt!W328,""))</f>
        <v/>
      </c>
      <c r="I329" s="47" t="str">
        <f>IF(ISBLANK(A329),"",IFERROR(GETPIVOTDATA("NB NC",TCD_Doc_ST!#REF!,"NOM ENTREPRISE","A")+GETPIVOTDATA("NB NC",TCD_Doc_ST!#REF!,"NOM ENTREPRISE","A"),""))</f>
        <v/>
      </c>
      <c r="J329" s="47" t="str">
        <f>IF(ISBLANK(A329),"",IFERROR((GETPIVOTDATA("Somme de NB",TCD_Doc_ST!$A328,"NOM ENTREPRISE","A")+GETPIVOTDATA("Somme de NB",TCD_Doc_ST!#REF!,"NOM ENTREPRISE","A")+GETPIVOTDATA("Somme de NB",TCD_Habi!$A$3,"NOM ENTREPRISE","A")+Docs_EExt!W328)-(H329+I329),""))</f>
        <v/>
      </c>
      <c r="K329" s="47" t="str">
        <f t="shared" si="11"/>
        <v/>
      </c>
      <c r="L329" s="47" t="str">
        <f>IF(ISBLANK(A329),"",IFERROR(GETPIVOTDATA("NOM ENTREPRISE",TCD_Corresp!$A$3,"NOM ENTREPRISE","A"),""))</f>
        <v/>
      </c>
      <c r="M329" s="47" t="str">
        <f>IF(ISBLANK(A329),"",IFERROR(GETPIVOTDATA("Nombre de N°IE",TCD_Doc_ST!#REF!,"NOM ENTREPRISE","A"),""))</f>
        <v/>
      </c>
      <c r="N329" s="46" t="str">
        <f>IF(ISBLANK(A329),"",IFERROR(GETPIVOTDATA("Nombre de NOM ENTREPRISE",TCD_Doc_ST!$A328,"NOM ENTREPRISE","A"),""))</f>
        <v/>
      </c>
    </row>
    <row r="330" spans="1:14" ht="30" customHeight="1" x14ac:dyDescent="0.25">
      <c r="A330" s="44"/>
      <c r="B330" s="45"/>
      <c r="C330" s="47"/>
      <c r="D330" s="47"/>
      <c r="E330" s="48"/>
      <c r="F330" s="48"/>
      <c r="G330" s="49" t="str">
        <f t="shared" si="10"/>
        <v/>
      </c>
      <c r="H330" s="47" t="str">
        <f>IF(ISBLANK(A330),"",IFERROR(GETPIVOTDATA("NB NC",TCD_Doc_ST!$A329,"NOM ENTREPRISE","A")+Docs_EExt!W329,""))</f>
        <v/>
      </c>
      <c r="I330" s="47" t="str">
        <f>IF(ISBLANK(A330),"",IFERROR(GETPIVOTDATA("NB NC",TCD_Doc_ST!#REF!,"NOM ENTREPRISE","A")+GETPIVOTDATA("NB NC",TCD_Doc_ST!#REF!,"NOM ENTREPRISE","A"),""))</f>
        <v/>
      </c>
      <c r="J330" s="47" t="str">
        <f>IF(ISBLANK(A330),"",IFERROR((GETPIVOTDATA("Somme de NB",TCD_Doc_ST!$A329,"NOM ENTREPRISE","A")+GETPIVOTDATA("Somme de NB",TCD_Doc_ST!#REF!,"NOM ENTREPRISE","A")+GETPIVOTDATA("Somme de NB",TCD_Habi!$A$3,"NOM ENTREPRISE","A")+Docs_EExt!W329)-(H330+I330),""))</f>
        <v/>
      </c>
      <c r="K330" s="47" t="str">
        <f t="shared" si="11"/>
        <v/>
      </c>
      <c r="L330" s="47" t="str">
        <f>IF(ISBLANK(A330),"",IFERROR(GETPIVOTDATA("NOM ENTREPRISE",TCD_Corresp!$A$3,"NOM ENTREPRISE","A"),""))</f>
        <v/>
      </c>
      <c r="M330" s="47" t="str">
        <f>IF(ISBLANK(A330),"",IFERROR(GETPIVOTDATA("Nombre de N°IE",TCD_Doc_ST!#REF!,"NOM ENTREPRISE","A"),""))</f>
        <v/>
      </c>
      <c r="N330" s="46" t="str">
        <f>IF(ISBLANK(A330),"",IFERROR(GETPIVOTDATA("Nombre de NOM ENTREPRISE",TCD_Doc_ST!$A329,"NOM ENTREPRISE","A"),""))</f>
        <v/>
      </c>
    </row>
    <row r="331" spans="1:14" ht="30" customHeight="1" x14ac:dyDescent="0.25">
      <c r="A331" s="44"/>
      <c r="B331" s="45"/>
      <c r="C331" s="47"/>
      <c r="D331" s="47"/>
      <c r="E331" s="48"/>
      <c r="F331" s="48"/>
      <c r="G331" s="49" t="str">
        <f t="shared" si="10"/>
        <v/>
      </c>
      <c r="H331" s="47" t="str">
        <f>IF(ISBLANK(A331),"",IFERROR(GETPIVOTDATA("NB NC",TCD_Doc_ST!$A330,"NOM ENTREPRISE","A")+Docs_EExt!W330,""))</f>
        <v/>
      </c>
      <c r="I331" s="47" t="str">
        <f>IF(ISBLANK(A331),"",IFERROR(GETPIVOTDATA("NB NC",TCD_Doc_ST!#REF!,"NOM ENTREPRISE","A")+GETPIVOTDATA("NB NC",TCD_Doc_ST!#REF!,"NOM ENTREPRISE","A"),""))</f>
        <v/>
      </c>
      <c r="J331" s="47" t="str">
        <f>IF(ISBLANK(A331),"",IFERROR((GETPIVOTDATA("Somme de NB",TCD_Doc_ST!$A330,"NOM ENTREPRISE","A")+GETPIVOTDATA("Somme de NB",TCD_Doc_ST!#REF!,"NOM ENTREPRISE","A")+GETPIVOTDATA("Somme de NB",TCD_Habi!$A$3,"NOM ENTREPRISE","A")+Docs_EExt!W330)-(H331+I331),""))</f>
        <v/>
      </c>
      <c r="K331" s="47" t="str">
        <f t="shared" si="11"/>
        <v/>
      </c>
      <c r="L331" s="47" t="str">
        <f>IF(ISBLANK(A331),"",IFERROR(GETPIVOTDATA("NOM ENTREPRISE",TCD_Corresp!$A$3,"NOM ENTREPRISE","A"),""))</f>
        <v/>
      </c>
      <c r="M331" s="47" t="str">
        <f>IF(ISBLANK(A331),"",IFERROR(GETPIVOTDATA("Nombre de N°IE",TCD_Doc_ST!#REF!,"NOM ENTREPRISE","A"),""))</f>
        <v/>
      </c>
      <c r="N331" s="46" t="str">
        <f>IF(ISBLANK(A331),"",IFERROR(GETPIVOTDATA("Nombre de NOM ENTREPRISE",TCD_Doc_ST!$A330,"NOM ENTREPRISE","A"),""))</f>
        <v/>
      </c>
    </row>
    <row r="332" spans="1:14" ht="30" customHeight="1" x14ac:dyDescent="0.25">
      <c r="A332" s="44"/>
      <c r="B332" s="45"/>
      <c r="C332" s="47"/>
      <c r="D332" s="47"/>
      <c r="E332" s="48"/>
      <c r="F332" s="48"/>
      <c r="G332" s="49" t="str">
        <f t="shared" si="10"/>
        <v/>
      </c>
      <c r="H332" s="47" t="str">
        <f>IF(ISBLANK(A332),"",IFERROR(GETPIVOTDATA("NB NC",TCD_Doc_ST!$A331,"NOM ENTREPRISE","A")+Docs_EExt!W331,""))</f>
        <v/>
      </c>
      <c r="I332" s="47" t="str">
        <f>IF(ISBLANK(A332),"",IFERROR(GETPIVOTDATA("NB NC",TCD_Doc_ST!#REF!,"NOM ENTREPRISE","A")+GETPIVOTDATA("NB NC",TCD_Doc_ST!#REF!,"NOM ENTREPRISE","A"),""))</f>
        <v/>
      </c>
      <c r="J332" s="47" t="str">
        <f>IF(ISBLANK(A332),"",IFERROR((GETPIVOTDATA("Somme de NB",TCD_Doc_ST!$A331,"NOM ENTREPRISE","A")+GETPIVOTDATA("Somme de NB",TCD_Doc_ST!#REF!,"NOM ENTREPRISE","A")+GETPIVOTDATA("Somme de NB",TCD_Habi!$A$3,"NOM ENTREPRISE","A")+Docs_EExt!W331)-(H332+I332),""))</f>
        <v/>
      </c>
      <c r="K332" s="47" t="str">
        <f t="shared" si="11"/>
        <v/>
      </c>
      <c r="L332" s="47" t="str">
        <f>IF(ISBLANK(A332),"",IFERROR(GETPIVOTDATA("NOM ENTREPRISE",TCD_Corresp!$A$3,"NOM ENTREPRISE","A"),""))</f>
        <v/>
      </c>
      <c r="M332" s="47" t="str">
        <f>IF(ISBLANK(A332),"",IFERROR(GETPIVOTDATA("Nombre de N°IE",TCD_Doc_ST!#REF!,"NOM ENTREPRISE","A"),""))</f>
        <v/>
      </c>
      <c r="N332" s="46" t="str">
        <f>IF(ISBLANK(A332),"",IFERROR(GETPIVOTDATA("Nombre de NOM ENTREPRISE",TCD_Doc_ST!$A331,"NOM ENTREPRISE","A"),""))</f>
        <v/>
      </c>
    </row>
    <row r="333" spans="1:14" ht="30" customHeight="1" x14ac:dyDescent="0.25">
      <c r="A333" s="44"/>
      <c r="B333" s="45"/>
      <c r="C333" s="47"/>
      <c r="D333" s="47"/>
      <c r="E333" s="48"/>
      <c r="F333" s="48"/>
      <c r="G333" s="49" t="str">
        <f t="shared" si="10"/>
        <v/>
      </c>
      <c r="H333" s="47" t="str">
        <f>IF(ISBLANK(A333),"",IFERROR(GETPIVOTDATA("NB NC",TCD_Doc_ST!$A332,"NOM ENTREPRISE","A")+Docs_EExt!W332,""))</f>
        <v/>
      </c>
      <c r="I333" s="47" t="str">
        <f>IF(ISBLANK(A333),"",IFERROR(GETPIVOTDATA("NB NC",TCD_Doc_ST!#REF!,"NOM ENTREPRISE","A")+GETPIVOTDATA("NB NC",TCD_Doc_ST!#REF!,"NOM ENTREPRISE","A"),""))</f>
        <v/>
      </c>
      <c r="J333" s="47" t="str">
        <f>IF(ISBLANK(A333),"",IFERROR((GETPIVOTDATA("Somme de NB",TCD_Doc_ST!$A332,"NOM ENTREPRISE","A")+GETPIVOTDATA("Somme de NB",TCD_Doc_ST!#REF!,"NOM ENTREPRISE","A")+GETPIVOTDATA("Somme de NB",TCD_Habi!$A$3,"NOM ENTREPRISE","A")+Docs_EExt!W332)-(H333+I333),""))</f>
        <v/>
      </c>
      <c r="K333" s="47" t="str">
        <f t="shared" si="11"/>
        <v/>
      </c>
      <c r="L333" s="47" t="str">
        <f>IF(ISBLANK(A333),"",IFERROR(GETPIVOTDATA("NOM ENTREPRISE",TCD_Corresp!$A$3,"NOM ENTREPRISE","A"),""))</f>
        <v/>
      </c>
      <c r="M333" s="47" t="str">
        <f>IF(ISBLANK(A333),"",IFERROR(GETPIVOTDATA("Nombre de N°IE",TCD_Doc_ST!#REF!,"NOM ENTREPRISE","A"),""))</f>
        <v/>
      </c>
      <c r="N333" s="46" t="str">
        <f>IF(ISBLANK(A333),"",IFERROR(GETPIVOTDATA("Nombre de NOM ENTREPRISE",TCD_Doc_ST!$A332,"NOM ENTREPRISE","A"),""))</f>
        <v/>
      </c>
    </row>
    <row r="334" spans="1:14" ht="30" customHeight="1" x14ac:dyDescent="0.25">
      <c r="A334" s="44"/>
      <c r="B334" s="45"/>
      <c r="C334" s="47"/>
      <c r="D334" s="47"/>
      <c r="E334" s="48"/>
      <c r="F334" s="48"/>
      <c r="G334" s="49" t="str">
        <f t="shared" si="10"/>
        <v/>
      </c>
      <c r="H334" s="47" t="str">
        <f>IF(ISBLANK(A334),"",IFERROR(GETPIVOTDATA("NB NC",TCD_Doc_ST!$A333,"NOM ENTREPRISE","A")+Docs_EExt!W333,""))</f>
        <v/>
      </c>
      <c r="I334" s="47" t="str">
        <f>IF(ISBLANK(A334),"",IFERROR(GETPIVOTDATA("NB NC",TCD_Doc_ST!#REF!,"NOM ENTREPRISE","A")+GETPIVOTDATA("NB NC",TCD_Doc_ST!#REF!,"NOM ENTREPRISE","A"),""))</f>
        <v/>
      </c>
      <c r="J334" s="47" t="str">
        <f>IF(ISBLANK(A334),"",IFERROR((GETPIVOTDATA("Somme de NB",TCD_Doc_ST!$A333,"NOM ENTREPRISE","A")+GETPIVOTDATA("Somme de NB",TCD_Doc_ST!#REF!,"NOM ENTREPRISE","A")+GETPIVOTDATA("Somme de NB",TCD_Habi!$A$3,"NOM ENTREPRISE","A")+Docs_EExt!W333)-(H334+I334),""))</f>
        <v/>
      </c>
      <c r="K334" s="47" t="str">
        <f t="shared" si="11"/>
        <v/>
      </c>
      <c r="L334" s="47" t="str">
        <f>IF(ISBLANK(A334),"",IFERROR(GETPIVOTDATA("NOM ENTREPRISE",TCD_Corresp!$A$3,"NOM ENTREPRISE","A"),""))</f>
        <v/>
      </c>
      <c r="M334" s="47" t="str">
        <f>IF(ISBLANK(A334),"",IFERROR(GETPIVOTDATA("Nombre de N°IE",TCD_Doc_ST!#REF!,"NOM ENTREPRISE","A"),""))</f>
        <v/>
      </c>
      <c r="N334" s="46" t="str">
        <f>IF(ISBLANK(A334),"",IFERROR(GETPIVOTDATA("Nombre de NOM ENTREPRISE",TCD_Doc_ST!$A333,"NOM ENTREPRISE","A"),""))</f>
        <v/>
      </c>
    </row>
    <row r="335" spans="1:14" ht="30" customHeight="1" x14ac:dyDescent="0.25">
      <c r="A335" s="44"/>
      <c r="B335" s="45"/>
      <c r="C335" s="47"/>
      <c r="D335" s="47"/>
      <c r="E335" s="48"/>
      <c r="F335" s="48"/>
      <c r="G335" s="49" t="str">
        <f t="shared" si="10"/>
        <v/>
      </c>
      <c r="H335" s="47" t="str">
        <f>IF(ISBLANK(A335),"",IFERROR(GETPIVOTDATA("NB NC",TCD_Doc_ST!$A334,"NOM ENTREPRISE","A")+Docs_EExt!W334,""))</f>
        <v/>
      </c>
      <c r="I335" s="47" t="str">
        <f>IF(ISBLANK(A335),"",IFERROR(GETPIVOTDATA("NB NC",TCD_Doc_ST!#REF!,"NOM ENTREPRISE","A")+GETPIVOTDATA("NB NC",TCD_Doc_ST!#REF!,"NOM ENTREPRISE","A"),""))</f>
        <v/>
      </c>
      <c r="J335" s="47" t="str">
        <f>IF(ISBLANK(A335),"",IFERROR((GETPIVOTDATA("Somme de NB",TCD_Doc_ST!$A334,"NOM ENTREPRISE","A")+GETPIVOTDATA("Somme de NB",TCD_Doc_ST!#REF!,"NOM ENTREPRISE","A")+GETPIVOTDATA("Somme de NB",TCD_Habi!$A$3,"NOM ENTREPRISE","A")+Docs_EExt!W334)-(H335+I335),""))</f>
        <v/>
      </c>
      <c r="K335" s="47" t="str">
        <f t="shared" si="11"/>
        <v/>
      </c>
      <c r="L335" s="47" t="str">
        <f>IF(ISBLANK(A335),"",IFERROR(GETPIVOTDATA("NOM ENTREPRISE",TCD_Corresp!$A$3,"NOM ENTREPRISE","A"),""))</f>
        <v/>
      </c>
      <c r="M335" s="47" t="str">
        <f>IF(ISBLANK(A335),"",IFERROR(GETPIVOTDATA("Nombre de N°IE",TCD_Doc_ST!#REF!,"NOM ENTREPRISE","A"),""))</f>
        <v/>
      </c>
      <c r="N335" s="46" t="str">
        <f>IF(ISBLANK(A335),"",IFERROR(GETPIVOTDATA("Nombre de NOM ENTREPRISE",TCD_Doc_ST!$A334,"NOM ENTREPRISE","A"),""))</f>
        <v/>
      </c>
    </row>
    <row r="336" spans="1:14" ht="30" customHeight="1" x14ac:dyDescent="0.25">
      <c r="A336" s="44"/>
      <c r="B336" s="45"/>
      <c r="C336" s="47"/>
      <c r="D336" s="47"/>
      <c r="E336" s="48"/>
      <c r="F336" s="48"/>
      <c r="G336" s="49" t="str">
        <f t="shared" si="10"/>
        <v/>
      </c>
      <c r="H336" s="47" t="str">
        <f>IF(ISBLANK(A336),"",IFERROR(GETPIVOTDATA("NB NC",TCD_Doc_ST!$A335,"NOM ENTREPRISE","A")+Docs_EExt!W335,""))</f>
        <v/>
      </c>
      <c r="I336" s="47" t="str">
        <f>IF(ISBLANK(A336),"",IFERROR(GETPIVOTDATA("NB NC",TCD_Doc_ST!#REF!,"NOM ENTREPRISE","A")+GETPIVOTDATA("NB NC",TCD_Doc_ST!#REF!,"NOM ENTREPRISE","A"),""))</f>
        <v/>
      </c>
      <c r="J336" s="47" t="str">
        <f>IF(ISBLANK(A336),"",IFERROR((GETPIVOTDATA("Somme de NB",TCD_Doc_ST!$A335,"NOM ENTREPRISE","A")+GETPIVOTDATA("Somme de NB",TCD_Doc_ST!#REF!,"NOM ENTREPRISE","A")+GETPIVOTDATA("Somme de NB",TCD_Habi!$A$3,"NOM ENTREPRISE","A")+Docs_EExt!W335)-(H336+I336),""))</f>
        <v/>
      </c>
      <c r="K336" s="47" t="str">
        <f t="shared" si="11"/>
        <v/>
      </c>
      <c r="L336" s="47" t="str">
        <f>IF(ISBLANK(A336),"",IFERROR(GETPIVOTDATA("NOM ENTREPRISE",TCD_Corresp!$A$3,"NOM ENTREPRISE","A"),""))</f>
        <v/>
      </c>
      <c r="M336" s="47" t="str">
        <f>IF(ISBLANK(A336),"",IFERROR(GETPIVOTDATA("Nombre de N°IE",TCD_Doc_ST!#REF!,"NOM ENTREPRISE","A"),""))</f>
        <v/>
      </c>
      <c r="N336" s="46" t="str">
        <f>IF(ISBLANK(A336),"",IFERROR(GETPIVOTDATA("Nombre de NOM ENTREPRISE",TCD_Doc_ST!$A335,"NOM ENTREPRISE","A"),""))</f>
        <v/>
      </c>
    </row>
    <row r="337" spans="1:14" ht="30" customHeight="1" x14ac:dyDescent="0.25">
      <c r="A337" s="44"/>
      <c r="B337" s="45"/>
      <c r="C337" s="47"/>
      <c r="D337" s="47"/>
      <c r="E337" s="48"/>
      <c r="F337" s="48"/>
      <c r="G337" s="49" t="str">
        <f t="shared" si="10"/>
        <v/>
      </c>
      <c r="H337" s="47" t="str">
        <f>IF(ISBLANK(A337),"",IFERROR(GETPIVOTDATA("NB NC",TCD_Doc_ST!$A336,"NOM ENTREPRISE","A")+Docs_EExt!W336,""))</f>
        <v/>
      </c>
      <c r="I337" s="47" t="str">
        <f>IF(ISBLANK(A337),"",IFERROR(GETPIVOTDATA("NB NC",TCD_Doc_ST!#REF!,"NOM ENTREPRISE","A")+GETPIVOTDATA("NB NC",TCD_Doc_ST!#REF!,"NOM ENTREPRISE","A"),""))</f>
        <v/>
      </c>
      <c r="J337" s="47" t="str">
        <f>IF(ISBLANK(A337),"",IFERROR((GETPIVOTDATA("Somme de NB",TCD_Doc_ST!$A336,"NOM ENTREPRISE","A")+GETPIVOTDATA("Somme de NB",TCD_Doc_ST!#REF!,"NOM ENTREPRISE","A")+GETPIVOTDATA("Somme de NB",TCD_Habi!$A$3,"NOM ENTREPRISE","A")+Docs_EExt!W336)-(H337+I337),""))</f>
        <v/>
      </c>
      <c r="K337" s="47" t="str">
        <f t="shared" si="11"/>
        <v/>
      </c>
      <c r="L337" s="47" t="str">
        <f>IF(ISBLANK(A337),"",IFERROR(GETPIVOTDATA("NOM ENTREPRISE",TCD_Corresp!$A$3,"NOM ENTREPRISE","A"),""))</f>
        <v/>
      </c>
      <c r="M337" s="47" t="str">
        <f>IF(ISBLANK(A337),"",IFERROR(GETPIVOTDATA("Nombre de N°IE",TCD_Doc_ST!#REF!,"NOM ENTREPRISE","A"),""))</f>
        <v/>
      </c>
      <c r="N337" s="46" t="str">
        <f>IF(ISBLANK(A337),"",IFERROR(GETPIVOTDATA("Nombre de NOM ENTREPRISE",TCD_Doc_ST!$A336,"NOM ENTREPRISE","A"),""))</f>
        <v/>
      </c>
    </row>
    <row r="338" spans="1:14" ht="30" customHeight="1" x14ac:dyDescent="0.25">
      <c r="A338" s="44"/>
      <c r="B338" s="45"/>
      <c r="C338" s="47"/>
      <c r="D338" s="47"/>
      <c r="E338" s="48"/>
      <c r="F338" s="48"/>
      <c r="G338" s="49" t="str">
        <f t="shared" si="10"/>
        <v/>
      </c>
      <c r="H338" s="47" t="str">
        <f>IF(ISBLANK(A338),"",IFERROR(GETPIVOTDATA("NB NC",TCD_Doc_ST!$A337,"NOM ENTREPRISE","A")+Docs_EExt!W337,""))</f>
        <v/>
      </c>
      <c r="I338" s="47" t="str">
        <f>IF(ISBLANK(A338),"",IFERROR(GETPIVOTDATA("NB NC",TCD_Doc_ST!#REF!,"NOM ENTREPRISE","A")+GETPIVOTDATA("NB NC",TCD_Doc_ST!#REF!,"NOM ENTREPRISE","A"),""))</f>
        <v/>
      </c>
      <c r="J338" s="47" t="str">
        <f>IF(ISBLANK(A338),"",IFERROR((GETPIVOTDATA("Somme de NB",TCD_Doc_ST!$A337,"NOM ENTREPRISE","A")+GETPIVOTDATA("Somme de NB",TCD_Doc_ST!#REF!,"NOM ENTREPRISE","A")+GETPIVOTDATA("Somme de NB",TCD_Habi!$A$3,"NOM ENTREPRISE","A")+Docs_EExt!W337)-(H338+I338),""))</f>
        <v/>
      </c>
      <c r="K338" s="47" t="str">
        <f t="shared" si="11"/>
        <v/>
      </c>
      <c r="L338" s="47" t="str">
        <f>IF(ISBLANK(A338),"",IFERROR(GETPIVOTDATA("NOM ENTREPRISE",TCD_Corresp!$A$3,"NOM ENTREPRISE","A"),""))</f>
        <v/>
      </c>
      <c r="M338" s="47" t="str">
        <f>IF(ISBLANK(A338),"",IFERROR(GETPIVOTDATA("Nombre de N°IE",TCD_Doc_ST!#REF!,"NOM ENTREPRISE","A"),""))</f>
        <v/>
      </c>
      <c r="N338" s="46" t="str">
        <f>IF(ISBLANK(A338),"",IFERROR(GETPIVOTDATA("Nombre de NOM ENTREPRISE",TCD_Doc_ST!$A337,"NOM ENTREPRISE","A"),""))</f>
        <v/>
      </c>
    </row>
    <row r="339" spans="1:14" ht="30" customHeight="1" x14ac:dyDescent="0.25">
      <c r="A339" s="44"/>
      <c r="B339" s="45"/>
      <c r="C339" s="47"/>
      <c r="D339" s="47"/>
      <c r="E339" s="48"/>
      <c r="F339" s="48"/>
      <c r="G339" s="49" t="str">
        <f t="shared" si="10"/>
        <v/>
      </c>
      <c r="H339" s="47" t="str">
        <f>IF(ISBLANK(A339),"",IFERROR(GETPIVOTDATA("NB NC",TCD_Doc_ST!$A338,"NOM ENTREPRISE","A")+Docs_EExt!W338,""))</f>
        <v/>
      </c>
      <c r="I339" s="47" t="str">
        <f>IF(ISBLANK(A339),"",IFERROR(GETPIVOTDATA("NB NC",TCD_Doc_ST!#REF!,"NOM ENTREPRISE","A")+GETPIVOTDATA("NB NC",TCD_Doc_ST!#REF!,"NOM ENTREPRISE","A"),""))</f>
        <v/>
      </c>
      <c r="J339" s="47" t="str">
        <f>IF(ISBLANK(A339),"",IFERROR((GETPIVOTDATA("Somme de NB",TCD_Doc_ST!$A338,"NOM ENTREPRISE","A")+GETPIVOTDATA("Somme de NB",TCD_Doc_ST!#REF!,"NOM ENTREPRISE","A")+GETPIVOTDATA("Somme de NB",TCD_Habi!$A$3,"NOM ENTREPRISE","A")+Docs_EExt!W338)-(H339+I339),""))</f>
        <v/>
      </c>
      <c r="K339" s="47" t="str">
        <f t="shared" si="11"/>
        <v/>
      </c>
      <c r="L339" s="47" t="str">
        <f>IF(ISBLANK(A339),"",IFERROR(GETPIVOTDATA("NOM ENTREPRISE",TCD_Corresp!$A$3,"NOM ENTREPRISE","A"),""))</f>
        <v/>
      </c>
      <c r="M339" s="47" t="str">
        <f>IF(ISBLANK(A339),"",IFERROR(GETPIVOTDATA("Nombre de N°IE",TCD_Doc_ST!#REF!,"NOM ENTREPRISE","A"),""))</f>
        <v/>
      </c>
      <c r="N339" s="46" t="str">
        <f>IF(ISBLANK(A339),"",IFERROR(GETPIVOTDATA("Nombre de NOM ENTREPRISE",TCD_Doc_ST!$A338,"NOM ENTREPRISE","A"),""))</f>
        <v/>
      </c>
    </row>
    <row r="340" spans="1:14" ht="30" customHeight="1" x14ac:dyDescent="0.25">
      <c r="A340" s="44"/>
      <c r="B340" s="45"/>
      <c r="C340" s="47"/>
      <c r="D340" s="47"/>
      <c r="E340" s="48"/>
      <c r="F340" s="48"/>
      <c r="G340" s="49" t="str">
        <f t="shared" si="10"/>
        <v/>
      </c>
      <c r="H340" s="47" t="str">
        <f>IF(ISBLANK(A340),"",IFERROR(GETPIVOTDATA("NB NC",TCD_Doc_ST!$A339,"NOM ENTREPRISE","A")+Docs_EExt!W339,""))</f>
        <v/>
      </c>
      <c r="I340" s="47" t="str">
        <f>IF(ISBLANK(A340),"",IFERROR(GETPIVOTDATA("NB NC",TCD_Doc_ST!#REF!,"NOM ENTREPRISE","A")+GETPIVOTDATA("NB NC",TCD_Doc_ST!#REF!,"NOM ENTREPRISE","A"),""))</f>
        <v/>
      </c>
      <c r="J340" s="47" t="str">
        <f>IF(ISBLANK(A340),"",IFERROR((GETPIVOTDATA("Somme de NB",TCD_Doc_ST!$A339,"NOM ENTREPRISE","A")+GETPIVOTDATA("Somme de NB",TCD_Doc_ST!#REF!,"NOM ENTREPRISE","A")+GETPIVOTDATA("Somme de NB",TCD_Habi!$A$3,"NOM ENTREPRISE","A")+Docs_EExt!W339)-(H340+I340),""))</f>
        <v/>
      </c>
      <c r="K340" s="47" t="str">
        <f t="shared" si="11"/>
        <v/>
      </c>
      <c r="L340" s="47" t="str">
        <f>IF(ISBLANK(A340),"",IFERROR(GETPIVOTDATA("NOM ENTREPRISE",TCD_Corresp!$A$3,"NOM ENTREPRISE","A"),""))</f>
        <v/>
      </c>
      <c r="M340" s="47" t="str">
        <f>IF(ISBLANK(A340),"",IFERROR(GETPIVOTDATA("Nombre de N°IE",TCD_Doc_ST!#REF!,"NOM ENTREPRISE","A"),""))</f>
        <v/>
      </c>
      <c r="N340" s="46" t="str">
        <f>IF(ISBLANK(A340),"",IFERROR(GETPIVOTDATA("Nombre de NOM ENTREPRISE",TCD_Doc_ST!$A339,"NOM ENTREPRISE","A"),""))</f>
        <v/>
      </c>
    </row>
    <row r="341" spans="1:14" ht="30" customHeight="1" x14ac:dyDescent="0.25">
      <c r="A341" s="44"/>
      <c r="B341" s="45"/>
      <c r="C341" s="47"/>
      <c r="D341" s="47"/>
      <c r="E341" s="48"/>
      <c r="F341" s="48"/>
      <c r="G341" s="49" t="str">
        <f t="shared" si="10"/>
        <v/>
      </c>
      <c r="H341" s="47" t="str">
        <f>IF(ISBLANK(A341),"",IFERROR(GETPIVOTDATA("NB NC",TCD_Doc_ST!$A340,"NOM ENTREPRISE","A")+Docs_EExt!W340,""))</f>
        <v/>
      </c>
      <c r="I341" s="47" t="str">
        <f>IF(ISBLANK(A341),"",IFERROR(GETPIVOTDATA("NB NC",TCD_Doc_ST!#REF!,"NOM ENTREPRISE","A")+GETPIVOTDATA("NB NC",TCD_Doc_ST!#REF!,"NOM ENTREPRISE","A"),""))</f>
        <v/>
      </c>
      <c r="J341" s="47" t="str">
        <f>IF(ISBLANK(A341),"",IFERROR((GETPIVOTDATA("Somme de NB",TCD_Doc_ST!$A340,"NOM ENTREPRISE","A")+GETPIVOTDATA("Somme de NB",TCD_Doc_ST!#REF!,"NOM ENTREPRISE","A")+GETPIVOTDATA("Somme de NB",TCD_Habi!$A$3,"NOM ENTREPRISE","A")+Docs_EExt!W340)-(H341+I341),""))</f>
        <v/>
      </c>
      <c r="K341" s="47" t="str">
        <f t="shared" si="11"/>
        <v/>
      </c>
      <c r="L341" s="47" t="str">
        <f>IF(ISBLANK(A341),"",IFERROR(GETPIVOTDATA("NOM ENTREPRISE",TCD_Corresp!$A$3,"NOM ENTREPRISE","A"),""))</f>
        <v/>
      </c>
      <c r="M341" s="47" t="str">
        <f>IF(ISBLANK(A341),"",IFERROR(GETPIVOTDATA("Nombre de N°IE",TCD_Doc_ST!#REF!,"NOM ENTREPRISE","A"),""))</f>
        <v/>
      </c>
      <c r="N341" s="46" t="str">
        <f>IF(ISBLANK(A341),"",IFERROR(GETPIVOTDATA("Nombre de NOM ENTREPRISE",TCD_Doc_ST!$A340,"NOM ENTREPRISE","A"),""))</f>
        <v/>
      </c>
    </row>
    <row r="342" spans="1:14" ht="30" customHeight="1" x14ac:dyDescent="0.25">
      <c r="A342" s="44"/>
      <c r="B342" s="45"/>
      <c r="C342" s="47"/>
      <c r="D342" s="47"/>
      <c r="E342" s="48"/>
      <c r="F342" s="48"/>
      <c r="G342" s="49" t="str">
        <f t="shared" si="10"/>
        <v/>
      </c>
      <c r="H342" s="47" t="str">
        <f>IF(ISBLANK(A342),"",IFERROR(GETPIVOTDATA("NB NC",TCD_Doc_ST!$A341,"NOM ENTREPRISE","A")+Docs_EExt!W341,""))</f>
        <v/>
      </c>
      <c r="I342" s="47" t="str">
        <f>IF(ISBLANK(A342),"",IFERROR(GETPIVOTDATA("NB NC",TCD_Doc_ST!#REF!,"NOM ENTREPRISE","A")+GETPIVOTDATA("NB NC",TCD_Doc_ST!#REF!,"NOM ENTREPRISE","A"),""))</f>
        <v/>
      </c>
      <c r="J342" s="47" t="str">
        <f>IF(ISBLANK(A342),"",IFERROR((GETPIVOTDATA("Somme de NB",TCD_Doc_ST!$A341,"NOM ENTREPRISE","A")+GETPIVOTDATA("Somme de NB",TCD_Doc_ST!#REF!,"NOM ENTREPRISE","A")+GETPIVOTDATA("Somme de NB",TCD_Habi!$A$3,"NOM ENTREPRISE","A")+Docs_EExt!W341)-(H342+I342),""))</f>
        <v/>
      </c>
      <c r="K342" s="47" t="str">
        <f t="shared" si="11"/>
        <v/>
      </c>
      <c r="L342" s="47" t="str">
        <f>IF(ISBLANK(A342),"",IFERROR(GETPIVOTDATA("NOM ENTREPRISE",TCD_Corresp!$A$3,"NOM ENTREPRISE","A"),""))</f>
        <v/>
      </c>
      <c r="M342" s="47" t="str">
        <f>IF(ISBLANK(A342),"",IFERROR(GETPIVOTDATA("Nombre de N°IE",TCD_Doc_ST!#REF!,"NOM ENTREPRISE","A"),""))</f>
        <v/>
      </c>
      <c r="N342" s="46" t="str">
        <f>IF(ISBLANK(A342),"",IFERROR(GETPIVOTDATA("Nombre de NOM ENTREPRISE",TCD_Doc_ST!$A341,"NOM ENTREPRISE","A"),""))</f>
        <v/>
      </c>
    </row>
    <row r="343" spans="1:14" ht="30" customHeight="1" x14ac:dyDescent="0.25">
      <c r="A343" s="44"/>
      <c r="B343" s="45"/>
      <c r="C343" s="47"/>
      <c r="D343" s="47"/>
      <c r="E343" s="48"/>
      <c r="F343" s="48"/>
      <c r="G343" s="49" t="str">
        <f t="shared" si="10"/>
        <v/>
      </c>
      <c r="H343" s="47" t="str">
        <f>IF(ISBLANK(A343),"",IFERROR(GETPIVOTDATA("NB NC",TCD_Doc_ST!$A342,"NOM ENTREPRISE","A")+Docs_EExt!W342,""))</f>
        <v/>
      </c>
      <c r="I343" s="47" t="str">
        <f>IF(ISBLANK(A343),"",IFERROR(GETPIVOTDATA("NB NC",TCD_Doc_ST!#REF!,"NOM ENTREPRISE","A")+GETPIVOTDATA("NB NC",TCD_Doc_ST!#REF!,"NOM ENTREPRISE","A"),""))</f>
        <v/>
      </c>
      <c r="J343" s="47" t="str">
        <f>IF(ISBLANK(A343),"",IFERROR((GETPIVOTDATA("Somme de NB",TCD_Doc_ST!$A342,"NOM ENTREPRISE","A")+GETPIVOTDATA("Somme de NB",TCD_Doc_ST!#REF!,"NOM ENTREPRISE","A")+GETPIVOTDATA("Somme de NB",TCD_Habi!$A$3,"NOM ENTREPRISE","A")+Docs_EExt!W342)-(H343+I343),""))</f>
        <v/>
      </c>
      <c r="K343" s="47" t="str">
        <f t="shared" si="11"/>
        <v/>
      </c>
      <c r="L343" s="47" t="str">
        <f>IF(ISBLANK(A343),"",IFERROR(GETPIVOTDATA("NOM ENTREPRISE",TCD_Corresp!$A$3,"NOM ENTREPRISE","A"),""))</f>
        <v/>
      </c>
      <c r="M343" s="47" t="str">
        <f>IF(ISBLANK(A343),"",IFERROR(GETPIVOTDATA("Nombre de N°IE",TCD_Doc_ST!#REF!,"NOM ENTREPRISE","A"),""))</f>
        <v/>
      </c>
      <c r="N343" s="46" t="str">
        <f>IF(ISBLANK(A343),"",IFERROR(GETPIVOTDATA("Nombre de NOM ENTREPRISE",TCD_Doc_ST!$A342,"NOM ENTREPRISE","A"),""))</f>
        <v/>
      </c>
    </row>
    <row r="344" spans="1:14" ht="30" customHeight="1" x14ac:dyDescent="0.25">
      <c r="A344" s="44"/>
      <c r="B344" s="45"/>
      <c r="C344" s="47"/>
      <c r="D344" s="47"/>
      <c r="E344" s="48"/>
      <c r="F344" s="48"/>
      <c r="G344" s="49" t="str">
        <f t="shared" si="10"/>
        <v/>
      </c>
      <c r="H344" s="47" t="str">
        <f>IF(ISBLANK(A344),"",IFERROR(GETPIVOTDATA("NB NC",TCD_Doc_ST!$A343,"NOM ENTREPRISE","A")+Docs_EExt!W343,""))</f>
        <v/>
      </c>
      <c r="I344" s="47" t="str">
        <f>IF(ISBLANK(A344),"",IFERROR(GETPIVOTDATA("NB NC",TCD_Doc_ST!#REF!,"NOM ENTREPRISE","A")+GETPIVOTDATA("NB NC",TCD_Doc_ST!#REF!,"NOM ENTREPRISE","A"),""))</f>
        <v/>
      </c>
      <c r="J344" s="47" t="str">
        <f>IF(ISBLANK(A344),"",IFERROR((GETPIVOTDATA("Somme de NB",TCD_Doc_ST!$A343,"NOM ENTREPRISE","A")+GETPIVOTDATA("Somme de NB",TCD_Doc_ST!#REF!,"NOM ENTREPRISE","A")+GETPIVOTDATA("Somme de NB",TCD_Habi!$A$3,"NOM ENTREPRISE","A")+Docs_EExt!W343)-(H344+I344),""))</f>
        <v/>
      </c>
      <c r="K344" s="47" t="str">
        <f t="shared" si="11"/>
        <v/>
      </c>
      <c r="L344" s="47" t="str">
        <f>IF(ISBLANK(A344),"",IFERROR(GETPIVOTDATA("NOM ENTREPRISE",TCD_Corresp!$A$3,"NOM ENTREPRISE","A"),""))</f>
        <v/>
      </c>
      <c r="M344" s="47" t="str">
        <f>IF(ISBLANK(A344),"",IFERROR(GETPIVOTDATA("Nombre de N°IE",TCD_Doc_ST!#REF!,"NOM ENTREPRISE","A"),""))</f>
        <v/>
      </c>
      <c r="N344" s="46" t="str">
        <f>IF(ISBLANK(A344),"",IFERROR(GETPIVOTDATA("Nombre de NOM ENTREPRISE",TCD_Doc_ST!$A343,"NOM ENTREPRISE","A"),""))</f>
        <v/>
      </c>
    </row>
    <row r="345" spans="1:14" ht="30" customHeight="1" x14ac:dyDescent="0.25">
      <c r="A345" s="44"/>
      <c r="B345" s="45"/>
      <c r="C345" s="47"/>
      <c r="D345" s="47"/>
      <c r="E345" s="48"/>
      <c r="F345" s="48"/>
      <c r="G345" s="49" t="str">
        <f t="shared" si="10"/>
        <v/>
      </c>
      <c r="H345" s="47" t="str">
        <f>IF(ISBLANK(A345),"",IFERROR(GETPIVOTDATA("NB NC",TCD_Doc_ST!$A344,"NOM ENTREPRISE","A")+Docs_EExt!W344,""))</f>
        <v/>
      </c>
      <c r="I345" s="47" t="str">
        <f>IF(ISBLANK(A345),"",IFERROR(GETPIVOTDATA("NB NC",TCD_Doc_ST!#REF!,"NOM ENTREPRISE","A")+GETPIVOTDATA("NB NC",TCD_Doc_ST!#REF!,"NOM ENTREPRISE","A"),""))</f>
        <v/>
      </c>
      <c r="J345" s="47" t="str">
        <f>IF(ISBLANK(A345),"",IFERROR((GETPIVOTDATA("Somme de NB",TCD_Doc_ST!$A344,"NOM ENTREPRISE","A")+GETPIVOTDATA("Somme de NB",TCD_Doc_ST!#REF!,"NOM ENTREPRISE","A")+GETPIVOTDATA("Somme de NB",TCD_Habi!$A$3,"NOM ENTREPRISE","A")+Docs_EExt!W344)-(H345+I345),""))</f>
        <v/>
      </c>
      <c r="K345" s="47" t="str">
        <f t="shared" si="11"/>
        <v/>
      </c>
      <c r="L345" s="47" t="str">
        <f>IF(ISBLANK(A345),"",IFERROR(GETPIVOTDATA("NOM ENTREPRISE",TCD_Corresp!$A$3,"NOM ENTREPRISE","A"),""))</f>
        <v/>
      </c>
      <c r="M345" s="47" t="str">
        <f>IF(ISBLANK(A345),"",IFERROR(GETPIVOTDATA("Nombre de N°IE",TCD_Doc_ST!#REF!,"NOM ENTREPRISE","A"),""))</f>
        <v/>
      </c>
      <c r="N345" s="46" t="str">
        <f>IF(ISBLANK(A345),"",IFERROR(GETPIVOTDATA("Nombre de NOM ENTREPRISE",TCD_Doc_ST!$A344,"NOM ENTREPRISE","A"),""))</f>
        <v/>
      </c>
    </row>
    <row r="346" spans="1:14" ht="30" customHeight="1" x14ac:dyDescent="0.25">
      <c r="A346" s="44"/>
      <c r="B346" s="45"/>
      <c r="C346" s="47"/>
      <c r="D346" s="47"/>
      <c r="E346" s="48"/>
      <c r="F346" s="48"/>
      <c r="G346" s="49" t="str">
        <f t="shared" si="10"/>
        <v/>
      </c>
      <c r="H346" s="47" t="str">
        <f>IF(ISBLANK(A346),"",IFERROR(GETPIVOTDATA("NB NC",TCD_Doc_ST!$A345,"NOM ENTREPRISE","A")+Docs_EExt!W345,""))</f>
        <v/>
      </c>
      <c r="I346" s="47" t="str">
        <f>IF(ISBLANK(A346),"",IFERROR(GETPIVOTDATA("NB NC",TCD_Doc_ST!#REF!,"NOM ENTREPRISE","A")+GETPIVOTDATA("NB NC",TCD_Doc_ST!#REF!,"NOM ENTREPRISE","A"),""))</f>
        <v/>
      </c>
      <c r="J346" s="47" t="str">
        <f>IF(ISBLANK(A346),"",IFERROR((GETPIVOTDATA("Somme de NB",TCD_Doc_ST!$A345,"NOM ENTREPRISE","A")+GETPIVOTDATA("Somme de NB",TCD_Doc_ST!#REF!,"NOM ENTREPRISE","A")+GETPIVOTDATA("Somme de NB",TCD_Habi!$A$3,"NOM ENTREPRISE","A")+Docs_EExt!W345)-(H346+I346),""))</f>
        <v/>
      </c>
      <c r="K346" s="47" t="str">
        <f t="shared" si="11"/>
        <v/>
      </c>
      <c r="L346" s="47" t="str">
        <f>IF(ISBLANK(A346),"",IFERROR(GETPIVOTDATA("NOM ENTREPRISE",TCD_Corresp!$A$3,"NOM ENTREPRISE","A"),""))</f>
        <v/>
      </c>
      <c r="M346" s="47" t="str">
        <f>IF(ISBLANK(A346),"",IFERROR(GETPIVOTDATA("Nombre de N°IE",TCD_Doc_ST!#REF!,"NOM ENTREPRISE","A"),""))</f>
        <v/>
      </c>
      <c r="N346" s="46" t="str">
        <f>IF(ISBLANK(A346),"",IFERROR(GETPIVOTDATA("Nombre de NOM ENTREPRISE",TCD_Doc_ST!$A345,"NOM ENTREPRISE","A"),""))</f>
        <v/>
      </c>
    </row>
    <row r="347" spans="1:14" ht="30" customHeight="1" x14ac:dyDescent="0.25">
      <c r="A347" s="44"/>
      <c r="B347" s="45"/>
      <c r="C347" s="47"/>
      <c r="D347" s="47"/>
      <c r="E347" s="48"/>
      <c r="F347" s="48"/>
      <c r="G347" s="49" t="str">
        <f t="shared" si="10"/>
        <v/>
      </c>
      <c r="H347" s="47" t="str">
        <f>IF(ISBLANK(A347),"",IFERROR(GETPIVOTDATA("NB NC",TCD_Doc_ST!$A346,"NOM ENTREPRISE","A")+Docs_EExt!W346,""))</f>
        <v/>
      </c>
      <c r="I347" s="47" t="str">
        <f>IF(ISBLANK(A347),"",IFERROR(GETPIVOTDATA("NB NC",TCD_Doc_ST!#REF!,"NOM ENTREPRISE","A")+GETPIVOTDATA("NB NC",TCD_Doc_ST!#REF!,"NOM ENTREPRISE","A"),""))</f>
        <v/>
      </c>
      <c r="J347" s="47" t="str">
        <f>IF(ISBLANK(A347),"",IFERROR((GETPIVOTDATA("Somme de NB",TCD_Doc_ST!$A346,"NOM ENTREPRISE","A")+GETPIVOTDATA("Somme de NB",TCD_Doc_ST!#REF!,"NOM ENTREPRISE","A")+GETPIVOTDATA("Somme de NB",TCD_Habi!$A$3,"NOM ENTREPRISE","A")+Docs_EExt!W346)-(H347+I347),""))</f>
        <v/>
      </c>
      <c r="K347" s="47" t="str">
        <f t="shared" si="11"/>
        <v/>
      </c>
      <c r="L347" s="47" t="str">
        <f>IF(ISBLANK(A347),"",IFERROR(GETPIVOTDATA("NOM ENTREPRISE",TCD_Corresp!$A$3,"NOM ENTREPRISE","A"),""))</f>
        <v/>
      </c>
      <c r="M347" s="47" t="str">
        <f>IF(ISBLANK(A347),"",IFERROR(GETPIVOTDATA("Nombre de N°IE",TCD_Doc_ST!#REF!,"NOM ENTREPRISE","A"),""))</f>
        <v/>
      </c>
      <c r="N347" s="46" t="str">
        <f>IF(ISBLANK(A347),"",IFERROR(GETPIVOTDATA("Nombre de NOM ENTREPRISE",TCD_Doc_ST!$A346,"NOM ENTREPRISE","A"),""))</f>
        <v/>
      </c>
    </row>
    <row r="348" spans="1:14" ht="30" customHeight="1" x14ac:dyDescent="0.25">
      <c r="A348" s="44"/>
      <c r="B348" s="45"/>
      <c r="C348" s="47"/>
      <c r="D348" s="47"/>
      <c r="E348" s="48"/>
      <c r="F348" s="48"/>
      <c r="G348" s="49" t="str">
        <f t="shared" si="10"/>
        <v/>
      </c>
      <c r="H348" s="47" t="str">
        <f>IF(ISBLANK(A348),"",IFERROR(GETPIVOTDATA("NB NC",TCD_Doc_ST!$A347,"NOM ENTREPRISE","A")+Docs_EExt!W347,""))</f>
        <v/>
      </c>
      <c r="I348" s="47" t="str">
        <f>IF(ISBLANK(A348),"",IFERROR(GETPIVOTDATA("NB NC",TCD_Doc_ST!#REF!,"NOM ENTREPRISE","A")+GETPIVOTDATA("NB NC",TCD_Doc_ST!#REF!,"NOM ENTREPRISE","A"),""))</f>
        <v/>
      </c>
      <c r="J348" s="47" t="str">
        <f>IF(ISBLANK(A348),"",IFERROR((GETPIVOTDATA("Somme de NB",TCD_Doc_ST!$A347,"NOM ENTREPRISE","A")+GETPIVOTDATA("Somme de NB",TCD_Doc_ST!#REF!,"NOM ENTREPRISE","A")+GETPIVOTDATA("Somme de NB",TCD_Habi!$A$3,"NOM ENTREPRISE","A")+Docs_EExt!W347)-(H348+I348),""))</f>
        <v/>
      </c>
      <c r="K348" s="47" t="str">
        <f t="shared" si="11"/>
        <v/>
      </c>
      <c r="L348" s="47" t="str">
        <f>IF(ISBLANK(A348),"",IFERROR(GETPIVOTDATA("NOM ENTREPRISE",TCD_Corresp!$A$3,"NOM ENTREPRISE","A"),""))</f>
        <v/>
      </c>
      <c r="M348" s="47" t="str">
        <f>IF(ISBLANK(A348),"",IFERROR(GETPIVOTDATA("Nombre de N°IE",TCD_Doc_ST!#REF!,"NOM ENTREPRISE","A"),""))</f>
        <v/>
      </c>
      <c r="N348" s="46" t="str">
        <f>IF(ISBLANK(A348),"",IFERROR(GETPIVOTDATA("Nombre de NOM ENTREPRISE",TCD_Doc_ST!$A347,"NOM ENTREPRISE","A"),""))</f>
        <v/>
      </c>
    </row>
    <row r="349" spans="1:14" ht="30" customHeight="1" x14ac:dyDescent="0.25">
      <c r="A349" s="44"/>
      <c r="B349" s="45"/>
      <c r="C349" s="47"/>
      <c r="D349" s="47"/>
      <c r="E349" s="48"/>
      <c r="F349" s="48"/>
      <c r="G349" s="49" t="str">
        <f t="shared" si="10"/>
        <v/>
      </c>
      <c r="H349" s="47" t="str">
        <f>IF(ISBLANK(A349),"",IFERROR(GETPIVOTDATA("NB NC",TCD_Doc_ST!$A348,"NOM ENTREPRISE","A")+Docs_EExt!W348,""))</f>
        <v/>
      </c>
      <c r="I349" s="47" t="str">
        <f>IF(ISBLANK(A349),"",IFERROR(GETPIVOTDATA("NB NC",TCD_Doc_ST!#REF!,"NOM ENTREPRISE","A")+GETPIVOTDATA("NB NC",TCD_Doc_ST!#REF!,"NOM ENTREPRISE","A"),""))</f>
        <v/>
      </c>
      <c r="J349" s="47" t="str">
        <f>IF(ISBLANK(A349),"",IFERROR((GETPIVOTDATA("Somme de NB",TCD_Doc_ST!$A348,"NOM ENTREPRISE","A")+GETPIVOTDATA("Somme de NB",TCD_Doc_ST!#REF!,"NOM ENTREPRISE","A")+GETPIVOTDATA("Somme de NB",TCD_Habi!$A$3,"NOM ENTREPRISE","A")+Docs_EExt!W348)-(H349+I349),""))</f>
        <v/>
      </c>
      <c r="K349" s="47" t="str">
        <f t="shared" si="11"/>
        <v/>
      </c>
      <c r="L349" s="47" t="str">
        <f>IF(ISBLANK(A349),"",IFERROR(GETPIVOTDATA("NOM ENTREPRISE",TCD_Corresp!$A$3,"NOM ENTREPRISE","A"),""))</f>
        <v/>
      </c>
      <c r="M349" s="47" t="str">
        <f>IF(ISBLANK(A349),"",IFERROR(GETPIVOTDATA("Nombre de N°IE",TCD_Doc_ST!#REF!,"NOM ENTREPRISE","A"),""))</f>
        <v/>
      </c>
      <c r="N349" s="46" t="str">
        <f>IF(ISBLANK(A349),"",IFERROR(GETPIVOTDATA("Nombre de NOM ENTREPRISE",TCD_Doc_ST!$A348,"NOM ENTREPRISE","A"),""))</f>
        <v/>
      </c>
    </row>
    <row r="350" spans="1:14" ht="30" customHeight="1" x14ac:dyDescent="0.25">
      <c r="A350" s="44"/>
      <c r="B350" s="45"/>
      <c r="C350" s="47"/>
      <c r="D350" s="47"/>
      <c r="E350" s="48"/>
      <c r="F350" s="48"/>
      <c r="G350" s="49" t="str">
        <f t="shared" si="10"/>
        <v/>
      </c>
      <c r="H350" s="47" t="str">
        <f>IF(ISBLANK(A350),"",IFERROR(GETPIVOTDATA("NB NC",TCD_Doc_ST!$A349,"NOM ENTREPRISE","A")+Docs_EExt!W349,""))</f>
        <v/>
      </c>
      <c r="I350" s="47" t="str">
        <f>IF(ISBLANK(A350),"",IFERROR(GETPIVOTDATA("NB NC",TCD_Doc_ST!#REF!,"NOM ENTREPRISE","A")+GETPIVOTDATA("NB NC",TCD_Doc_ST!#REF!,"NOM ENTREPRISE","A"),""))</f>
        <v/>
      </c>
      <c r="J350" s="47" t="str">
        <f>IF(ISBLANK(A350),"",IFERROR((GETPIVOTDATA("Somme de NB",TCD_Doc_ST!$A349,"NOM ENTREPRISE","A")+GETPIVOTDATA("Somme de NB",TCD_Doc_ST!#REF!,"NOM ENTREPRISE","A")+GETPIVOTDATA("Somme de NB",TCD_Habi!$A$3,"NOM ENTREPRISE","A")+Docs_EExt!W349)-(H350+I350),""))</f>
        <v/>
      </c>
      <c r="K350" s="47" t="str">
        <f t="shared" si="11"/>
        <v/>
      </c>
      <c r="L350" s="47" t="str">
        <f>IF(ISBLANK(A350),"",IFERROR(GETPIVOTDATA("NOM ENTREPRISE",TCD_Corresp!$A$3,"NOM ENTREPRISE","A"),""))</f>
        <v/>
      </c>
      <c r="M350" s="47" t="str">
        <f>IF(ISBLANK(A350),"",IFERROR(GETPIVOTDATA("Nombre de N°IE",TCD_Doc_ST!#REF!,"NOM ENTREPRISE","A"),""))</f>
        <v/>
      </c>
      <c r="N350" s="46" t="str">
        <f>IF(ISBLANK(A350),"",IFERROR(GETPIVOTDATA("Nombre de NOM ENTREPRISE",TCD_Doc_ST!$A349,"NOM ENTREPRISE","A"),""))</f>
        <v/>
      </c>
    </row>
    <row r="351" spans="1:14" ht="30" customHeight="1" x14ac:dyDescent="0.25">
      <c r="A351" s="44"/>
      <c r="B351" s="45"/>
      <c r="C351" s="47"/>
      <c r="D351" s="47"/>
      <c r="E351" s="48"/>
      <c r="F351" s="48"/>
      <c r="G351" s="49" t="str">
        <f t="shared" si="10"/>
        <v/>
      </c>
      <c r="H351" s="47" t="str">
        <f>IF(ISBLANK(A351),"",IFERROR(GETPIVOTDATA("NB NC",TCD_Doc_ST!$A350,"NOM ENTREPRISE","A")+Docs_EExt!W350,""))</f>
        <v/>
      </c>
      <c r="I351" s="47" t="str">
        <f>IF(ISBLANK(A351),"",IFERROR(GETPIVOTDATA("NB NC",TCD_Doc_ST!#REF!,"NOM ENTREPRISE","A")+GETPIVOTDATA("NB NC",TCD_Doc_ST!#REF!,"NOM ENTREPRISE","A"),""))</f>
        <v/>
      </c>
      <c r="J351" s="47" t="str">
        <f>IF(ISBLANK(A351),"",IFERROR((GETPIVOTDATA("Somme de NB",TCD_Doc_ST!$A350,"NOM ENTREPRISE","A")+GETPIVOTDATA("Somme de NB",TCD_Doc_ST!#REF!,"NOM ENTREPRISE","A")+GETPIVOTDATA("Somme de NB",TCD_Habi!$A$3,"NOM ENTREPRISE","A")+Docs_EExt!W350)-(H351+I351),""))</f>
        <v/>
      </c>
      <c r="K351" s="47" t="str">
        <f t="shared" si="11"/>
        <v/>
      </c>
      <c r="L351" s="47" t="str">
        <f>IF(ISBLANK(A351),"",IFERROR(GETPIVOTDATA("NOM ENTREPRISE",TCD_Corresp!$A$3,"NOM ENTREPRISE","A"),""))</f>
        <v/>
      </c>
      <c r="M351" s="47" t="str">
        <f>IF(ISBLANK(A351),"",IFERROR(GETPIVOTDATA("Nombre de N°IE",TCD_Doc_ST!#REF!,"NOM ENTREPRISE","A"),""))</f>
        <v/>
      </c>
      <c r="N351" s="46" t="str">
        <f>IF(ISBLANK(A351),"",IFERROR(GETPIVOTDATA("Nombre de NOM ENTREPRISE",TCD_Doc_ST!$A350,"NOM ENTREPRISE","A"),""))</f>
        <v/>
      </c>
    </row>
    <row r="352" spans="1:14" ht="30" customHeight="1" x14ac:dyDescent="0.25">
      <c r="A352" s="44"/>
      <c r="B352" s="45"/>
      <c r="C352" s="47"/>
      <c r="D352" s="47"/>
      <c r="E352" s="48"/>
      <c r="F352" s="48"/>
      <c r="G352" s="49" t="str">
        <f t="shared" si="10"/>
        <v/>
      </c>
      <c r="H352" s="47" t="str">
        <f>IF(ISBLANK(A352),"",IFERROR(GETPIVOTDATA("NB NC",TCD_Doc_ST!$A351,"NOM ENTREPRISE","A")+Docs_EExt!W351,""))</f>
        <v/>
      </c>
      <c r="I352" s="47" t="str">
        <f>IF(ISBLANK(A352),"",IFERROR(GETPIVOTDATA("NB NC",TCD_Doc_ST!#REF!,"NOM ENTREPRISE","A")+GETPIVOTDATA("NB NC",TCD_Doc_ST!#REF!,"NOM ENTREPRISE","A"),""))</f>
        <v/>
      </c>
      <c r="J352" s="47" t="str">
        <f>IF(ISBLANK(A352),"",IFERROR((GETPIVOTDATA("Somme de NB",TCD_Doc_ST!$A351,"NOM ENTREPRISE","A")+GETPIVOTDATA("Somme de NB",TCD_Doc_ST!#REF!,"NOM ENTREPRISE","A")+GETPIVOTDATA("Somme de NB",TCD_Habi!$A$3,"NOM ENTREPRISE","A")+Docs_EExt!W351)-(H352+I352),""))</f>
        <v/>
      </c>
      <c r="K352" s="47" t="str">
        <f t="shared" si="11"/>
        <v/>
      </c>
      <c r="L352" s="47" t="str">
        <f>IF(ISBLANK(A352),"",IFERROR(GETPIVOTDATA("NOM ENTREPRISE",TCD_Corresp!$A$3,"NOM ENTREPRISE","A"),""))</f>
        <v/>
      </c>
      <c r="M352" s="47" t="str">
        <f>IF(ISBLANK(A352),"",IFERROR(GETPIVOTDATA("Nombre de N°IE",TCD_Doc_ST!#REF!,"NOM ENTREPRISE","A"),""))</f>
        <v/>
      </c>
      <c r="N352" s="46" t="str">
        <f>IF(ISBLANK(A352),"",IFERROR(GETPIVOTDATA("Nombre de NOM ENTREPRISE",TCD_Doc_ST!$A351,"NOM ENTREPRISE","A"),""))</f>
        <v/>
      </c>
    </row>
    <row r="353" spans="1:14" ht="30" customHeight="1" x14ac:dyDescent="0.25">
      <c r="A353" s="44"/>
      <c r="B353" s="45"/>
      <c r="C353" s="47"/>
      <c r="D353" s="47"/>
      <c r="E353" s="48"/>
      <c r="F353" s="48"/>
      <c r="G353" s="49" t="str">
        <f t="shared" si="10"/>
        <v/>
      </c>
      <c r="H353" s="47" t="str">
        <f>IF(ISBLANK(A353),"",IFERROR(GETPIVOTDATA("NB NC",TCD_Doc_ST!$A352,"NOM ENTREPRISE","A")+Docs_EExt!W352,""))</f>
        <v/>
      </c>
      <c r="I353" s="47" t="str">
        <f>IF(ISBLANK(A353),"",IFERROR(GETPIVOTDATA("NB NC",TCD_Doc_ST!#REF!,"NOM ENTREPRISE","A")+GETPIVOTDATA("NB NC",TCD_Doc_ST!#REF!,"NOM ENTREPRISE","A"),""))</f>
        <v/>
      </c>
      <c r="J353" s="47" t="str">
        <f>IF(ISBLANK(A353),"",IFERROR((GETPIVOTDATA("Somme de NB",TCD_Doc_ST!$A352,"NOM ENTREPRISE","A")+GETPIVOTDATA("Somme de NB",TCD_Doc_ST!#REF!,"NOM ENTREPRISE","A")+GETPIVOTDATA("Somme de NB",TCD_Habi!$A$3,"NOM ENTREPRISE","A")+Docs_EExt!W352)-(H353+I353),""))</f>
        <v/>
      </c>
      <c r="K353" s="47" t="str">
        <f t="shared" si="11"/>
        <v/>
      </c>
      <c r="L353" s="47" t="str">
        <f>IF(ISBLANK(A353),"",IFERROR(GETPIVOTDATA("NOM ENTREPRISE",TCD_Corresp!$A$3,"NOM ENTREPRISE","A"),""))</f>
        <v/>
      </c>
      <c r="M353" s="47" t="str">
        <f>IF(ISBLANK(A353),"",IFERROR(GETPIVOTDATA("Nombre de N°IE",TCD_Doc_ST!#REF!,"NOM ENTREPRISE","A"),""))</f>
        <v/>
      </c>
      <c r="N353" s="46" t="str">
        <f>IF(ISBLANK(A353),"",IFERROR(GETPIVOTDATA("Nombre de NOM ENTREPRISE",TCD_Doc_ST!$A352,"NOM ENTREPRISE","A"),""))</f>
        <v/>
      </c>
    </row>
    <row r="354" spans="1:14" ht="30" customHeight="1" x14ac:dyDescent="0.25">
      <c r="A354" s="44"/>
      <c r="B354" s="45"/>
      <c r="C354" s="47"/>
      <c r="D354" s="47"/>
      <c r="E354" s="48"/>
      <c r="F354" s="48"/>
      <c r="G354" s="49" t="str">
        <f t="shared" si="10"/>
        <v/>
      </c>
      <c r="H354" s="47" t="str">
        <f>IF(ISBLANK(A354),"",IFERROR(GETPIVOTDATA("NB NC",TCD_Doc_ST!$A353,"NOM ENTREPRISE","A")+Docs_EExt!W353,""))</f>
        <v/>
      </c>
      <c r="I354" s="47" t="str">
        <f>IF(ISBLANK(A354),"",IFERROR(GETPIVOTDATA("NB NC",TCD_Doc_ST!#REF!,"NOM ENTREPRISE","A")+GETPIVOTDATA("NB NC",TCD_Doc_ST!#REF!,"NOM ENTREPRISE","A"),""))</f>
        <v/>
      </c>
      <c r="J354" s="47" t="str">
        <f>IF(ISBLANK(A354),"",IFERROR((GETPIVOTDATA("Somme de NB",TCD_Doc_ST!$A353,"NOM ENTREPRISE","A")+GETPIVOTDATA("Somme de NB",TCD_Doc_ST!#REF!,"NOM ENTREPRISE","A")+GETPIVOTDATA("Somme de NB",TCD_Habi!$A$3,"NOM ENTREPRISE","A")+Docs_EExt!W353)-(H354+I354),""))</f>
        <v/>
      </c>
      <c r="K354" s="47" t="str">
        <f t="shared" si="11"/>
        <v/>
      </c>
      <c r="L354" s="47" t="str">
        <f>IF(ISBLANK(A354),"",IFERROR(GETPIVOTDATA("NOM ENTREPRISE",TCD_Corresp!$A$3,"NOM ENTREPRISE","A"),""))</f>
        <v/>
      </c>
      <c r="M354" s="47" t="str">
        <f>IF(ISBLANK(A354),"",IFERROR(GETPIVOTDATA("Nombre de N°IE",TCD_Doc_ST!#REF!,"NOM ENTREPRISE","A"),""))</f>
        <v/>
      </c>
      <c r="N354" s="46" t="str">
        <f>IF(ISBLANK(A354),"",IFERROR(GETPIVOTDATA("Nombre de NOM ENTREPRISE",TCD_Doc_ST!$A353,"NOM ENTREPRISE","A"),""))</f>
        <v/>
      </c>
    </row>
    <row r="355" spans="1:14" ht="30" customHeight="1" x14ac:dyDescent="0.25">
      <c r="A355" s="44"/>
      <c r="B355" s="45"/>
      <c r="C355" s="47"/>
      <c r="D355" s="47"/>
      <c r="E355" s="48"/>
      <c r="F355" s="48"/>
      <c r="G355" s="49" t="str">
        <f t="shared" si="10"/>
        <v/>
      </c>
      <c r="H355" s="47" t="str">
        <f>IF(ISBLANK(A355),"",IFERROR(GETPIVOTDATA("NB NC",TCD_Doc_ST!$A354,"NOM ENTREPRISE","A")+Docs_EExt!W354,""))</f>
        <v/>
      </c>
      <c r="I355" s="47" t="str">
        <f>IF(ISBLANK(A355),"",IFERROR(GETPIVOTDATA("NB NC",TCD_Doc_ST!#REF!,"NOM ENTREPRISE","A")+GETPIVOTDATA("NB NC",TCD_Doc_ST!#REF!,"NOM ENTREPRISE","A"),""))</f>
        <v/>
      </c>
      <c r="J355" s="47" t="str">
        <f>IF(ISBLANK(A355),"",IFERROR((GETPIVOTDATA("Somme de NB",TCD_Doc_ST!$A354,"NOM ENTREPRISE","A")+GETPIVOTDATA("Somme de NB",TCD_Doc_ST!#REF!,"NOM ENTREPRISE","A")+GETPIVOTDATA("Somme de NB",TCD_Habi!$A$3,"NOM ENTREPRISE","A")+Docs_EExt!W354)-(H355+I355),""))</f>
        <v/>
      </c>
      <c r="K355" s="47" t="str">
        <f t="shared" si="11"/>
        <v/>
      </c>
      <c r="L355" s="47" t="str">
        <f>IF(ISBLANK(A355),"",IFERROR(GETPIVOTDATA("NOM ENTREPRISE",TCD_Corresp!$A$3,"NOM ENTREPRISE","A"),""))</f>
        <v/>
      </c>
      <c r="M355" s="47" t="str">
        <f>IF(ISBLANK(A355),"",IFERROR(GETPIVOTDATA("Nombre de N°IE",TCD_Doc_ST!#REF!,"NOM ENTREPRISE","A"),""))</f>
        <v/>
      </c>
      <c r="N355" s="46" t="str">
        <f>IF(ISBLANK(A355),"",IFERROR(GETPIVOTDATA("Nombre de NOM ENTREPRISE",TCD_Doc_ST!$A354,"NOM ENTREPRISE","A"),""))</f>
        <v/>
      </c>
    </row>
    <row r="356" spans="1:14" ht="30" customHeight="1" x14ac:dyDescent="0.25">
      <c r="A356" s="44"/>
      <c r="B356" s="45"/>
      <c r="C356" s="47"/>
      <c r="D356" s="47"/>
      <c r="E356" s="48"/>
      <c r="F356" s="48"/>
      <c r="G356" s="49" t="str">
        <f t="shared" si="10"/>
        <v/>
      </c>
      <c r="H356" s="47" t="str">
        <f>IF(ISBLANK(A356),"",IFERROR(GETPIVOTDATA("NB NC",TCD_Doc_ST!$A355,"NOM ENTREPRISE","A")+Docs_EExt!W355,""))</f>
        <v/>
      </c>
      <c r="I356" s="47" t="str">
        <f>IF(ISBLANK(A356),"",IFERROR(GETPIVOTDATA("NB NC",TCD_Doc_ST!#REF!,"NOM ENTREPRISE","A")+GETPIVOTDATA("NB NC",TCD_Doc_ST!#REF!,"NOM ENTREPRISE","A"),""))</f>
        <v/>
      </c>
      <c r="J356" s="47" t="str">
        <f>IF(ISBLANK(A356),"",IFERROR((GETPIVOTDATA("Somme de NB",TCD_Doc_ST!$A355,"NOM ENTREPRISE","A")+GETPIVOTDATA("Somme de NB",TCD_Doc_ST!#REF!,"NOM ENTREPRISE","A")+GETPIVOTDATA("Somme de NB",TCD_Habi!$A$3,"NOM ENTREPRISE","A")+Docs_EExt!W355)-(H356+I356),""))</f>
        <v/>
      </c>
      <c r="K356" s="47" t="str">
        <f t="shared" si="11"/>
        <v/>
      </c>
      <c r="L356" s="47" t="str">
        <f>IF(ISBLANK(A356),"",IFERROR(GETPIVOTDATA("NOM ENTREPRISE",TCD_Corresp!$A$3,"NOM ENTREPRISE","A"),""))</f>
        <v/>
      </c>
      <c r="M356" s="47" t="str">
        <f>IF(ISBLANK(A356),"",IFERROR(GETPIVOTDATA("Nombre de N°IE",TCD_Doc_ST!#REF!,"NOM ENTREPRISE","A"),""))</f>
        <v/>
      </c>
      <c r="N356" s="46" t="str">
        <f>IF(ISBLANK(A356),"",IFERROR(GETPIVOTDATA("Nombre de NOM ENTREPRISE",TCD_Doc_ST!$A355,"NOM ENTREPRISE","A"),""))</f>
        <v/>
      </c>
    </row>
    <row r="357" spans="1:14" ht="30" customHeight="1" x14ac:dyDescent="0.25">
      <c r="A357" s="44"/>
      <c r="B357" s="45"/>
      <c r="C357" s="47"/>
      <c r="D357" s="47"/>
      <c r="E357" s="48"/>
      <c r="F357" s="48"/>
      <c r="G357" s="49" t="str">
        <f t="shared" si="10"/>
        <v/>
      </c>
      <c r="H357" s="47" t="str">
        <f>IF(ISBLANK(A357),"",IFERROR(GETPIVOTDATA("NB NC",TCD_Doc_ST!$A356,"NOM ENTREPRISE","A")+Docs_EExt!W356,""))</f>
        <v/>
      </c>
      <c r="I357" s="47" t="str">
        <f>IF(ISBLANK(A357),"",IFERROR(GETPIVOTDATA("NB NC",TCD_Doc_ST!#REF!,"NOM ENTREPRISE","A")+GETPIVOTDATA("NB NC",TCD_Doc_ST!#REF!,"NOM ENTREPRISE","A"),""))</f>
        <v/>
      </c>
      <c r="J357" s="47" t="str">
        <f>IF(ISBLANK(A357),"",IFERROR((GETPIVOTDATA("Somme de NB",TCD_Doc_ST!$A356,"NOM ENTREPRISE","A")+GETPIVOTDATA("Somme de NB",TCD_Doc_ST!#REF!,"NOM ENTREPRISE","A")+GETPIVOTDATA("Somme de NB",TCD_Habi!$A$3,"NOM ENTREPRISE","A")+Docs_EExt!W356)-(H357+I357),""))</f>
        <v/>
      </c>
      <c r="K357" s="47" t="str">
        <f t="shared" si="11"/>
        <v/>
      </c>
      <c r="L357" s="47" t="str">
        <f>IF(ISBLANK(A357),"",IFERROR(GETPIVOTDATA("NOM ENTREPRISE",TCD_Corresp!$A$3,"NOM ENTREPRISE","A"),""))</f>
        <v/>
      </c>
      <c r="M357" s="47" t="str">
        <f>IF(ISBLANK(A357),"",IFERROR(GETPIVOTDATA("Nombre de N°IE",TCD_Doc_ST!#REF!,"NOM ENTREPRISE","A"),""))</f>
        <v/>
      </c>
      <c r="N357" s="46" t="str">
        <f>IF(ISBLANK(A357),"",IFERROR(GETPIVOTDATA("Nombre de NOM ENTREPRISE",TCD_Doc_ST!$A356,"NOM ENTREPRISE","A"),""))</f>
        <v/>
      </c>
    </row>
    <row r="358" spans="1:14" ht="30" customHeight="1" x14ac:dyDescent="0.25">
      <c r="A358" s="44"/>
      <c r="B358" s="45"/>
      <c r="C358" s="47"/>
      <c r="D358" s="47"/>
      <c r="E358" s="48"/>
      <c r="F358" s="48"/>
      <c r="G358" s="49" t="str">
        <f t="shared" si="10"/>
        <v/>
      </c>
      <c r="H358" s="47" t="str">
        <f>IF(ISBLANK(A358),"",IFERROR(GETPIVOTDATA("NB NC",TCD_Doc_ST!$A357,"NOM ENTREPRISE","A")+Docs_EExt!W357,""))</f>
        <v/>
      </c>
      <c r="I358" s="47" t="str">
        <f>IF(ISBLANK(A358),"",IFERROR(GETPIVOTDATA("NB NC",TCD_Doc_ST!#REF!,"NOM ENTREPRISE","A")+GETPIVOTDATA("NB NC",TCD_Doc_ST!#REF!,"NOM ENTREPRISE","A"),""))</f>
        <v/>
      </c>
      <c r="J358" s="47" t="str">
        <f>IF(ISBLANK(A358),"",IFERROR((GETPIVOTDATA("Somme de NB",TCD_Doc_ST!$A357,"NOM ENTREPRISE","A")+GETPIVOTDATA("Somme de NB",TCD_Doc_ST!#REF!,"NOM ENTREPRISE","A")+GETPIVOTDATA("Somme de NB",TCD_Habi!$A$3,"NOM ENTREPRISE","A")+Docs_EExt!W357)-(H358+I358),""))</f>
        <v/>
      </c>
      <c r="K358" s="47" t="str">
        <f t="shared" si="11"/>
        <v/>
      </c>
      <c r="L358" s="47" t="str">
        <f>IF(ISBLANK(A358),"",IFERROR(GETPIVOTDATA("NOM ENTREPRISE",TCD_Corresp!$A$3,"NOM ENTREPRISE","A"),""))</f>
        <v/>
      </c>
      <c r="M358" s="47" t="str">
        <f>IF(ISBLANK(A358),"",IFERROR(GETPIVOTDATA("Nombre de N°IE",TCD_Doc_ST!#REF!,"NOM ENTREPRISE","A"),""))</f>
        <v/>
      </c>
      <c r="N358" s="46" t="str">
        <f>IF(ISBLANK(A358),"",IFERROR(GETPIVOTDATA("Nombre de NOM ENTREPRISE",TCD_Doc_ST!$A357,"NOM ENTREPRISE","A"),""))</f>
        <v/>
      </c>
    </row>
    <row r="359" spans="1:14" ht="30" customHeight="1" x14ac:dyDescent="0.25">
      <c r="A359" s="44"/>
      <c r="B359" s="45"/>
      <c r="C359" s="47"/>
      <c r="D359" s="47"/>
      <c r="E359" s="48"/>
      <c r="F359" s="48"/>
      <c r="G359" s="49" t="str">
        <f t="shared" si="10"/>
        <v/>
      </c>
      <c r="H359" s="47" t="str">
        <f>IF(ISBLANK(A359),"",IFERROR(GETPIVOTDATA("NB NC",TCD_Doc_ST!$A358,"NOM ENTREPRISE","A")+Docs_EExt!W358,""))</f>
        <v/>
      </c>
      <c r="I359" s="47" t="str">
        <f>IF(ISBLANK(A359),"",IFERROR(GETPIVOTDATA("NB NC",TCD_Doc_ST!#REF!,"NOM ENTREPRISE","A")+GETPIVOTDATA("NB NC",TCD_Doc_ST!#REF!,"NOM ENTREPRISE","A"),""))</f>
        <v/>
      </c>
      <c r="J359" s="47" t="str">
        <f>IF(ISBLANK(A359),"",IFERROR((GETPIVOTDATA("Somme de NB",TCD_Doc_ST!$A358,"NOM ENTREPRISE","A")+GETPIVOTDATA("Somme de NB",TCD_Doc_ST!#REF!,"NOM ENTREPRISE","A")+GETPIVOTDATA("Somme de NB",TCD_Habi!$A$3,"NOM ENTREPRISE","A")+Docs_EExt!W358)-(H359+I359),""))</f>
        <v/>
      </c>
      <c r="K359" s="47" t="str">
        <f t="shared" si="11"/>
        <v/>
      </c>
      <c r="L359" s="47" t="str">
        <f>IF(ISBLANK(A359),"",IFERROR(GETPIVOTDATA("NOM ENTREPRISE",TCD_Corresp!$A$3,"NOM ENTREPRISE","A"),""))</f>
        <v/>
      </c>
      <c r="M359" s="47" t="str">
        <f>IF(ISBLANK(A359),"",IFERROR(GETPIVOTDATA("Nombre de N°IE",TCD_Doc_ST!#REF!,"NOM ENTREPRISE","A"),""))</f>
        <v/>
      </c>
      <c r="N359" s="46" t="str">
        <f>IF(ISBLANK(A359),"",IFERROR(GETPIVOTDATA("Nombre de NOM ENTREPRISE",TCD_Doc_ST!$A358,"NOM ENTREPRISE","A"),""))</f>
        <v/>
      </c>
    </row>
    <row r="360" spans="1:14" ht="30" customHeight="1" x14ac:dyDescent="0.25">
      <c r="A360" s="44"/>
      <c r="B360" s="45"/>
      <c r="C360" s="47"/>
      <c r="D360" s="47"/>
      <c r="E360" s="48"/>
      <c r="F360" s="48"/>
      <c r="G360" s="49" t="str">
        <f t="shared" si="10"/>
        <v/>
      </c>
      <c r="H360" s="47" t="str">
        <f>IF(ISBLANK(A360),"",IFERROR(GETPIVOTDATA("NB NC",TCD_Doc_ST!$A359,"NOM ENTREPRISE","A")+Docs_EExt!W359,""))</f>
        <v/>
      </c>
      <c r="I360" s="47" t="str">
        <f>IF(ISBLANK(A360),"",IFERROR(GETPIVOTDATA("NB NC",TCD_Doc_ST!#REF!,"NOM ENTREPRISE","A")+GETPIVOTDATA("NB NC",TCD_Doc_ST!#REF!,"NOM ENTREPRISE","A"),""))</f>
        <v/>
      </c>
      <c r="J360" s="47" t="str">
        <f>IF(ISBLANK(A360),"",IFERROR((GETPIVOTDATA("Somme de NB",TCD_Doc_ST!$A359,"NOM ENTREPRISE","A")+GETPIVOTDATA("Somme de NB",TCD_Doc_ST!#REF!,"NOM ENTREPRISE","A")+GETPIVOTDATA("Somme de NB",TCD_Habi!$A$3,"NOM ENTREPRISE","A")+Docs_EExt!W359)-(H360+I360),""))</f>
        <v/>
      </c>
      <c r="K360" s="47" t="str">
        <f t="shared" si="11"/>
        <v/>
      </c>
      <c r="L360" s="47" t="str">
        <f>IF(ISBLANK(A360),"",IFERROR(GETPIVOTDATA("NOM ENTREPRISE",TCD_Corresp!$A$3,"NOM ENTREPRISE","A"),""))</f>
        <v/>
      </c>
      <c r="M360" s="47" t="str">
        <f>IF(ISBLANK(A360),"",IFERROR(GETPIVOTDATA("Nombre de N°IE",TCD_Doc_ST!#REF!,"NOM ENTREPRISE","A"),""))</f>
        <v/>
      </c>
      <c r="N360" s="46" t="str">
        <f>IF(ISBLANK(A360),"",IFERROR(GETPIVOTDATA("Nombre de NOM ENTREPRISE",TCD_Doc_ST!$A359,"NOM ENTREPRISE","A"),""))</f>
        <v/>
      </c>
    </row>
    <row r="361" spans="1:14" ht="30" customHeight="1" x14ac:dyDescent="0.25">
      <c r="A361" s="44"/>
      <c r="B361" s="45"/>
      <c r="C361" s="47"/>
      <c r="D361" s="47"/>
      <c r="E361" s="48"/>
      <c r="F361" s="48"/>
      <c r="G361" s="49" t="str">
        <f t="shared" si="10"/>
        <v/>
      </c>
      <c r="H361" s="47" t="str">
        <f>IF(ISBLANK(A361),"",IFERROR(GETPIVOTDATA("NB NC",TCD_Doc_ST!$A360,"NOM ENTREPRISE","A")+Docs_EExt!W360,""))</f>
        <v/>
      </c>
      <c r="I361" s="47" t="str">
        <f>IF(ISBLANK(A361),"",IFERROR(GETPIVOTDATA("NB NC",TCD_Doc_ST!#REF!,"NOM ENTREPRISE","A")+GETPIVOTDATA("NB NC",TCD_Doc_ST!#REF!,"NOM ENTREPRISE","A"),""))</f>
        <v/>
      </c>
      <c r="J361" s="47" t="str">
        <f>IF(ISBLANK(A361),"",IFERROR((GETPIVOTDATA("Somme de NB",TCD_Doc_ST!$A360,"NOM ENTREPRISE","A")+GETPIVOTDATA("Somme de NB",TCD_Doc_ST!#REF!,"NOM ENTREPRISE","A")+GETPIVOTDATA("Somme de NB",TCD_Habi!$A$3,"NOM ENTREPRISE","A")+Docs_EExt!W360)-(H361+I361),""))</f>
        <v/>
      </c>
      <c r="K361" s="47" t="str">
        <f t="shared" si="11"/>
        <v/>
      </c>
      <c r="L361" s="47" t="str">
        <f>IF(ISBLANK(A361),"",IFERROR(GETPIVOTDATA("NOM ENTREPRISE",TCD_Corresp!$A$3,"NOM ENTREPRISE","A"),""))</f>
        <v/>
      </c>
      <c r="M361" s="47" t="str">
        <f>IF(ISBLANK(A361),"",IFERROR(GETPIVOTDATA("Nombre de N°IE",TCD_Doc_ST!#REF!,"NOM ENTREPRISE","A"),""))</f>
        <v/>
      </c>
      <c r="N361" s="46" t="str">
        <f>IF(ISBLANK(A361),"",IFERROR(GETPIVOTDATA("Nombre de NOM ENTREPRISE",TCD_Doc_ST!$A360,"NOM ENTREPRISE","A"),""))</f>
        <v/>
      </c>
    </row>
    <row r="362" spans="1:14" ht="30" customHeight="1" x14ac:dyDescent="0.25">
      <c r="A362" s="44"/>
      <c r="B362" s="45"/>
      <c r="C362" s="47"/>
      <c r="D362" s="47"/>
      <c r="E362" s="48"/>
      <c r="F362" s="48"/>
      <c r="G362" s="49" t="str">
        <f t="shared" si="10"/>
        <v/>
      </c>
      <c r="H362" s="47" t="str">
        <f>IF(ISBLANK(A362),"",IFERROR(GETPIVOTDATA("NB NC",TCD_Doc_ST!$A361,"NOM ENTREPRISE","A")+Docs_EExt!W361,""))</f>
        <v/>
      </c>
      <c r="I362" s="47" t="str">
        <f>IF(ISBLANK(A362),"",IFERROR(GETPIVOTDATA("NB NC",TCD_Doc_ST!#REF!,"NOM ENTREPRISE","A")+GETPIVOTDATA("NB NC",TCD_Doc_ST!#REF!,"NOM ENTREPRISE","A"),""))</f>
        <v/>
      </c>
      <c r="J362" s="47" t="str">
        <f>IF(ISBLANK(A362),"",IFERROR((GETPIVOTDATA("Somme de NB",TCD_Doc_ST!$A361,"NOM ENTREPRISE","A")+GETPIVOTDATA("Somme de NB",TCD_Doc_ST!#REF!,"NOM ENTREPRISE","A")+GETPIVOTDATA("Somme de NB",TCD_Habi!$A$3,"NOM ENTREPRISE","A")+Docs_EExt!W361)-(H362+I362),""))</f>
        <v/>
      </c>
      <c r="K362" s="47" t="str">
        <f t="shared" si="11"/>
        <v/>
      </c>
      <c r="L362" s="47" t="str">
        <f>IF(ISBLANK(A362),"",IFERROR(GETPIVOTDATA("NOM ENTREPRISE",TCD_Corresp!$A$3,"NOM ENTREPRISE","A"),""))</f>
        <v/>
      </c>
      <c r="M362" s="47" t="str">
        <f>IF(ISBLANK(A362),"",IFERROR(GETPIVOTDATA("Nombre de N°IE",TCD_Doc_ST!#REF!,"NOM ENTREPRISE","A"),""))</f>
        <v/>
      </c>
      <c r="N362" s="46" t="str">
        <f>IF(ISBLANK(A362),"",IFERROR(GETPIVOTDATA("Nombre de NOM ENTREPRISE",TCD_Doc_ST!$A361,"NOM ENTREPRISE","A"),""))</f>
        <v/>
      </c>
    </row>
    <row r="363" spans="1:14" ht="30" customHeight="1" x14ac:dyDescent="0.25">
      <c r="A363" s="44"/>
      <c r="B363" s="45"/>
      <c r="C363" s="47"/>
      <c r="D363" s="47"/>
      <c r="E363" s="48"/>
      <c r="F363" s="48"/>
      <c r="G363" s="49" t="str">
        <f t="shared" si="10"/>
        <v/>
      </c>
      <c r="H363" s="47" t="str">
        <f>IF(ISBLANK(A363),"",IFERROR(GETPIVOTDATA("NB NC",TCD_Doc_ST!$A362,"NOM ENTREPRISE","A")+Docs_EExt!W362,""))</f>
        <v/>
      </c>
      <c r="I363" s="47" t="str">
        <f>IF(ISBLANK(A363),"",IFERROR(GETPIVOTDATA("NB NC",TCD_Doc_ST!#REF!,"NOM ENTREPRISE","A")+GETPIVOTDATA("NB NC",TCD_Doc_ST!#REF!,"NOM ENTREPRISE","A"),""))</f>
        <v/>
      </c>
      <c r="J363" s="47" t="str">
        <f>IF(ISBLANK(A363),"",IFERROR((GETPIVOTDATA("Somme de NB",TCD_Doc_ST!$A362,"NOM ENTREPRISE","A")+GETPIVOTDATA("Somme de NB",TCD_Doc_ST!#REF!,"NOM ENTREPRISE","A")+GETPIVOTDATA("Somme de NB",TCD_Habi!$A$3,"NOM ENTREPRISE","A")+Docs_EExt!W362)-(H363+I363),""))</f>
        <v/>
      </c>
      <c r="K363" s="47" t="str">
        <f t="shared" si="11"/>
        <v/>
      </c>
      <c r="L363" s="47" t="str">
        <f>IF(ISBLANK(A363),"",IFERROR(GETPIVOTDATA("NOM ENTREPRISE",TCD_Corresp!$A$3,"NOM ENTREPRISE","A"),""))</f>
        <v/>
      </c>
      <c r="M363" s="47" t="str">
        <f>IF(ISBLANK(A363),"",IFERROR(GETPIVOTDATA("Nombre de N°IE",TCD_Doc_ST!#REF!,"NOM ENTREPRISE","A"),""))</f>
        <v/>
      </c>
      <c r="N363" s="46" t="str">
        <f>IF(ISBLANK(A363),"",IFERROR(GETPIVOTDATA("Nombre de NOM ENTREPRISE",TCD_Doc_ST!$A362,"NOM ENTREPRISE","A"),""))</f>
        <v/>
      </c>
    </row>
    <row r="364" spans="1:14" ht="30" customHeight="1" x14ac:dyDescent="0.25">
      <c r="A364" s="44"/>
      <c r="B364" s="45"/>
      <c r="C364" s="47"/>
      <c r="D364" s="47"/>
      <c r="E364" s="48"/>
      <c r="F364" s="48"/>
      <c r="G364" s="49" t="str">
        <f t="shared" si="10"/>
        <v/>
      </c>
      <c r="H364" s="47" t="str">
        <f>IF(ISBLANK(A364),"",IFERROR(GETPIVOTDATA("NB NC",TCD_Doc_ST!$A363,"NOM ENTREPRISE","A")+Docs_EExt!W363,""))</f>
        <v/>
      </c>
      <c r="I364" s="47" t="str">
        <f>IF(ISBLANK(A364),"",IFERROR(GETPIVOTDATA("NB NC",TCD_Doc_ST!#REF!,"NOM ENTREPRISE","A")+GETPIVOTDATA("NB NC",TCD_Doc_ST!#REF!,"NOM ENTREPRISE","A"),""))</f>
        <v/>
      </c>
      <c r="J364" s="47" t="str">
        <f>IF(ISBLANK(A364),"",IFERROR((GETPIVOTDATA("Somme de NB",TCD_Doc_ST!$A363,"NOM ENTREPRISE","A")+GETPIVOTDATA("Somme de NB",TCD_Doc_ST!#REF!,"NOM ENTREPRISE","A")+GETPIVOTDATA("Somme de NB",TCD_Habi!$A$3,"NOM ENTREPRISE","A")+Docs_EExt!W363)-(H364+I364),""))</f>
        <v/>
      </c>
      <c r="K364" s="47" t="str">
        <f t="shared" si="11"/>
        <v/>
      </c>
      <c r="L364" s="47" t="str">
        <f>IF(ISBLANK(A364),"",IFERROR(GETPIVOTDATA("NOM ENTREPRISE",TCD_Corresp!$A$3,"NOM ENTREPRISE","A"),""))</f>
        <v/>
      </c>
      <c r="M364" s="47" t="str">
        <f>IF(ISBLANK(A364),"",IFERROR(GETPIVOTDATA("Nombre de N°IE",TCD_Doc_ST!#REF!,"NOM ENTREPRISE","A"),""))</f>
        <v/>
      </c>
      <c r="N364" s="46" t="str">
        <f>IF(ISBLANK(A364),"",IFERROR(GETPIVOTDATA("Nombre de NOM ENTREPRISE",TCD_Doc_ST!$A363,"NOM ENTREPRISE","A"),""))</f>
        <v/>
      </c>
    </row>
    <row r="365" spans="1:14" ht="30" customHeight="1" x14ac:dyDescent="0.25">
      <c r="A365" s="44"/>
      <c r="B365" s="45"/>
      <c r="C365" s="47"/>
      <c r="D365" s="47"/>
      <c r="E365" s="48"/>
      <c r="F365" s="48"/>
      <c r="G365" s="49" t="str">
        <f t="shared" si="10"/>
        <v/>
      </c>
      <c r="H365" s="47" t="str">
        <f>IF(ISBLANK(A365),"",IFERROR(GETPIVOTDATA("NB NC",TCD_Doc_ST!$A364,"NOM ENTREPRISE","A")+Docs_EExt!W364,""))</f>
        <v/>
      </c>
      <c r="I365" s="47" t="str">
        <f>IF(ISBLANK(A365),"",IFERROR(GETPIVOTDATA("NB NC",TCD_Doc_ST!#REF!,"NOM ENTREPRISE","A")+GETPIVOTDATA("NB NC",TCD_Doc_ST!#REF!,"NOM ENTREPRISE","A"),""))</f>
        <v/>
      </c>
      <c r="J365" s="47" t="str">
        <f>IF(ISBLANK(A365),"",IFERROR((GETPIVOTDATA("Somme de NB",TCD_Doc_ST!$A364,"NOM ENTREPRISE","A")+GETPIVOTDATA("Somme de NB",TCD_Doc_ST!#REF!,"NOM ENTREPRISE","A")+GETPIVOTDATA("Somme de NB",TCD_Habi!$A$3,"NOM ENTREPRISE","A")+Docs_EExt!W364)-(H365+I365),""))</f>
        <v/>
      </c>
      <c r="K365" s="47" t="str">
        <f t="shared" si="11"/>
        <v/>
      </c>
      <c r="L365" s="47" t="str">
        <f>IF(ISBLANK(A365),"",IFERROR(GETPIVOTDATA("NOM ENTREPRISE",TCD_Corresp!$A$3,"NOM ENTREPRISE","A"),""))</f>
        <v/>
      </c>
      <c r="M365" s="47" t="str">
        <f>IF(ISBLANK(A365),"",IFERROR(GETPIVOTDATA("Nombre de N°IE",TCD_Doc_ST!#REF!,"NOM ENTREPRISE","A"),""))</f>
        <v/>
      </c>
      <c r="N365" s="46" t="str">
        <f>IF(ISBLANK(A365),"",IFERROR(GETPIVOTDATA("Nombre de NOM ENTREPRISE",TCD_Doc_ST!$A364,"NOM ENTREPRISE","A"),""))</f>
        <v/>
      </c>
    </row>
    <row r="366" spans="1:14" ht="30" customHeight="1" x14ac:dyDescent="0.25">
      <c r="A366" s="44"/>
      <c r="B366" s="45"/>
      <c r="C366" s="47"/>
      <c r="D366" s="47"/>
      <c r="E366" s="48"/>
      <c r="F366" s="48"/>
      <c r="G366" s="49" t="str">
        <f t="shared" si="10"/>
        <v/>
      </c>
      <c r="H366" s="47" t="str">
        <f>IF(ISBLANK(A366),"",IFERROR(GETPIVOTDATA("NB NC",TCD_Doc_ST!$A365,"NOM ENTREPRISE","A")+Docs_EExt!W365,""))</f>
        <v/>
      </c>
      <c r="I366" s="47" t="str">
        <f>IF(ISBLANK(A366),"",IFERROR(GETPIVOTDATA("NB NC",TCD_Doc_ST!#REF!,"NOM ENTREPRISE","A")+GETPIVOTDATA("NB NC",TCD_Doc_ST!#REF!,"NOM ENTREPRISE","A"),""))</f>
        <v/>
      </c>
      <c r="J366" s="47" t="str">
        <f>IF(ISBLANK(A366),"",IFERROR((GETPIVOTDATA("Somme de NB",TCD_Doc_ST!$A365,"NOM ENTREPRISE","A")+GETPIVOTDATA("Somme de NB",TCD_Doc_ST!#REF!,"NOM ENTREPRISE","A")+GETPIVOTDATA("Somme de NB",TCD_Habi!$A$3,"NOM ENTREPRISE","A")+Docs_EExt!W365)-(H366+I366),""))</f>
        <v/>
      </c>
      <c r="K366" s="47" t="str">
        <f t="shared" si="11"/>
        <v/>
      </c>
      <c r="L366" s="47" t="str">
        <f>IF(ISBLANK(A366),"",IFERROR(GETPIVOTDATA("NOM ENTREPRISE",TCD_Corresp!$A$3,"NOM ENTREPRISE","A"),""))</f>
        <v/>
      </c>
      <c r="M366" s="47" t="str">
        <f>IF(ISBLANK(A366),"",IFERROR(GETPIVOTDATA("Nombre de N°IE",TCD_Doc_ST!#REF!,"NOM ENTREPRISE","A"),""))</f>
        <v/>
      </c>
      <c r="N366" s="46" t="str">
        <f>IF(ISBLANK(A366),"",IFERROR(GETPIVOTDATA("Nombre de NOM ENTREPRISE",TCD_Doc_ST!$A365,"NOM ENTREPRISE","A"),""))</f>
        <v/>
      </c>
    </row>
    <row r="367" spans="1:14" ht="30" customHeight="1" x14ac:dyDescent="0.25">
      <c r="A367" s="44"/>
      <c r="B367" s="45"/>
      <c r="C367" s="47"/>
      <c r="D367" s="47"/>
      <c r="E367" s="48"/>
      <c r="F367" s="48"/>
      <c r="G367" s="49" t="str">
        <f t="shared" si="10"/>
        <v/>
      </c>
      <c r="H367" s="47" t="str">
        <f>IF(ISBLANK(A367),"",IFERROR(GETPIVOTDATA("NB NC",TCD_Doc_ST!$A366,"NOM ENTREPRISE","A")+Docs_EExt!W366,""))</f>
        <v/>
      </c>
      <c r="I367" s="47" t="str">
        <f>IF(ISBLANK(A367),"",IFERROR(GETPIVOTDATA("NB NC",TCD_Doc_ST!#REF!,"NOM ENTREPRISE","A")+GETPIVOTDATA("NB NC",TCD_Doc_ST!#REF!,"NOM ENTREPRISE","A"),""))</f>
        <v/>
      </c>
      <c r="J367" s="47" t="str">
        <f>IF(ISBLANK(A367),"",IFERROR((GETPIVOTDATA("Somme de NB",TCD_Doc_ST!$A366,"NOM ENTREPRISE","A")+GETPIVOTDATA("Somme de NB",TCD_Doc_ST!#REF!,"NOM ENTREPRISE","A")+GETPIVOTDATA("Somme de NB",TCD_Habi!$A$3,"NOM ENTREPRISE","A")+Docs_EExt!W366)-(H367+I367),""))</f>
        <v/>
      </c>
      <c r="K367" s="47" t="str">
        <f t="shared" si="11"/>
        <v/>
      </c>
      <c r="L367" s="47" t="str">
        <f>IF(ISBLANK(A367),"",IFERROR(GETPIVOTDATA("NOM ENTREPRISE",TCD_Corresp!$A$3,"NOM ENTREPRISE","A"),""))</f>
        <v/>
      </c>
      <c r="M367" s="47" t="str">
        <f>IF(ISBLANK(A367),"",IFERROR(GETPIVOTDATA("Nombre de N°IE",TCD_Doc_ST!#REF!,"NOM ENTREPRISE","A"),""))</f>
        <v/>
      </c>
      <c r="N367" s="46" t="str">
        <f>IF(ISBLANK(A367),"",IFERROR(GETPIVOTDATA("Nombre de NOM ENTREPRISE",TCD_Doc_ST!$A366,"NOM ENTREPRISE","A"),""))</f>
        <v/>
      </c>
    </row>
    <row r="368" spans="1:14" ht="30" customHeight="1" x14ac:dyDescent="0.25">
      <c r="A368" s="44"/>
      <c r="B368" s="45"/>
      <c r="C368" s="47"/>
      <c r="D368" s="47"/>
      <c r="E368" s="48"/>
      <c r="F368" s="48"/>
      <c r="G368" s="49" t="str">
        <f t="shared" si="10"/>
        <v/>
      </c>
      <c r="H368" s="47" t="str">
        <f>IF(ISBLANK(A368),"",IFERROR(GETPIVOTDATA("NB NC",TCD_Doc_ST!$A367,"NOM ENTREPRISE","A")+Docs_EExt!W367,""))</f>
        <v/>
      </c>
      <c r="I368" s="47" t="str">
        <f>IF(ISBLANK(A368),"",IFERROR(GETPIVOTDATA("NB NC",TCD_Doc_ST!#REF!,"NOM ENTREPRISE","A")+GETPIVOTDATA("NB NC",TCD_Doc_ST!#REF!,"NOM ENTREPRISE","A"),""))</f>
        <v/>
      </c>
      <c r="J368" s="47" t="str">
        <f>IF(ISBLANK(A368),"",IFERROR((GETPIVOTDATA("Somme de NB",TCD_Doc_ST!$A367,"NOM ENTREPRISE","A")+GETPIVOTDATA("Somme de NB",TCD_Doc_ST!#REF!,"NOM ENTREPRISE","A")+GETPIVOTDATA("Somme de NB",TCD_Habi!$A$3,"NOM ENTREPRISE","A")+Docs_EExt!W367)-(H368+I368),""))</f>
        <v/>
      </c>
      <c r="K368" s="47" t="str">
        <f t="shared" si="11"/>
        <v/>
      </c>
      <c r="L368" s="47" t="str">
        <f>IF(ISBLANK(A368),"",IFERROR(GETPIVOTDATA("NOM ENTREPRISE",TCD_Corresp!$A$3,"NOM ENTREPRISE","A"),""))</f>
        <v/>
      </c>
      <c r="M368" s="47" t="str">
        <f>IF(ISBLANK(A368),"",IFERROR(GETPIVOTDATA("Nombre de N°IE",TCD_Doc_ST!#REF!,"NOM ENTREPRISE","A"),""))</f>
        <v/>
      </c>
      <c r="N368" s="46" t="str">
        <f>IF(ISBLANK(A368),"",IFERROR(GETPIVOTDATA("Nombre de NOM ENTREPRISE",TCD_Doc_ST!$A367,"NOM ENTREPRISE","A"),""))</f>
        <v/>
      </c>
    </row>
    <row r="369" spans="1:14" ht="30" customHeight="1" x14ac:dyDescent="0.25">
      <c r="A369" s="44"/>
      <c r="B369" s="45"/>
      <c r="C369" s="47"/>
      <c r="D369" s="47"/>
      <c r="E369" s="48"/>
      <c r="F369" s="48"/>
      <c r="G369" s="49" t="str">
        <f t="shared" si="10"/>
        <v/>
      </c>
      <c r="H369" s="47" t="str">
        <f>IF(ISBLANK(A369),"",IFERROR(GETPIVOTDATA("NB NC",TCD_Doc_ST!$A368,"NOM ENTREPRISE","A")+Docs_EExt!W368,""))</f>
        <v/>
      </c>
      <c r="I369" s="47" t="str">
        <f>IF(ISBLANK(A369),"",IFERROR(GETPIVOTDATA("NB NC",TCD_Doc_ST!#REF!,"NOM ENTREPRISE","A")+GETPIVOTDATA("NB NC",TCD_Doc_ST!#REF!,"NOM ENTREPRISE","A"),""))</f>
        <v/>
      </c>
      <c r="J369" s="47" t="str">
        <f>IF(ISBLANK(A369),"",IFERROR((GETPIVOTDATA("Somme de NB",TCD_Doc_ST!$A368,"NOM ENTREPRISE","A")+GETPIVOTDATA("Somme de NB",TCD_Doc_ST!#REF!,"NOM ENTREPRISE","A")+GETPIVOTDATA("Somme de NB",TCD_Habi!$A$3,"NOM ENTREPRISE","A")+Docs_EExt!W368)-(H369+I369),""))</f>
        <v/>
      </c>
      <c r="K369" s="47" t="str">
        <f t="shared" si="11"/>
        <v/>
      </c>
      <c r="L369" s="47" t="str">
        <f>IF(ISBLANK(A369),"",IFERROR(GETPIVOTDATA("NOM ENTREPRISE",TCD_Corresp!$A$3,"NOM ENTREPRISE","A"),""))</f>
        <v/>
      </c>
      <c r="M369" s="47" t="str">
        <f>IF(ISBLANK(A369),"",IFERROR(GETPIVOTDATA("Nombre de N°IE",TCD_Doc_ST!#REF!,"NOM ENTREPRISE","A"),""))</f>
        <v/>
      </c>
      <c r="N369" s="46" t="str">
        <f>IF(ISBLANK(A369),"",IFERROR(GETPIVOTDATA("Nombre de NOM ENTREPRISE",TCD_Doc_ST!$A368,"NOM ENTREPRISE","A"),""))</f>
        <v/>
      </c>
    </row>
    <row r="370" spans="1:14" ht="30" customHeight="1" x14ac:dyDescent="0.25">
      <c r="A370" s="44"/>
      <c r="B370" s="45"/>
      <c r="C370" s="47"/>
      <c r="D370" s="47"/>
      <c r="E370" s="48"/>
      <c r="F370" s="48"/>
      <c r="G370" s="49" t="str">
        <f t="shared" si="10"/>
        <v/>
      </c>
      <c r="H370" s="47" t="str">
        <f>IF(ISBLANK(A370),"",IFERROR(GETPIVOTDATA("NB NC",TCD_Doc_ST!$A369,"NOM ENTREPRISE","A")+Docs_EExt!W369,""))</f>
        <v/>
      </c>
      <c r="I370" s="47" t="str">
        <f>IF(ISBLANK(A370),"",IFERROR(GETPIVOTDATA("NB NC",TCD_Doc_ST!#REF!,"NOM ENTREPRISE","A")+GETPIVOTDATA("NB NC",TCD_Doc_ST!#REF!,"NOM ENTREPRISE","A"),""))</f>
        <v/>
      </c>
      <c r="J370" s="47" t="str">
        <f>IF(ISBLANK(A370),"",IFERROR((GETPIVOTDATA("Somme de NB",TCD_Doc_ST!$A369,"NOM ENTREPRISE","A")+GETPIVOTDATA("Somme de NB",TCD_Doc_ST!#REF!,"NOM ENTREPRISE","A")+GETPIVOTDATA("Somme de NB",TCD_Habi!$A$3,"NOM ENTREPRISE","A")+Docs_EExt!W369)-(H370+I370),""))</f>
        <v/>
      </c>
      <c r="K370" s="47" t="str">
        <f t="shared" si="11"/>
        <v/>
      </c>
      <c r="L370" s="47" t="str">
        <f>IF(ISBLANK(A370),"",IFERROR(GETPIVOTDATA("NOM ENTREPRISE",TCD_Corresp!$A$3,"NOM ENTREPRISE","A"),""))</f>
        <v/>
      </c>
      <c r="M370" s="47" t="str">
        <f>IF(ISBLANK(A370),"",IFERROR(GETPIVOTDATA("Nombre de N°IE",TCD_Doc_ST!#REF!,"NOM ENTREPRISE","A"),""))</f>
        <v/>
      </c>
      <c r="N370" s="46" t="str">
        <f>IF(ISBLANK(A370),"",IFERROR(GETPIVOTDATA("Nombre de NOM ENTREPRISE",TCD_Doc_ST!$A369,"NOM ENTREPRISE","A"),""))</f>
        <v/>
      </c>
    </row>
    <row r="371" spans="1:14" ht="30" customHeight="1" x14ac:dyDescent="0.25">
      <c r="A371" s="44"/>
      <c r="B371" s="45"/>
      <c r="C371" s="47"/>
      <c r="D371" s="47"/>
      <c r="E371" s="48"/>
      <c r="F371" s="48"/>
      <c r="G371" s="49" t="str">
        <f t="shared" si="10"/>
        <v/>
      </c>
      <c r="H371" s="47" t="str">
        <f>IF(ISBLANK(A371),"",IFERROR(GETPIVOTDATA("NB NC",TCD_Doc_ST!$A370,"NOM ENTREPRISE","A")+Docs_EExt!W370,""))</f>
        <v/>
      </c>
      <c r="I371" s="47" t="str">
        <f>IF(ISBLANK(A371),"",IFERROR(GETPIVOTDATA("NB NC",TCD_Doc_ST!#REF!,"NOM ENTREPRISE","A")+GETPIVOTDATA("NB NC",TCD_Doc_ST!#REF!,"NOM ENTREPRISE","A"),""))</f>
        <v/>
      </c>
      <c r="J371" s="47" t="str">
        <f>IF(ISBLANK(A371),"",IFERROR((GETPIVOTDATA("Somme de NB",TCD_Doc_ST!$A370,"NOM ENTREPRISE","A")+GETPIVOTDATA("Somme de NB",TCD_Doc_ST!#REF!,"NOM ENTREPRISE","A")+GETPIVOTDATA("Somme de NB",TCD_Habi!$A$3,"NOM ENTREPRISE","A")+Docs_EExt!W370)-(H371+I371),""))</f>
        <v/>
      </c>
      <c r="K371" s="47" t="str">
        <f t="shared" si="11"/>
        <v/>
      </c>
      <c r="L371" s="47" t="str">
        <f>IF(ISBLANK(A371),"",IFERROR(GETPIVOTDATA("NOM ENTREPRISE",TCD_Corresp!$A$3,"NOM ENTREPRISE","A"),""))</f>
        <v/>
      </c>
      <c r="M371" s="47" t="str">
        <f>IF(ISBLANK(A371),"",IFERROR(GETPIVOTDATA("Nombre de N°IE",TCD_Doc_ST!#REF!,"NOM ENTREPRISE","A"),""))</f>
        <v/>
      </c>
      <c r="N371" s="46" t="str">
        <f>IF(ISBLANK(A371),"",IFERROR(GETPIVOTDATA("Nombre de NOM ENTREPRISE",TCD_Doc_ST!$A370,"NOM ENTREPRISE","A"),""))</f>
        <v/>
      </c>
    </row>
    <row r="372" spans="1:14" ht="30" customHeight="1" x14ac:dyDescent="0.25">
      <c r="A372" s="44"/>
      <c r="B372" s="45"/>
      <c r="C372" s="47"/>
      <c r="D372" s="47"/>
      <c r="E372" s="48"/>
      <c r="F372" s="48"/>
      <c r="G372" s="49" t="str">
        <f t="shared" si="10"/>
        <v/>
      </c>
      <c r="H372" s="47" t="str">
        <f>IF(ISBLANK(A372),"",IFERROR(GETPIVOTDATA("NB NC",TCD_Doc_ST!$A371,"NOM ENTREPRISE","A")+Docs_EExt!W371,""))</f>
        <v/>
      </c>
      <c r="I372" s="47" t="str">
        <f>IF(ISBLANK(A372),"",IFERROR(GETPIVOTDATA("NB NC",TCD_Doc_ST!#REF!,"NOM ENTREPRISE","A")+GETPIVOTDATA("NB NC",TCD_Doc_ST!#REF!,"NOM ENTREPRISE","A"),""))</f>
        <v/>
      </c>
      <c r="J372" s="47" t="str">
        <f>IF(ISBLANK(A372),"",IFERROR((GETPIVOTDATA("Somme de NB",TCD_Doc_ST!$A371,"NOM ENTREPRISE","A")+GETPIVOTDATA("Somme de NB",TCD_Doc_ST!#REF!,"NOM ENTREPRISE","A")+GETPIVOTDATA("Somme de NB",TCD_Habi!$A$3,"NOM ENTREPRISE","A")+Docs_EExt!W371)-(H372+I372),""))</f>
        <v/>
      </c>
      <c r="K372" s="47" t="str">
        <f t="shared" si="11"/>
        <v/>
      </c>
      <c r="L372" s="47" t="str">
        <f>IF(ISBLANK(A372),"",IFERROR(GETPIVOTDATA("NOM ENTREPRISE",TCD_Corresp!$A$3,"NOM ENTREPRISE","A"),""))</f>
        <v/>
      </c>
      <c r="M372" s="47" t="str">
        <f>IF(ISBLANK(A372),"",IFERROR(GETPIVOTDATA("Nombre de N°IE",TCD_Doc_ST!#REF!,"NOM ENTREPRISE","A"),""))</f>
        <v/>
      </c>
      <c r="N372" s="46" t="str">
        <f>IF(ISBLANK(A372),"",IFERROR(GETPIVOTDATA("Nombre de NOM ENTREPRISE",TCD_Doc_ST!$A371,"NOM ENTREPRISE","A"),""))</f>
        <v/>
      </c>
    </row>
    <row r="373" spans="1:14" ht="30" customHeight="1" x14ac:dyDescent="0.25">
      <c r="A373" s="44"/>
      <c r="B373" s="45"/>
      <c r="C373" s="47"/>
      <c r="D373" s="47"/>
      <c r="E373" s="48"/>
      <c r="F373" s="48"/>
      <c r="G373" s="49" t="str">
        <f t="shared" si="10"/>
        <v/>
      </c>
      <c r="H373" s="47" t="str">
        <f>IF(ISBLANK(A373),"",IFERROR(GETPIVOTDATA("NB NC",TCD_Doc_ST!$A372,"NOM ENTREPRISE","A")+Docs_EExt!W372,""))</f>
        <v/>
      </c>
      <c r="I373" s="47" t="str">
        <f>IF(ISBLANK(A373),"",IFERROR(GETPIVOTDATA("NB NC",TCD_Doc_ST!#REF!,"NOM ENTREPRISE","A")+GETPIVOTDATA("NB NC",TCD_Doc_ST!#REF!,"NOM ENTREPRISE","A"),""))</f>
        <v/>
      </c>
      <c r="J373" s="47" t="str">
        <f>IF(ISBLANK(A373),"",IFERROR((GETPIVOTDATA("Somme de NB",TCD_Doc_ST!$A372,"NOM ENTREPRISE","A")+GETPIVOTDATA("Somme de NB",TCD_Doc_ST!#REF!,"NOM ENTREPRISE","A")+GETPIVOTDATA("Somme de NB",TCD_Habi!$A$3,"NOM ENTREPRISE","A")+Docs_EExt!W372)-(H373+I373),""))</f>
        <v/>
      </c>
      <c r="K373" s="47" t="str">
        <f t="shared" si="11"/>
        <v/>
      </c>
      <c r="L373" s="47" t="str">
        <f>IF(ISBLANK(A373),"",IFERROR(GETPIVOTDATA("NOM ENTREPRISE",TCD_Corresp!$A$3,"NOM ENTREPRISE","A"),""))</f>
        <v/>
      </c>
      <c r="M373" s="47" t="str">
        <f>IF(ISBLANK(A373),"",IFERROR(GETPIVOTDATA("Nombre de N°IE",TCD_Doc_ST!#REF!,"NOM ENTREPRISE","A"),""))</f>
        <v/>
      </c>
      <c r="N373" s="46" t="str">
        <f>IF(ISBLANK(A373),"",IFERROR(GETPIVOTDATA("Nombre de NOM ENTREPRISE",TCD_Doc_ST!$A372,"NOM ENTREPRISE","A"),""))</f>
        <v/>
      </c>
    </row>
    <row r="374" spans="1:14" ht="30" customHeight="1" x14ac:dyDescent="0.25">
      <c r="A374" s="44"/>
      <c r="B374" s="45"/>
      <c r="C374" s="47"/>
      <c r="D374" s="47"/>
      <c r="E374" s="48"/>
      <c r="F374" s="48"/>
      <c r="G374" s="49" t="str">
        <f t="shared" si="10"/>
        <v/>
      </c>
      <c r="H374" s="47" t="str">
        <f>IF(ISBLANK(A374),"",IFERROR(GETPIVOTDATA("NB NC",TCD_Doc_ST!$A373,"NOM ENTREPRISE","A")+Docs_EExt!W373,""))</f>
        <v/>
      </c>
      <c r="I374" s="47" t="str">
        <f>IF(ISBLANK(A374),"",IFERROR(GETPIVOTDATA("NB NC",TCD_Doc_ST!#REF!,"NOM ENTREPRISE","A")+GETPIVOTDATA("NB NC",TCD_Doc_ST!#REF!,"NOM ENTREPRISE","A"),""))</f>
        <v/>
      </c>
      <c r="J374" s="47" t="str">
        <f>IF(ISBLANK(A374),"",IFERROR((GETPIVOTDATA("Somme de NB",TCD_Doc_ST!$A373,"NOM ENTREPRISE","A")+GETPIVOTDATA("Somme de NB",TCD_Doc_ST!#REF!,"NOM ENTREPRISE","A")+GETPIVOTDATA("Somme de NB",TCD_Habi!$A$3,"NOM ENTREPRISE","A")+Docs_EExt!W373)-(H374+I374),""))</f>
        <v/>
      </c>
      <c r="K374" s="47" t="str">
        <f t="shared" si="11"/>
        <v/>
      </c>
      <c r="L374" s="47" t="str">
        <f>IF(ISBLANK(A374),"",IFERROR(GETPIVOTDATA("NOM ENTREPRISE",TCD_Corresp!$A$3,"NOM ENTREPRISE","A"),""))</f>
        <v/>
      </c>
      <c r="M374" s="47" t="str">
        <f>IF(ISBLANK(A374),"",IFERROR(GETPIVOTDATA("Nombre de N°IE",TCD_Doc_ST!#REF!,"NOM ENTREPRISE","A"),""))</f>
        <v/>
      </c>
      <c r="N374" s="46" t="str">
        <f>IF(ISBLANK(A374),"",IFERROR(GETPIVOTDATA("Nombre de NOM ENTREPRISE",TCD_Doc_ST!$A373,"NOM ENTREPRISE","A"),""))</f>
        <v/>
      </c>
    </row>
    <row r="375" spans="1:14" ht="30" customHeight="1" x14ac:dyDescent="0.25">
      <c r="A375" s="44"/>
      <c r="B375" s="45"/>
      <c r="C375" s="47"/>
      <c r="D375" s="47"/>
      <c r="E375" s="48"/>
      <c r="F375" s="48"/>
      <c r="G375" s="49" t="str">
        <f t="shared" si="10"/>
        <v/>
      </c>
      <c r="H375" s="47" t="str">
        <f>IF(ISBLANK(A375),"",IFERROR(GETPIVOTDATA("NB NC",TCD_Doc_ST!$A374,"NOM ENTREPRISE","A")+Docs_EExt!W374,""))</f>
        <v/>
      </c>
      <c r="I375" s="47" t="str">
        <f>IF(ISBLANK(A375),"",IFERROR(GETPIVOTDATA("NB NC",TCD_Doc_ST!#REF!,"NOM ENTREPRISE","A")+GETPIVOTDATA("NB NC",TCD_Doc_ST!#REF!,"NOM ENTREPRISE","A"),""))</f>
        <v/>
      </c>
      <c r="J375" s="47" t="str">
        <f>IF(ISBLANK(A375),"",IFERROR((GETPIVOTDATA("Somme de NB",TCD_Doc_ST!$A374,"NOM ENTREPRISE","A")+GETPIVOTDATA("Somme de NB",TCD_Doc_ST!#REF!,"NOM ENTREPRISE","A")+GETPIVOTDATA("Somme de NB",TCD_Habi!$A$3,"NOM ENTREPRISE","A")+Docs_EExt!W374)-(H375+I375),""))</f>
        <v/>
      </c>
      <c r="K375" s="47" t="str">
        <f t="shared" si="11"/>
        <v/>
      </c>
      <c r="L375" s="47" t="str">
        <f>IF(ISBLANK(A375),"",IFERROR(GETPIVOTDATA("NOM ENTREPRISE",TCD_Corresp!$A$3,"NOM ENTREPRISE","A"),""))</f>
        <v/>
      </c>
      <c r="M375" s="47" t="str">
        <f>IF(ISBLANK(A375),"",IFERROR(GETPIVOTDATA("Nombre de N°IE",TCD_Doc_ST!#REF!,"NOM ENTREPRISE","A"),""))</f>
        <v/>
      </c>
      <c r="N375" s="46" t="str">
        <f>IF(ISBLANK(A375),"",IFERROR(GETPIVOTDATA("Nombre de NOM ENTREPRISE",TCD_Doc_ST!$A374,"NOM ENTREPRISE","A"),""))</f>
        <v/>
      </c>
    </row>
    <row r="376" spans="1:14" ht="30" customHeight="1" x14ac:dyDescent="0.25">
      <c r="A376" s="44"/>
      <c r="B376" s="45"/>
      <c r="C376" s="47"/>
      <c r="D376" s="47"/>
      <c r="E376" s="48"/>
      <c r="F376" s="48"/>
      <c r="G376" s="49" t="str">
        <f t="shared" si="10"/>
        <v/>
      </c>
      <c r="H376" s="47" t="str">
        <f>IF(ISBLANK(A376),"",IFERROR(GETPIVOTDATA("NB NC",TCD_Doc_ST!$A375,"NOM ENTREPRISE","A")+Docs_EExt!W375,""))</f>
        <v/>
      </c>
      <c r="I376" s="47" t="str">
        <f>IF(ISBLANK(A376),"",IFERROR(GETPIVOTDATA("NB NC",TCD_Doc_ST!#REF!,"NOM ENTREPRISE","A")+GETPIVOTDATA("NB NC",TCD_Doc_ST!#REF!,"NOM ENTREPRISE","A"),""))</f>
        <v/>
      </c>
      <c r="J376" s="47" t="str">
        <f>IF(ISBLANK(A376),"",IFERROR((GETPIVOTDATA("Somme de NB",TCD_Doc_ST!$A375,"NOM ENTREPRISE","A")+GETPIVOTDATA("Somme de NB",TCD_Doc_ST!#REF!,"NOM ENTREPRISE","A")+GETPIVOTDATA("Somme de NB",TCD_Habi!$A$3,"NOM ENTREPRISE","A")+Docs_EExt!W375)-(H376+I376),""))</f>
        <v/>
      </c>
      <c r="K376" s="47" t="str">
        <f t="shared" si="11"/>
        <v/>
      </c>
      <c r="L376" s="47" t="str">
        <f>IF(ISBLANK(A376),"",IFERROR(GETPIVOTDATA("NOM ENTREPRISE",TCD_Corresp!$A$3,"NOM ENTREPRISE","A"),""))</f>
        <v/>
      </c>
      <c r="M376" s="47" t="str">
        <f>IF(ISBLANK(A376),"",IFERROR(GETPIVOTDATA("Nombre de N°IE",TCD_Doc_ST!#REF!,"NOM ENTREPRISE","A"),""))</f>
        <v/>
      </c>
      <c r="N376" s="46" t="str">
        <f>IF(ISBLANK(A376),"",IFERROR(GETPIVOTDATA("Nombre de NOM ENTREPRISE",TCD_Doc_ST!$A375,"NOM ENTREPRISE","A"),""))</f>
        <v/>
      </c>
    </row>
    <row r="377" spans="1:14" ht="30" customHeight="1" x14ac:dyDescent="0.25">
      <c r="A377" s="44"/>
      <c r="B377" s="45"/>
      <c r="C377" s="47"/>
      <c r="D377" s="47"/>
      <c r="E377" s="48"/>
      <c r="F377" s="48"/>
      <c r="G377" s="49" t="str">
        <f t="shared" si="10"/>
        <v/>
      </c>
      <c r="H377" s="47" t="str">
        <f>IF(ISBLANK(A377),"",IFERROR(GETPIVOTDATA("NB NC",TCD_Doc_ST!$A376,"NOM ENTREPRISE","A")+Docs_EExt!W376,""))</f>
        <v/>
      </c>
      <c r="I377" s="47" t="str">
        <f>IF(ISBLANK(A377),"",IFERROR(GETPIVOTDATA("NB NC",TCD_Doc_ST!#REF!,"NOM ENTREPRISE","A")+GETPIVOTDATA("NB NC",TCD_Doc_ST!#REF!,"NOM ENTREPRISE","A"),""))</f>
        <v/>
      </c>
      <c r="J377" s="47" t="str">
        <f>IF(ISBLANK(A377),"",IFERROR((GETPIVOTDATA("Somme de NB",TCD_Doc_ST!$A376,"NOM ENTREPRISE","A")+GETPIVOTDATA("Somme de NB",TCD_Doc_ST!#REF!,"NOM ENTREPRISE","A")+GETPIVOTDATA("Somme de NB",TCD_Habi!$A$3,"NOM ENTREPRISE","A")+Docs_EExt!W376)-(H377+I377),""))</f>
        <v/>
      </c>
      <c r="K377" s="47" t="str">
        <f t="shared" si="11"/>
        <v/>
      </c>
      <c r="L377" s="47" t="str">
        <f>IF(ISBLANK(A377),"",IFERROR(GETPIVOTDATA("NOM ENTREPRISE",TCD_Corresp!$A$3,"NOM ENTREPRISE","A"),""))</f>
        <v/>
      </c>
      <c r="M377" s="47" t="str">
        <f>IF(ISBLANK(A377),"",IFERROR(GETPIVOTDATA("Nombre de N°IE",TCD_Doc_ST!#REF!,"NOM ENTREPRISE","A"),""))</f>
        <v/>
      </c>
      <c r="N377" s="46" t="str">
        <f>IF(ISBLANK(A377),"",IFERROR(GETPIVOTDATA("Nombre de NOM ENTREPRISE",TCD_Doc_ST!$A376,"NOM ENTREPRISE","A"),""))</f>
        <v/>
      </c>
    </row>
    <row r="378" spans="1:14" ht="30" customHeight="1" x14ac:dyDescent="0.25">
      <c r="A378" s="44"/>
      <c r="B378" s="45"/>
      <c r="C378" s="47"/>
      <c r="D378" s="47"/>
      <c r="E378" s="48"/>
      <c r="F378" s="48"/>
      <c r="G378" s="49" t="str">
        <f t="shared" si="10"/>
        <v/>
      </c>
      <c r="H378" s="47" t="str">
        <f>IF(ISBLANK(A378),"",IFERROR(GETPIVOTDATA("NB NC",TCD_Doc_ST!$A377,"NOM ENTREPRISE","A")+Docs_EExt!W377,""))</f>
        <v/>
      </c>
      <c r="I378" s="47" t="str">
        <f>IF(ISBLANK(A378),"",IFERROR(GETPIVOTDATA("NB NC",TCD_Doc_ST!#REF!,"NOM ENTREPRISE","A")+GETPIVOTDATA("NB NC",TCD_Doc_ST!#REF!,"NOM ENTREPRISE","A"),""))</f>
        <v/>
      </c>
      <c r="J378" s="47" t="str">
        <f>IF(ISBLANK(A378),"",IFERROR((GETPIVOTDATA("Somme de NB",TCD_Doc_ST!$A377,"NOM ENTREPRISE","A")+GETPIVOTDATA("Somme de NB",TCD_Doc_ST!#REF!,"NOM ENTREPRISE","A")+GETPIVOTDATA("Somme de NB",TCD_Habi!$A$3,"NOM ENTREPRISE","A")+Docs_EExt!W377)-(H378+I378),""))</f>
        <v/>
      </c>
      <c r="K378" s="47" t="str">
        <f t="shared" si="11"/>
        <v/>
      </c>
      <c r="L378" s="47" t="str">
        <f>IF(ISBLANK(A378),"",IFERROR(GETPIVOTDATA("NOM ENTREPRISE",TCD_Corresp!$A$3,"NOM ENTREPRISE","A"),""))</f>
        <v/>
      </c>
      <c r="M378" s="47" t="str">
        <f>IF(ISBLANK(A378),"",IFERROR(GETPIVOTDATA("Nombre de N°IE",TCD_Doc_ST!#REF!,"NOM ENTREPRISE","A"),""))</f>
        <v/>
      </c>
      <c r="N378" s="46" t="str">
        <f>IF(ISBLANK(A378),"",IFERROR(GETPIVOTDATA("Nombre de NOM ENTREPRISE",TCD_Doc_ST!$A377,"NOM ENTREPRISE","A"),""))</f>
        <v/>
      </c>
    </row>
    <row r="379" spans="1:14" ht="30" customHeight="1" x14ac:dyDescent="0.25">
      <c r="A379" s="44"/>
      <c r="B379" s="45"/>
      <c r="C379" s="47"/>
      <c r="D379" s="47"/>
      <c r="E379" s="48"/>
      <c r="F379" s="48"/>
      <c r="G379" s="49" t="str">
        <f t="shared" si="10"/>
        <v/>
      </c>
      <c r="H379" s="47" t="str">
        <f>IF(ISBLANK(A379),"",IFERROR(GETPIVOTDATA("NB NC",TCD_Doc_ST!$A378,"NOM ENTREPRISE","A")+Docs_EExt!W378,""))</f>
        <v/>
      </c>
      <c r="I379" s="47" t="str">
        <f>IF(ISBLANK(A379),"",IFERROR(GETPIVOTDATA("NB NC",TCD_Doc_ST!#REF!,"NOM ENTREPRISE","A")+GETPIVOTDATA("NB NC",TCD_Doc_ST!#REF!,"NOM ENTREPRISE","A"),""))</f>
        <v/>
      </c>
      <c r="J379" s="47" t="str">
        <f>IF(ISBLANK(A379),"",IFERROR((GETPIVOTDATA("Somme de NB",TCD_Doc_ST!$A378,"NOM ENTREPRISE","A")+GETPIVOTDATA("Somme de NB",TCD_Doc_ST!#REF!,"NOM ENTREPRISE","A")+GETPIVOTDATA("Somme de NB",TCD_Habi!$A$3,"NOM ENTREPRISE","A")+Docs_EExt!W378)-(H379+I379),""))</f>
        <v/>
      </c>
      <c r="K379" s="47" t="str">
        <f t="shared" si="11"/>
        <v/>
      </c>
      <c r="L379" s="47" t="str">
        <f>IF(ISBLANK(A379),"",IFERROR(GETPIVOTDATA("NOM ENTREPRISE",TCD_Corresp!$A$3,"NOM ENTREPRISE","A"),""))</f>
        <v/>
      </c>
      <c r="M379" s="47" t="str">
        <f>IF(ISBLANK(A379),"",IFERROR(GETPIVOTDATA("Nombre de N°IE",TCD_Doc_ST!#REF!,"NOM ENTREPRISE","A"),""))</f>
        <v/>
      </c>
      <c r="N379" s="46" t="str">
        <f>IF(ISBLANK(A379),"",IFERROR(GETPIVOTDATA("Nombre de NOM ENTREPRISE",TCD_Doc_ST!$A378,"NOM ENTREPRISE","A"),""))</f>
        <v/>
      </c>
    </row>
    <row r="380" spans="1:14" ht="30" customHeight="1" x14ac:dyDescent="0.25">
      <c r="A380" s="44"/>
      <c r="B380" s="45"/>
      <c r="C380" s="47"/>
      <c r="D380" s="47"/>
      <c r="E380" s="48"/>
      <c r="F380" s="48"/>
      <c r="G380" s="49" t="str">
        <f t="shared" si="10"/>
        <v/>
      </c>
      <c r="H380" s="47" t="str">
        <f>IF(ISBLANK(A380),"",IFERROR(GETPIVOTDATA("NB NC",TCD_Doc_ST!$A379,"NOM ENTREPRISE","A")+Docs_EExt!W379,""))</f>
        <v/>
      </c>
      <c r="I380" s="47" t="str">
        <f>IF(ISBLANK(A380),"",IFERROR(GETPIVOTDATA("NB NC",TCD_Doc_ST!#REF!,"NOM ENTREPRISE","A")+GETPIVOTDATA("NB NC",TCD_Doc_ST!#REF!,"NOM ENTREPRISE","A"),""))</f>
        <v/>
      </c>
      <c r="J380" s="47" t="str">
        <f>IF(ISBLANK(A380),"",IFERROR((GETPIVOTDATA("Somme de NB",TCD_Doc_ST!$A379,"NOM ENTREPRISE","A")+GETPIVOTDATA("Somme de NB",TCD_Doc_ST!#REF!,"NOM ENTREPRISE","A")+GETPIVOTDATA("Somme de NB",TCD_Habi!$A$3,"NOM ENTREPRISE","A")+Docs_EExt!W379)-(H380+I380),""))</f>
        <v/>
      </c>
      <c r="K380" s="47" t="str">
        <f t="shared" si="11"/>
        <v/>
      </c>
      <c r="L380" s="47" t="str">
        <f>IF(ISBLANK(A380),"",IFERROR(GETPIVOTDATA("NOM ENTREPRISE",TCD_Corresp!$A$3,"NOM ENTREPRISE","A"),""))</f>
        <v/>
      </c>
      <c r="M380" s="47" t="str">
        <f>IF(ISBLANK(A380),"",IFERROR(GETPIVOTDATA("Nombre de N°IE",TCD_Doc_ST!#REF!,"NOM ENTREPRISE","A"),""))</f>
        <v/>
      </c>
      <c r="N380" s="46" t="str">
        <f>IF(ISBLANK(A380),"",IFERROR(GETPIVOTDATA("Nombre de NOM ENTREPRISE",TCD_Doc_ST!$A379,"NOM ENTREPRISE","A"),""))</f>
        <v/>
      </c>
    </row>
    <row r="381" spans="1:14" ht="30" customHeight="1" x14ac:dyDescent="0.25">
      <c r="A381" s="44"/>
      <c r="B381" s="45"/>
      <c r="C381" s="47"/>
      <c r="D381" s="47"/>
      <c r="E381" s="48"/>
      <c r="F381" s="48"/>
      <c r="G381" s="49" t="str">
        <f t="shared" si="10"/>
        <v/>
      </c>
      <c r="H381" s="47" t="str">
        <f>IF(ISBLANK(A381),"",IFERROR(GETPIVOTDATA("NB NC",TCD_Doc_ST!$A380,"NOM ENTREPRISE","A")+Docs_EExt!W380,""))</f>
        <v/>
      </c>
      <c r="I381" s="47" t="str">
        <f>IF(ISBLANK(A381),"",IFERROR(GETPIVOTDATA("NB NC",TCD_Doc_ST!#REF!,"NOM ENTREPRISE","A")+GETPIVOTDATA("NB NC",TCD_Doc_ST!#REF!,"NOM ENTREPRISE","A"),""))</f>
        <v/>
      </c>
      <c r="J381" s="47" t="str">
        <f>IF(ISBLANK(A381),"",IFERROR((GETPIVOTDATA("Somme de NB",TCD_Doc_ST!$A380,"NOM ENTREPRISE","A")+GETPIVOTDATA("Somme de NB",TCD_Doc_ST!#REF!,"NOM ENTREPRISE","A")+GETPIVOTDATA("Somme de NB",TCD_Habi!$A$3,"NOM ENTREPRISE","A")+Docs_EExt!W380)-(H381+I381),""))</f>
        <v/>
      </c>
      <c r="K381" s="47" t="str">
        <f t="shared" si="11"/>
        <v/>
      </c>
      <c r="L381" s="47" t="str">
        <f>IF(ISBLANK(A381),"",IFERROR(GETPIVOTDATA("NOM ENTREPRISE",TCD_Corresp!$A$3,"NOM ENTREPRISE","A"),""))</f>
        <v/>
      </c>
      <c r="M381" s="47" t="str">
        <f>IF(ISBLANK(A381),"",IFERROR(GETPIVOTDATA("Nombre de N°IE",TCD_Doc_ST!#REF!,"NOM ENTREPRISE","A"),""))</f>
        <v/>
      </c>
      <c r="N381" s="46" t="str">
        <f>IF(ISBLANK(A381),"",IFERROR(GETPIVOTDATA("Nombre de NOM ENTREPRISE",TCD_Doc_ST!$A380,"NOM ENTREPRISE","A"),""))</f>
        <v/>
      </c>
    </row>
    <row r="382" spans="1:14" ht="30" customHeight="1" x14ac:dyDescent="0.25">
      <c r="A382" s="44"/>
      <c r="B382" s="45"/>
      <c r="C382" s="47"/>
      <c r="D382" s="47"/>
      <c r="E382" s="48"/>
      <c r="F382" s="48"/>
      <c r="G382" s="49" t="str">
        <f t="shared" si="10"/>
        <v/>
      </c>
      <c r="H382" s="47" t="str">
        <f>IF(ISBLANK(A382),"",IFERROR(GETPIVOTDATA("NB NC",TCD_Doc_ST!$A381,"NOM ENTREPRISE","A")+Docs_EExt!W381,""))</f>
        <v/>
      </c>
      <c r="I382" s="47" t="str">
        <f>IF(ISBLANK(A382),"",IFERROR(GETPIVOTDATA("NB NC",TCD_Doc_ST!#REF!,"NOM ENTREPRISE","A")+GETPIVOTDATA("NB NC",TCD_Doc_ST!#REF!,"NOM ENTREPRISE","A"),""))</f>
        <v/>
      </c>
      <c r="J382" s="47" t="str">
        <f>IF(ISBLANK(A382),"",IFERROR((GETPIVOTDATA("Somme de NB",TCD_Doc_ST!$A381,"NOM ENTREPRISE","A")+GETPIVOTDATA("Somme de NB",TCD_Doc_ST!#REF!,"NOM ENTREPRISE","A")+GETPIVOTDATA("Somme de NB",TCD_Habi!$A$3,"NOM ENTREPRISE","A")+Docs_EExt!W381)-(H382+I382),""))</f>
        <v/>
      </c>
      <c r="K382" s="47" t="str">
        <f t="shared" si="11"/>
        <v/>
      </c>
      <c r="L382" s="47" t="str">
        <f>IF(ISBLANK(A382),"",IFERROR(GETPIVOTDATA("NOM ENTREPRISE",TCD_Corresp!$A$3,"NOM ENTREPRISE","A"),""))</f>
        <v/>
      </c>
      <c r="M382" s="47" t="str">
        <f>IF(ISBLANK(A382),"",IFERROR(GETPIVOTDATA("Nombre de N°IE",TCD_Doc_ST!#REF!,"NOM ENTREPRISE","A"),""))</f>
        <v/>
      </c>
      <c r="N382" s="46" t="str">
        <f>IF(ISBLANK(A382),"",IFERROR(GETPIVOTDATA("Nombre de NOM ENTREPRISE",TCD_Doc_ST!$A381,"NOM ENTREPRISE","A"),""))</f>
        <v/>
      </c>
    </row>
    <row r="383" spans="1:14" ht="30" customHeight="1" x14ac:dyDescent="0.25">
      <c r="A383" s="44"/>
      <c r="B383" s="45"/>
      <c r="C383" s="47"/>
      <c r="D383" s="47"/>
      <c r="E383" s="48"/>
      <c r="F383" s="48"/>
      <c r="G383" s="49" t="str">
        <f t="shared" si="10"/>
        <v/>
      </c>
      <c r="H383" s="47" t="str">
        <f>IF(ISBLANK(A383),"",IFERROR(GETPIVOTDATA("NB NC",TCD_Doc_ST!$A382,"NOM ENTREPRISE","A")+Docs_EExt!W382,""))</f>
        <v/>
      </c>
      <c r="I383" s="47" t="str">
        <f>IF(ISBLANK(A383),"",IFERROR(GETPIVOTDATA("NB NC",TCD_Doc_ST!#REF!,"NOM ENTREPRISE","A")+GETPIVOTDATA("NB NC",TCD_Doc_ST!#REF!,"NOM ENTREPRISE","A"),""))</f>
        <v/>
      </c>
      <c r="J383" s="47" t="str">
        <f>IF(ISBLANK(A383),"",IFERROR((GETPIVOTDATA("Somme de NB",TCD_Doc_ST!$A382,"NOM ENTREPRISE","A")+GETPIVOTDATA("Somme de NB",TCD_Doc_ST!#REF!,"NOM ENTREPRISE","A")+GETPIVOTDATA("Somme de NB",TCD_Habi!$A$3,"NOM ENTREPRISE","A")+Docs_EExt!W382)-(H383+I383),""))</f>
        <v/>
      </c>
      <c r="K383" s="47" t="str">
        <f t="shared" si="11"/>
        <v/>
      </c>
      <c r="L383" s="47" t="str">
        <f>IF(ISBLANK(A383),"",IFERROR(GETPIVOTDATA("NOM ENTREPRISE",TCD_Corresp!$A$3,"NOM ENTREPRISE","A"),""))</f>
        <v/>
      </c>
      <c r="M383" s="47" t="str">
        <f>IF(ISBLANK(A383),"",IFERROR(GETPIVOTDATA("Nombre de N°IE",TCD_Doc_ST!#REF!,"NOM ENTREPRISE","A"),""))</f>
        <v/>
      </c>
      <c r="N383" s="46" t="str">
        <f>IF(ISBLANK(A383),"",IFERROR(GETPIVOTDATA("Nombre de NOM ENTREPRISE",TCD_Doc_ST!$A382,"NOM ENTREPRISE","A"),""))</f>
        <v/>
      </c>
    </row>
    <row r="384" spans="1:14" ht="30" customHeight="1" x14ac:dyDescent="0.25">
      <c r="A384" s="44"/>
      <c r="B384" s="45"/>
      <c r="C384" s="47"/>
      <c r="D384" s="47"/>
      <c r="E384" s="48"/>
      <c r="F384" s="48"/>
      <c r="G384" s="49" t="str">
        <f t="shared" si="10"/>
        <v/>
      </c>
      <c r="H384" s="47" t="str">
        <f>IF(ISBLANK(A384),"",IFERROR(GETPIVOTDATA("NB NC",TCD_Doc_ST!$A383,"NOM ENTREPRISE","A")+Docs_EExt!W383,""))</f>
        <v/>
      </c>
      <c r="I384" s="47" t="str">
        <f>IF(ISBLANK(A384),"",IFERROR(GETPIVOTDATA("NB NC",TCD_Doc_ST!#REF!,"NOM ENTREPRISE","A")+GETPIVOTDATA("NB NC",TCD_Doc_ST!#REF!,"NOM ENTREPRISE","A"),""))</f>
        <v/>
      </c>
      <c r="J384" s="47" t="str">
        <f>IF(ISBLANK(A384),"",IFERROR((GETPIVOTDATA("Somme de NB",TCD_Doc_ST!$A383,"NOM ENTREPRISE","A")+GETPIVOTDATA("Somme de NB",TCD_Doc_ST!#REF!,"NOM ENTREPRISE","A")+GETPIVOTDATA("Somme de NB",TCD_Habi!$A$3,"NOM ENTREPRISE","A")+Docs_EExt!W383)-(H384+I384),""))</f>
        <v/>
      </c>
      <c r="K384" s="47" t="str">
        <f t="shared" si="11"/>
        <v/>
      </c>
      <c r="L384" s="47" t="str">
        <f>IF(ISBLANK(A384),"",IFERROR(GETPIVOTDATA("NOM ENTREPRISE",TCD_Corresp!$A$3,"NOM ENTREPRISE","A"),""))</f>
        <v/>
      </c>
      <c r="M384" s="47" t="str">
        <f>IF(ISBLANK(A384),"",IFERROR(GETPIVOTDATA("Nombre de N°IE",TCD_Doc_ST!#REF!,"NOM ENTREPRISE","A"),""))</f>
        <v/>
      </c>
      <c r="N384" s="46" t="str">
        <f>IF(ISBLANK(A384),"",IFERROR(GETPIVOTDATA("Nombre de NOM ENTREPRISE",TCD_Doc_ST!$A383,"NOM ENTREPRISE","A"),""))</f>
        <v/>
      </c>
    </row>
    <row r="385" spans="1:14" ht="30" customHeight="1" x14ac:dyDescent="0.25">
      <c r="A385" s="44"/>
      <c r="B385" s="45"/>
      <c r="C385" s="47"/>
      <c r="D385" s="47"/>
      <c r="E385" s="48"/>
      <c r="F385" s="48"/>
      <c r="G385" s="49" t="str">
        <f t="shared" si="10"/>
        <v/>
      </c>
      <c r="H385" s="47" t="str">
        <f>IF(ISBLANK(A385),"",IFERROR(GETPIVOTDATA("NB NC",TCD_Doc_ST!$A384,"NOM ENTREPRISE","A")+Docs_EExt!W384,""))</f>
        <v/>
      </c>
      <c r="I385" s="47" t="str">
        <f>IF(ISBLANK(A385),"",IFERROR(GETPIVOTDATA("NB NC",TCD_Doc_ST!#REF!,"NOM ENTREPRISE","A")+GETPIVOTDATA("NB NC",TCD_Doc_ST!#REF!,"NOM ENTREPRISE","A"),""))</f>
        <v/>
      </c>
      <c r="J385" s="47" t="str">
        <f>IF(ISBLANK(A385),"",IFERROR((GETPIVOTDATA("Somme de NB",TCD_Doc_ST!$A384,"NOM ENTREPRISE","A")+GETPIVOTDATA("Somme de NB",TCD_Doc_ST!#REF!,"NOM ENTREPRISE","A")+GETPIVOTDATA("Somme de NB",TCD_Habi!$A$3,"NOM ENTREPRISE","A")+Docs_EExt!W384)-(H385+I385),""))</f>
        <v/>
      </c>
      <c r="K385" s="47" t="str">
        <f t="shared" si="11"/>
        <v/>
      </c>
      <c r="L385" s="47" t="str">
        <f>IF(ISBLANK(A385),"",IFERROR(GETPIVOTDATA("NOM ENTREPRISE",TCD_Corresp!$A$3,"NOM ENTREPRISE","A"),""))</f>
        <v/>
      </c>
      <c r="M385" s="47" t="str">
        <f>IF(ISBLANK(A385),"",IFERROR(GETPIVOTDATA("Nombre de N°IE",TCD_Doc_ST!#REF!,"NOM ENTREPRISE","A"),""))</f>
        <v/>
      </c>
      <c r="N385" s="46" t="str">
        <f>IF(ISBLANK(A385),"",IFERROR(GETPIVOTDATA("Nombre de NOM ENTREPRISE",TCD_Doc_ST!$A384,"NOM ENTREPRISE","A"),""))</f>
        <v/>
      </c>
    </row>
    <row r="386" spans="1:14" ht="30" customHeight="1" x14ac:dyDescent="0.25">
      <c r="A386" s="44"/>
      <c r="B386" s="45"/>
      <c r="C386" s="47"/>
      <c r="D386" s="47"/>
      <c r="E386" s="48"/>
      <c r="F386" s="48"/>
      <c r="G386" s="49" t="str">
        <f t="shared" si="10"/>
        <v/>
      </c>
      <c r="H386" s="47" t="str">
        <f>IF(ISBLANK(A386),"",IFERROR(GETPIVOTDATA("NB NC",TCD_Doc_ST!$A385,"NOM ENTREPRISE","A")+Docs_EExt!W385,""))</f>
        <v/>
      </c>
      <c r="I386" s="47" t="str">
        <f>IF(ISBLANK(A386),"",IFERROR(GETPIVOTDATA("NB NC",TCD_Doc_ST!#REF!,"NOM ENTREPRISE","A")+GETPIVOTDATA("NB NC",TCD_Doc_ST!#REF!,"NOM ENTREPRISE","A"),""))</f>
        <v/>
      </c>
      <c r="J386" s="47" t="str">
        <f>IF(ISBLANK(A386),"",IFERROR((GETPIVOTDATA("Somme de NB",TCD_Doc_ST!$A385,"NOM ENTREPRISE","A")+GETPIVOTDATA("Somme de NB",TCD_Doc_ST!#REF!,"NOM ENTREPRISE","A")+GETPIVOTDATA("Somme de NB",TCD_Habi!$A$3,"NOM ENTREPRISE","A")+Docs_EExt!W385)-(H386+I386),""))</f>
        <v/>
      </c>
      <c r="K386" s="47" t="str">
        <f t="shared" si="11"/>
        <v/>
      </c>
      <c r="L386" s="47" t="str">
        <f>IF(ISBLANK(A386),"",IFERROR(GETPIVOTDATA("NOM ENTREPRISE",TCD_Corresp!$A$3,"NOM ENTREPRISE","A"),""))</f>
        <v/>
      </c>
      <c r="M386" s="47" t="str">
        <f>IF(ISBLANK(A386),"",IFERROR(GETPIVOTDATA("Nombre de N°IE",TCD_Doc_ST!#REF!,"NOM ENTREPRISE","A"),""))</f>
        <v/>
      </c>
      <c r="N386" s="46" t="str">
        <f>IF(ISBLANK(A386),"",IFERROR(GETPIVOTDATA("Nombre de NOM ENTREPRISE",TCD_Doc_ST!$A385,"NOM ENTREPRISE","A"),""))</f>
        <v/>
      </c>
    </row>
    <row r="387" spans="1:14" ht="30" customHeight="1" x14ac:dyDescent="0.25">
      <c r="A387" s="44"/>
      <c r="B387" s="45"/>
      <c r="C387" s="47"/>
      <c r="D387" s="47"/>
      <c r="E387" s="48"/>
      <c r="F387" s="48"/>
      <c r="G387" s="49" t="str">
        <f t="shared" si="10"/>
        <v/>
      </c>
      <c r="H387" s="47" t="str">
        <f>IF(ISBLANK(A387),"",IFERROR(GETPIVOTDATA("NB NC",TCD_Doc_ST!$A386,"NOM ENTREPRISE","A")+Docs_EExt!W386,""))</f>
        <v/>
      </c>
      <c r="I387" s="47" t="str">
        <f>IF(ISBLANK(A387),"",IFERROR(GETPIVOTDATA("NB NC",TCD_Doc_ST!#REF!,"NOM ENTREPRISE","A")+GETPIVOTDATA("NB NC",TCD_Doc_ST!#REF!,"NOM ENTREPRISE","A"),""))</f>
        <v/>
      </c>
      <c r="J387" s="47" t="str">
        <f>IF(ISBLANK(A387),"",IFERROR((GETPIVOTDATA("Somme de NB",TCD_Doc_ST!$A386,"NOM ENTREPRISE","A")+GETPIVOTDATA("Somme de NB",TCD_Doc_ST!#REF!,"NOM ENTREPRISE","A")+GETPIVOTDATA("Somme de NB",TCD_Habi!$A$3,"NOM ENTREPRISE","A")+Docs_EExt!W386)-(H387+I387),""))</f>
        <v/>
      </c>
      <c r="K387" s="47" t="str">
        <f t="shared" si="11"/>
        <v/>
      </c>
      <c r="L387" s="47" t="str">
        <f>IF(ISBLANK(A387),"",IFERROR(GETPIVOTDATA("NOM ENTREPRISE",TCD_Corresp!$A$3,"NOM ENTREPRISE","A"),""))</f>
        <v/>
      </c>
      <c r="M387" s="47" t="str">
        <f>IF(ISBLANK(A387),"",IFERROR(GETPIVOTDATA("Nombre de N°IE",TCD_Doc_ST!#REF!,"NOM ENTREPRISE","A"),""))</f>
        <v/>
      </c>
      <c r="N387" s="46" t="str">
        <f>IF(ISBLANK(A387),"",IFERROR(GETPIVOTDATA("Nombre de NOM ENTREPRISE",TCD_Doc_ST!$A386,"NOM ENTREPRISE","A"),""))</f>
        <v/>
      </c>
    </row>
    <row r="388" spans="1:14" ht="30" customHeight="1" x14ac:dyDescent="0.25">
      <c r="A388" s="44"/>
      <c r="B388" s="45"/>
      <c r="C388" s="47"/>
      <c r="D388" s="47"/>
      <c r="E388" s="48"/>
      <c r="F388" s="48"/>
      <c r="G388" s="49" t="str">
        <f t="shared" si="10"/>
        <v/>
      </c>
      <c r="H388" s="47" t="str">
        <f>IF(ISBLANK(A388),"",IFERROR(GETPIVOTDATA("NB NC",TCD_Doc_ST!$A387,"NOM ENTREPRISE","A")+Docs_EExt!W387,""))</f>
        <v/>
      </c>
      <c r="I388" s="47" t="str">
        <f>IF(ISBLANK(A388),"",IFERROR(GETPIVOTDATA("NB NC",TCD_Doc_ST!#REF!,"NOM ENTREPRISE","A")+GETPIVOTDATA("NB NC",TCD_Doc_ST!#REF!,"NOM ENTREPRISE","A"),""))</f>
        <v/>
      </c>
      <c r="J388" s="47" t="str">
        <f>IF(ISBLANK(A388),"",IFERROR((GETPIVOTDATA("Somme de NB",TCD_Doc_ST!$A387,"NOM ENTREPRISE","A")+GETPIVOTDATA("Somme de NB",TCD_Doc_ST!#REF!,"NOM ENTREPRISE","A")+GETPIVOTDATA("Somme de NB",TCD_Habi!$A$3,"NOM ENTREPRISE","A")+Docs_EExt!W387)-(H388+I388),""))</f>
        <v/>
      </c>
      <c r="K388" s="47" t="str">
        <f t="shared" si="11"/>
        <v/>
      </c>
      <c r="L388" s="47" t="str">
        <f>IF(ISBLANK(A388),"",IFERROR(GETPIVOTDATA("NOM ENTREPRISE",TCD_Corresp!$A$3,"NOM ENTREPRISE","A"),""))</f>
        <v/>
      </c>
      <c r="M388" s="47" t="str">
        <f>IF(ISBLANK(A388),"",IFERROR(GETPIVOTDATA("Nombre de N°IE",TCD_Doc_ST!#REF!,"NOM ENTREPRISE","A"),""))</f>
        <v/>
      </c>
      <c r="N388" s="46" t="str">
        <f>IF(ISBLANK(A388),"",IFERROR(GETPIVOTDATA("Nombre de NOM ENTREPRISE",TCD_Doc_ST!$A387,"NOM ENTREPRISE","A"),""))</f>
        <v/>
      </c>
    </row>
    <row r="389" spans="1:14" ht="30" customHeight="1" x14ac:dyDescent="0.25">
      <c r="A389" s="44"/>
      <c r="B389" s="45"/>
      <c r="C389" s="47"/>
      <c r="D389" s="47"/>
      <c r="E389" s="48"/>
      <c r="F389" s="48"/>
      <c r="G389" s="49" t="str">
        <f t="shared" ref="G389:G452" si="12">IFERROR(J389/(H389+I389+J389),"")</f>
        <v/>
      </c>
      <c r="H389" s="47" t="str">
        <f>IF(ISBLANK(A389),"",IFERROR(GETPIVOTDATA("NB NC",TCD_Doc_ST!$A388,"NOM ENTREPRISE","A")+Docs_EExt!W388,""))</f>
        <v/>
      </c>
      <c r="I389" s="47" t="str">
        <f>IF(ISBLANK(A389),"",IFERROR(GETPIVOTDATA("NB NC",TCD_Doc_ST!#REF!,"NOM ENTREPRISE","A")+GETPIVOTDATA("NB NC",TCD_Doc_ST!#REF!,"NOM ENTREPRISE","A"),""))</f>
        <v/>
      </c>
      <c r="J389" s="47" t="str">
        <f>IF(ISBLANK(A389),"",IFERROR((GETPIVOTDATA("Somme de NB",TCD_Doc_ST!$A388,"NOM ENTREPRISE","A")+GETPIVOTDATA("Somme de NB",TCD_Doc_ST!#REF!,"NOM ENTREPRISE","A")+GETPIVOTDATA("Somme de NB",TCD_Habi!$A$3,"NOM ENTREPRISE","A")+Docs_EExt!W388)-(H389+I389),""))</f>
        <v/>
      </c>
      <c r="K389" s="47" t="str">
        <f t="shared" ref="K389:K452" si="13">IF(ISBLANK(A389),"",J389+I389+H389)</f>
        <v/>
      </c>
      <c r="L389" s="47" t="str">
        <f>IF(ISBLANK(A389),"",IFERROR(GETPIVOTDATA("NOM ENTREPRISE",TCD_Corresp!$A$3,"NOM ENTREPRISE","A"),""))</f>
        <v/>
      </c>
      <c r="M389" s="47" t="str">
        <f>IF(ISBLANK(A389),"",IFERROR(GETPIVOTDATA("Nombre de N°IE",TCD_Doc_ST!#REF!,"NOM ENTREPRISE","A"),""))</f>
        <v/>
      </c>
      <c r="N389" s="46" t="str">
        <f>IF(ISBLANK(A389),"",IFERROR(GETPIVOTDATA("Nombre de NOM ENTREPRISE",TCD_Doc_ST!$A388,"NOM ENTREPRISE","A"),""))</f>
        <v/>
      </c>
    </row>
    <row r="390" spans="1:14" ht="30" customHeight="1" x14ac:dyDescent="0.25">
      <c r="A390" s="44"/>
      <c r="B390" s="45"/>
      <c r="C390" s="47"/>
      <c r="D390" s="47"/>
      <c r="E390" s="48"/>
      <c r="F390" s="48"/>
      <c r="G390" s="49" t="str">
        <f t="shared" si="12"/>
        <v/>
      </c>
      <c r="H390" s="47" t="str">
        <f>IF(ISBLANK(A390),"",IFERROR(GETPIVOTDATA("NB NC",TCD_Doc_ST!$A389,"NOM ENTREPRISE","A")+Docs_EExt!W389,""))</f>
        <v/>
      </c>
      <c r="I390" s="47" t="str">
        <f>IF(ISBLANK(A390),"",IFERROR(GETPIVOTDATA("NB NC",TCD_Doc_ST!#REF!,"NOM ENTREPRISE","A")+GETPIVOTDATA("NB NC",TCD_Doc_ST!#REF!,"NOM ENTREPRISE","A"),""))</f>
        <v/>
      </c>
      <c r="J390" s="47" t="str">
        <f>IF(ISBLANK(A390),"",IFERROR((GETPIVOTDATA("Somme de NB",TCD_Doc_ST!$A389,"NOM ENTREPRISE","A")+GETPIVOTDATA("Somme de NB",TCD_Doc_ST!#REF!,"NOM ENTREPRISE","A")+GETPIVOTDATA("Somme de NB",TCD_Habi!$A$3,"NOM ENTREPRISE","A")+Docs_EExt!W389)-(H390+I390),""))</f>
        <v/>
      </c>
      <c r="K390" s="47" t="str">
        <f t="shared" si="13"/>
        <v/>
      </c>
      <c r="L390" s="47" t="str">
        <f>IF(ISBLANK(A390),"",IFERROR(GETPIVOTDATA("NOM ENTREPRISE",TCD_Corresp!$A$3,"NOM ENTREPRISE","A"),""))</f>
        <v/>
      </c>
      <c r="M390" s="47" t="str">
        <f>IF(ISBLANK(A390),"",IFERROR(GETPIVOTDATA("Nombre de N°IE",TCD_Doc_ST!#REF!,"NOM ENTREPRISE","A"),""))</f>
        <v/>
      </c>
      <c r="N390" s="46" t="str">
        <f>IF(ISBLANK(A390),"",IFERROR(GETPIVOTDATA("Nombre de NOM ENTREPRISE",TCD_Doc_ST!$A389,"NOM ENTREPRISE","A"),""))</f>
        <v/>
      </c>
    </row>
    <row r="391" spans="1:14" ht="30" customHeight="1" x14ac:dyDescent="0.25">
      <c r="A391" s="44"/>
      <c r="B391" s="45"/>
      <c r="C391" s="47"/>
      <c r="D391" s="47"/>
      <c r="E391" s="48"/>
      <c r="F391" s="48"/>
      <c r="G391" s="49" t="str">
        <f t="shared" si="12"/>
        <v/>
      </c>
      <c r="H391" s="47" t="str">
        <f>IF(ISBLANK(A391),"",IFERROR(GETPIVOTDATA("NB NC",TCD_Doc_ST!$A390,"NOM ENTREPRISE","A")+Docs_EExt!W390,""))</f>
        <v/>
      </c>
      <c r="I391" s="47" t="str">
        <f>IF(ISBLANK(A391),"",IFERROR(GETPIVOTDATA("NB NC",TCD_Doc_ST!#REF!,"NOM ENTREPRISE","A")+GETPIVOTDATA("NB NC",TCD_Doc_ST!#REF!,"NOM ENTREPRISE","A"),""))</f>
        <v/>
      </c>
      <c r="J391" s="47" t="str">
        <f>IF(ISBLANK(A391),"",IFERROR((GETPIVOTDATA("Somme de NB",TCD_Doc_ST!$A390,"NOM ENTREPRISE","A")+GETPIVOTDATA("Somme de NB",TCD_Doc_ST!#REF!,"NOM ENTREPRISE","A")+GETPIVOTDATA("Somme de NB",TCD_Habi!$A$3,"NOM ENTREPRISE","A")+Docs_EExt!W390)-(H391+I391),""))</f>
        <v/>
      </c>
      <c r="K391" s="47" t="str">
        <f t="shared" si="13"/>
        <v/>
      </c>
      <c r="L391" s="47" t="str">
        <f>IF(ISBLANK(A391),"",IFERROR(GETPIVOTDATA("NOM ENTREPRISE",TCD_Corresp!$A$3,"NOM ENTREPRISE","A"),""))</f>
        <v/>
      </c>
      <c r="M391" s="47" t="str">
        <f>IF(ISBLANK(A391),"",IFERROR(GETPIVOTDATA("Nombre de N°IE",TCD_Doc_ST!#REF!,"NOM ENTREPRISE","A"),""))</f>
        <v/>
      </c>
      <c r="N391" s="46" t="str">
        <f>IF(ISBLANK(A391),"",IFERROR(GETPIVOTDATA("Nombre de NOM ENTREPRISE",TCD_Doc_ST!$A390,"NOM ENTREPRISE","A"),""))</f>
        <v/>
      </c>
    </row>
    <row r="392" spans="1:14" ht="30" customHeight="1" x14ac:dyDescent="0.25">
      <c r="A392" s="44"/>
      <c r="B392" s="45"/>
      <c r="C392" s="47"/>
      <c r="D392" s="47"/>
      <c r="E392" s="48"/>
      <c r="F392" s="48"/>
      <c r="G392" s="49" t="str">
        <f t="shared" si="12"/>
        <v/>
      </c>
      <c r="H392" s="47" t="str">
        <f>IF(ISBLANK(A392),"",IFERROR(GETPIVOTDATA("NB NC",TCD_Doc_ST!$A391,"NOM ENTREPRISE","A")+Docs_EExt!W391,""))</f>
        <v/>
      </c>
      <c r="I392" s="47" t="str">
        <f>IF(ISBLANK(A392),"",IFERROR(GETPIVOTDATA("NB NC",TCD_Doc_ST!#REF!,"NOM ENTREPRISE","A")+GETPIVOTDATA("NB NC",TCD_Doc_ST!#REF!,"NOM ENTREPRISE","A"),""))</f>
        <v/>
      </c>
      <c r="J392" s="47" t="str">
        <f>IF(ISBLANK(A392),"",IFERROR((GETPIVOTDATA("Somme de NB",TCD_Doc_ST!$A391,"NOM ENTREPRISE","A")+GETPIVOTDATA("Somme de NB",TCD_Doc_ST!#REF!,"NOM ENTREPRISE","A")+GETPIVOTDATA("Somme de NB",TCD_Habi!$A$3,"NOM ENTREPRISE","A")+Docs_EExt!W391)-(H392+I392),""))</f>
        <v/>
      </c>
      <c r="K392" s="47" t="str">
        <f t="shared" si="13"/>
        <v/>
      </c>
      <c r="L392" s="47" t="str">
        <f>IF(ISBLANK(A392),"",IFERROR(GETPIVOTDATA("NOM ENTREPRISE",TCD_Corresp!$A$3,"NOM ENTREPRISE","A"),""))</f>
        <v/>
      </c>
      <c r="M392" s="47" t="str">
        <f>IF(ISBLANK(A392),"",IFERROR(GETPIVOTDATA("Nombre de N°IE",TCD_Doc_ST!#REF!,"NOM ENTREPRISE","A"),""))</f>
        <v/>
      </c>
      <c r="N392" s="46" t="str">
        <f>IF(ISBLANK(A392),"",IFERROR(GETPIVOTDATA("Nombre de NOM ENTREPRISE",TCD_Doc_ST!$A391,"NOM ENTREPRISE","A"),""))</f>
        <v/>
      </c>
    </row>
    <row r="393" spans="1:14" ht="30" customHeight="1" x14ac:dyDescent="0.25">
      <c r="A393" s="44"/>
      <c r="B393" s="45"/>
      <c r="C393" s="47"/>
      <c r="D393" s="47"/>
      <c r="E393" s="48"/>
      <c r="F393" s="48"/>
      <c r="G393" s="49" t="str">
        <f t="shared" si="12"/>
        <v/>
      </c>
      <c r="H393" s="47" t="str">
        <f>IF(ISBLANK(A393),"",IFERROR(GETPIVOTDATA("NB NC",TCD_Doc_ST!$A392,"NOM ENTREPRISE","A")+Docs_EExt!W392,""))</f>
        <v/>
      </c>
      <c r="I393" s="47" t="str">
        <f>IF(ISBLANK(A393),"",IFERROR(GETPIVOTDATA("NB NC",TCD_Doc_ST!#REF!,"NOM ENTREPRISE","A")+GETPIVOTDATA("NB NC",TCD_Doc_ST!#REF!,"NOM ENTREPRISE","A"),""))</f>
        <v/>
      </c>
      <c r="J393" s="47" t="str">
        <f>IF(ISBLANK(A393),"",IFERROR((GETPIVOTDATA("Somme de NB",TCD_Doc_ST!$A392,"NOM ENTREPRISE","A")+GETPIVOTDATA("Somme de NB",TCD_Doc_ST!#REF!,"NOM ENTREPRISE","A")+GETPIVOTDATA("Somme de NB",TCD_Habi!$A$3,"NOM ENTREPRISE","A")+Docs_EExt!W392)-(H393+I393),""))</f>
        <v/>
      </c>
      <c r="K393" s="47" t="str">
        <f t="shared" si="13"/>
        <v/>
      </c>
      <c r="L393" s="47" t="str">
        <f>IF(ISBLANK(A393),"",IFERROR(GETPIVOTDATA("NOM ENTREPRISE",TCD_Corresp!$A$3,"NOM ENTREPRISE","A"),""))</f>
        <v/>
      </c>
      <c r="M393" s="47" t="str">
        <f>IF(ISBLANK(A393),"",IFERROR(GETPIVOTDATA("Nombre de N°IE",TCD_Doc_ST!#REF!,"NOM ENTREPRISE","A"),""))</f>
        <v/>
      </c>
      <c r="N393" s="46" t="str">
        <f>IF(ISBLANK(A393),"",IFERROR(GETPIVOTDATA("Nombre de NOM ENTREPRISE",TCD_Doc_ST!$A392,"NOM ENTREPRISE","A"),""))</f>
        <v/>
      </c>
    </row>
    <row r="394" spans="1:14" ht="30" customHeight="1" x14ac:dyDescent="0.25">
      <c r="A394" s="44"/>
      <c r="B394" s="45"/>
      <c r="C394" s="47"/>
      <c r="D394" s="47"/>
      <c r="E394" s="48"/>
      <c r="F394" s="48"/>
      <c r="G394" s="49" t="str">
        <f t="shared" si="12"/>
        <v/>
      </c>
      <c r="H394" s="47" t="str">
        <f>IF(ISBLANK(A394),"",IFERROR(GETPIVOTDATA("NB NC",TCD_Doc_ST!$A393,"NOM ENTREPRISE","A")+Docs_EExt!W393,""))</f>
        <v/>
      </c>
      <c r="I394" s="47" t="str">
        <f>IF(ISBLANK(A394),"",IFERROR(GETPIVOTDATA("NB NC",TCD_Doc_ST!#REF!,"NOM ENTREPRISE","A")+GETPIVOTDATA("NB NC",TCD_Doc_ST!#REF!,"NOM ENTREPRISE","A"),""))</f>
        <v/>
      </c>
      <c r="J394" s="47" t="str">
        <f>IF(ISBLANK(A394),"",IFERROR((GETPIVOTDATA("Somme de NB",TCD_Doc_ST!$A393,"NOM ENTREPRISE","A")+GETPIVOTDATA("Somme de NB",TCD_Doc_ST!#REF!,"NOM ENTREPRISE","A")+GETPIVOTDATA("Somme de NB",TCD_Habi!$A$3,"NOM ENTREPRISE","A")+Docs_EExt!W393)-(H394+I394),""))</f>
        <v/>
      </c>
      <c r="K394" s="47" t="str">
        <f t="shared" si="13"/>
        <v/>
      </c>
      <c r="L394" s="47" t="str">
        <f>IF(ISBLANK(A394),"",IFERROR(GETPIVOTDATA("NOM ENTREPRISE",TCD_Corresp!$A$3,"NOM ENTREPRISE","A"),""))</f>
        <v/>
      </c>
      <c r="M394" s="47" t="str">
        <f>IF(ISBLANK(A394),"",IFERROR(GETPIVOTDATA("Nombre de N°IE",TCD_Doc_ST!#REF!,"NOM ENTREPRISE","A"),""))</f>
        <v/>
      </c>
      <c r="N394" s="46" t="str">
        <f>IF(ISBLANK(A394),"",IFERROR(GETPIVOTDATA("Nombre de NOM ENTREPRISE",TCD_Doc_ST!$A393,"NOM ENTREPRISE","A"),""))</f>
        <v/>
      </c>
    </row>
    <row r="395" spans="1:14" ht="30" customHeight="1" x14ac:dyDescent="0.25">
      <c r="A395" s="44"/>
      <c r="B395" s="45"/>
      <c r="C395" s="47"/>
      <c r="D395" s="47"/>
      <c r="E395" s="48"/>
      <c r="F395" s="48"/>
      <c r="G395" s="49" t="str">
        <f t="shared" si="12"/>
        <v/>
      </c>
      <c r="H395" s="47" t="str">
        <f>IF(ISBLANK(A395),"",IFERROR(GETPIVOTDATA("NB NC",TCD_Doc_ST!$A394,"NOM ENTREPRISE","A")+Docs_EExt!W394,""))</f>
        <v/>
      </c>
      <c r="I395" s="47" t="str">
        <f>IF(ISBLANK(A395),"",IFERROR(GETPIVOTDATA("NB NC",TCD_Doc_ST!#REF!,"NOM ENTREPRISE","A")+GETPIVOTDATA("NB NC",TCD_Doc_ST!#REF!,"NOM ENTREPRISE","A"),""))</f>
        <v/>
      </c>
      <c r="J395" s="47" t="str">
        <f>IF(ISBLANK(A395),"",IFERROR((GETPIVOTDATA("Somme de NB",TCD_Doc_ST!$A394,"NOM ENTREPRISE","A")+GETPIVOTDATA("Somme de NB",TCD_Doc_ST!#REF!,"NOM ENTREPRISE","A")+GETPIVOTDATA("Somme de NB",TCD_Habi!$A$3,"NOM ENTREPRISE","A")+Docs_EExt!W394)-(H395+I395),""))</f>
        <v/>
      </c>
      <c r="K395" s="47" t="str">
        <f t="shared" si="13"/>
        <v/>
      </c>
      <c r="L395" s="47" t="str">
        <f>IF(ISBLANK(A395),"",IFERROR(GETPIVOTDATA("NOM ENTREPRISE",TCD_Corresp!$A$3,"NOM ENTREPRISE","A"),""))</f>
        <v/>
      </c>
      <c r="M395" s="47" t="str">
        <f>IF(ISBLANK(A395),"",IFERROR(GETPIVOTDATA("Nombre de N°IE",TCD_Doc_ST!#REF!,"NOM ENTREPRISE","A"),""))</f>
        <v/>
      </c>
      <c r="N395" s="46" t="str">
        <f>IF(ISBLANK(A395),"",IFERROR(GETPIVOTDATA("Nombre de NOM ENTREPRISE",TCD_Doc_ST!$A394,"NOM ENTREPRISE","A"),""))</f>
        <v/>
      </c>
    </row>
    <row r="396" spans="1:14" ht="30" customHeight="1" x14ac:dyDescent="0.25">
      <c r="A396" s="44"/>
      <c r="B396" s="45"/>
      <c r="C396" s="47"/>
      <c r="D396" s="47"/>
      <c r="E396" s="48"/>
      <c r="F396" s="48"/>
      <c r="G396" s="49" t="str">
        <f t="shared" si="12"/>
        <v/>
      </c>
      <c r="H396" s="47" t="str">
        <f>IF(ISBLANK(A396),"",IFERROR(GETPIVOTDATA("NB NC",TCD_Doc_ST!$A395,"NOM ENTREPRISE","A")+Docs_EExt!W395,""))</f>
        <v/>
      </c>
      <c r="I396" s="47" t="str">
        <f>IF(ISBLANK(A396),"",IFERROR(GETPIVOTDATA("NB NC",TCD_Doc_ST!#REF!,"NOM ENTREPRISE","A")+GETPIVOTDATA("NB NC",TCD_Doc_ST!#REF!,"NOM ENTREPRISE","A"),""))</f>
        <v/>
      </c>
      <c r="J396" s="47" t="str">
        <f>IF(ISBLANK(A396),"",IFERROR((GETPIVOTDATA("Somme de NB",TCD_Doc_ST!$A395,"NOM ENTREPRISE","A")+GETPIVOTDATA("Somme de NB",TCD_Doc_ST!#REF!,"NOM ENTREPRISE","A")+GETPIVOTDATA("Somme de NB",TCD_Habi!$A$3,"NOM ENTREPRISE","A")+Docs_EExt!W395)-(H396+I396),""))</f>
        <v/>
      </c>
      <c r="K396" s="47" t="str">
        <f t="shared" si="13"/>
        <v/>
      </c>
      <c r="L396" s="47" t="str">
        <f>IF(ISBLANK(A396),"",IFERROR(GETPIVOTDATA("NOM ENTREPRISE",TCD_Corresp!$A$3,"NOM ENTREPRISE","A"),""))</f>
        <v/>
      </c>
      <c r="M396" s="47" t="str">
        <f>IF(ISBLANK(A396),"",IFERROR(GETPIVOTDATA("Nombre de N°IE",TCD_Doc_ST!#REF!,"NOM ENTREPRISE","A"),""))</f>
        <v/>
      </c>
      <c r="N396" s="46" t="str">
        <f>IF(ISBLANK(A396),"",IFERROR(GETPIVOTDATA("Nombre de NOM ENTREPRISE",TCD_Doc_ST!$A395,"NOM ENTREPRISE","A"),""))</f>
        <v/>
      </c>
    </row>
    <row r="397" spans="1:14" ht="30" customHeight="1" x14ac:dyDescent="0.25">
      <c r="A397" s="44"/>
      <c r="B397" s="45"/>
      <c r="C397" s="47"/>
      <c r="D397" s="47"/>
      <c r="E397" s="48"/>
      <c r="F397" s="48"/>
      <c r="G397" s="49" t="str">
        <f t="shared" si="12"/>
        <v/>
      </c>
      <c r="H397" s="47" t="str">
        <f>IF(ISBLANK(A397),"",IFERROR(GETPIVOTDATA("NB NC",TCD_Doc_ST!$A396,"NOM ENTREPRISE","A")+Docs_EExt!W396,""))</f>
        <v/>
      </c>
      <c r="I397" s="47" t="str">
        <f>IF(ISBLANK(A397),"",IFERROR(GETPIVOTDATA("NB NC",TCD_Doc_ST!#REF!,"NOM ENTREPRISE","A")+GETPIVOTDATA("NB NC",TCD_Doc_ST!#REF!,"NOM ENTREPRISE","A"),""))</f>
        <v/>
      </c>
      <c r="J397" s="47" t="str">
        <f>IF(ISBLANK(A397),"",IFERROR((GETPIVOTDATA("Somme de NB",TCD_Doc_ST!$A396,"NOM ENTREPRISE","A")+GETPIVOTDATA("Somme de NB",TCD_Doc_ST!#REF!,"NOM ENTREPRISE","A")+GETPIVOTDATA("Somme de NB",TCD_Habi!$A$3,"NOM ENTREPRISE","A")+Docs_EExt!W396)-(H397+I397),""))</f>
        <v/>
      </c>
      <c r="K397" s="47" t="str">
        <f t="shared" si="13"/>
        <v/>
      </c>
      <c r="L397" s="47" t="str">
        <f>IF(ISBLANK(A397),"",IFERROR(GETPIVOTDATA("NOM ENTREPRISE",TCD_Corresp!$A$3,"NOM ENTREPRISE","A"),""))</f>
        <v/>
      </c>
      <c r="M397" s="47" t="str">
        <f>IF(ISBLANK(A397),"",IFERROR(GETPIVOTDATA("Nombre de N°IE",TCD_Doc_ST!#REF!,"NOM ENTREPRISE","A"),""))</f>
        <v/>
      </c>
      <c r="N397" s="46" t="str">
        <f>IF(ISBLANK(A397),"",IFERROR(GETPIVOTDATA("Nombre de NOM ENTREPRISE",TCD_Doc_ST!$A396,"NOM ENTREPRISE","A"),""))</f>
        <v/>
      </c>
    </row>
    <row r="398" spans="1:14" ht="30" customHeight="1" x14ac:dyDescent="0.25">
      <c r="A398" s="44"/>
      <c r="B398" s="45"/>
      <c r="C398" s="47"/>
      <c r="D398" s="47"/>
      <c r="E398" s="48"/>
      <c r="F398" s="48"/>
      <c r="G398" s="49" t="str">
        <f t="shared" si="12"/>
        <v/>
      </c>
      <c r="H398" s="47" t="str">
        <f>IF(ISBLANK(A398),"",IFERROR(GETPIVOTDATA("NB NC",TCD_Doc_ST!$A397,"NOM ENTREPRISE","A")+Docs_EExt!W397,""))</f>
        <v/>
      </c>
      <c r="I398" s="47" t="str">
        <f>IF(ISBLANK(A398),"",IFERROR(GETPIVOTDATA("NB NC",TCD_Doc_ST!#REF!,"NOM ENTREPRISE","A")+GETPIVOTDATA("NB NC",TCD_Doc_ST!#REF!,"NOM ENTREPRISE","A"),""))</f>
        <v/>
      </c>
      <c r="J398" s="47" t="str">
        <f>IF(ISBLANK(A398),"",IFERROR((GETPIVOTDATA("Somme de NB",TCD_Doc_ST!$A397,"NOM ENTREPRISE","A")+GETPIVOTDATA("Somme de NB",TCD_Doc_ST!#REF!,"NOM ENTREPRISE","A")+GETPIVOTDATA("Somme de NB",TCD_Habi!$A$3,"NOM ENTREPRISE","A")+Docs_EExt!W397)-(H398+I398),""))</f>
        <v/>
      </c>
      <c r="K398" s="47" t="str">
        <f t="shared" si="13"/>
        <v/>
      </c>
      <c r="L398" s="47" t="str">
        <f>IF(ISBLANK(A398),"",IFERROR(GETPIVOTDATA("NOM ENTREPRISE",TCD_Corresp!$A$3,"NOM ENTREPRISE","A"),""))</f>
        <v/>
      </c>
      <c r="M398" s="47" t="str">
        <f>IF(ISBLANK(A398),"",IFERROR(GETPIVOTDATA("Nombre de N°IE",TCD_Doc_ST!#REF!,"NOM ENTREPRISE","A"),""))</f>
        <v/>
      </c>
      <c r="N398" s="46" t="str">
        <f>IF(ISBLANK(A398),"",IFERROR(GETPIVOTDATA("Nombre de NOM ENTREPRISE",TCD_Doc_ST!$A397,"NOM ENTREPRISE","A"),""))</f>
        <v/>
      </c>
    </row>
    <row r="399" spans="1:14" ht="30" customHeight="1" x14ac:dyDescent="0.25">
      <c r="A399" s="44"/>
      <c r="B399" s="45"/>
      <c r="C399" s="47"/>
      <c r="D399" s="47"/>
      <c r="E399" s="48"/>
      <c r="F399" s="48"/>
      <c r="G399" s="49" t="str">
        <f t="shared" si="12"/>
        <v/>
      </c>
      <c r="H399" s="47" t="str">
        <f>IF(ISBLANK(A399),"",IFERROR(GETPIVOTDATA("NB NC",TCD_Doc_ST!$A398,"NOM ENTREPRISE","A")+Docs_EExt!W398,""))</f>
        <v/>
      </c>
      <c r="I399" s="47" t="str">
        <f>IF(ISBLANK(A399),"",IFERROR(GETPIVOTDATA("NB NC",TCD_Doc_ST!#REF!,"NOM ENTREPRISE","A")+GETPIVOTDATA("NB NC",TCD_Doc_ST!#REF!,"NOM ENTREPRISE","A"),""))</f>
        <v/>
      </c>
      <c r="J399" s="47" t="str">
        <f>IF(ISBLANK(A399),"",IFERROR((GETPIVOTDATA("Somme de NB",TCD_Doc_ST!$A398,"NOM ENTREPRISE","A")+GETPIVOTDATA("Somme de NB",TCD_Doc_ST!#REF!,"NOM ENTREPRISE","A")+GETPIVOTDATA("Somme de NB",TCD_Habi!$A$3,"NOM ENTREPRISE","A")+Docs_EExt!W398)-(H399+I399),""))</f>
        <v/>
      </c>
      <c r="K399" s="47" t="str">
        <f t="shared" si="13"/>
        <v/>
      </c>
      <c r="L399" s="47" t="str">
        <f>IF(ISBLANK(A399),"",IFERROR(GETPIVOTDATA("NOM ENTREPRISE",TCD_Corresp!$A$3,"NOM ENTREPRISE","A"),""))</f>
        <v/>
      </c>
      <c r="M399" s="47" t="str">
        <f>IF(ISBLANK(A399),"",IFERROR(GETPIVOTDATA("Nombre de N°IE",TCD_Doc_ST!#REF!,"NOM ENTREPRISE","A"),""))</f>
        <v/>
      </c>
      <c r="N399" s="46" t="str">
        <f>IF(ISBLANK(A399),"",IFERROR(GETPIVOTDATA("Nombre de NOM ENTREPRISE",TCD_Doc_ST!$A398,"NOM ENTREPRISE","A"),""))</f>
        <v/>
      </c>
    </row>
    <row r="400" spans="1:14" ht="30" customHeight="1" x14ac:dyDescent="0.25">
      <c r="A400" s="44"/>
      <c r="B400" s="45"/>
      <c r="C400" s="47"/>
      <c r="D400" s="47"/>
      <c r="E400" s="48"/>
      <c r="F400" s="48"/>
      <c r="G400" s="49" t="str">
        <f t="shared" si="12"/>
        <v/>
      </c>
      <c r="H400" s="47" t="str">
        <f>IF(ISBLANK(A400),"",IFERROR(GETPIVOTDATA("NB NC",TCD_Doc_ST!$A399,"NOM ENTREPRISE","A")+Docs_EExt!W399,""))</f>
        <v/>
      </c>
      <c r="I400" s="47" t="str">
        <f>IF(ISBLANK(A400),"",IFERROR(GETPIVOTDATA("NB NC",TCD_Doc_ST!#REF!,"NOM ENTREPRISE","A")+GETPIVOTDATA("NB NC",TCD_Doc_ST!#REF!,"NOM ENTREPRISE","A"),""))</f>
        <v/>
      </c>
      <c r="J400" s="47" t="str">
        <f>IF(ISBLANK(A400),"",IFERROR((GETPIVOTDATA("Somme de NB",TCD_Doc_ST!$A399,"NOM ENTREPRISE","A")+GETPIVOTDATA("Somme de NB",TCD_Doc_ST!#REF!,"NOM ENTREPRISE","A")+GETPIVOTDATA("Somme de NB",TCD_Habi!$A$3,"NOM ENTREPRISE","A")+Docs_EExt!W399)-(H400+I400),""))</f>
        <v/>
      </c>
      <c r="K400" s="47" t="str">
        <f t="shared" si="13"/>
        <v/>
      </c>
      <c r="L400" s="47" t="str">
        <f>IF(ISBLANK(A400),"",IFERROR(GETPIVOTDATA("NOM ENTREPRISE",TCD_Corresp!$A$3,"NOM ENTREPRISE","A"),""))</f>
        <v/>
      </c>
      <c r="M400" s="47" t="str">
        <f>IF(ISBLANK(A400),"",IFERROR(GETPIVOTDATA("Nombre de N°IE",TCD_Doc_ST!#REF!,"NOM ENTREPRISE","A"),""))</f>
        <v/>
      </c>
      <c r="N400" s="46" t="str">
        <f>IF(ISBLANK(A400),"",IFERROR(GETPIVOTDATA("Nombre de NOM ENTREPRISE",TCD_Doc_ST!$A399,"NOM ENTREPRISE","A"),""))</f>
        <v/>
      </c>
    </row>
    <row r="401" spans="1:14" ht="30" customHeight="1" x14ac:dyDescent="0.25">
      <c r="A401" s="44"/>
      <c r="B401" s="45"/>
      <c r="C401" s="47"/>
      <c r="D401" s="47"/>
      <c r="E401" s="48"/>
      <c r="F401" s="48"/>
      <c r="G401" s="49" t="str">
        <f t="shared" si="12"/>
        <v/>
      </c>
      <c r="H401" s="47" t="str">
        <f>IF(ISBLANK(A401),"",IFERROR(GETPIVOTDATA("NB NC",TCD_Doc_ST!$A400,"NOM ENTREPRISE","A")+Docs_EExt!W400,""))</f>
        <v/>
      </c>
      <c r="I401" s="47" t="str">
        <f>IF(ISBLANK(A401),"",IFERROR(GETPIVOTDATA("NB NC",TCD_Doc_ST!#REF!,"NOM ENTREPRISE","A")+GETPIVOTDATA("NB NC",TCD_Doc_ST!#REF!,"NOM ENTREPRISE","A"),""))</f>
        <v/>
      </c>
      <c r="J401" s="47" t="str">
        <f>IF(ISBLANK(A401),"",IFERROR((GETPIVOTDATA("Somme de NB",TCD_Doc_ST!$A400,"NOM ENTREPRISE","A")+GETPIVOTDATA("Somme de NB",TCD_Doc_ST!#REF!,"NOM ENTREPRISE","A")+GETPIVOTDATA("Somme de NB",TCD_Habi!$A$3,"NOM ENTREPRISE","A")+Docs_EExt!W400)-(H401+I401),""))</f>
        <v/>
      </c>
      <c r="K401" s="47" t="str">
        <f t="shared" si="13"/>
        <v/>
      </c>
      <c r="L401" s="47" t="str">
        <f>IF(ISBLANK(A401),"",IFERROR(GETPIVOTDATA("NOM ENTREPRISE",TCD_Corresp!$A$3,"NOM ENTREPRISE","A"),""))</f>
        <v/>
      </c>
      <c r="M401" s="47" t="str">
        <f>IF(ISBLANK(A401),"",IFERROR(GETPIVOTDATA("Nombre de N°IE",TCD_Doc_ST!#REF!,"NOM ENTREPRISE","A"),""))</f>
        <v/>
      </c>
      <c r="N401" s="46" t="str">
        <f>IF(ISBLANK(A401),"",IFERROR(GETPIVOTDATA("Nombre de NOM ENTREPRISE",TCD_Doc_ST!$A400,"NOM ENTREPRISE","A"),""))</f>
        <v/>
      </c>
    </row>
    <row r="402" spans="1:14" ht="30" customHeight="1" x14ac:dyDescent="0.25">
      <c r="A402" s="44"/>
      <c r="B402" s="45"/>
      <c r="C402" s="47"/>
      <c r="D402" s="47"/>
      <c r="E402" s="48"/>
      <c r="F402" s="48"/>
      <c r="G402" s="49" t="str">
        <f t="shared" si="12"/>
        <v/>
      </c>
      <c r="H402" s="47" t="str">
        <f>IF(ISBLANK(A402),"",IFERROR(GETPIVOTDATA("NB NC",TCD_Doc_ST!$A401,"NOM ENTREPRISE","A")+Docs_EExt!W401,""))</f>
        <v/>
      </c>
      <c r="I402" s="47" t="str">
        <f>IF(ISBLANK(A402),"",IFERROR(GETPIVOTDATA("NB NC",TCD_Doc_ST!#REF!,"NOM ENTREPRISE","A")+GETPIVOTDATA("NB NC",TCD_Doc_ST!#REF!,"NOM ENTREPRISE","A"),""))</f>
        <v/>
      </c>
      <c r="J402" s="47" t="str">
        <f>IF(ISBLANK(A402),"",IFERROR((GETPIVOTDATA("Somme de NB",TCD_Doc_ST!$A401,"NOM ENTREPRISE","A")+GETPIVOTDATA("Somme de NB",TCD_Doc_ST!#REF!,"NOM ENTREPRISE","A")+GETPIVOTDATA("Somme de NB",TCD_Habi!$A$3,"NOM ENTREPRISE","A")+Docs_EExt!W401)-(H402+I402),""))</f>
        <v/>
      </c>
      <c r="K402" s="47" t="str">
        <f t="shared" si="13"/>
        <v/>
      </c>
      <c r="L402" s="47" t="str">
        <f>IF(ISBLANK(A402),"",IFERROR(GETPIVOTDATA("NOM ENTREPRISE",TCD_Corresp!$A$3,"NOM ENTREPRISE","A"),""))</f>
        <v/>
      </c>
      <c r="M402" s="47" t="str">
        <f>IF(ISBLANK(A402),"",IFERROR(GETPIVOTDATA("Nombre de N°IE",TCD_Doc_ST!#REF!,"NOM ENTREPRISE","A"),""))</f>
        <v/>
      </c>
      <c r="N402" s="46" t="str">
        <f>IF(ISBLANK(A402),"",IFERROR(GETPIVOTDATA("Nombre de NOM ENTREPRISE",TCD_Doc_ST!$A401,"NOM ENTREPRISE","A"),""))</f>
        <v/>
      </c>
    </row>
    <row r="403" spans="1:14" ht="30" customHeight="1" x14ac:dyDescent="0.25">
      <c r="A403" s="44"/>
      <c r="B403" s="45"/>
      <c r="C403" s="47"/>
      <c r="D403" s="47"/>
      <c r="E403" s="48"/>
      <c r="F403" s="48"/>
      <c r="G403" s="49" t="str">
        <f t="shared" si="12"/>
        <v/>
      </c>
      <c r="H403" s="47" t="str">
        <f>IF(ISBLANK(A403),"",IFERROR(GETPIVOTDATA("NB NC",TCD_Doc_ST!$A402,"NOM ENTREPRISE","A")+Docs_EExt!W402,""))</f>
        <v/>
      </c>
      <c r="I403" s="47" t="str">
        <f>IF(ISBLANK(A403),"",IFERROR(GETPIVOTDATA("NB NC",TCD_Doc_ST!#REF!,"NOM ENTREPRISE","A")+GETPIVOTDATA("NB NC",TCD_Doc_ST!#REF!,"NOM ENTREPRISE","A"),""))</f>
        <v/>
      </c>
      <c r="J403" s="47" t="str">
        <f>IF(ISBLANK(A403),"",IFERROR((GETPIVOTDATA("Somme de NB",TCD_Doc_ST!$A402,"NOM ENTREPRISE","A")+GETPIVOTDATA("Somme de NB",TCD_Doc_ST!#REF!,"NOM ENTREPRISE","A")+GETPIVOTDATA("Somme de NB",TCD_Habi!$A$3,"NOM ENTREPRISE","A")+Docs_EExt!W402)-(H403+I403),""))</f>
        <v/>
      </c>
      <c r="K403" s="47" t="str">
        <f t="shared" si="13"/>
        <v/>
      </c>
      <c r="L403" s="47" t="str">
        <f>IF(ISBLANK(A403),"",IFERROR(GETPIVOTDATA("NOM ENTREPRISE",TCD_Corresp!$A$3,"NOM ENTREPRISE","A"),""))</f>
        <v/>
      </c>
      <c r="M403" s="47" t="str">
        <f>IF(ISBLANK(A403),"",IFERROR(GETPIVOTDATA("Nombre de N°IE",TCD_Doc_ST!#REF!,"NOM ENTREPRISE","A"),""))</f>
        <v/>
      </c>
      <c r="N403" s="46" t="str">
        <f>IF(ISBLANK(A403),"",IFERROR(GETPIVOTDATA("Nombre de NOM ENTREPRISE",TCD_Doc_ST!$A402,"NOM ENTREPRISE","A"),""))</f>
        <v/>
      </c>
    </row>
    <row r="404" spans="1:14" ht="30" customHeight="1" x14ac:dyDescent="0.25">
      <c r="A404" s="44"/>
      <c r="B404" s="45"/>
      <c r="C404" s="47"/>
      <c r="D404" s="47"/>
      <c r="E404" s="48"/>
      <c r="F404" s="48"/>
      <c r="G404" s="49" t="str">
        <f t="shared" si="12"/>
        <v/>
      </c>
      <c r="H404" s="47" t="str">
        <f>IF(ISBLANK(A404),"",IFERROR(GETPIVOTDATA("NB NC",TCD_Doc_ST!$A403,"NOM ENTREPRISE","A")+Docs_EExt!W403,""))</f>
        <v/>
      </c>
      <c r="I404" s="47" t="str">
        <f>IF(ISBLANK(A404),"",IFERROR(GETPIVOTDATA("NB NC",TCD_Doc_ST!#REF!,"NOM ENTREPRISE","A")+GETPIVOTDATA("NB NC",TCD_Doc_ST!#REF!,"NOM ENTREPRISE","A"),""))</f>
        <v/>
      </c>
      <c r="J404" s="47" t="str">
        <f>IF(ISBLANK(A404),"",IFERROR((GETPIVOTDATA("Somme de NB",TCD_Doc_ST!$A403,"NOM ENTREPRISE","A")+GETPIVOTDATA("Somme de NB",TCD_Doc_ST!#REF!,"NOM ENTREPRISE","A")+GETPIVOTDATA("Somme de NB",TCD_Habi!$A$3,"NOM ENTREPRISE","A")+Docs_EExt!W403)-(H404+I404),""))</f>
        <v/>
      </c>
      <c r="K404" s="47" t="str">
        <f t="shared" si="13"/>
        <v/>
      </c>
      <c r="L404" s="47" t="str">
        <f>IF(ISBLANK(A404),"",IFERROR(GETPIVOTDATA("NOM ENTREPRISE",TCD_Corresp!$A$3,"NOM ENTREPRISE","A"),""))</f>
        <v/>
      </c>
      <c r="M404" s="47" t="str">
        <f>IF(ISBLANK(A404),"",IFERROR(GETPIVOTDATA("Nombre de N°IE",TCD_Doc_ST!#REF!,"NOM ENTREPRISE","A"),""))</f>
        <v/>
      </c>
      <c r="N404" s="46" t="str">
        <f>IF(ISBLANK(A404),"",IFERROR(GETPIVOTDATA("Nombre de NOM ENTREPRISE",TCD_Doc_ST!$A403,"NOM ENTREPRISE","A"),""))</f>
        <v/>
      </c>
    </row>
    <row r="405" spans="1:14" ht="30" customHeight="1" x14ac:dyDescent="0.25">
      <c r="A405" s="44"/>
      <c r="B405" s="45"/>
      <c r="C405" s="47"/>
      <c r="D405" s="47"/>
      <c r="E405" s="48"/>
      <c r="F405" s="48"/>
      <c r="G405" s="49" t="str">
        <f t="shared" si="12"/>
        <v/>
      </c>
      <c r="H405" s="47" t="str">
        <f>IF(ISBLANK(A405),"",IFERROR(GETPIVOTDATA("NB NC",TCD_Doc_ST!$A404,"NOM ENTREPRISE","A")+Docs_EExt!W404,""))</f>
        <v/>
      </c>
      <c r="I405" s="47" t="str">
        <f>IF(ISBLANK(A405),"",IFERROR(GETPIVOTDATA("NB NC",TCD_Doc_ST!#REF!,"NOM ENTREPRISE","A")+GETPIVOTDATA("NB NC",TCD_Doc_ST!#REF!,"NOM ENTREPRISE","A"),""))</f>
        <v/>
      </c>
      <c r="J405" s="47" t="str">
        <f>IF(ISBLANK(A405),"",IFERROR((GETPIVOTDATA("Somme de NB",TCD_Doc_ST!$A404,"NOM ENTREPRISE","A")+GETPIVOTDATA("Somme de NB",TCD_Doc_ST!#REF!,"NOM ENTREPRISE","A")+GETPIVOTDATA("Somme de NB",TCD_Habi!$A$3,"NOM ENTREPRISE","A")+Docs_EExt!W404)-(H405+I405),""))</f>
        <v/>
      </c>
      <c r="K405" s="47" t="str">
        <f t="shared" si="13"/>
        <v/>
      </c>
      <c r="L405" s="47" t="str">
        <f>IF(ISBLANK(A405),"",IFERROR(GETPIVOTDATA("NOM ENTREPRISE",TCD_Corresp!$A$3,"NOM ENTREPRISE","A"),""))</f>
        <v/>
      </c>
      <c r="M405" s="47" t="str">
        <f>IF(ISBLANK(A405),"",IFERROR(GETPIVOTDATA("Nombre de N°IE",TCD_Doc_ST!#REF!,"NOM ENTREPRISE","A"),""))</f>
        <v/>
      </c>
      <c r="N405" s="46" t="str">
        <f>IF(ISBLANK(A405),"",IFERROR(GETPIVOTDATA("Nombre de NOM ENTREPRISE",TCD_Doc_ST!$A404,"NOM ENTREPRISE","A"),""))</f>
        <v/>
      </c>
    </row>
    <row r="406" spans="1:14" ht="30" customHeight="1" x14ac:dyDescent="0.25">
      <c r="A406" s="44"/>
      <c r="B406" s="45"/>
      <c r="C406" s="47"/>
      <c r="D406" s="47"/>
      <c r="E406" s="48"/>
      <c r="F406" s="48"/>
      <c r="G406" s="49" t="str">
        <f t="shared" si="12"/>
        <v/>
      </c>
      <c r="H406" s="47" t="str">
        <f>IF(ISBLANK(A406),"",IFERROR(GETPIVOTDATA("NB NC",TCD_Doc_ST!$A405,"NOM ENTREPRISE","A")+Docs_EExt!W405,""))</f>
        <v/>
      </c>
      <c r="I406" s="47" t="str">
        <f>IF(ISBLANK(A406),"",IFERROR(GETPIVOTDATA("NB NC",TCD_Doc_ST!#REF!,"NOM ENTREPRISE","A")+GETPIVOTDATA("NB NC",TCD_Doc_ST!#REF!,"NOM ENTREPRISE","A"),""))</f>
        <v/>
      </c>
      <c r="J406" s="47" t="str">
        <f>IF(ISBLANK(A406),"",IFERROR((GETPIVOTDATA("Somme de NB",TCD_Doc_ST!$A405,"NOM ENTREPRISE","A")+GETPIVOTDATA("Somme de NB",TCD_Doc_ST!#REF!,"NOM ENTREPRISE","A")+GETPIVOTDATA("Somme de NB",TCD_Habi!$A$3,"NOM ENTREPRISE","A")+Docs_EExt!W405)-(H406+I406),""))</f>
        <v/>
      </c>
      <c r="K406" s="47" t="str">
        <f t="shared" si="13"/>
        <v/>
      </c>
      <c r="L406" s="47" t="str">
        <f>IF(ISBLANK(A406),"",IFERROR(GETPIVOTDATA("NOM ENTREPRISE",TCD_Corresp!$A$3,"NOM ENTREPRISE","A"),""))</f>
        <v/>
      </c>
      <c r="M406" s="47" t="str">
        <f>IF(ISBLANK(A406),"",IFERROR(GETPIVOTDATA("Nombre de N°IE",TCD_Doc_ST!#REF!,"NOM ENTREPRISE","A"),""))</f>
        <v/>
      </c>
      <c r="N406" s="46" t="str">
        <f>IF(ISBLANK(A406),"",IFERROR(GETPIVOTDATA("Nombre de NOM ENTREPRISE",TCD_Doc_ST!$A405,"NOM ENTREPRISE","A"),""))</f>
        <v/>
      </c>
    </row>
    <row r="407" spans="1:14" ht="30" customHeight="1" x14ac:dyDescent="0.25">
      <c r="A407" s="44"/>
      <c r="B407" s="45"/>
      <c r="C407" s="47"/>
      <c r="D407" s="47"/>
      <c r="E407" s="48"/>
      <c r="F407" s="48"/>
      <c r="G407" s="49" t="str">
        <f t="shared" si="12"/>
        <v/>
      </c>
      <c r="H407" s="47" t="str">
        <f>IF(ISBLANK(A407),"",IFERROR(GETPIVOTDATA("NB NC",TCD_Doc_ST!$A406,"NOM ENTREPRISE","A")+Docs_EExt!W406,""))</f>
        <v/>
      </c>
      <c r="I407" s="47" t="str">
        <f>IF(ISBLANK(A407),"",IFERROR(GETPIVOTDATA("NB NC",TCD_Doc_ST!#REF!,"NOM ENTREPRISE","A")+GETPIVOTDATA("NB NC",TCD_Doc_ST!#REF!,"NOM ENTREPRISE","A"),""))</f>
        <v/>
      </c>
      <c r="J407" s="47" t="str">
        <f>IF(ISBLANK(A407),"",IFERROR((GETPIVOTDATA("Somme de NB",TCD_Doc_ST!$A406,"NOM ENTREPRISE","A")+GETPIVOTDATA("Somme de NB",TCD_Doc_ST!#REF!,"NOM ENTREPRISE","A")+GETPIVOTDATA("Somme de NB",TCD_Habi!$A$3,"NOM ENTREPRISE","A")+Docs_EExt!W406)-(H407+I407),""))</f>
        <v/>
      </c>
      <c r="K407" s="47" t="str">
        <f t="shared" si="13"/>
        <v/>
      </c>
      <c r="L407" s="47" t="str">
        <f>IF(ISBLANK(A407),"",IFERROR(GETPIVOTDATA("NOM ENTREPRISE",TCD_Corresp!$A$3,"NOM ENTREPRISE","A"),""))</f>
        <v/>
      </c>
      <c r="M407" s="47" t="str">
        <f>IF(ISBLANK(A407),"",IFERROR(GETPIVOTDATA("Nombre de N°IE",TCD_Doc_ST!#REF!,"NOM ENTREPRISE","A"),""))</f>
        <v/>
      </c>
      <c r="N407" s="46" t="str">
        <f>IF(ISBLANK(A407),"",IFERROR(GETPIVOTDATA("Nombre de NOM ENTREPRISE",TCD_Doc_ST!$A406,"NOM ENTREPRISE","A"),""))</f>
        <v/>
      </c>
    </row>
    <row r="408" spans="1:14" ht="30" customHeight="1" x14ac:dyDescent="0.25">
      <c r="A408" s="44"/>
      <c r="B408" s="45"/>
      <c r="C408" s="47"/>
      <c r="D408" s="47"/>
      <c r="E408" s="48"/>
      <c r="F408" s="48"/>
      <c r="G408" s="49" t="str">
        <f t="shared" si="12"/>
        <v/>
      </c>
      <c r="H408" s="47" t="str">
        <f>IF(ISBLANK(A408),"",IFERROR(GETPIVOTDATA("NB NC",TCD_Doc_ST!$A407,"NOM ENTREPRISE","A")+Docs_EExt!W407,""))</f>
        <v/>
      </c>
      <c r="I408" s="47" t="str">
        <f>IF(ISBLANK(A408),"",IFERROR(GETPIVOTDATA("NB NC",TCD_Doc_ST!#REF!,"NOM ENTREPRISE","A")+GETPIVOTDATA("NB NC",TCD_Doc_ST!#REF!,"NOM ENTREPRISE","A"),""))</f>
        <v/>
      </c>
      <c r="J408" s="47" t="str">
        <f>IF(ISBLANK(A408),"",IFERROR((GETPIVOTDATA("Somme de NB",TCD_Doc_ST!$A407,"NOM ENTREPRISE","A")+GETPIVOTDATA("Somme de NB",TCD_Doc_ST!#REF!,"NOM ENTREPRISE","A")+GETPIVOTDATA("Somme de NB",TCD_Habi!$A$3,"NOM ENTREPRISE","A")+Docs_EExt!W407)-(H408+I408),""))</f>
        <v/>
      </c>
      <c r="K408" s="47" t="str">
        <f t="shared" si="13"/>
        <v/>
      </c>
      <c r="L408" s="47" t="str">
        <f>IF(ISBLANK(A408),"",IFERROR(GETPIVOTDATA("NOM ENTREPRISE",TCD_Corresp!$A$3,"NOM ENTREPRISE","A"),""))</f>
        <v/>
      </c>
      <c r="M408" s="47" t="str">
        <f>IF(ISBLANK(A408),"",IFERROR(GETPIVOTDATA("Nombre de N°IE",TCD_Doc_ST!#REF!,"NOM ENTREPRISE","A"),""))</f>
        <v/>
      </c>
      <c r="N408" s="46" t="str">
        <f>IF(ISBLANK(A408),"",IFERROR(GETPIVOTDATA("Nombre de NOM ENTREPRISE",TCD_Doc_ST!$A407,"NOM ENTREPRISE","A"),""))</f>
        <v/>
      </c>
    </row>
    <row r="409" spans="1:14" ht="30" customHeight="1" x14ac:dyDescent="0.25">
      <c r="A409" s="44"/>
      <c r="B409" s="45"/>
      <c r="C409" s="47"/>
      <c r="D409" s="47"/>
      <c r="E409" s="48"/>
      <c r="F409" s="48"/>
      <c r="G409" s="49" t="str">
        <f t="shared" si="12"/>
        <v/>
      </c>
      <c r="H409" s="47" t="str">
        <f>IF(ISBLANK(A409),"",IFERROR(GETPIVOTDATA("NB NC",TCD_Doc_ST!$A408,"NOM ENTREPRISE","A")+Docs_EExt!W408,""))</f>
        <v/>
      </c>
      <c r="I409" s="47" t="str">
        <f>IF(ISBLANK(A409),"",IFERROR(GETPIVOTDATA("NB NC",TCD_Doc_ST!#REF!,"NOM ENTREPRISE","A")+GETPIVOTDATA("NB NC",TCD_Doc_ST!#REF!,"NOM ENTREPRISE","A"),""))</f>
        <v/>
      </c>
      <c r="J409" s="47" t="str">
        <f>IF(ISBLANK(A409),"",IFERROR((GETPIVOTDATA("Somme de NB",TCD_Doc_ST!$A408,"NOM ENTREPRISE","A")+GETPIVOTDATA("Somme de NB",TCD_Doc_ST!#REF!,"NOM ENTREPRISE","A")+GETPIVOTDATA("Somme de NB",TCD_Habi!$A$3,"NOM ENTREPRISE","A")+Docs_EExt!W408)-(H409+I409),""))</f>
        <v/>
      </c>
      <c r="K409" s="47" t="str">
        <f t="shared" si="13"/>
        <v/>
      </c>
      <c r="L409" s="47" t="str">
        <f>IF(ISBLANK(A409),"",IFERROR(GETPIVOTDATA("NOM ENTREPRISE",TCD_Corresp!$A$3,"NOM ENTREPRISE","A"),""))</f>
        <v/>
      </c>
      <c r="M409" s="47" t="str">
        <f>IF(ISBLANK(A409),"",IFERROR(GETPIVOTDATA("Nombre de N°IE",TCD_Doc_ST!#REF!,"NOM ENTREPRISE","A"),""))</f>
        <v/>
      </c>
      <c r="N409" s="46" t="str">
        <f>IF(ISBLANK(A409),"",IFERROR(GETPIVOTDATA("Nombre de NOM ENTREPRISE",TCD_Doc_ST!$A408,"NOM ENTREPRISE","A"),""))</f>
        <v/>
      </c>
    </row>
    <row r="410" spans="1:14" ht="30" customHeight="1" x14ac:dyDescent="0.25">
      <c r="A410" s="44"/>
      <c r="B410" s="45"/>
      <c r="C410" s="47"/>
      <c r="D410" s="47"/>
      <c r="E410" s="48"/>
      <c r="F410" s="48"/>
      <c r="G410" s="49" t="str">
        <f t="shared" si="12"/>
        <v/>
      </c>
      <c r="H410" s="47" t="str">
        <f>IF(ISBLANK(A410),"",IFERROR(GETPIVOTDATA("NB NC",TCD_Doc_ST!$A409,"NOM ENTREPRISE","A")+Docs_EExt!W409,""))</f>
        <v/>
      </c>
      <c r="I410" s="47" t="str">
        <f>IF(ISBLANK(A410),"",IFERROR(GETPIVOTDATA("NB NC",TCD_Doc_ST!#REF!,"NOM ENTREPRISE","A")+GETPIVOTDATA("NB NC",TCD_Doc_ST!#REF!,"NOM ENTREPRISE","A"),""))</f>
        <v/>
      </c>
      <c r="J410" s="47" t="str">
        <f>IF(ISBLANK(A410),"",IFERROR((GETPIVOTDATA("Somme de NB",TCD_Doc_ST!$A409,"NOM ENTREPRISE","A")+GETPIVOTDATA("Somme de NB",TCD_Doc_ST!#REF!,"NOM ENTREPRISE","A")+GETPIVOTDATA("Somme de NB",TCD_Habi!$A$3,"NOM ENTREPRISE","A")+Docs_EExt!W409)-(H410+I410),""))</f>
        <v/>
      </c>
      <c r="K410" s="47" t="str">
        <f t="shared" si="13"/>
        <v/>
      </c>
      <c r="L410" s="47" t="str">
        <f>IF(ISBLANK(A410),"",IFERROR(GETPIVOTDATA("NOM ENTREPRISE",TCD_Corresp!$A$3,"NOM ENTREPRISE","A"),""))</f>
        <v/>
      </c>
      <c r="M410" s="47" t="str">
        <f>IF(ISBLANK(A410),"",IFERROR(GETPIVOTDATA("Nombre de N°IE",TCD_Doc_ST!#REF!,"NOM ENTREPRISE","A"),""))</f>
        <v/>
      </c>
      <c r="N410" s="46" t="str">
        <f>IF(ISBLANK(A410),"",IFERROR(GETPIVOTDATA("Nombre de NOM ENTREPRISE",TCD_Doc_ST!$A409,"NOM ENTREPRISE","A"),""))</f>
        <v/>
      </c>
    </row>
    <row r="411" spans="1:14" ht="30" customHeight="1" x14ac:dyDescent="0.25">
      <c r="A411" s="44"/>
      <c r="B411" s="45"/>
      <c r="C411" s="47"/>
      <c r="D411" s="47"/>
      <c r="E411" s="48"/>
      <c r="F411" s="48"/>
      <c r="G411" s="49" t="str">
        <f t="shared" si="12"/>
        <v/>
      </c>
      <c r="H411" s="47" t="str">
        <f>IF(ISBLANK(A411),"",IFERROR(GETPIVOTDATA("NB NC",TCD_Doc_ST!$A410,"NOM ENTREPRISE","A")+Docs_EExt!W410,""))</f>
        <v/>
      </c>
      <c r="I411" s="47" t="str">
        <f>IF(ISBLANK(A411),"",IFERROR(GETPIVOTDATA("NB NC",TCD_Doc_ST!#REF!,"NOM ENTREPRISE","A")+GETPIVOTDATA("NB NC",TCD_Doc_ST!#REF!,"NOM ENTREPRISE","A"),""))</f>
        <v/>
      </c>
      <c r="J411" s="47" t="str">
        <f>IF(ISBLANK(A411),"",IFERROR((GETPIVOTDATA("Somme de NB",TCD_Doc_ST!$A410,"NOM ENTREPRISE","A")+GETPIVOTDATA("Somme de NB",TCD_Doc_ST!#REF!,"NOM ENTREPRISE","A")+GETPIVOTDATA("Somme de NB",TCD_Habi!$A$3,"NOM ENTREPRISE","A")+Docs_EExt!W410)-(H411+I411),""))</f>
        <v/>
      </c>
      <c r="K411" s="47" t="str">
        <f t="shared" si="13"/>
        <v/>
      </c>
      <c r="L411" s="47" t="str">
        <f>IF(ISBLANK(A411),"",IFERROR(GETPIVOTDATA("NOM ENTREPRISE",TCD_Corresp!$A$3,"NOM ENTREPRISE","A"),""))</f>
        <v/>
      </c>
      <c r="M411" s="47" t="str">
        <f>IF(ISBLANK(A411),"",IFERROR(GETPIVOTDATA("Nombre de N°IE",TCD_Doc_ST!#REF!,"NOM ENTREPRISE","A"),""))</f>
        <v/>
      </c>
      <c r="N411" s="46" t="str">
        <f>IF(ISBLANK(A411),"",IFERROR(GETPIVOTDATA("Nombre de NOM ENTREPRISE",TCD_Doc_ST!$A410,"NOM ENTREPRISE","A"),""))</f>
        <v/>
      </c>
    </row>
    <row r="412" spans="1:14" ht="30" customHeight="1" x14ac:dyDescent="0.25">
      <c r="A412" s="44"/>
      <c r="B412" s="45"/>
      <c r="C412" s="47"/>
      <c r="D412" s="47"/>
      <c r="E412" s="48"/>
      <c r="F412" s="48"/>
      <c r="G412" s="49" t="str">
        <f t="shared" si="12"/>
        <v/>
      </c>
      <c r="H412" s="47" t="str">
        <f>IF(ISBLANK(A412),"",IFERROR(GETPIVOTDATA("NB NC",TCD_Doc_ST!$A411,"NOM ENTREPRISE","A")+Docs_EExt!W411,""))</f>
        <v/>
      </c>
      <c r="I412" s="47" t="str">
        <f>IF(ISBLANK(A412),"",IFERROR(GETPIVOTDATA("NB NC",TCD_Doc_ST!#REF!,"NOM ENTREPRISE","A")+GETPIVOTDATA("NB NC",TCD_Doc_ST!#REF!,"NOM ENTREPRISE","A"),""))</f>
        <v/>
      </c>
      <c r="J412" s="47" t="str">
        <f>IF(ISBLANK(A412),"",IFERROR((GETPIVOTDATA("Somme de NB",TCD_Doc_ST!$A411,"NOM ENTREPRISE","A")+GETPIVOTDATA("Somme de NB",TCD_Doc_ST!#REF!,"NOM ENTREPRISE","A")+GETPIVOTDATA("Somme de NB",TCD_Habi!$A$3,"NOM ENTREPRISE","A")+Docs_EExt!W411)-(H412+I412),""))</f>
        <v/>
      </c>
      <c r="K412" s="47" t="str">
        <f t="shared" si="13"/>
        <v/>
      </c>
      <c r="L412" s="47" t="str">
        <f>IF(ISBLANK(A412),"",IFERROR(GETPIVOTDATA("NOM ENTREPRISE",TCD_Corresp!$A$3,"NOM ENTREPRISE","A"),""))</f>
        <v/>
      </c>
      <c r="M412" s="47" t="str">
        <f>IF(ISBLANK(A412),"",IFERROR(GETPIVOTDATA("Nombre de N°IE",TCD_Doc_ST!#REF!,"NOM ENTREPRISE","A"),""))</f>
        <v/>
      </c>
      <c r="N412" s="46" t="str">
        <f>IF(ISBLANK(A412),"",IFERROR(GETPIVOTDATA("Nombre de NOM ENTREPRISE",TCD_Doc_ST!$A411,"NOM ENTREPRISE","A"),""))</f>
        <v/>
      </c>
    </row>
    <row r="413" spans="1:14" ht="30" customHeight="1" x14ac:dyDescent="0.25">
      <c r="A413" s="44"/>
      <c r="B413" s="45"/>
      <c r="C413" s="47"/>
      <c r="D413" s="47"/>
      <c r="E413" s="48"/>
      <c r="F413" s="48"/>
      <c r="G413" s="49" t="str">
        <f t="shared" si="12"/>
        <v/>
      </c>
      <c r="H413" s="47" t="str">
        <f>IF(ISBLANK(A413),"",IFERROR(GETPIVOTDATA("NB NC",TCD_Doc_ST!$A412,"NOM ENTREPRISE","A")+Docs_EExt!W412,""))</f>
        <v/>
      </c>
      <c r="I413" s="47" t="str">
        <f>IF(ISBLANK(A413),"",IFERROR(GETPIVOTDATA("NB NC",TCD_Doc_ST!#REF!,"NOM ENTREPRISE","A")+GETPIVOTDATA("NB NC",TCD_Doc_ST!#REF!,"NOM ENTREPRISE","A"),""))</f>
        <v/>
      </c>
      <c r="J413" s="47" t="str">
        <f>IF(ISBLANK(A413),"",IFERROR((GETPIVOTDATA("Somme de NB",TCD_Doc_ST!$A412,"NOM ENTREPRISE","A")+GETPIVOTDATA("Somme de NB",TCD_Doc_ST!#REF!,"NOM ENTREPRISE","A")+GETPIVOTDATA("Somme de NB",TCD_Habi!$A$3,"NOM ENTREPRISE","A")+Docs_EExt!W412)-(H413+I413),""))</f>
        <v/>
      </c>
      <c r="K413" s="47" t="str">
        <f t="shared" si="13"/>
        <v/>
      </c>
      <c r="L413" s="47" t="str">
        <f>IF(ISBLANK(A413),"",IFERROR(GETPIVOTDATA("NOM ENTREPRISE",TCD_Corresp!$A$3,"NOM ENTREPRISE","A"),""))</f>
        <v/>
      </c>
      <c r="M413" s="47" t="str">
        <f>IF(ISBLANK(A413),"",IFERROR(GETPIVOTDATA("Nombre de N°IE",TCD_Doc_ST!#REF!,"NOM ENTREPRISE","A"),""))</f>
        <v/>
      </c>
      <c r="N413" s="46" t="str">
        <f>IF(ISBLANK(A413),"",IFERROR(GETPIVOTDATA("Nombre de NOM ENTREPRISE",TCD_Doc_ST!$A412,"NOM ENTREPRISE","A"),""))</f>
        <v/>
      </c>
    </row>
    <row r="414" spans="1:14" ht="30" customHeight="1" x14ac:dyDescent="0.25">
      <c r="A414" s="44"/>
      <c r="B414" s="45"/>
      <c r="C414" s="47"/>
      <c r="D414" s="47"/>
      <c r="E414" s="48"/>
      <c r="F414" s="48"/>
      <c r="G414" s="49" t="str">
        <f t="shared" si="12"/>
        <v/>
      </c>
      <c r="H414" s="47" t="str">
        <f>IF(ISBLANK(A414),"",IFERROR(GETPIVOTDATA("NB NC",TCD_Doc_ST!$A413,"NOM ENTREPRISE","A")+Docs_EExt!W413,""))</f>
        <v/>
      </c>
      <c r="I414" s="47" t="str">
        <f>IF(ISBLANK(A414),"",IFERROR(GETPIVOTDATA("NB NC",TCD_Doc_ST!#REF!,"NOM ENTREPRISE","A")+GETPIVOTDATA("NB NC",TCD_Doc_ST!#REF!,"NOM ENTREPRISE","A"),""))</f>
        <v/>
      </c>
      <c r="J414" s="47" t="str">
        <f>IF(ISBLANK(A414),"",IFERROR((GETPIVOTDATA("Somme de NB",TCD_Doc_ST!$A413,"NOM ENTREPRISE","A")+GETPIVOTDATA("Somme de NB",TCD_Doc_ST!#REF!,"NOM ENTREPRISE","A")+GETPIVOTDATA("Somme de NB",TCD_Habi!$A$3,"NOM ENTREPRISE","A")+Docs_EExt!W413)-(H414+I414),""))</f>
        <v/>
      </c>
      <c r="K414" s="47" t="str">
        <f t="shared" si="13"/>
        <v/>
      </c>
      <c r="L414" s="47" t="str">
        <f>IF(ISBLANK(A414),"",IFERROR(GETPIVOTDATA("NOM ENTREPRISE",TCD_Corresp!$A$3,"NOM ENTREPRISE","A"),""))</f>
        <v/>
      </c>
      <c r="M414" s="47" t="str">
        <f>IF(ISBLANK(A414),"",IFERROR(GETPIVOTDATA("Nombre de N°IE",TCD_Doc_ST!#REF!,"NOM ENTREPRISE","A"),""))</f>
        <v/>
      </c>
      <c r="N414" s="46" t="str">
        <f>IF(ISBLANK(A414),"",IFERROR(GETPIVOTDATA("Nombre de NOM ENTREPRISE",TCD_Doc_ST!$A413,"NOM ENTREPRISE","A"),""))</f>
        <v/>
      </c>
    </row>
    <row r="415" spans="1:14" ht="30" customHeight="1" x14ac:dyDescent="0.25">
      <c r="A415" s="44"/>
      <c r="B415" s="45"/>
      <c r="C415" s="47"/>
      <c r="D415" s="47"/>
      <c r="E415" s="48"/>
      <c r="F415" s="48"/>
      <c r="G415" s="49" t="str">
        <f t="shared" si="12"/>
        <v/>
      </c>
      <c r="H415" s="47" t="str">
        <f>IF(ISBLANK(A415),"",IFERROR(GETPIVOTDATA("NB NC",TCD_Doc_ST!$A414,"NOM ENTREPRISE","A")+Docs_EExt!W414,""))</f>
        <v/>
      </c>
      <c r="I415" s="47" t="str">
        <f>IF(ISBLANK(A415),"",IFERROR(GETPIVOTDATA("NB NC",TCD_Doc_ST!#REF!,"NOM ENTREPRISE","A")+GETPIVOTDATA("NB NC",TCD_Doc_ST!#REF!,"NOM ENTREPRISE","A"),""))</f>
        <v/>
      </c>
      <c r="J415" s="47" t="str">
        <f>IF(ISBLANK(A415),"",IFERROR((GETPIVOTDATA("Somme de NB",TCD_Doc_ST!$A414,"NOM ENTREPRISE","A")+GETPIVOTDATA("Somme de NB",TCD_Doc_ST!#REF!,"NOM ENTREPRISE","A")+GETPIVOTDATA("Somme de NB",TCD_Habi!$A$3,"NOM ENTREPRISE","A")+Docs_EExt!W414)-(H415+I415),""))</f>
        <v/>
      </c>
      <c r="K415" s="47" t="str">
        <f t="shared" si="13"/>
        <v/>
      </c>
      <c r="L415" s="47" t="str">
        <f>IF(ISBLANK(A415),"",IFERROR(GETPIVOTDATA("NOM ENTREPRISE",TCD_Corresp!$A$3,"NOM ENTREPRISE","A"),""))</f>
        <v/>
      </c>
      <c r="M415" s="47" t="str">
        <f>IF(ISBLANK(A415),"",IFERROR(GETPIVOTDATA("Nombre de N°IE",TCD_Doc_ST!#REF!,"NOM ENTREPRISE","A"),""))</f>
        <v/>
      </c>
      <c r="N415" s="46" t="str">
        <f>IF(ISBLANK(A415),"",IFERROR(GETPIVOTDATA("Nombre de NOM ENTREPRISE",TCD_Doc_ST!$A414,"NOM ENTREPRISE","A"),""))</f>
        <v/>
      </c>
    </row>
    <row r="416" spans="1:14" ht="30" customHeight="1" x14ac:dyDescent="0.25">
      <c r="A416" s="44"/>
      <c r="B416" s="45"/>
      <c r="C416" s="47"/>
      <c r="D416" s="47"/>
      <c r="E416" s="48"/>
      <c r="F416" s="48"/>
      <c r="G416" s="49" t="str">
        <f t="shared" si="12"/>
        <v/>
      </c>
      <c r="H416" s="47" t="str">
        <f>IF(ISBLANK(A416),"",IFERROR(GETPIVOTDATA("NB NC",TCD_Doc_ST!$A415,"NOM ENTREPRISE","A")+Docs_EExt!W415,""))</f>
        <v/>
      </c>
      <c r="I416" s="47" t="str">
        <f>IF(ISBLANK(A416),"",IFERROR(GETPIVOTDATA("NB NC",TCD_Doc_ST!#REF!,"NOM ENTREPRISE","A")+GETPIVOTDATA("NB NC",TCD_Doc_ST!#REF!,"NOM ENTREPRISE","A"),""))</f>
        <v/>
      </c>
      <c r="J416" s="47" t="str">
        <f>IF(ISBLANK(A416),"",IFERROR((GETPIVOTDATA("Somme de NB",TCD_Doc_ST!$A415,"NOM ENTREPRISE","A")+GETPIVOTDATA("Somme de NB",TCD_Doc_ST!#REF!,"NOM ENTREPRISE","A")+GETPIVOTDATA("Somme de NB",TCD_Habi!$A$3,"NOM ENTREPRISE","A")+Docs_EExt!W415)-(H416+I416),""))</f>
        <v/>
      </c>
      <c r="K416" s="47" t="str">
        <f t="shared" si="13"/>
        <v/>
      </c>
      <c r="L416" s="47" t="str">
        <f>IF(ISBLANK(A416),"",IFERROR(GETPIVOTDATA("NOM ENTREPRISE",TCD_Corresp!$A$3,"NOM ENTREPRISE","A"),""))</f>
        <v/>
      </c>
      <c r="M416" s="47" t="str">
        <f>IF(ISBLANK(A416),"",IFERROR(GETPIVOTDATA("Nombre de N°IE",TCD_Doc_ST!#REF!,"NOM ENTREPRISE","A"),""))</f>
        <v/>
      </c>
      <c r="N416" s="46" t="str">
        <f>IF(ISBLANK(A416),"",IFERROR(GETPIVOTDATA("Nombre de NOM ENTREPRISE",TCD_Doc_ST!$A415,"NOM ENTREPRISE","A"),""))</f>
        <v/>
      </c>
    </row>
    <row r="417" spans="1:14" ht="30" customHeight="1" x14ac:dyDescent="0.25">
      <c r="A417" s="44"/>
      <c r="B417" s="45"/>
      <c r="C417" s="47"/>
      <c r="D417" s="47"/>
      <c r="E417" s="48"/>
      <c r="F417" s="48"/>
      <c r="G417" s="49" t="str">
        <f t="shared" si="12"/>
        <v/>
      </c>
      <c r="H417" s="47" t="str">
        <f>IF(ISBLANK(A417),"",IFERROR(GETPIVOTDATA("NB NC",TCD_Doc_ST!$A416,"NOM ENTREPRISE","A")+Docs_EExt!W416,""))</f>
        <v/>
      </c>
      <c r="I417" s="47" t="str">
        <f>IF(ISBLANK(A417),"",IFERROR(GETPIVOTDATA("NB NC",TCD_Doc_ST!#REF!,"NOM ENTREPRISE","A")+GETPIVOTDATA("NB NC",TCD_Doc_ST!#REF!,"NOM ENTREPRISE","A"),""))</f>
        <v/>
      </c>
      <c r="J417" s="47" t="str">
        <f>IF(ISBLANK(A417),"",IFERROR((GETPIVOTDATA("Somme de NB",TCD_Doc_ST!$A416,"NOM ENTREPRISE","A")+GETPIVOTDATA("Somme de NB",TCD_Doc_ST!#REF!,"NOM ENTREPRISE","A")+GETPIVOTDATA("Somme de NB",TCD_Habi!$A$3,"NOM ENTREPRISE","A")+Docs_EExt!W416)-(H417+I417),""))</f>
        <v/>
      </c>
      <c r="K417" s="47" t="str">
        <f t="shared" si="13"/>
        <v/>
      </c>
      <c r="L417" s="47" t="str">
        <f>IF(ISBLANK(A417),"",IFERROR(GETPIVOTDATA("NOM ENTREPRISE",TCD_Corresp!$A$3,"NOM ENTREPRISE","A"),""))</f>
        <v/>
      </c>
      <c r="M417" s="47" t="str">
        <f>IF(ISBLANK(A417),"",IFERROR(GETPIVOTDATA("Nombre de N°IE",TCD_Doc_ST!#REF!,"NOM ENTREPRISE","A"),""))</f>
        <v/>
      </c>
      <c r="N417" s="46" t="str">
        <f>IF(ISBLANK(A417),"",IFERROR(GETPIVOTDATA("Nombre de NOM ENTREPRISE",TCD_Doc_ST!$A416,"NOM ENTREPRISE","A"),""))</f>
        <v/>
      </c>
    </row>
    <row r="418" spans="1:14" ht="30" customHeight="1" x14ac:dyDescent="0.25">
      <c r="A418" s="44"/>
      <c r="B418" s="45"/>
      <c r="C418" s="47"/>
      <c r="D418" s="47"/>
      <c r="E418" s="48"/>
      <c r="F418" s="48"/>
      <c r="G418" s="49" t="str">
        <f t="shared" si="12"/>
        <v/>
      </c>
      <c r="H418" s="47" t="str">
        <f>IF(ISBLANK(A418),"",IFERROR(GETPIVOTDATA("NB NC",TCD_Doc_ST!$A417,"NOM ENTREPRISE","A")+Docs_EExt!W417,""))</f>
        <v/>
      </c>
      <c r="I418" s="47" t="str">
        <f>IF(ISBLANK(A418),"",IFERROR(GETPIVOTDATA("NB NC",TCD_Doc_ST!#REF!,"NOM ENTREPRISE","A")+GETPIVOTDATA("NB NC",TCD_Doc_ST!#REF!,"NOM ENTREPRISE","A"),""))</f>
        <v/>
      </c>
      <c r="J418" s="47" t="str">
        <f>IF(ISBLANK(A418),"",IFERROR((GETPIVOTDATA("Somme de NB",TCD_Doc_ST!$A417,"NOM ENTREPRISE","A")+GETPIVOTDATA("Somme de NB",TCD_Doc_ST!#REF!,"NOM ENTREPRISE","A")+GETPIVOTDATA("Somme de NB",TCD_Habi!$A$3,"NOM ENTREPRISE","A")+Docs_EExt!W417)-(H418+I418),""))</f>
        <v/>
      </c>
      <c r="K418" s="47" t="str">
        <f t="shared" si="13"/>
        <v/>
      </c>
      <c r="L418" s="47" t="str">
        <f>IF(ISBLANK(A418),"",IFERROR(GETPIVOTDATA("NOM ENTREPRISE",TCD_Corresp!$A$3,"NOM ENTREPRISE","A"),""))</f>
        <v/>
      </c>
      <c r="M418" s="47" t="str">
        <f>IF(ISBLANK(A418),"",IFERROR(GETPIVOTDATA("Nombre de N°IE",TCD_Doc_ST!#REF!,"NOM ENTREPRISE","A"),""))</f>
        <v/>
      </c>
      <c r="N418" s="46" t="str">
        <f>IF(ISBLANK(A418),"",IFERROR(GETPIVOTDATA("Nombre de NOM ENTREPRISE",TCD_Doc_ST!$A417,"NOM ENTREPRISE","A"),""))</f>
        <v/>
      </c>
    </row>
    <row r="419" spans="1:14" ht="30" customHeight="1" x14ac:dyDescent="0.25">
      <c r="A419" s="44"/>
      <c r="B419" s="45"/>
      <c r="C419" s="47"/>
      <c r="D419" s="47"/>
      <c r="E419" s="48"/>
      <c r="F419" s="48"/>
      <c r="G419" s="49" t="str">
        <f t="shared" si="12"/>
        <v/>
      </c>
      <c r="H419" s="47" t="str">
        <f>IF(ISBLANK(A419),"",IFERROR(GETPIVOTDATA("NB NC",TCD_Doc_ST!$A418,"NOM ENTREPRISE","A")+Docs_EExt!W418,""))</f>
        <v/>
      </c>
      <c r="I419" s="47" t="str">
        <f>IF(ISBLANK(A419),"",IFERROR(GETPIVOTDATA("NB NC",TCD_Doc_ST!#REF!,"NOM ENTREPRISE","A")+GETPIVOTDATA("NB NC",TCD_Doc_ST!#REF!,"NOM ENTREPRISE","A"),""))</f>
        <v/>
      </c>
      <c r="J419" s="47" t="str">
        <f>IF(ISBLANK(A419),"",IFERROR((GETPIVOTDATA("Somme de NB",TCD_Doc_ST!$A418,"NOM ENTREPRISE","A")+GETPIVOTDATA("Somme de NB",TCD_Doc_ST!#REF!,"NOM ENTREPRISE","A")+GETPIVOTDATA("Somme de NB",TCD_Habi!$A$3,"NOM ENTREPRISE","A")+Docs_EExt!W418)-(H419+I419),""))</f>
        <v/>
      </c>
      <c r="K419" s="47" t="str">
        <f t="shared" si="13"/>
        <v/>
      </c>
      <c r="L419" s="47" t="str">
        <f>IF(ISBLANK(A419),"",IFERROR(GETPIVOTDATA("NOM ENTREPRISE",TCD_Corresp!$A$3,"NOM ENTREPRISE","A"),""))</f>
        <v/>
      </c>
      <c r="M419" s="47" t="str">
        <f>IF(ISBLANK(A419),"",IFERROR(GETPIVOTDATA("Nombre de N°IE",TCD_Doc_ST!#REF!,"NOM ENTREPRISE","A"),""))</f>
        <v/>
      </c>
      <c r="N419" s="46" t="str">
        <f>IF(ISBLANK(A419),"",IFERROR(GETPIVOTDATA("Nombre de NOM ENTREPRISE",TCD_Doc_ST!$A418,"NOM ENTREPRISE","A"),""))</f>
        <v/>
      </c>
    </row>
    <row r="420" spans="1:14" ht="30" customHeight="1" x14ac:dyDescent="0.25">
      <c r="A420" s="44"/>
      <c r="B420" s="45"/>
      <c r="C420" s="47"/>
      <c r="D420" s="47"/>
      <c r="E420" s="48"/>
      <c r="F420" s="48"/>
      <c r="G420" s="49" t="str">
        <f t="shared" si="12"/>
        <v/>
      </c>
      <c r="H420" s="47" t="str">
        <f>IF(ISBLANK(A420),"",IFERROR(GETPIVOTDATA("NB NC",TCD_Doc_ST!$A419,"NOM ENTREPRISE","A")+Docs_EExt!W419,""))</f>
        <v/>
      </c>
      <c r="I420" s="47" t="str">
        <f>IF(ISBLANK(A420),"",IFERROR(GETPIVOTDATA("NB NC",TCD_Doc_ST!#REF!,"NOM ENTREPRISE","A")+GETPIVOTDATA("NB NC",TCD_Doc_ST!#REF!,"NOM ENTREPRISE","A"),""))</f>
        <v/>
      </c>
      <c r="J420" s="47" t="str">
        <f>IF(ISBLANK(A420),"",IFERROR((GETPIVOTDATA("Somme de NB",TCD_Doc_ST!$A419,"NOM ENTREPRISE","A")+GETPIVOTDATA("Somme de NB",TCD_Doc_ST!#REF!,"NOM ENTREPRISE","A")+GETPIVOTDATA("Somme de NB",TCD_Habi!$A$3,"NOM ENTREPRISE","A")+Docs_EExt!W419)-(H420+I420),""))</f>
        <v/>
      </c>
      <c r="K420" s="47" t="str">
        <f t="shared" si="13"/>
        <v/>
      </c>
      <c r="L420" s="47" t="str">
        <f>IF(ISBLANK(A420),"",IFERROR(GETPIVOTDATA("NOM ENTREPRISE",TCD_Corresp!$A$3,"NOM ENTREPRISE","A"),""))</f>
        <v/>
      </c>
      <c r="M420" s="47" t="str">
        <f>IF(ISBLANK(A420),"",IFERROR(GETPIVOTDATA("Nombre de N°IE",TCD_Doc_ST!#REF!,"NOM ENTREPRISE","A"),""))</f>
        <v/>
      </c>
      <c r="N420" s="46" t="str">
        <f>IF(ISBLANK(A420),"",IFERROR(GETPIVOTDATA("Nombre de NOM ENTREPRISE",TCD_Doc_ST!$A419,"NOM ENTREPRISE","A"),""))</f>
        <v/>
      </c>
    </row>
    <row r="421" spans="1:14" ht="30" customHeight="1" x14ac:dyDescent="0.25">
      <c r="A421" s="44"/>
      <c r="B421" s="45"/>
      <c r="C421" s="47"/>
      <c r="D421" s="47"/>
      <c r="E421" s="48"/>
      <c r="F421" s="48"/>
      <c r="G421" s="49" t="str">
        <f t="shared" si="12"/>
        <v/>
      </c>
      <c r="H421" s="47" t="str">
        <f>IF(ISBLANK(A421),"",IFERROR(GETPIVOTDATA("NB NC",TCD_Doc_ST!$A420,"NOM ENTREPRISE","A")+Docs_EExt!W420,""))</f>
        <v/>
      </c>
      <c r="I421" s="47" t="str">
        <f>IF(ISBLANK(A421),"",IFERROR(GETPIVOTDATA("NB NC",TCD_Doc_ST!#REF!,"NOM ENTREPRISE","A")+GETPIVOTDATA("NB NC",TCD_Doc_ST!#REF!,"NOM ENTREPRISE","A"),""))</f>
        <v/>
      </c>
      <c r="J421" s="47" t="str">
        <f>IF(ISBLANK(A421),"",IFERROR((GETPIVOTDATA("Somme de NB",TCD_Doc_ST!$A420,"NOM ENTREPRISE","A")+GETPIVOTDATA("Somme de NB",TCD_Doc_ST!#REF!,"NOM ENTREPRISE","A")+GETPIVOTDATA("Somme de NB",TCD_Habi!$A$3,"NOM ENTREPRISE","A")+Docs_EExt!W420)-(H421+I421),""))</f>
        <v/>
      </c>
      <c r="K421" s="47" t="str">
        <f t="shared" si="13"/>
        <v/>
      </c>
      <c r="L421" s="47" t="str">
        <f>IF(ISBLANK(A421),"",IFERROR(GETPIVOTDATA("NOM ENTREPRISE",TCD_Corresp!$A$3,"NOM ENTREPRISE","A"),""))</f>
        <v/>
      </c>
      <c r="M421" s="47" t="str">
        <f>IF(ISBLANK(A421),"",IFERROR(GETPIVOTDATA("Nombre de N°IE",TCD_Doc_ST!#REF!,"NOM ENTREPRISE","A"),""))</f>
        <v/>
      </c>
      <c r="N421" s="46" t="str">
        <f>IF(ISBLANK(A421),"",IFERROR(GETPIVOTDATA("Nombre de NOM ENTREPRISE",TCD_Doc_ST!$A420,"NOM ENTREPRISE","A"),""))</f>
        <v/>
      </c>
    </row>
    <row r="422" spans="1:14" ht="30" customHeight="1" x14ac:dyDescent="0.25">
      <c r="A422" s="44"/>
      <c r="B422" s="45"/>
      <c r="C422" s="47"/>
      <c r="D422" s="47"/>
      <c r="E422" s="48"/>
      <c r="F422" s="48"/>
      <c r="G422" s="49" t="str">
        <f t="shared" si="12"/>
        <v/>
      </c>
      <c r="H422" s="47" t="str">
        <f>IF(ISBLANK(A422),"",IFERROR(GETPIVOTDATA("NB NC",TCD_Doc_ST!$A421,"NOM ENTREPRISE","A")+Docs_EExt!W421,""))</f>
        <v/>
      </c>
      <c r="I422" s="47" t="str">
        <f>IF(ISBLANK(A422),"",IFERROR(GETPIVOTDATA("NB NC",TCD_Doc_ST!#REF!,"NOM ENTREPRISE","A")+GETPIVOTDATA("NB NC",TCD_Doc_ST!#REF!,"NOM ENTREPRISE","A"),""))</f>
        <v/>
      </c>
      <c r="J422" s="47" t="str">
        <f>IF(ISBLANK(A422),"",IFERROR((GETPIVOTDATA("Somme de NB",TCD_Doc_ST!$A421,"NOM ENTREPRISE","A")+GETPIVOTDATA("Somme de NB",TCD_Doc_ST!#REF!,"NOM ENTREPRISE","A")+GETPIVOTDATA("Somme de NB",TCD_Habi!$A$3,"NOM ENTREPRISE","A")+Docs_EExt!W421)-(H422+I422),""))</f>
        <v/>
      </c>
      <c r="K422" s="47" t="str">
        <f t="shared" si="13"/>
        <v/>
      </c>
      <c r="L422" s="47" t="str">
        <f>IF(ISBLANK(A422),"",IFERROR(GETPIVOTDATA("NOM ENTREPRISE",TCD_Corresp!$A$3,"NOM ENTREPRISE","A"),""))</f>
        <v/>
      </c>
      <c r="M422" s="47" t="str">
        <f>IF(ISBLANK(A422),"",IFERROR(GETPIVOTDATA("Nombre de N°IE",TCD_Doc_ST!#REF!,"NOM ENTREPRISE","A"),""))</f>
        <v/>
      </c>
      <c r="N422" s="46" t="str">
        <f>IF(ISBLANK(A422),"",IFERROR(GETPIVOTDATA("Nombre de NOM ENTREPRISE",TCD_Doc_ST!$A421,"NOM ENTREPRISE","A"),""))</f>
        <v/>
      </c>
    </row>
    <row r="423" spans="1:14" ht="30" customHeight="1" x14ac:dyDescent="0.25">
      <c r="A423" s="44"/>
      <c r="B423" s="45"/>
      <c r="C423" s="47"/>
      <c r="D423" s="47"/>
      <c r="E423" s="48"/>
      <c r="F423" s="48"/>
      <c r="G423" s="49" t="str">
        <f t="shared" si="12"/>
        <v/>
      </c>
      <c r="H423" s="47" t="str">
        <f>IF(ISBLANK(A423),"",IFERROR(GETPIVOTDATA("NB NC",TCD_Doc_ST!$A422,"NOM ENTREPRISE","A")+Docs_EExt!W422,""))</f>
        <v/>
      </c>
      <c r="I423" s="47" t="str">
        <f>IF(ISBLANK(A423),"",IFERROR(GETPIVOTDATA("NB NC",TCD_Doc_ST!#REF!,"NOM ENTREPRISE","A")+GETPIVOTDATA("NB NC",TCD_Doc_ST!#REF!,"NOM ENTREPRISE","A"),""))</f>
        <v/>
      </c>
      <c r="J423" s="47" t="str">
        <f>IF(ISBLANK(A423),"",IFERROR((GETPIVOTDATA("Somme de NB",TCD_Doc_ST!$A422,"NOM ENTREPRISE","A")+GETPIVOTDATA("Somme de NB",TCD_Doc_ST!#REF!,"NOM ENTREPRISE","A")+GETPIVOTDATA("Somme de NB",TCD_Habi!$A$3,"NOM ENTREPRISE","A")+Docs_EExt!W422)-(H423+I423),""))</f>
        <v/>
      </c>
      <c r="K423" s="47" t="str">
        <f t="shared" si="13"/>
        <v/>
      </c>
      <c r="L423" s="47" t="str">
        <f>IF(ISBLANK(A423),"",IFERROR(GETPIVOTDATA("NOM ENTREPRISE",TCD_Corresp!$A$3,"NOM ENTREPRISE","A"),""))</f>
        <v/>
      </c>
      <c r="M423" s="47" t="str">
        <f>IF(ISBLANK(A423),"",IFERROR(GETPIVOTDATA("Nombre de N°IE",TCD_Doc_ST!#REF!,"NOM ENTREPRISE","A"),""))</f>
        <v/>
      </c>
      <c r="N423" s="46" t="str">
        <f>IF(ISBLANK(A423),"",IFERROR(GETPIVOTDATA("Nombre de NOM ENTREPRISE",TCD_Doc_ST!$A422,"NOM ENTREPRISE","A"),""))</f>
        <v/>
      </c>
    </row>
    <row r="424" spans="1:14" ht="30" customHeight="1" x14ac:dyDescent="0.25">
      <c r="A424" s="44"/>
      <c r="B424" s="45"/>
      <c r="C424" s="47"/>
      <c r="D424" s="47"/>
      <c r="E424" s="48"/>
      <c r="F424" s="48"/>
      <c r="G424" s="49" t="str">
        <f t="shared" si="12"/>
        <v/>
      </c>
      <c r="H424" s="47" t="str">
        <f>IF(ISBLANK(A424),"",IFERROR(GETPIVOTDATA("NB NC",TCD_Doc_ST!$A423,"NOM ENTREPRISE","A")+Docs_EExt!W423,""))</f>
        <v/>
      </c>
      <c r="I424" s="47" t="str">
        <f>IF(ISBLANK(A424),"",IFERROR(GETPIVOTDATA("NB NC",TCD_Doc_ST!#REF!,"NOM ENTREPRISE","A")+GETPIVOTDATA("NB NC",TCD_Doc_ST!#REF!,"NOM ENTREPRISE","A"),""))</f>
        <v/>
      </c>
      <c r="J424" s="47" t="str">
        <f>IF(ISBLANK(A424),"",IFERROR((GETPIVOTDATA("Somme de NB",TCD_Doc_ST!$A423,"NOM ENTREPRISE","A")+GETPIVOTDATA("Somme de NB",TCD_Doc_ST!#REF!,"NOM ENTREPRISE","A")+GETPIVOTDATA("Somme de NB",TCD_Habi!$A$3,"NOM ENTREPRISE","A")+Docs_EExt!W423)-(H424+I424),""))</f>
        <v/>
      </c>
      <c r="K424" s="47" t="str">
        <f t="shared" si="13"/>
        <v/>
      </c>
      <c r="L424" s="47" t="str">
        <f>IF(ISBLANK(A424),"",IFERROR(GETPIVOTDATA("NOM ENTREPRISE",TCD_Corresp!$A$3,"NOM ENTREPRISE","A"),""))</f>
        <v/>
      </c>
      <c r="M424" s="47" t="str">
        <f>IF(ISBLANK(A424),"",IFERROR(GETPIVOTDATA("Nombre de N°IE",TCD_Doc_ST!#REF!,"NOM ENTREPRISE","A"),""))</f>
        <v/>
      </c>
      <c r="N424" s="46" t="str">
        <f>IF(ISBLANK(A424),"",IFERROR(GETPIVOTDATA("Nombre de NOM ENTREPRISE",TCD_Doc_ST!$A423,"NOM ENTREPRISE","A"),""))</f>
        <v/>
      </c>
    </row>
    <row r="425" spans="1:14" ht="30" customHeight="1" x14ac:dyDescent="0.25">
      <c r="A425" s="44"/>
      <c r="B425" s="45"/>
      <c r="C425" s="47"/>
      <c r="D425" s="47"/>
      <c r="E425" s="48"/>
      <c r="F425" s="48"/>
      <c r="G425" s="49" t="str">
        <f t="shared" si="12"/>
        <v/>
      </c>
      <c r="H425" s="47" t="str">
        <f>IF(ISBLANK(A425),"",IFERROR(GETPIVOTDATA("NB NC",TCD_Doc_ST!$A424,"NOM ENTREPRISE","A")+Docs_EExt!W424,""))</f>
        <v/>
      </c>
      <c r="I425" s="47" t="str">
        <f>IF(ISBLANK(A425),"",IFERROR(GETPIVOTDATA("NB NC",TCD_Doc_ST!#REF!,"NOM ENTREPRISE","A")+GETPIVOTDATA("NB NC",TCD_Doc_ST!#REF!,"NOM ENTREPRISE","A"),""))</f>
        <v/>
      </c>
      <c r="J425" s="47" t="str">
        <f>IF(ISBLANK(A425),"",IFERROR((GETPIVOTDATA("Somme de NB",TCD_Doc_ST!$A424,"NOM ENTREPRISE","A")+GETPIVOTDATA("Somme de NB",TCD_Doc_ST!#REF!,"NOM ENTREPRISE","A")+GETPIVOTDATA("Somme de NB",TCD_Habi!$A$3,"NOM ENTREPRISE","A")+Docs_EExt!W424)-(H425+I425),""))</f>
        <v/>
      </c>
      <c r="K425" s="47" t="str">
        <f t="shared" si="13"/>
        <v/>
      </c>
      <c r="L425" s="47" t="str">
        <f>IF(ISBLANK(A425),"",IFERROR(GETPIVOTDATA("NOM ENTREPRISE",TCD_Corresp!$A$3,"NOM ENTREPRISE","A"),""))</f>
        <v/>
      </c>
      <c r="M425" s="47" t="str">
        <f>IF(ISBLANK(A425),"",IFERROR(GETPIVOTDATA("Nombre de N°IE",TCD_Doc_ST!#REF!,"NOM ENTREPRISE","A"),""))</f>
        <v/>
      </c>
      <c r="N425" s="46" t="str">
        <f>IF(ISBLANK(A425),"",IFERROR(GETPIVOTDATA("Nombre de NOM ENTREPRISE",TCD_Doc_ST!$A424,"NOM ENTREPRISE","A"),""))</f>
        <v/>
      </c>
    </row>
    <row r="426" spans="1:14" ht="30" customHeight="1" x14ac:dyDescent="0.25">
      <c r="A426" s="44"/>
      <c r="B426" s="45"/>
      <c r="C426" s="47"/>
      <c r="D426" s="47"/>
      <c r="E426" s="48"/>
      <c r="F426" s="48"/>
      <c r="G426" s="49" t="str">
        <f t="shared" si="12"/>
        <v/>
      </c>
      <c r="H426" s="47" t="str">
        <f>IF(ISBLANK(A426),"",IFERROR(GETPIVOTDATA("NB NC",TCD_Doc_ST!$A425,"NOM ENTREPRISE","A")+Docs_EExt!W425,""))</f>
        <v/>
      </c>
      <c r="I426" s="47" t="str">
        <f>IF(ISBLANK(A426),"",IFERROR(GETPIVOTDATA("NB NC",TCD_Doc_ST!#REF!,"NOM ENTREPRISE","A")+GETPIVOTDATA("NB NC",TCD_Doc_ST!#REF!,"NOM ENTREPRISE","A"),""))</f>
        <v/>
      </c>
      <c r="J426" s="47" t="str">
        <f>IF(ISBLANK(A426),"",IFERROR((GETPIVOTDATA("Somme de NB",TCD_Doc_ST!$A425,"NOM ENTREPRISE","A")+GETPIVOTDATA("Somme de NB",TCD_Doc_ST!#REF!,"NOM ENTREPRISE","A")+GETPIVOTDATA("Somme de NB",TCD_Habi!$A$3,"NOM ENTREPRISE","A")+Docs_EExt!W425)-(H426+I426),""))</f>
        <v/>
      </c>
      <c r="K426" s="47" t="str">
        <f t="shared" si="13"/>
        <v/>
      </c>
      <c r="L426" s="47" t="str">
        <f>IF(ISBLANK(A426),"",IFERROR(GETPIVOTDATA("NOM ENTREPRISE",TCD_Corresp!$A$3,"NOM ENTREPRISE","A"),""))</f>
        <v/>
      </c>
      <c r="M426" s="47" t="str">
        <f>IF(ISBLANK(A426),"",IFERROR(GETPIVOTDATA("Nombre de N°IE",TCD_Doc_ST!#REF!,"NOM ENTREPRISE","A"),""))</f>
        <v/>
      </c>
      <c r="N426" s="46" t="str">
        <f>IF(ISBLANK(A426),"",IFERROR(GETPIVOTDATA("Nombre de NOM ENTREPRISE",TCD_Doc_ST!$A425,"NOM ENTREPRISE","A"),""))</f>
        <v/>
      </c>
    </row>
    <row r="427" spans="1:14" ht="30" customHeight="1" x14ac:dyDescent="0.25">
      <c r="A427" s="44"/>
      <c r="B427" s="45"/>
      <c r="C427" s="47"/>
      <c r="D427" s="47"/>
      <c r="E427" s="48"/>
      <c r="F427" s="48"/>
      <c r="G427" s="49" t="str">
        <f t="shared" si="12"/>
        <v/>
      </c>
      <c r="H427" s="47" t="str">
        <f>IF(ISBLANK(A427),"",IFERROR(GETPIVOTDATA("NB NC",TCD_Doc_ST!$A426,"NOM ENTREPRISE","A")+Docs_EExt!W426,""))</f>
        <v/>
      </c>
      <c r="I427" s="47" t="str">
        <f>IF(ISBLANK(A427),"",IFERROR(GETPIVOTDATA("NB NC",TCD_Doc_ST!#REF!,"NOM ENTREPRISE","A")+GETPIVOTDATA("NB NC",TCD_Doc_ST!#REF!,"NOM ENTREPRISE","A"),""))</f>
        <v/>
      </c>
      <c r="J427" s="47" t="str">
        <f>IF(ISBLANK(A427),"",IFERROR((GETPIVOTDATA("Somme de NB",TCD_Doc_ST!$A426,"NOM ENTREPRISE","A")+GETPIVOTDATA("Somme de NB",TCD_Doc_ST!#REF!,"NOM ENTREPRISE","A")+GETPIVOTDATA("Somme de NB",TCD_Habi!$A$3,"NOM ENTREPRISE","A")+Docs_EExt!W426)-(H427+I427),""))</f>
        <v/>
      </c>
      <c r="K427" s="47" t="str">
        <f t="shared" si="13"/>
        <v/>
      </c>
      <c r="L427" s="47" t="str">
        <f>IF(ISBLANK(A427),"",IFERROR(GETPIVOTDATA("NOM ENTREPRISE",TCD_Corresp!$A$3,"NOM ENTREPRISE","A"),""))</f>
        <v/>
      </c>
      <c r="M427" s="47" t="str">
        <f>IF(ISBLANK(A427),"",IFERROR(GETPIVOTDATA("Nombre de N°IE",TCD_Doc_ST!#REF!,"NOM ENTREPRISE","A"),""))</f>
        <v/>
      </c>
      <c r="N427" s="46" t="str">
        <f>IF(ISBLANK(A427),"",IFERROR(GETPIVOTDATA("Nombre de NOM ENTREPRISE",TCD_Doc_ST!$A426,"NOM ENTREPRISE","A"),""))</f>
        <v/>
      </c>
    </row>
    <row r="428" spans="1:14" ht="30" customHeight="1" x14ac:dyDescent="0.25">
      <c r="A428" s="44"/>
      <c r="B428" s="45"/>
      <c r="C428" s="47"/>
      <c r="D428" s="47"/>
      <c r="E428" s="48"/>
      <c r="F428" s="48"/>
      <c r="G428" s="49" t="str">
        <f t="shared" si="12"/>
        <v/>
      </c>
      <c r="H428" s="47" t="str">
        <f>IF(ISBLANK(A428),"",IFERROR(GETPIVOTDATA("NB NC",TCD_Doc_ST!$A427,"NOM ENTREPRISE","A")+Docs_EExt!W427,""))</f>
        <v/>
      </c>
      <c r="I428" s="47" t="str">
        <f>IF(ISBLANK(A428),"",IFERROR(GETPIVOTDATA("NB NC",TCD_Doc_ST!#REF!,"NOM ENTREPRISE","A")+GETPIVOTDATA("NB NC",TCD_Doc_ST!#REF!,"NOM ENTREPRISE","A"),""))</f>
        <v/>
      </c>
      <c r="J428" s="47" t="str">
        <f>IF(ISBLANK(A428),"",IFERROR((GETPIVOTDATA("Somme de NB",TCD_Doc_ST!$A427,"NOM ENTREPRISE","A")+GETPIVOTDATA("Somme de NB",TCD_Doc_ST!#REF!,"NOM ENTREPRISE","A")+GETPIVOTDATA("Somme de NB",TCD_Habi!$A$3,"NOM ENTREPRISE","A")+Docs_EExt!W427)-(H428+I428),""))</f>
        <v/>
      </c>
      <c r="K428" s="47" t="str">
        <f t="shared" si="13"/>
        <v/>
      </c>
      <c r="L428" s="47" t="str">
        <f>IF(ISBLANK(A428),"",IFERROR(GETPIVOTDATA("NOM ENTREPRISE",TCD_Corresp!$A$3,"NOM ENTREPRISE","A"),""))</f>
        <v/>
      </c>
      <c r="M428" s="47" t="str">
        <f>IF(ISBLANK(A428),"",IFERROR(GETPIVOTDATA("Nombre de N°IE",TCD_Doc_ST!#REF!,"NOM ENTREPRISE","A"),""))</f>
        <v/>
      </c>
      <c r="N428" s="46" t="str">
        <f>IF(ISBLANK(A428),"",IFERROR(GETPIVOTDATA("Nombre de NOM ENTREPRISE",TCD_Doc_ST!$A427,"NOM ENTREPRISE","A"),""))</f>
        <v/>
      </c>
    </row>
    <row r="429" spans="1:14" ht="30" customHeight="1" x14ac:dyDescent="0.25">
      <c r="A429" s="44"/>
      <c r="B429" s="45"/>
      <c r="C429" s="47"/>
      <c r="D429" s="47"/>
      <c r="E429" s="48"/>
      <c r="F429" s="48"/>
      <c r="G429" s="49" t="str">
        <f t="shared" si="12"/>
        <v/>
      </c>
      <c r="H429" s="47" t="str">
        <f>IF(ISBLANK(A429),"",IFERROR(GETPIVOTDATA("NB NC",TCD_Doc_ST!$A428,"NOM ENTREPRISE","A")+Docs_EExt!W428,""))</f>
        <v/>
      </c>
      <c r="I429" s="47" t="str">
        <f>IF(ISBLANK(A429),"",IFERROR(GETPIVOTDATA("NB NC",TCD_Doc_ST!#REF!,"NOM ENTREPRISE","A")+GETPIVOTDATA("NB NC",TCD_Doc_ST!#REF!,"NOM ENTREPRISE","A"),""))</f>
        <v/>
      </c>
      <c r="J429" s="47" t="str">
        <f>IF(ISBLANK(A429),"",IFERROR((GETPIVOTDATA("Somme de NB",TCD_Doc_ST!$A428,"NOM ENTREPRISE","A")+GETPIVOTDATA("Somme de NB",TCD_Doc_ST!#REF!,"NOM ENTREPRISE","A")+GETPIVOTDATA("Somme de NB",TCD_Habi!$A$3,"NOM ENTREPRISE","A")+Docs_EExt!W428)-(H429+I429),""))</f>
        <v/>
      </c>
      <c r="K429" s="47" t="str">
        <f t="shared" si="13"/>
        <v/>
      </c>
      <c r="L429" s="47" t="str">
        <f>IF(ISBLANK(A429),"",IFERROR(GETPIVOTDATA("NOM ENTREPRISE",TCD_Corresp!$A$3,"NOM ENTREPRISE","A"),""))</f>
        <v/>
      </c>
      <c r="M429" s="47" t="str">
        <f>IF(ISBLANK(A429),"",IFERROR(GETPIVOTDATA("Nombre de N°IE",TCD_Doc_ST!#REF!,"NOM ENTREPRISE","A"),""))</f>
        <v/>
      </c>
      <c r="N429" s="46" t="str">
        <f>IF(ISBLANK(A429),"",IFERROR(GETPIVOTDATA("Nombre de NOM ENTREPRISE",TCD_Doc_ST!$A428,"NOM ENTREPRISE","A"),""))</f>
        <v/>
      </c>
    </row>
    <row r="430" spans="1:14" ht="30" customHeight="1" x14ac:dyDescent="0.25">
      <c r="A430" s="44"/>
      <c r="B430" s="45"/>
      <c r="C430" s="47"/>
      <c r="D430" s="47"/>
      <c r="E430" s="48"/>
      <c r="F430" s="48"/>
      <c r="G430" s="49" t="str">
        <f t="shared" si="12"/>
        <v/>
      </c>
      <c r="H430" s="47" t="str">
        <f>IF(ISBLANK(A430),"",IFERROR(GETPIVOTDATA("NB NC",TCD_Doc_ST!$A429,"NOM ENTREPRISE","A")+Docs_EExt!W429,""))</f>
        <v/>
      </c>
      <c r="I430" s="47" t="str">
        <f>IF(ISBLANK(A430),"",IFERROR(GETPIVOTDATA("NB NC",TCD_Doc_ST!#REF!,"NOM ENTREPRISE","A")+GETPIVOTDATA("NB NC",TCD_Doc_ST!#REF!,"NOM ENTREPRISE","A"),""))</f>
        <v/>
      </c>
      <c r="J430" s="47" t="str">
        <f>IF(ISBLANK(A430),"",IFERROR((GETPIVOTDATA("Somme de NB",TCD_Doc_ST!$A429,"NOM ENTREPRISE","A")+GETPIVOTDATA("Somme de NB",TCD_Doc_ST!#REF!,"NOM ENTREPRISE","A")+GETPIVOTDATA("Somme de NB",TCD_Habi!$A$3,"NOM ENTREPRISE","A")+Docs_EExt!W429)-(H430+I430),""))</f>
        <v/>
      </c>
      <c r="K430" s="47" t="str">
        <f t="shared" si="13"/>
        <v/>
      </c>
      <c r="L430" s="47" t="str">
        <f>IF(ISBLANK(A430),"",IFERROR(GETPIVOTDATA("NOM ENTREPRISE",TCD_Corresp!$A$3,"NOM ENTREPRISE","A"),""))</f>
        <v/>
      </c>
      <c r="M430" s="47" t="str">
        <f>IF(ISBLANK(A430),"",IFERROR(GETPIVOTDATA("Nombre de N°IE",TCD_Doc_ST!#REF!,"NOM ENTREPRISE","A"),""))</f>
        <v/>
      </c>
      <c r="N430" s="46" t="str">
        <f>IF(ISBLANK(A430),"",IFERROR(GETPIVOTDATA("Nombre de NOM ENTREPRISE",TCD_Doc_ST!$A429,"NOM ENTREPRISE","A"),""))</f>
        <v/>
      </c>
    </row>
    <row r="431" spans="1:14" ht="30" customHeight="1" x14ac:dyDescent="0.25">
      <c r="A431" s="44"/>
      <c r="B431" s="45"/>
      <c r="C431" s="47"/>
      <c r="D431" s="47"/>
      <c r="E431" s="48"/>
      <c r="F431" s="48"/>
      <c r="G431" s="49" t="str">
        <f t="shared" si="12"/>
        <v/>
      </c>
      <c r="H431" s="47" t="str">
        <f>IF(ISBLANK(A431),"",IFERROR(GETPIVOTDATA("NB NC",TCD_Doc_ST!$A430,"NOM ENTREPRISE","A")+Docs_EExt!W430,""))</f>
        <v/>
      </c>
      <c r="I431" s="47" t="str">
        <f>IF(ISBLANK(A431),"",IFERROR(GETPIVOTDATA("NB NC",TCD_Doc_ST!#REF!,"NOM ENTREPRISE","A")+GETPIVOTDATA("NB NC",TCD_Doc_ST!#REF!,"NOM ENTREPRISE","A"),""))</f>
        <v/>
      </c>
      <c r="J431" s="47" t="str">
        <f>IF(ISBLANK(A431),"",IFERROR((GETPIVOTDATA("Somme de NB",TCD_Doc_ST!$A430,"NOM ENTREPRISE","A")+GETPIVOTDATA("Somme de NB",TCD_Doc_ST!#REF!,"NOM ENTREPRISE","A")+GETPIVOTDATA("Somme de NB",TCD_Habi!$A$3,"NOM ENTREPRISE","A")+Docs_EExt!W430)-(H431+I431),""))</f>
        <v/>
      </c>
      <c r="K431" s="47" t="str">
        <f t="shared" si="13"/>
        <v/>
      </c>
      <c r="L431" s="47" t="str">
        <f>IF(ISBLANK(A431),"",IFERROR(GETPIVOTDATA("NOM ENTREPRISE",TCD_Corresp!$A$3,"NOM ENTREPRISE","A"),""))</f>
        <v/>
      </c>
      <c r="M431" s="47" t="str">
        <f>IF(ISBLANK(A431),"",IFERROR(GETPIVOTDATA("Nombre de N°IE",TCD_Doc_ST!#REF!,"NOM ENTREPRISE","A"),""))</f>
        <v/>
      </c>
      <c r="N431" s="46" t="str">
        <f>IF(ISBLANK(A431),"",IFERROR(GETPIVOTDATA("Nombre de NOM ENTREPRISE",TCD_Doc_ST!$A430,"NOM ENTREPRISE","A"),""))</f>
        <v/>
      </c>
    </row>
    <row r="432" spans="1:14" ht="30" customHeight="1" x14ac:dyDescent="0.25">
      <c r="A432" s="44"/>
      <c r="B432" s="45"/>
      <c r="C432" s="47"/>
      <c r="D432" s="47"/>
      <c r="E432" s="48"/>
      <c r="F432" s="48"/>
      <c r="G432" s="49" t="str">
        <f t="shared" si="12"/>
        <v/>
      </c>
      <c r="H432" s="47" t="str">
        <f>IF(ISBLANK(A432),"",IFERROR(GETPIVOTDATA("NB NC",TCD_Doc_ST!$A431,"NOM ENTREPRISE","A")+Docs_EExt!W431,""))</f>
        <v/>
      </c>
      <c r="I432" s="47" t="str">
        <f>IF(ISBLANK(A432),"",IFERROR(GETPIVOTDATA("NB NC",TCD_Doc_ST!#REF!,"NOM ENTREPRISE","A")+GETPIVOTDATA("NB NC",TCD_Doc_ST!#REF!,"NOM ENTREPRISE","A"),""))</f>
        <v/>
      </c>
      <c r="J432" s="47" t="str">
        <f>IF(ISBLANK(A432),"",IFERROR((GETPIVOTDATA("Somme de NB",TCD_Doc_ST!$A431,"NOM ENTREPRISE","A")+GETPIVOTDATA("Somme de NB",TCD_Doc_ST!#REF!,"NOM ENTREPRISE","A")+GETPIVOTDATA("Somme de NB",TCD_Habi!$A$3,"NOM ENTREPRISE","A")+Docs_EExt!W431)-(H432+I432),""))</f>
        <v/>
      </c>
      <c r="K432" s="47" t="str">
        <f t="shared" si="13"/>
        <v/>
      </c>
      <c r="L432" s="47" t="str">
        <f>IF(ISBLANK(A432),"",IFERROR(GETPIVOTDATA("NOM ENTREPRISE",TCD_Corresp!$A$3,"NOM ENTREPRISE","A"),""))</f>
        <v/>
      </c>
      <c r="M432" s="47" t="str">
        <f>IF(ISBLANK(A432),"",IFERROR(GETPIVOTDATA("Nombre de N°IE",TCD_Doc_ST!#REF!,"NOM ENTREPRISE","A"),""))</f>
        <v/>
      </c>
      <c r="N432" s="46" t="str">
        <f>IF(ISBLANK(A432),"",IFERROR(GETPIVOTDATA("Nombre de NOM ENTREPRISE",TCD_Doc_ST!$A431,"NOM ENTREPRISE","A"),""))</f>
        <v/>
      </c>
    </row>
    <row r="433" spans="1:14" ht="30" customHeight="1" x14ac:dyDescent="0.25">
      <c r="A433" s="44"/>
      <c r="B433" s="45"/>
      <c r="C433" s="47"/>
      <c r="D433" s="47"/>
      <c r="E433" s="48"/>
      <c r="F433" s="48"/>
      <c r="G433" s="49" t="str">
        <f t="shared" si="12"/>
        <v/>
      </c>
      <c r="H433" s="47" t="str">
        <f>IF(ISBLANK(A433),"",IFERROR(GETPIVOTDATA("NB NC",TCD_Doc_ST!$A432,"NOM ENTREPRISE","A")+Docs_EExt!W432,""))</f>
        <v/>
      </c>
      <c r="I433" s="47" t="str">
        <f>IF(ISBLANK(A433),"",IFERROR(GETPIVOTDATA("NB NC",TCD_Doc_ST!#REF!,"NOM ENTREPRISE","A")+GETPIVOTDATA("NB NC",TCD_Doc_ST!#REF!,"NOM ENTREPRISE","A"),""))</f>
        <v/>
      </c>
      <c r="J433" s="47" t="str">
        <f>IF(ISBLANK(A433),"",IFERROR((GETPIVOTDATA("Somme de NB",TCD_Doc_ST!$A432,"NOM ENTREPRISE","A")+GETPIVOTDATA("Somme de NB",TCD_Doc_ST!#REF!,"NOM ENTREPRISE","A")+GETPIVOTDATA("Somme de NB",TCD_Habi!$A$3,"NOM ENTREPRISE","A")+Docs_EExt!W432)-(H433+I433),""))</f>
        <v/>
      </c>
      <c r="K433" s="47" t="str">
        <f t="shared" si="13"/>
        <v/>
      </c>
      <c r="L433" s="47" t="str">
        <f>IF(ISBLANK(A433),"",IFERROR(GETPIVOTDATA("NOM ENTREPRISE",TCD_Corresp!$A$3,"NOM ENTREPRISE","A"),""))</f>
        <v/>
      </c>
      <c r="M433" s="47" t="str">
        <f>IF(ISBLANK(A433),"",IFERROR(GETPIVOTDATA("Nombre de N°IE",TCD_Doc_ST!#REF!,"NOM ENTREPRISE","A"),""))</f>
        <v/>
      </c>
      <c r="N433" s="46" t="str">
        <f>IF(ISBLANK(A433),"",IFERROR(GETPIVOTDATA("Nombre de NOM ENTREPRISE",TCD_Doc_ST!$A432,"NOM ENTREPRISE","A"),""))</f>
        <v/>
      </c>
    </row>
    <row r="434" spans="1:14" ht="30" customHeight="1" x14ac:dyDescent="0.25">
      <c r="A434" s="44"/>
      <c r="B434" s="45"/>
      <c r="C434" s="47"/>
      <c r="D434" s="47"/>
      <c r="E434" s="48"/>
      <c r="F434" s="48"/>
      <c r="G434" s="49" t="str">
        <f t="shared" si="12"/>
        <v/>
      </c>
      <c r="H434" s="47" t="str">
        <f>IF(ISBLANK(A434),"",IFERROR(GETPIVOTDATA("NB NC",TCD_Doc_ST!$A433,"NOM ENTREPRISE","A")+Docs_EExt!W433,""))</f>
        <v/>
      </c>
      <c r="I434" s="47" t="str">
        <f>IF(ISBLANK(A434),"",IFERROR(GETPIVOTDATA("NB NC",TCD_Doc_ST!#REF!,"NOM ENTREPRISE","A")+GETPIVOTDATA("NB NC",TCD_Doc_ST!#REF!,"NOM ENTREPRISE","A"),""))</f>
        <v/>
      </c>
      <c r="J434" s="47" t="str">
        <f>IF(ISBLANK(A434),"",IFERROR((GETPIVOTDATA("Somme de NB",TCD_Doc_ST!$A433,"NOM ENTREPRISE","A")+GETPIVOTDATA("Somme de NB",TCD_Doc_ST!#REF!,"NOM ENTREPRISE","A")+GETPIVOTDATA("Somme de NB",TCD_Habi!$A$3,"NOM ENTREPRISE","A")+Docs_EExt!W433)-(H434+I434),""))</f>
        <v/>
      </c>
      <c r="K434" s="47" t="str">
        <f t="shared" si="13"/>
        <v/>
      </c>
      <c r="L434" s="47" t="str">
        <f>IF(ISBLANK(A434),"",IFERROR(GETPIVOTDATA("NOM ENTREPRISE",TCD_Corresp!$A$3,"NOM ENTREPRISE","A"),""))</f>
        <v/>
      </c>
      <c r="M434" s="47" t="str">
        <f>IF(ISBLANK(A434),"",IFERROR(GETPIVOTDATA("Nombre de N°IE",TCD_Doc_ST!#REF!,"NOM ENTREPRISE","A"),""))</f>
        <v/>
      </c>
      <c r="N434" s="46" t="str">
        <f>IF(ISBLANK(A434),"",IFERROR(GETPIVOTDATA("Nombre de NOM ENTREPRISE",TCD_Doc_ST!$A433,"NOM ENTREPRISE","A"),""))</f>
        <v/>
      </c>
    </row>
    <row r="435" spans="1:14" ht="30" customHeight="1" x14ac:dyDescent="0.25">
      <c r="A435" s="44"/>
      <c r="B435" s="45"/>
      <c r="C435" s="47"/>
      <c r="D435" s="47"/>
      <c r="E435" s="48"/>
      <c r="F435" s="48"/>
      <c r="G435" s="49" t="str">
        <f t="shared" si="12"/>
        <v/>
      </c>
      <c r="H435" s="47" t="str">
        <f>IF(ISBLANK(A435),"",IFERROR(GETPIVOTDATA("NB NC",TCD_Doc_ST!$A434,"NOM ENTREPRISE","A")+Docs_EExt!W434,""))</f>
        <v/>
      </c>
      <c r="I435" s="47" t="str">
        <f>IF(ISBLANK(A435),"",IFERROR(GETPIVOTDATA("NB NC",TCD_Doc_ST!#REF!,"NOM ENTREPRISE","A")+GETPIVOTDATA("NB NC",TCD_Doc_ST!#REF!,"NOM ENTREPRISE","A"),""))</f>
        <v/>
      </c>
      <c r="J435" s="47" t="str">
        <f>IF(ISBLANK(A435),"",IFERROR((GETPIVOTDATA("Somme de NB",TCD_Doc_ST!$A434,"NOM ENTREPRISE","A")+GETPIVOTDATA("Somme de NB",TCD_Doc_ST!#REF!,"NOM ENTREPRISE","A")+GETPIVOTDATA("Somme de NB",TCD_Habi!$A$3,"NOM ENTREPRISE","A")+Docs_EExt!W434)-(H435+I435),""))</f>
        <v/>
      </c>
      <c r="K435" s="47" t="str">
        <f t="shared" si="13"/>
        <v/>
      </c>
      <c r="L435" s="47" t="str">
        <f>IF(ISBLANK(A435),"",IFERROR(GETPIVOTDATA("NOM ENTREPRISE",TCD_Corresp!$A$3,"NOM ENTREPRISE","A"),""))</f>
        <v/>
      </c>
      <c r="M435" s="47" t="str">
        <f>IF(ISBLANK(A435),"",IFERROR(GETPIVOTDATA("Nombre de N°IE",TCD_Doc_ST!#REF!,"NOM ENTREPRISE","A"),""))</f>
        <v/>
      </c>
      <c r="N435" s="46" t="str">
        <f>IF(ISBLANK(A435),"",IFERROR(GETPIVOTDATA("Nombre de NOM ENTREPRISE",TCD_Doc_ST!$A434,"NOM ENTREPRISE","A"),""))</f>
        <v/>
      </c>
    </row>
    <row r="436" spans="1:14" ht="30" customHeight="1" x14ac:dyDescent="0.25">
      <c r="A436" s="44"/>
      <c r="B436" s="45"/>
      <c r="C436" s="47"/>
      <c r="D436" s="47"/>
      <c r="E436" s="48"/>
      <c r="F436" s="48"/>
      <c r="G436" s="49" t="str">
        <f t="shared" si="12"/>
        <v/>
      </c>
      <c r="H436" s="47" t="str">
        <f>IF(ISBLANK(A436),"",IFERROR(GETPIVOTDATA("NB NC",TCD_Doc_ST!$A435,"NOM ENTREPRISE","A")+Docs_EExt!W435,""))</f>
        <v/>
      </c>
      <c r="I436" s="47" t="str">
        <f>IF(ISBLANK(A436),"",IFERROR(GETPIVOTDATA("NB NC",TCD_Doc_ST!#REF!,"NOM ENTREPRISE","A")+GETPIVOTDATA("NB NC",TCD_Doc_ST!#REF!,"NOM ENTREPRISE","A"),""))</f>
        <v/>
      </c>
      <c r="J436" s="47" t="str">
        <f>IF(ISBLANK(A436),"",IFERROR((GETPIVOTDATA("Somme de NB",TCD_Doc_ST!$A435,"NOM ENTREPRISE","A")+GETPIVOTDATA("Somme de NB",TCD_Doc_ST!#REF!,"NOM ENTREPRISE","A")+GETPIVOTDATA("Somme de NB",TCD_Habi!$A$3,"NOM ENTREPRISE","A")+Docs_EExt!W435)-(H436+I436),""))</f>
        <v/>
      </c>
      <c r="K436" s="47" t="str">
        <f t="shared" si="13"/>
        <v/>
      </c>
      <c r="L436" s="47" t="str">
        <f>IF(ISBLANK(A436),"",IFERROR(GETPIVOTDATA("NOM ENTREPRISE",TCD_Corresp!$A$3,"NOM ENTREPRISE","A"),""))</f>
        <v/>
      </c>
      <c r="M436" s="47" t="str">
        <f>IF(ISBLANK(A436),"",IFERROR(GETPIVOTDATA("Nombre de N°IE",TCD_Doc_ST!#REF!,"NOM ENTREPRISE","A"),""))</f>
        <v/>
      </c>
      <c r="N436" s="46" t="str">
        <f>IF(ISBLANK(A436),"",IFERROR(GETPIVOTDATA("Nombre de NOM ENTREPRISE",TCD_Doc_ST!$A435,"NOM ENTREPRISE","A"),""))</f>
        <v/>
      </c>
    </row>
    <row r="437" spans="1:14" ht="30" customHeight="1" x14ac:dyDescent="0.25">
      <c r="A437" s="44"/>
      <c r="B437" s="45"/>
      <c r="C437" s="47"/>
      <c r="D437" s="47"/>
      <c r="E437" s="48"/>
      <c r="F437" s="48"/>
      <c r="G437" s="49" t="str">
        <f t="shared" si="12"/>
        <v/>
      </c>
      <c r="H437" s="47" t="str">
        <f>IF(ISBLANK(A437),"",IFERROR(GETPIVOTDATA("NB NC",TCD_Doc_ST!$A436,"NOM ENTREPRISE","A")+Docs_EExt!W436,""))</f>
        <v/>
      </c>
      <c r="I437" s="47" t="str">
        <f>IF(ISBLANK(A437),"",IFERROR(GETPIVOTDATA("NB NC",TCD_Doc_ST!#REF!,"NOM ENTREPRISE","A")+GETPIVOTDATA("NB NC",TCD_Doc_ST!#REF!,"NOM ENTREPRISE","A"),""))</f>
        <v/>
      </c>
      <c r="J437" s="47" t="str">
        <f>IF(ISBLANK(A437),"",IFERROR((GETPIVOTDATA("Somme de NB",TCD_Doc_ST!$A436,"NOM ENTREPRISE","A")+GETPIVOTDATA("Somme de NB",TCD_Doc_ST!#REF!,"NOM ENTREPRISE","A")+GETPIVOTDATA("Somme de NB",TCD_Habi!$A$3,"NOM ENTREPRISE","A")+Docs_EExt!W436)-(H437+I437),""))</f>
        <v/>
      </c>
      <c r="K437" s="47" t="str">
        <f t="shared" si="13"/>
        <v/>
      </c>
      <c r="L437" s="47" t="str">
        <f>IF(ISBLANK(A437),"",IFERROR(GETPIVOTDATA("NOM ENTREPRISE",TCD_Corresp!$A$3,"NOM ENTREPRISE","A"),""))</f>
        <v/>
      </c>
      <c r="M437" s="47" t="str">
        <f>IF(ISBLANK(A437),"",IFERROR(GETPIVOTDATA("Nombre de N°IE",TCD_Doc_ST!#REF!,"NOM ENTREPRISE","A"),""))</f>
        <v/>
      </c>
      <c r="N437" s="46" t="str">
        <f>IF(ISBLANK(A437),"",IFERROR(GETPIVOTDATA("Nombre de NOM ENTREPRISE",TCD_Doc_ST!$A436,"NOM ENTREPRISE","A"),""))</f>
        <v/>
      </c>
    </row>
    <row r="438" spans="1:14" ht="30" customHeight="1" x14ac:dyDescent="0.25">
      <c r="A438" s="44"/>
      <c r="B438" s="45"/>
      <c r="C438" s="47"/>
      <c r="D438" s="47"/>
      <c r="E438" s="48"/>
      <c r="F438" s="48"/>
      <c r="G438" s="49" t="str">
        <f t="shared" si="12"/>
        <v/>
      </c>
      <c r="H438" s="47" t="str">
        <f>IF(ISBLANK(A438),"",IFERROR(GETPIVOTDATA("NB NC",TCD_Doc_ST!$A437,"NOM ENTREPRISE","A")+Docs_EExt!W437,""))</f>
        <v/>
      </c>
      <c r="I438" s="47" t="str">
        <f>IF(ISBLANK(A438),"",IFERROR(GETPIVOTDATA("NB NC",TCD_Doc_ST!#REF!,"NOM ENTREPRISE","A")+GETPIVOTDATA("NB NC",TCD_Doc_ST!#REF!,"NOM ENTREPRISE","A"),""))</f>
        <v/>
      </c>
      <c r="J438" s="47" t="str">
        <f>IF(ISBLANK(A438),"",IFERROR((GETPIVOTDATA("Somme de NB",TCD_Doc_ST!$A437,"NOM ENTREPRISE","A")+GETPIVOTDATA("Somme de NB",TCD_Doc_ST!#REF!,"NOM ENTREPRISE","A")+GETPIVOTDATA("Somme de NB",TCD_Habi!$A$3,"NOM ENTREPRISE","A")+Docs_EExt!W437)-(H438+I438),""))</f>
        <v/>
      </c>
      <c r="K438" s="47" t="str">
        <f t="shared" si="13"/>
        <v/>
      </c>
      <c r="L438" s="47" t="str">
        <f>IF(ISBLANK(A438),"",IFERROR(GETPIVOTDATA("NOM ENTREPRISE",TCD_Corresp!$A$3,"NOM ENTREPRISE","A"),""))</f>
        <v/>
      </c>
      <c r="M438" s="47" t="str">
        <f>IF(ISBLANK(A438),"",IFERROR(GETPIVOTDATA("Nombre de N°IE",TCD_Doc_ST!#REF!,"NOM ENTREPRISE","A"),""))</f>
        <v/>
      </c>
      <c r="N438" s="46" t="str">
        <f>IF(ISBLANK(A438),"",IFERROR(GETPIVOTDATA("Nombre de NOM ENTREPRISE",TCD_Doc_ST!$A437,"NOM ENTREPRISE","A"),""))</f>
        <v/>
      </c>
    </row>
    <row r="439" spans="1:14" ht="30" customHeight="1" x14ac:dyDescent="0.25">
      <c r="A439" s="44"/>
      <c r="B439" s="45"/>
      <c r="C439" s="47"/>
      <c r="D439" s="47"/>
      <c r="E439" s="48"/>
      <c r="F439" s="48"/>
      <c r="G439" s="49" t="str">
        <f t="shared" si="12"/>
        <v/>
      </c>
      <c r="H439" s="47" t="str">
        <f>IF(ISBLANK(A439),"",IFERROR(GETPIVOTDATA("NB NC",TCD_Doc_ST!$A438,"NOM ENTREPRISE","A")+Docs_EExt!W438,""))</f>
        <v/>
      </c>
      <c r="I439" s="47" t="str">
        <f>IF(ISBLANK(A439),"",IFERROR(GETPIVOTDATA("NB NC",TCD_Doc_ST!#REF!,"NOM ENTREPRISE","A")+GETPIVOTDATA("NB NC",TCD_Doc_ST!#REF!,"NOM ENTREPRISE","A"),""))</f>
        <v/>
      </c>
      <c r="J439" s="47" t="str">
        <f>IF(ISBLANK(A439),"",IFERROR((GETPIVOTDATA("Somme de NB",TCD_Doc_ST!$A438,"NOM ENTREPRISE","A")+GETPIVOTDATA("Somme de NB",TCD_Doc_ST!#REF!,"NOM ENTREPRISE","A")+GETPIVOTDATA("Somme de NB",TCD_Habi!$A$3,"NOM ENTREPRISE","A")+Docs_EExt!W438)-(H439+I439),""))</f>
        <v/>
      </c>
      <c r="K439" s="47" t="str">
        <f t="shared" si="13"/>
        <v/>
      </c>
      <c r="L439" s="47" t="str">
        <f>IF(ISBLANK(A439),"",IFERROR(GETPIVOTDATA("NOM ENTREPRISE",TCD_Corresp!$A$3,"NOM ENTREPRISE","A"),""))</f>
        <v/>
      </c>
      <c r="M439" s="47" t="str">
        <f>IF(ISBLANK(A439),"",IFERROR(GETPIVOTDATA("Nombre de N°IE",TCD_Doc_ST!#REF!,"NOM ENTREPRISE","A"),""))</f>
        <v/>
      </c>
      <c r="N439" s="46" t="str">
        <f>IF(ISBLANK(A439),"",IFERROR(GETPIVOTDATA("Nombre de NOM ENTREPRISE",TCD_Doc_ST!$A438,"NOM ENTREPRISE","A"),""))</f>
        <v/>
      </c>
    </row>
    <row r="440" spans="1:14" ht="30" customHeight="1" x14ac:dyDescent="0.25">
      <c r="A440" s="44"/>
      <c r="B440" s="45"/>
      <c r="C440" s="47"/>
      <c r="D440" s="47"/>
      <c r="E440" s="48"/>
      <c r="F440" s="48"/>
      <c r="G440" s="49" t="str">
        <f t="shared" si="12"/>
        <v/>
      </c>
      <c r="H440" s="47" t="str">
        <f>IF(ISBLANK(A440),"",IFERROR(GETPIVOTDATA("NB NC",TCD_Doc_ST!$A439,"NOM ENTREPRISE","A")+Docs_EExt!W439,""))</f>
        <v/>
      </c>
      <c r="I440" s="47" t="str">
        <f>IF(ISBLANK(A440),"",IFERROR(GETPIVOTDATA("NB NC",TCD_Doc_ST!#REF!,"NOM ENTREPRISE","A")+GETPIVOTDATA("NB NC",TCD_Doc_ST!#REF!,"NOM ENTREPRISE","A"),""))</f>
        <v/>
      </c>
      <c r="J440" s="47" t="str">
        <f>IF(ISBLANK(A440),"",IFERROR((GETPIVOTDATA("Somme de NB",TCD_Doc_ST!$A439,"NOM ENTREPRISE","A")+GETPIVOTDATA("Somme de NB",TCD_Doc_ST!#REF!,"NOM ENTREPRISE","A")+GETPIVOTDATA("Somme de NB",TCD_Habi!$A$3,"NOM ENTREPRISE","A")+Docs_EExt!W439)-(H440+I440),""))</f>
        <v/>
      </c>
      <c r="K440" s="47" t="str">
        <f t="shared" si="13"/>
        <v/>
      </c>
      <c r="L440" s="47" t="str">
        <f>IF(ISBLANK(A440),"",IFERROR(GETPIVOTDATA("NOM ENTREPRISE",TCD_Corresp!$A$3,"NOM ENTREPRISE","A"),""))</f>
        <v/>
      </c>
      <c r="M440" s="47" t="str">
        <f>IF(ISBLANK(A440),"",IFERROR(GETPIVOTDATA("Nombre de N°IE",TCD_Doc_ST!#REF!,"NOM ENTREPRISE","A"),""))</f>
        <v/>
      </c>
      <c r="N440" s="46" t="str">
        <f>IF(ISBLANK(A440),"",IFERROR(GETPIVOTDATA("Nombre de NOM ENTREPRISE",TCD_Doc_ST!$A439,"NOM ENTREPRISE","A"),""))</f>
        <v/>
      </c>
    </row>
    <row r="441" spans="1:14" ht="30" customHeight="1" x14ac:dyDescent="0.25">
      <c r="A441" s="44"/>
      <c r="B441" s="45"/>
      <c r="C441" s="47"/>
      <c r="D441" s="47"/>
      <c r="E441" s="48"/>
      <c r="F441" s="48"/>
      <c r="G441" s="49" t="str">
        <f t="shared" si="12"/>
        <v/>
      </c>
      <c r="H441" s="47" t="str">
        <f>IF(ISBLANK(A441),"",IFERROR(GETPIVOTDATA("NB NC",TCD_Doc_ST!$A440,"NOM ENTREPRISE","A")+Docs_EExt!W440,""))</f>
        <v/>
      </c>
      <c r="I441" s="47" t="str">
        <f>IF(ISBLANK(A441),"",IFERROR(GETPIVOTDATA("NB NC",TCD_Doc_ST!#REF!,"NOM ENTREPRISE","A")+GETPIVOTDATA("NB NC",TCD_Doc_ST!#REF!,"NOM ENTREPRISE","A"),""))</f>
        <v/>
      </c>
      <c r="J441" s="47" t="str">
        <f>IF(ISBLANK(A441),"",IFERROR((GETPIVOTDATA("Somme de NB",TCD_Doc_ST!$A440,"NOM ENTREPRISE","A")+GETPIVOTDATA("Somme de NB",TCD_Doc_ST!#REF!,"NOM ENTREPRISE","A")+GETPIVOTDATA("Somme de NB",TCD_Habi!$A$3,"NOM ENTREPRISE","A")+Docs_EExt!W440)-(H441+I441),""))</f>
        <v/>
      </c>
      <c r="K441" s="47" t="str">
        <f t="shared" si="13"/>
        <v/>
      </c>
      <c r="L441" s="47" t="str">
        <f>IF(ISBLANK(A441),"",IFERROR(GETPIVOTDATA("NOM ENTREPRISE",TCD_Corresp!$A$3,"NOM ENTREPRISE","A"),""))</f>
        <v/>
      </c>
      <c r="M441" s="47" t="str">
        <f>IF(ISBLANK(A441),"",IFERROR(GETPIVOTDATA("Nombre de N°IE",TCD_Doc_ST!#REF!,"NOM ENTREPRISE","A"),""))</f>
        <v/>
      </c>
      <c r="N441" s="46" t="str">
        <f>IF(ISBLANK(A441),"",IFERROR(GETPIVOTDATA("Nombre de NOM ENTREPRISE",TCD_Doc_ST!$A440,"NOM ENTREPRISE","A"),""))</f>
        <v/>
      </c>
    </row>
    <row r="442" spans="1:14" ht="30" customHeight="1" x14ac:dyDescent="0.25">
      <c r="A442" s="44"/>
      <c r="B442" s="45"/>
      <c r="C442" s="47"/>
      <c r="D442" s="47"/>
      <c r="E442" s="48"/>
      <c r="F442" s="48"/>
      <c r="G442" s="49" t="str">
        <f t="shared" si="12"/>
        <v/>
      </c>
      <c r="H442" s="47" t="str">
        <f>IF(ISBLANK(A442),"",IFERROR(GETPIVOTDATA("NB NC",TCD_Doc_ST!$A441,"NOM ENTREPRISE","A")+Docs_EExt!W441,""))</f>
        <v/>
      </c>
      <c r="I442" s="47" t="str">
        <f>IF(ISBLANK(A442),"",IFERROR(GETPIVOTDATA("NB NC",TCD_Doc_ST!#REF!,"NOM ENTREPRISE","A")+GETPIVOTDATA("NB NC",TCD_Doc_ST!#REF!,"NOM ENTREPRISE","A"),""))</f>
        <v/>
      </c>
      <c r="J442" s="47" t="str">
        <f>IF(ISBLANK(A442),"",IFERROR((GETPIVOTDATA("Somme de NB",TCD_Doc_ST!$A441,"NOM ENTREPRISE","A")+GETPIVOTDATA("Somme de NB",TCD_Doc_ST!#REF!,"NOM ENTREPRISE","A")+GETPIVOTDATA("Somme de NB",TCD_Habi!$A$3,"NOM ENTREPRISE","A")+Docs_EExt!W441)-(H442+I442),""))</f>
        <v/>
      </c>
      <c r="K442" s="47" t="str">
        <f t="shared" si="13"/>
        <v/>
      </c>
      <c r="L442" s="47" t="str">
        <f>IF(ISBLANK(A442),"",IFERROR(GETPIVOTDATA("NOM ENTREPRISE",TCD_Corresp!$A$3,"NOM ENTREPRISE","A"),""))</f>
        <v/>
      </c>
      <c r="M442" s="47" t="str">
        <f>IF(ISBLANK(A442),"",IFERROR(GETPIVOTDATA("Nombre de N°IE",TCD_Doc_ST!#REF!,"NOM ENTREPRISE","A"),""))</f>
        <v/>
      </c>
      <c r="N442" s="46" t="str">
        <f>IF(ISBLANK(A442),"",IFERROR(GETPIVOTDATA("Nombre de NOM ENTREPRISE",TCD_Doc_ST!$A441,"NOM ENTREPRISE","A"),""))</f>
        <v/>
      </c>
    </row>
    <row r="443" spans="1:14" ht="30" customHeight="1" x14ac:dyDescent="0.25">
      <c r="A443" s="44"/>
      <c r="B443" s="45"/>
      <c r="C443" s="47"/>
      <c r="D443" s="47"/>
      <c r="E443" s="48"/>
      <c r="F443" s="48"/>
      <c r="G443" s="49" t="str">
        <f t="shared" si="12"/>
        <v/>
      </c>
      <c r="H443" s="47" t="str">
        <f>IF(ISBLANK(A443),"",IFERROR(GETPIVOTDATA("NB NC",TCD_Doc_ST!$A442,"NOM ENTREPRISE","A")+Docs_EExt!W442,""))</f>
        <v/>
      </c>
      <c r="I443" s="47" t="str">
        <f>IF(ISBLANK(A443),"",IFERROR(GETPIVOTDATA("NB NC",TCD_Doc_ST!#REF!,"NOM ENTREPRISE","A")+GETPIVOTDATA("NB NC",TCD_Doc_ST!#REF!,"NOM ENTREPRISE","A"),""))</f>
        <v/>
      </c>
      <c r="J443" s="47" t="str">
        <f>IF(ISBLANK(A443),"",IFERROR((GETPIVOTDATA("Somme de NB",TCD_Doc_ST!$A442,"NOM ENTREPRISE","A")+GETPIVOTDATA("Somme de NB",TCD_Doc_ST!#REF!,"NOM ENTREPRISE","A")+GETPIVOTDATA("Somme de NB",TCD_Habi!$A$3,"NOM ENTREPRISE","A")+Docs_EExt!W442)-(H443+I443),""))</f>
        <v/>
      </c>
      <c r="K443" s="47" t="str">
        <f t="shared" si="13"/>
        <v/>
      </c>
      <c r="L443" s="47" t="str">
        <f>IF(ISBLANK(A443),"",IFERROR(GETPIVOTDATA("NOM ENTREPRISE",TCD_Corresp!$A$3,"NOM ENTREPRISE","A"),""))</f>
        <v/>
      </c>
      <c r="M443" s="47" t="str">
        <f>IF(ISBLANK(A443),"",IFERROR(GETPIVOTDATA("Nombre de N°IE",TCD_Doc_ST!#REF!,"NOM ENTREPRISE","A"),""))</f>
        <v/>
      </c>
      <c r="N443" s="46" t="str">
        <f>IF(ISBLANK(A443),"",IFERROR(GETPIVOTDATA("Nombre de NOM ENTREPRISE",TCD_Doc_ST!$A442,"NOM ENTREPRISE","A"),""))</f>
        <v/>
      </c>
    </row>
    <row r="444" spans="1:14" ht="30" customHeight="1" x14ac:dyDescent="0.25">
      <c r="A444" s="44"/>
      <c r="B444" s="45"/>
      <c r="C444" s="47"/>
      <c r="D444" s="47"/>
      <c r="E444" s="48"/>
      <c r="F444" s="48"/>
      <c r="G444" s="49" t="str">
        <f t="shared" si="12"/>
        <v/>
      </c>
      <c r="H444" s="47" t="str">
        <f>IF(ISBLANK(A444),"",IFERROR(GETPIVOTDATA("NB NC",TCD_Doc_ST!$A443,"NOM ENTREPRISE","A")+Docs_EExt!W443,""))</f>
        <v/>
      </c>
      <c r="I444" s="47" t="str">
        <f>IF(ISBLANK(A444),"",IFERROR(GETPIVOTDATA("NB NC",TCD_Doc_ST!#REF!,"NOM ENTREPRISE","A")+GETPIVOTDATA("NB NC",TCD_Doc_ST!#REF!,"NOM ENTREPRISE","A"),""))</f>
        <v/>
      </c>
      <c r="J444" s="47" t="str">
        <f>IF(ISBLANK(A444),"",IFERROR((GETPIVOTDATA("Somme de NB",TCD_Doc_ST!$A443,"NOM ENTREPRISE","A")+GETPIVOTDATA("Somme de NB",TCD_Doc_ST!#REF!,"NOM ENTREPRISE","A")+GETPIVOTDATA("Somme de NB",TCD_Habi!$A$3,"NOM ENTREPRISE","A")+Docs_EExt!W443)-(H444+I444),""))</f>
        <v/>
      </c>
      <c r="K444" s="47" t="str">
        <f t="shared" si="13"/>
        <v/>
      </c>
      <c r="L444" s="47" t="str">
        <f>IF(ISBLANK(A444),"",IFERROR(GETPIVOTDATA("NOM ENTREPRISE",TCD_Corresp!$A$3,"NOM ENTREPRISE","A"),""))</f>
        <v/>
      </c>
      <c r="M444" s="47" t="str">
        <f>IF(ISBLANK(A444),"",IFERROR(GETPIVOTDATA("Nombre de N°IE",TCD_Doc_ST!#REF!,"NOM ENTREPRISE","A"),""))</f>
        <v/>
      </c>
      <c r="N444" s="46" t="str">
        <f>IF(ISBLANK(A444),"",IFERROR(GETPIVOTDATA("Nombre de NOM ENTREPRISE",TCD_Doc_ST!$A443,"NOM ENTREPRISE","A"),""))</f>
        <v/>
      </c>
    </row>
    <row r="445" spans="1:14" ht="30" customHeight="1" x14ac:dyDescent="0.25">
      <c r="A445" s="44"/>
      <c r="B445" s="45"/>
      <c r="C445" s="47"/>
      <c r="D445" s="47"/>
      <c r="E445" s="48"/>
      <c r="F445" s="48"/>
      <c r="G445" s="49" t="str">
        <f t="shared" si="12"/>
        <v/>
      </c>
      <c r="H445" s="47" t="str">
        <f>IF(ISBLANK(A445),"",IFERROR(GETPIVOTDATA("NB NC",TCD_Doc_ST!$A444,"NOM ENTREPRISE","A")+Docs_EExt!W444,""))</f>
        <v/>
      </c>
      <c r="I445" s="47" t="str">
        <f>IF(ISBLANK(A445),"",IFERROR(GETPIVOTDATA("NB NC",TCD_Doc_ST!#REF!,"NOM ENTREPRISE","A")+GETPIVOTDATA("NB NC",TCD_Doc_ST!#REF!,"NOM ENTREPRISE","A"),""))</f>
        <v/>
      </c>
      <c r="J445" s="47" t="str">
        <f>IF(ISBLANK(A445),"",IFERROR((GETPIVOTDATA("Somme de NB",TCD_Doc_ST!$A444,"NOM ENTREPRISE","A")+GETPIVOTDATA("Somme de NB",TCD_Doc_ST!#REF!,"NOM ENTREPRISE","A")+GETPIVOTDATA("Somme de NB",TCD_Habi!$A$3,"NOM ENTREPRISE","A")+Docs_EExt!W444)-(H445+I445),""))</f>
        <v/>
      </c>
      <c r="K445" s="47" t="str">
        <f t="shared" si="13"/>
        <v/>
      </c>
      <c r="L445" s="47" t="str">
        <f>IF(ISBLANK(A445),"",IFERROR(GETPIVOTDATA("NOM ENTREPRISE",TCD_Corresp!$A$3,"NOM ENTREPRISE","A"),""))</f>
        <v/>
      </c>
      <c r="M445" s="47" t="str">
        <f>IF(ISBLANK(A445),"",IFERROR(GETPIVOTDATA("Nombre de N°IE",TCD_Doc_ST!#REF!,"NOM ENTREPRISE","A"),""))</f>
        <v/>
      </c>
      <c r="N445" s="46" t="str">
        <f>IF(ISBLANK(A445),"",IFERROR(GETPIVOTDATA("Nombre de NOM ENTREPRISE",TCD_Doc_ST!$A444,"NOM ENTREPRISE","A"),""))</f>
        <v/>
      </c>
    </row>
    <row r="446" spans="1:14" ht="30" customHeight="1" x14ac:dyDescent="0.25">
      <c r="A446" s="44"/>
      <c r="B446" s="45"/>
      <c r="C446" s="47"/>
      <c r="D446" s="47"/>
      <c r="E446" s="48"/>
      <c r="F446" s="48"/>
      <c r="G446" s="49" t="str">
        <f t="shared" si="12"/>
        <v/>
      </c>
      <c r="H446" s="47" t="str">
        <f>IF(ISBLANK(A446),"",IFERROR(GETPIVOTDATA("NB NC",TCD_Doc_ST!$A445,"NOM ENTREPRISE","A")+Docs_EExt!W445,""))</f>
        <v/>
      </c>
      <c r="I446" s="47" t="str">
        <f>IF(ISBLANK(A446),"",IFERROR(GETPIVOTDATA("NB NC",TCD_Doc_ST!#REF!,"NOM ENTREPRISE","A")+GETPIVOTDATA("NB NC",TCD_Doc_ST!#REF!,"NOM ENTREPRISE","A"),""))</f>
        <v/>
      </c>
      <c r="J446" s="47" t="str">
        <f>IF(ISBLANK(A446),"",IFERROR((GETPIVOTDATA("Somme de NB",TCD_Doc_ST!$A445,"NOM ENTREPRISE","A")+GETPIVOTDATA("Somme de NB",TCD_Doc_ST!#REF!,"NOM ENTREPRISE","A")+GETPIVOTDATA("Somme de NB",TCD_Habi!$A$3,"NOM ENTREPRISE","A")+Docs_EExt!W445)-(H446+I446),""))</f>
        <v/>
      </c>
      <c r="K446" s="47" t="str">
        <f t="shared" si="13"/>
        <v/>
      </c>
      <c r="L446" s="47" t="str">
        <f>IF(ISBLANK(A446),"",IFERROR(GETPIVOTDATA("NOM ENTREPRISE",TCD_Corresp!$A$3,"NOM ENTREPRISE","A"),""))</f>
        <v/>
      </c>
      <c r="M446" s="47" t="str">
        <f>IF(ISBLANK(A446),"",IFERROR(GETPIVOTDATA("Nombre de N°IE",TCD_Doc_ST!#REF!,"NOM ENTREPRISE","A"),""))</f>
        <v/>
      </c>
      <c r="N446" s="46" t="str">
        <f>IF(ISBLANK(A446),"",IFERROR(GETPIVOTDATA("Nombre de NOM ENTREPRISE",TCD_Doc_ST!$A445,"NOM ENTREPRISE","A"),""))</f>
        <v/>
      </c>
    </row>
    <row r="447" spans="1:14" ht="30" customHeight="1" x14ac:dyDescent="0.25">
      <c r="A447" s="44"/>
      <c r="B447" s="45"/>
      <c r="C447" s="47"/>
      <c r="D447" s="47"/>
      <c r="E447" s="48"/>
      <c r="F447" s="48"/>
      <c r="G447" s="49" t="str">
        <f t="shared" si="12"/>
        <v/>
      </c>
      <c r="H447" s="47" t="str">
        <f>IF(ISBLANK(A447),"",IFERROR(GETPIVOTDATA("NB NC",TCD_Doc_ST!$A446,"NOM ENTREPRISE","A")+Docs_EExt!W446,""))</f>
        <v/>
      </c>
      <c r="I447" s="47" t="str">
        <f>IF(ISBLANK(A447),"",IFERROR(GETPIVOTDATA("NB NC",TCD_Doc_ST!#REF!,"NOM ENTREPRISE","A")+GETPIVOTDATA("NB NC",TCD_Doc_ST!#REF!,"NOM ENTREPRISE","A"),""))</f>
        <v/>
      </c>
      <c r="J447" s="47" t="str">
        <f>IF(ISBLANK(A447),"",IFERROR((GETPIVOTDATA("Somme de NB",TCD_Doc_ST!$A446,"NOM ENTREPRISE","A")+GETPIVOTDATA("Somme de NB",TCD_Doc_ST!#REF!,"NOM ENTREPRISE","A")+GETPIVOTDATA("Somme de NB",TCD_Habi!$A$3,"NOM ENTREPRISE","A")+Docs_EExt!W446)-(H447+I447),""))</f>
        <v/>
      </c>
      <c r="K447" s="47" t="str">
        <f t="shared" si="13"/>
        <v/>
      </c>
      <c r="L447" s="47" t="str">
        <f>IF(ISBLANK(A447),"",IFERROR(GETPIVOTDATA("NOM ENTREPRISE",TCD_Corresp!$A$3,"NOM ENTREPRISE","A"),""))</f>
        <v/>
      </c>
      <c r="M447" s="47" t="str">
        <f>IF(ISBLANK(A447),"",IFERROR(GETPIVOTDATA("Nombre de N°IE",TCD_Doc_ST!#REF!,"NOM ENTREPRISE","A"),""))</f>
        <v/>
      </c>
      <c r="N447" s="46" t="str">
        <f>IF(ISBLANK(A447),"",IFERROR(GETPIVOTDATA("Nombre de NOM ENTREPRISE",TCD_Doc_ST!$A446,"NOM ENTREPRISE","A"),""))</f>
        <v/>
      </c>
    </row>
    <row r="448" spans="1:14" ht="30" customHeight="1" x14ac:dyDescent="0.25">
      <c r="A448" s="44"/>
      <c r="B448" s="45"/>
      <c r="C448" s="47"/>
      <c r="D448" s="47"/>
      <c r="E448" s="48"/>
      <c r="F448" s="48"/>
      <c r="G448" s="49" t="str">
        <f t="shared" si="12"/>
        <v/>
      </c>
      <c r="H448" s="47" t="str">
        <f>IF(ISBLANK(A448),"",IFERROR(GETPIVOTDATA("NB NC",TCD_Doc_ST!$A447,"NOM ENTREPRISE","A")+Docs_EExt!W447,""))</f>
        <v/>
      </c>
      <c r="I448" s="47" t="str">
        <f>IF(ISBLANK(A448),"",IFERROR(GETPIVOTDATA("NB NC",TCD_Doc_ST!#REF!,"NOM ENTREPRISE","A")+GETPIVOTDATA("NB NC",TCD_Doc_ST!#REF!,"NOM ENTREPRISE","A"),""))</f>
        <v/>
      </c>
      <c r="J448" s="47" t="str">
        <f>IF(ISBLANK(A448),"",IFERROR((GETPIVOTDATA("Somme de NB",TCD_Doc_ST!$A447,"NOM ENTREPRISE","A")+GETPIVOTDATA("Somme de NB",TCD_Doc_ST!#REF!,"NOM ENTREPRISE","A")+GETPIVOTDATA("Somme de NB",TCD_Habi!$A$3,"NOM ENTREPRISE","A")+Docs_EExt!W447)-(H448+I448),""))</f>
        <v/>
      </c>
      <c r="K448" s="47" t="str">
        <f t="shared" si="13"/>
        <v/>
      </c>
      <c r="L448" s="47" t="str">
        <f>IF(ISBLANK(A448),"",IFERROR(GETPIVOTDATA("NOM ENTREPRISE",TCD_Corresp!$A$3,"NOM ENTREPRISE","A"),""))</f>
        <v/>
      </c>
      <c r="M448" s="47" t="str">
        <f>IF(ISBLANK(A448),"",IFERROR(GETPIVOTDATA("Nombre de N°IE",TCD_Doc_ST!#REF!,"NOM ENTREPRISE","A"),""))</f>
        <v/>
      </c>
      <c r="N448" s="46" t="str">
        <f>IF(ISBLANK(A448),"",IFERROR(GETPIVOTDATA("Nombre de NOM ENTREPRISE",TCD_Doc_ST!$A447,"NOM ENTREPRISE","A"),""))</f>
        <v/>
      </c>
    </row>
    <row r="449" spans="1:14" ht="30" customHeight="1" x14ac:dyDescent="0.25">
      <c r="A449" s="44"/>
      <c r="B449" s="45"/>
      <c r="C449" s="47"/>
      <c r="D449" s="47"/>
      <c r="E449" s="48"/>
      <c r="F449" s="48"/>
      <c r="G449" s="49" t="str">
        <f t="shared" si="12"/>
        <v/>
      </c>
      <c r="H449" s="47" t="str">
        <f>IF(ISBLANK(A449),"",IFERROR(GETPIVOTDATA("NB NC",TCD_Doc_ST!$A448,"NOM ENTREPRISE","A")+Docs_EExt!W448,""))</f>
        <v/>
      </c>
      <c r="I449" s="47" t="str">
        <f>IF(ISBLANK(A449),"",IFERROR(GETPIVOTDATA("NB NC",TCD_Doc_ST!#REF!,"NOM ENTREPRISE","A")+GETPIVOTDATA("NB NC",TCD_Doc_ST!#REF!,"NOM ENTREPRISE","A"),""))</f>
        <v/>
      </c>
      <c r="J449" s="47" t="str">
        <f>IF(ISBLANK(A449),"",IFERROR((GETPIVOTDATA("Somme de NB",TCD_Doc_ST!$A448,"NOM ENTREPRISE","A")+GETPIVOTDATA("Somme de NB",TCD_Doc_ST!#REF!,"NOM ENTREPRISE","A")+GETPIVOTDATA("Somme de NB",TCD_Habi!$A$3,"NOM ENTREPRISE","A")+Docs_EExt!W448)-(H449+I449),""))</f>
        <v/>
      </c>
      <c r="K449" s="47" t="str">
        <f t="shared" si="13"/>
        <v/>
      </c>
      <c r="L449" s="47" t="str">
        <f>IF(ISBLANK(A449),"",IFERROR(GETPIVOTDATA("NOM ENTREPRISE",TCD_Corresp!$A$3,"NOM ENTREPRISE","A"),""))</f>
        <v/>
      </c>
      <c r="M449" s="47" t="str">
        <f>IF(ISBLANK(A449),"",IFERROR(GETPIVOTDATA("Nombre de N°IE",TCD_Doc_ST!#REF!,"NOM ENTREPRISE","A"),""))</f>
        <v/>
      </c>
      <c r="N449" s="46" t="str">
        <f>IF(ISBLANK(A449),"",IFERROR(GETPIVOTDATA("Nombre de NOM ENTREPRISE",TCD_Doc_ST!$A448,"NOM ENTREPRISE","A"),""))</f>
        <v/>
      </c>
    </row>
    <row r="450" spans="1:14" ht="30" customHeight="1" x14ac:dyDescent="0.25">
      <c r="A450" s="44"/>
      <c r="B450" s="45"/>
      <c r="C450" s="47"/>
      <c r="D450" s="47"/>
      <c r="E450" s="48"/>
      <c r="F450" s="48"/>
      <c r="G450" s="49" t="str">
        <f t="shared" si="12"/>
        <v/>
      </c>
      <c r="H450" s="47" t="str">
        <f>IF(ISBLANK(A450),"",IFERROR(GETPIVOTDATA("NB NC",TCD_Doc_ST!$A449,"NOM ENTREPRISE","A")+Docs_EExt!W449,""))</f>
        <v/>
      </c>
      <c r="I450" s="47" t="str">
        <f>IF(ISBLANK(A450),"",IFERROR(GETPIVOTDATA("NB NC",TCD_Doc_ST!#REF!,"NOM ENTREPRISE","A")+GETPIVOTDATA("NB NC",TCD_Doc_ST!#REF!,"NOM ENTREPRISE","A"),""))</f>
        <v/>
      </c>
      <c r="J450" s="47" t="str">
        <f>IF(ISBLANK(A450),"",IFERROR((GETPIVOTDATA("Somme de NB",TCD_Doc_ST!$A449,"NOM ENTREPRISE","A")+GETPIVOTDATA("Somme de NB",TCD_Doc_ST!#REF!,"NOM ENTREPRISE","A")+GETPIVOTDATA("Somme de NB",TCD_Habi!$A$3,"NOM ENTREPRISE","A")+Docs_EExt!W449)-(H450+I450),""))</f>
        <v/>
      </c>
      <c r="K450" s="47" t="str">
        <f t="shared" si="13"/>
        <v/>
      </c>
      <c r="L450" s="47" t="str">
        <f>IF(ISBLANK(A450),"",IFERROR(GETPIVOTDATA("NOM ENTREPRISE",TCD_Corresp!$A$3,"NOM ENTREPRISE","A"),""))</f>
        <v/>
      </c>
      <c r="M450" s="47" t="str">
        <f>IF(ISBLANK(A450),"",IFERROR(GETPIVOTDATA("Nombre de N°IE",TCD_Doc_ST!#REF!,"NOM ENTREPRISE","A"),""))</f>
        <v/>
      </c>
      <c r="N450" s="46" t="str">
        <f>IF(ISBLANK(A450),"",IFERROR(GETPIVOTDATA("Nombre de NOM ENTREPRISE",TCD_Doc_ST!$A449,"NOM ENTREPRISE","A"),""))</f>
        <v/>
      </c>
    </row>
    <row r="451" spans="1:14" ht="30" customHeight="1" x14ac:dyDescent="0.25">
      <c r="A451" s="44"/>
      <c r="B451" s="45"/>
      <c r="C451" s="47"/>
      <c r="D451" s="47"/>
      <c r="E451" s="48"/>
      <c r="F451" s="48"/>
      <c r="G451" s="49" t="str">
        <f t="shared" si="12"/>
        <v/>
      </c>
      <c r="H451" s="47" t="str">
        <f>IF(ISBLANK(A451),"",IFERROR(GETPIVOTDATA("NB NC",TCD_Doc_ST!$A450,"NOM ENTREPRISE","A")+Docs_EExt!W450,""))</f>
        <v/>
      </c>
      <c r="I451" s="47" t="str">
        <f>IF(ISBLANK(A451),"",IFERROR(GETPIVOTDATA("NB NC",TCD_Doc_ST!#REF!,"NOM ENTREPRISE","A")+GETPIVOTDATA("NB NC",TCD_Doc_ST!#REF!,"NOM ENTREPRISE","A"),""))</f>
        <v/>
      </c>
      <c r="J451" s="47" t="str">
        <f>IF(ISBLANK(A451),"",IFERROR((GETPIVOTDATA("Somme de NB",TCD_Doc_ST!$A450,"NOM ENTREPRISE","A")+GETPIVOTDATA("Somme de NB",TCD_Doc_ST!#REF!,"NOM ENTREPRISE","A")+GETPIVOTDATA("Somme de NB",TCD_Habi!$A$3,"NOM ENTREPRISE","A")+Docs_EExt!W450)-(H451+I451),""))</f>
        <v/>
      </c>
      <c r="K451" s="47" t="str">
        <f t="shared" si="13"/>
        <v/>
      </c>
      <c r="L451" s="47" t="str">
        <f>IF(ISBLANK(A451),"",IFERROR(GETPIVOTDATA("NOM ENTREPRISE",TCD_Corresp!$A$3,"NOM ENTREPRISE","A"),""))</f>
        <v/>
      </c>
      <c r="M451" s="47" t="str">
        <f>IF(ISBLANK(A451),"",IFERROR(GETPIVOTDATA("Nombre de N°IE",TCD_Doc_ST!#REF!,"NOM ENTREPRISE","A"),""))</f>
        <v/>
      </c>
      <c r="N451" s="46" t="str">
        <f>IF(ISBLANK(A451),"",IFERROR(GETPIVOTDATA("Nombre de NOM ENTREPRISE",TCD_Doc_ST!$A450,"NOM ENTREPRISE","A"),""))</f>
        <v/>
      </c>
    </row>
    <row r="452" spans="1:14" ht="30" customHeight="1" x14ac:dyDescent="0.25">
      <c r="A452" s="44"/>
      <c r="B452" s="45"/>
      <c r="C452" s="47"/>
      <c r="D452" s="47"/>
      <c r="E452" s="48"/>
      <c r="F452" s="48"/>
      <c r="G452" s="49" t="str">
        <f t="shared" si="12"/>
        <v/>
      </c>
      <c r="H452" s="47" t="str">
        <f>IF(ISBLANK(A452),"",IFERROR(GETPIVOTDATA("NB NC",TCD_Doc_ST!$A451,"NOM ENTREPRISE","A")+Docs_EExt!W451,""))</f>
        <v/>
      </c>
      <c r="I452" s="47" t="str">
        <f>IF(ISBLANK(A452),"",IFERROR(GETPIVOTDATA("NB NC",TCD_Doc_ST!#REF!,"NOM ENTREPRISE","A")+GETPIVOTDATA("NB NC",TCD_Doc_ST!#REF!,"NOM ENTREPRISE","A"),""))</f>
        <v/>
      </c>
      <c r="J452" s="47" t="str">
        <f>IF(ISBLANK(A452),"",IFERROR((GETPIVOTDATA("Somme de NB",TCD_Doc_ST!$A451,"NOM ENTREPRISE","A")+GETPIVOTDATA("Somme de NB",TCD_Doc_ST!#REF!,"NOM ENTREPRISE","A")+GETPIVOTDATA("Somme de NB",TCD_Habi!$A$3,"NOM ENTREPRISE","A")+Docs_EExt!W451)-(H452+I452),""))</f>
        <v/>
      </c>
      <c r="K452" s="47" t="str">
        <f t="shared" si="13"/>
        <v/>
      </c>
      <c r="L452" s="47" t="str">
        <f>IF(ISBLANK(A452),"",IFERROR(GETPIVOTDATA("NOM ENTREPRISE",TCD_Corresp!$A$3,"NOM ENTREPRISE","A"),""))</f>
        <v/>
      </c>
      <c r="M452" s="47" t="str">
        <f>IF(ISBLANK(A452),"",IFERROR(GETPIVOTDATA("Nombre de N°IE",TCD_Doc_ST!#REF!,"NOM ENTREPRISE","A"),""))</f>
        <v/>
      </c>
      <c r="N452" s="46" t="str">
        <f>IF(ISBLANK(A452),"",IFERROR(GETPIVOTDATA("Nombre de NOM ENTREPRISE",TCD_Doc_ST!$A451,"NOM ENTREPRISE","A"),""))</f>
        <v/>
      </c>
    </row>
    <row r="453" spans="1:14" ht="30" customHeight="1" x14ac:dyDescent="0.25">
      <c r="A453" s="44"/>
      <c r="B453" s="45"/>
      <c r="C453" s="47"/>
      <c r="D453" s="47"/>
      <c r="E453" s="48"/>
      <c r="F453" s="48"/>
      <c r="G453" s="49" t="str">
        <f t="shared" ref="G453:G500" si="14">IFERROR(J453/(H453+I453+J453),"")</f>
        <v/>
      </c>
      <c r="H453" s="47" t="str">
        <f>IF(ISBLANK(A453),"",IFERROR(GETPIVOTDATA("NB NC",TCD_Doc_ST!$A452,"NOM ENTREPRISE","A")+Docs_EExt!W452,""))</f>
        <v/>
      </c>
      <c r="I453" s="47" t="str">
        <f>IF(ISBLANK(A453),"",IFERROR(GETPIVOTDATA("NB NC",TCD_Doc_ST!#REF!,"NOM ENTREPRISE","A")+GETPIVOTDATA("NB NC",TCD_Doc_ST!#REF!,"NOM ENTREPRISE","A"),""))</f>
        <v/>
      </c>
      <c r="J453" s="47" t="str">
        <f>IF(ISBLANK(A453),"",IFERROR((GETPIVOTDATA("Somme de NB",TCD_Doc_ST!$A452,"NOM ENTREPRISE","A")+GETPIVOTDATA("Somme de NB",TCD_Doc_ST!#REF!,"NOM ENTREPRISE","A")+GETPIVOTDATA("Somme de NB",TCD_Habi!$A$3,"NOM ENTREPRISE","A")+Docs_EExt!W452)-(H453+I453),""))</f>
        <v/>
      </c>
      <c r="K453" s="47" t="str">
        <f t="shared" ref="K453:K500" si="15">IF(ISBLANK(A453),"",J453+I453+H453)</f>
        <v/>
      </c>
      <c r="L453" s="47" t="str">
        <f>IF(ISBLANK(A453),"",IFERROR(GETPIVOTDATA("NOM ENTREPRISE",TCD_Corresp!$A$3,"NOM ENTREPRISE","A"),""))</f>
        <v/>
      </c>
      <c r="M453" s="47" t="str">
        <f>IF(ISBLANK(A453),"",IFERROR(GETPIVOTDATA("Nombre de N°IE",TCD_Doc_ST!#REF!,"NOM ENTREPRISE","A"),""))</f>
        <v/>
      </c>
      <c r="N453" s="46" t="str">
        <f>IF(ISBLANK(A453),"",IFERROR(GETPIVOTDATA("Nombre de NOM ENTREPRISE",TCD_Doc_ST!$A452,"NOM ENTREPRISE","A"),""))</f>
        <v/>
      </c>
    </row>
    <row r="454" spans="1:14" ht="30" customHeight="1" x14ac:dyDescent="0.25">
      <c r="A454" s="44"/>
      <c r="B454" s="45"/>
      <c r="C454" s="47"/>
      <c r="D454" s="47"/>
      <c r="E454" s="48"/>
      <c r="F454" s="48"/>
      <c r="G454" s="49" t="str">
        <f t="shared" si="14"/>
        <v/>
      </c>
      <c r="H454" s="47" t="str">
        <f>IF(ISBLANK(A454),"",IFERROR(GETPIVOTDATA("NB NC",TCD_Doc_ST!$A453,"NOM ENTREPRISE","A")+Docs_EExt!W453,""))</f>
        <v/>
      </c>
      <c r="I454" s="47" t="str">
        <f>IF(ISBLANK(A454),"",IFERROR(GETPIVOTDATA("NB NC",TCD_Doc_ST!#REF!,"NOM ENTREPRISE","A")+GETPIVOTDATA("NB NC",TCD_Doc_ST!#REF!,"NOM ENTREPRISE","A"),""))</f>
        <v/>
      </c>
      <c r="J454" s="47" t="str">
        <f>IF(ISBLANK(A454),"",IFERROR((GETPIVOTDATA("Somme de NB",TCD_Doc_ST!$A453,"NOM ENTREPRISE","A")+GETPIVOTDATA("Somme de NB",TCD_Doc_ST!#REF!,"NOM ENTREPRISE","A")+GETPIVOTDATA("Somme de NB",TCD_Habi!$A$3,"NOM ENTREPRISE","A")+Docs_EExt!W453)-(H454+I454),""))</f>
        <v/>
      </c>
      <c r="K454" s="47" t="str">
        <f t="shared" si="15"/>
        <v/>
      </c>
      <c r="L454" s="47" t="str">
        <f>IF(ISBLANK(A454),"",IFERROR(GETPIVOTDATA("NOM ENTREPRISE",TCD_Corresp!$A$3,"NOM ENTREPRISE","A"),""))</f>
        <v/>
      </c>
      <c r="M454" s="47" t="str">
        <f>IF(ISBLANK(A454),"",IFERROR(GETPIVOTDATA("Nombre de N°IE",TCD_Doc_ST!#REF!,"NOM ENTREPRISE","A"),""))</f>
        <v/>
      </c>
      <c r="N454" s="46" t="str">
        <f>IF(ISBLANK(A454),"",IFERROR(GETPIVOTDATA("Nombre de NOM ENTREPRISE",TCD_Doc_ST!$A453,"NOM ENTREPRISE","A"),""))</f>
        <v/>
      </c>
    </row>
    <row r="455" spans="1:14" ht="30" customHeight="1" x14ac:dyDescent="0.25">
      <c r="A455" s="44"/>
      <c r="B455" s="45"/>
      <c r="C455" s="47"/>
      <c r="D455" s="47"/>
      <c r="E455" s="48"/>
      <c r="F455" s="48"/>
      <c r="G455" s="49" t="str">
        <f t="shared" si="14"/>
        <v/>
      </c>
      <c r="H455" s="47" t="str">
        <f>IF(ISBLANK(A455),"",IFERROR(GETPIVOTDATA("NB NC",TCD_Doc_ST!$A454,"NOM ENTREPRISE","A")+Docs_EExt!W454,""))</f>
        <v/>
      </c>
      <c r="I455" s="47" t="str">
        <f>IF(ISBLANK(A455),"",IFERROR(GETPIVOTDATA("NB NC",TCD_Doc_ST!#REF!,"NOM ENTREPRISE","A")+GETPIVOTDATA("NB NC",TCD_Doc_ST!#REF!,"NOM ENTREPRISE","A"),""))</f>
        <v/>
      </c>
      <c r="J455" s="47" t="str">
        <f>IF(ISBLANK(A455),"",IFERROR((GETPIVOTDATA("Somme de NB",TCD_Doc_ST!$A454,"NOM ENTREPRISE","A")+GETPIVOTDATA("Somme de NB",TCD_Doc_ST!#REF!,"NOM ENTREPRISE","A")+GETPIVOTDATA("Somme de NB",TCD_Habi!$A$3,"NOM ENTREPRISE","A")+Docs_EExt!W454)-(H455+I455),""))</f>
        <v/>
      </c>
      <c r="K455" s="47" t="str">
        <f t="shared" si="15"/>
        <v/>
      </c>
      <c r="L455" s="47" t="str">
        <f>IF(ISBLANK(A455),"",IFERROR(GETPIVOTDATA("NOM ENTREPRISE",TCD_Corresp!$A$3,"NOM ENTREPRISE","A"),""))</f>
        <v/>
      </c>
      <c r="M455" s="47" t="str">
        <f>IF(ISBLANK(A455),"",IFERROR(GETPIVOTDATA("Nombre de N°IE",TCD_Doc_ST!#REF!,"NOM ENTREPRISE","A"),""))</f>
        <v/>
      </c>
      <c r="N455" s="46" t="str">
        <f>IF(ISBLANK(A455),"",IFERROR(GETPIVOTDATA("Nombre de NOM ENTREPRISE",TCD_Doc_ST!$A454,"NOM ENTREPRISE","A"),""))</f>
        <v/>
      </c>
    </row>
    <row r="456" spans="1:14" ht="30" customHeight="1" x14ac:dyDescent="0.25">
      <c r="A456" s="44"/>
      <c r="B456" s="45"/>
      <c r="C456" s="47"/>
      <c r="D456" s="47"/>
      <c r="E456" s="48"/>
      <c r="F456" s="48"/>
      <c r="G456" s="49" t="str">
        <f t="shared" si="14"/>
        <v/>
      </c>
      <c r="H456" s="47" t="str">
        <f>IF(ISBLANK(A456),"",IFERROR(GETPIVOTDATA("NB NC",TCD_Doc_ST!$A455,"NOM ENTREPRISE","A")+Docs_EExt!W455,""))</f>
        <v/>
      </c>
      <c r="I456" s="47" t="str">
        <f>IF(ISBLANK(A456),"",IFERROR(GETPIVOTDATA("NB NC",TCD_Doc_ST!#REF!,"NOM ENTREPRISE","A")+GETPIVOTDATA("NB NC",TCD_Doc_ST!#REF!,"NOM ENTREPRISE","A"),""))</f>
        <v/>
      </c>
      <c r="J456" s="47" t="str">
        <f>IF(ISBLANK(A456),"",IFERROR((GETPIVOTDATA("Somme de NB",TCD_Doc_ST!$A455,"NOM ENTREPRISE","A")+GETPIVOTDATA("Somme de NB",TCD_Doc_ST!#REF!,"NOM ENTREPRISE","A")+GETPIVOTDATA("Somme de NB",TCD_Habi!$A$3,"NOM ENTREPRISE","A")+Docs_EExt!W455)-(H456+I456),""))</f>
        <v/>
      </c>
      <c r="K456" s="47" t="str">
        <f t="shared" si="15"/>
        <v/>
      </c>
      <c r="L456" s="47" t="str">
        <f>IF(ISBLANK(A456),"",IFERROR(GETPIVOTDATA("NOM ENTREPRISE",TCD_Corresp!$A$3,"NOM ENTREPRISE","A"),""))</f>
        <v/>
      </c>
      <c r="M456" s="47" t="str">
        <f>IF(ISBLANK(A456),"",IFERROR(GETPIVOTDATA("Nombre de N°IE",TCD_Doc_ST!#REF!,"NOM ENTREPRISE","A"),""))</f>
        <v/>
      </c>
      <c r="N456" s="46" t="str">
        <f>IF(ISBLANK(A456),"",IFERROR(GETPIVOTDATA("Nombre de NOM ENTREPRISE",TCD_Doc_ST!$A455,"NOM ENTREPRISE","A"),""))</f>
        <v/>
      </c>
    </row>
    <row r="457" spans="1:14" ht="30" customHeight="1" x14ac:dyDescent="0.25">
      <c r="A457" s="44"/>
      <c r="B457" s="45"/>
      <c r="C457" s="47"/>
      <c r="D457" s="47"/>
      <c r="E457" s="48"/>
      <c r="F457" s="48"/>
      <c r="G457" s="49" t="str">
        <f t="shared" si="14"/>
        <v/>
      </c>
      <c r="H457" s="47" t="str">
        <f>IF(ISBLANK(A457),"",IFERROR(GETPIVOTDATA("NB NC",TCD_Doc_ST!$A456,"NOM ENTREPRISE","A")+Docs_EExt!W456,""))</f>
        <v/>
      </c>
      <c r="I457" s="47" t="str">
        <f>IF(ISBLANK(A457),"",IFERROR(GETPIVOTDATA("NB NC",TCD_Doc_ST!#REF!,"NOM ENTREPRISE","A")+GETPIVOTDATA("NB NC",TCD_Doc_ST!#REF!,"NOM ENTREPRISE","A"),""))</f>
        <v/>
      </c>
      <c r="J457" s="47" t="str">
        <f>IF(ISBLANK(A457),"",IFERROR((GETPIVOTDATA("Somme de NB",TCD_Doc_ST!$A456,"NOM ENTREPRISE","A")+GETPIVOTDATA("Somme de NB",TCD_Doc_ST!#REF!,"NOM ENTREPRISE","A")+GETPIVOTDATA("Somme de NB",TCD_Habi!$A$3,"NOM ENTREPRISE","A")+Docs_EExt!W456)-(H457+I457),""))</f>
        <v/>
      </c>
      <c r="K457" s="47" t="str">
        <f t="shared" si="15"/>
        <v/>
      </c>
      <c r="L457" s="47" t="str">
        <f>IF(ISBLANK(A457),"",IFERROR(GETPIVOTDATA("NOM ENTREPRISE",TCD_Corresp!$A$3,"NOM ENTREPRISE","A"),""))</f>
        <v/>
      </c>
      <c r="M457" s="47" t="str">
        <f>IF(ISBLANK(A457),"",IFERROR(GETPIVOTDATA("Nombre de N°IE",TCD_Doc_ST!#REF!,"NOM ENTREPRISE","A"),""))</f>
        <v/>
      </c>
      <c r="N457" s="46" t="str">
        <f>IF(ISBLANK(A457),"",IFERROR(GETPIVOTDATA("Nombre de NOM ENTREPRISE",TCD_Doc_ST!$A456,"NOM ENTREPRISE","A"),""))</f>
        <v/>
      </c>
    </row>
    <row r="458" spans="1:14" ht="30" customHeight="1" x14ac:dyDescent="0.25">
      <c r="A458" s="44"/>
      <c r="B458" s="45"/>
      <c r="C458" s="47"/>
      <c r="D458" s="47"/>
      <c r="E458" s="48"/>
      <c r="F458" s="48"/>
      <c r="G458" s="49" t="str">
        <f t="shared" si="14"/>
        <v/>
      </c>
      <c r="H458" s="47" t="str">
        <f>IF(ISBLANK(A458),"",IFERROR(GETPIVOTDATA("NB NC",TCD_Doc_ST!$A457,"NOM ENTREPRISE","A")+Docs_EExt!W457,""))</f>
        <v/>
      </c>
      <c r="I458" s="47" t="str">
        <f>IF(ISBLANK(A458),"",IFERROR(GETPIVOTDATA("NB NC",TCD_Doc_ST!#REF!,"NOM ENTREPRISE","A")+GETPIVOTDATA("NB NC",TCD_Doc_ST!#REF!,"NOM ENTREPRISE","A"),""))</f>
        <v/>
      </c>
      <c r="J458" s="47" t="str">
        <f>IF(ISBLANK(A458),"",IFERROR((GETPIVOTDATA("Somme de NB",TCD_Doc_ST!$A457,"NOM ENTREPRISE","A")+GETPIVOTDATA("Somme de NB",TCD_Doc_ST!#REF!,"NOM ENTREPRISE","A")+GETPIVOTDATA("Somme de NB",TCD_Habi!$A$3,"NOM ENTREPRISE","A")+Docs_EExt!W457)-(H458+I458),""))</f>
        <v/>
      </c>
      <c r="K458" s="47" t="str">
        <f t="shared" si="15"/>
        <v/>
      </c>
      <c r="L458" s="47" t="str">
        <f>IF(ISBLANK(A458),"",IFERROR(GETPIVOTDATA("NOM ENTREPRISE",TCD_Corresp!$A$3,"NOM ENTREPRISE","A"),""))</f>
        <v/>
      </c>
      <c r="M458" s="47" t="str">
        <f>IF(ISBLANK(A458),"",IFERROR(GETPIVOTDATA("Nombre de N°IE",TCD_Doc_ST!#REF!,"NOM ENTREPRISE","A"),""))</f>
        <v/>
      </c>
      <c r="N458" s="46" t="str">
        <f>IF(ISBLANK(A458),"",IFERROR(GETPIVOTDATA("Nombre de NOM ENTREPRISE",TCD_Doc_ST!$A457,"NOM ENTREPRISE","A"),""))</f>
        <v/>
      </c>
    </row>
    <row r="459" spans="1:14" ht="30" customHeight="1" x14ac:dyDescent="0.25">
      <c r="A459" s="44"/>
      <c r="B459" s="45"/>
      <c r="C459" s="47"/>
      <c r="D459" s="47"/>
      <c r="E459" s="48"/>
      <c r="F459" s="48"/>
      <c r="G459" s="49" t="str">
        <f t="shared" si="14"/>
        <v/>
      </c>
      <c r="H459" s="47" t="str">
        <f>IF(ISBLANK(A459),"",IFERROR(GETPIVOTDATA("NB NC",TCD_Doc_ST!$A458,"NOM ENTREPRISE","A")+Docs_EExt!W458,""))</f>
        <v/>
      </c>
      <c r="I459" s="47" t="str">
        <f>IF(ISBLANK(A459),"",IFERROR(GETPIVOTDATA("NB NC",TCD_Doc_ST!#REF!,"NOM ENTREPRISE","A")+GETPIVOTDATA("NB NC",TCD_Doc_ST!#REF!,"NOM ENTREPRISE","A"),""))</f>
        <v/>
      </c>
      <c r="J459" s="47" t="str">
        <f>IF(ISBLANK(A459),"",IFERROR((GETPIVOTDATA("Somme de NB",TCD_Doc_ST!$A458,"NOM ENTREPRISE","A")+GETPIVOTDATA("Somme de NB",TCD_Doc_ST!#REF!,"NOM ENTREPRISE","A")+GETPIVOTDATA("Somme de NB",TCD_Habi!$A$3,"NOM ENTREPRISE","A")+Docs_EExt!W458)-(H459+I459),""))</f>
        <v/>
      </c>
      <c r="K459" s="47" t="str">
        <f t="shared" si="15"/>
        <v/>
      </c>
      <c r="L459" s="47" t="str">
        <f>IF(ISBLANK(A459),"",IFERROR(GETPIVOTDATA("NOM ENTREPRISE",TCD_Corresp!$A$3,"NOM ENTREPRISE","A"),""))</f>
        <v/>
      </c>
      <c r="M459" s="47" t="str">
        <f>IF(ISBLANK(A459),"",IFERROR(GETPIVOTDATA("Nombre de N°IE",TCD_Doc_ST!#REF!,"NOM ENTREPRISE","A"),""))</f>
        <v/>
      </c>
      <c r="N459" s="46" t="str">
        <f>IF(ISBLANK(A459),"",IFERROR(GETPIVOTDATA("Nombre de NOM ENTREPRISE",TCD_Doc_ST!$A458,"NOM ENTREPRISE","A"),""))</f>
        <v/>
      </c>
    </row>
    <row r="460" spans="1:14" ht="30" customHeight="1" x14ac:dyDescent="0.25">
      <c r="A460" s="44"/>
      <c r="B460" s="45"/>
      <c r="C460" s="47"/>
      <c r="D460" s="47"/>
      <c r="E460" s="48"/>
      <c r="F460" s="48"/>
      <c r="G460" s="49" t="str">
        <f t="shared" si="14"/>
        <v/>
      </c>
      <c r="H460" s="47" t="str">
        <f>IF(ISBLANK(A460),"",IFERROR(GETPIVOTDATA("NB NC",TCD_Doc_ST!$A459,"NOM ENTREPRISE","A")+Docs_EExt!W459,""))</f>
        <v/>
      </c>
      <c r="I460" s="47" t="str">
        <f>IF(ISBLANK(A460),"",IFERROR(GETPIVOTDATA("NB NC",TCD_Doc_ST!#REF!,"NOM ENTREPRISE","A")+GETPIVOTDATA("NB NC",TCD_Doc_ST!#REF!,"NOM ENTREPRISE","A"),""))</f>
        <v/>
      </c>
      <c r="J460" s="47" t="str">
        <f>IF(ISBLANK(A460),"",IFERROR((GETPIVOTDATA("Somme de NB",TCD_Doc_ST!$A459,"NOM ENTREPRISE","A")+GETPIVOTDATA("Somme de NB",TCD_Doc_ST!#REF!,"NOM ENTREPRISE","A")+GETPIVOTDATA("Somme de NB",TCD_Habi!$A$3,"NOM ENTREPRISE","A")+Docs_EExt!W459)-(H460+I460),""))</f>
        <v/>
      </c>
      <c r="K460" s="47" t="str">
        <f t="shared" si="15"/>
        <v/>
      </c>
      <c r="L460" s="47" t="str">
        <f>IF(ISBLANK(A460),"",IFERROR(GETPIVOTDATA("NOM ENTREPRISE",TCD_Corresp!$A$3,"NOM ENTREPRISE","A"),""))</f>
        <v/>
      </c>
      <c r="M460" s="47" t="str">
        <f>IF(ISBLANK(A460),"",IFERROR(GETPIVOTDATA("Nombre de N°IE",TCD_Doc_ST!#REF!,"NOM ENTREPRISE","A"),""))</f>
        <v/>
      </c>
      <c r="N460" s="46" t="str">
        <f>IF(ISBLANK(A460),"",IFERROR(GETPIVOTDATA("Nombre de NOM ENTREPRISE",TCD_Doc_ST!$A459,"NOM ENTREPRISE","A"),""))</f>
        <v/>
      </c>
    </row>
    <row r="461" spans="1:14" ht="30" customHeight="1" x14ac:dyDescent="0.25">
      <c r="A461" s="44"/>
      <c r="B461" s="45"/>
      <c r="C461" s="47"/>
      <c r="D461" s="47"/>
      <c r="E461" s="48"/>
      <c r="F461" s="48"/>
      <c r="G461" s="49" t="str">
        <f t="shared" si="14"/>
        <v/>
      </c>
      <c r="H461" s="47" t="str">
        <f>IF(ISBLANK(A461),"",IFERROR(GETPIVOTDATA("NB NC",TCD_Doc_ST!$A460,"NOM ENTREPRISE","A")+Docs_EExt!W460,""))</f>
        <v/>
      </c>
      <c r="I461" s="47" t="str">
        <f>IF(ISBLANK(A461),"",IFERROR(GETPIVOTDATA("NB NC",TCD_Doc_ST!#REF!,"NOM ENTREPRISE","A")+GETPIVOTDATA("NB NC",TCD_Doc_ST!#REF!,"NOM ENTREPRISE","A"),""))</f>
        <v/>
      </c>
      <c r="J461" s="47" t="str">
        <f>IF(ISBLANK(A461),"",IFERROR((GETPIVOTDATA("Somme de NB",TCD_Doc_ST!$A460,"NOM ENTREPRISE","A")+GETPIVOTDATA("Somme de NB",TCD_Doc_ST!#REF!,"NOM ENTREPRISE","A")+GETPIVOTDATA("Somme de NB",TCD_Habi!$A$3,"NOM ENTREPRISE","A")+Docs_EExt!W460)-(H461+I461),""))</f>
        <v/>
      </c>
      <c r="K461" s="47" t="str">
        <f t="shared" si="15"/>
        <v/>
      </c>
      <c r="L461" s="47" t="str">
        <f>IF(ISBLANK(A461),"",IFERROR(GETPIVOTDATA("NOM ENTREPRISE",TCD_Corresp!$A$3,"NOM ENTREPRISE","A"),""))</f>
        <v/>
      </c>
      <c r="M461" s="47" t="str">
        <f>IF(ISBLANK(A461),"",IFERROR(GETPIVOTDATA("Nombre de N°IE",TCD_Doc_ST!#REF!,"NOM ENTREPRISE","A"),""))</f>
        <v/>
      </c>
      <c r="N461" s="46" t="str">
        <f>IF(ISBLANK(A461),"",IFERROR(GETPIVOTDATA("Nombre de NOM ENTREPRISE",TCD_Doc_ST!$A460,"NOM ENTREPRISE","A"),""))</f>
        <v/>
      </c>
    </row>
    <row r="462" spans="1:14" ht="30" customHeight="1" x14ac:dyDescent="0.25">
      <c r="A462" s="44"/>
      <c r="B462" s="45"/>
      <c r="C462" s="47"/>
      <c r="D462" s="47"/>
      <c r="E462" s="48"/>
      <c r="F462" s="48"/>
      <c r="G462" s="49" t="str">
        <f t="shared" si="14"/>
        <v/>
      </c>
      <c r="H462" s="47" t="str">
        <f>IF(ISBLANK(A462),"",IFERROR(GETPIVOTDATA("NB NC",TCD_Doc_ST!$A461,"NOM ENTREPRISE","A")+Docs_EExt!W461,""))</f>
        <v/>
      </c>
      <c r="I462" s="47" t="str">
        <f>IF(ISBLANK(A462),"",IFERROR(GETPIVOTDATA("NB NC",TCD_Doc_ST!#REF!,"NOM ENTREPRISE","A")+GETPIVOTDATA("NB NC",TCD_Doc_ST!#REF!,"NOM ENTREPRISE","A"),""))</f>
        <v/>
      </c>
      <c r="J462" s="47" t="str">
        <f>IF(ISBLANK(A462),"",IFERROR((GETPIVOTDATA("Somme de NB",TCD_Doc_ST!$A461,"NOM ENTREPRISE","A")+GETPIVOTDATA("Somme de NB",TCD_Doc_ST!#REF!,"NOM ENTREPRISE","A")+GETPIVOTDATA("Somme de NB",TCD_Habi!$A$3,"NOM ENTREPRISE","A")+Docs_EExt!W461)-(H462+I462),""))</f>
        <v/>
      </c>
      <c r="K462" s="47" t="str">
        <f t="shared" si="15"/>
        <v/>
      </c>
      <c r="L462" s="47" t="str">
        <f>IF(ISBLANK(A462),"",IFERROR(GETPIVOTDATA("NOM ENTREPRISE",TCD_Corresp!$A$3,"NOM ENTREPRISE","A"),""))</f>
        <v/>
      </c>
      <c r="M462" s="47" t="str">
        <f>IF(ISBLANK(A462),"",IFERROR(GETPIVOTDATA("Nombre de N°IE",TCD_Doc_ST!#REF!,"NOM ENTREPRISE","A"),""))</f>
        <v/>
      </c>
      <c r="N462" s="46" t="str">
        <f>IF(ISBLANK(A462),"",IFERROR(GETPIVOTDATA("Nombre de NOM ENTREPRISE",TCD_Doc_ST!$A461,"NOM ENTREPRISE","A"),""))</f>
        <v/>
      </c>
    </row>
    <row r="463" spans="1:14" ht="30" customHeight="1" x14ac:dyDescent="0.25">
      <c r="A463" s="44"/>
      <c r="B463" s="45"/>
      <c r="C463" s="47"/>
      <c r="D463" s="47"/>
      <c r="E463" s="48"/>
      <c r="F463" s="48"/>
      <c r="G463" s="49" t="str">
        <f t="shared" si="14"/>
        <v/>
      </c>
      <c r="H463" s="47" t="str">
        <f>IF(ISBLANK(A463),"",IFERROR(GETPIVOTDATA("NB NC",TCD_Doc_ST!$A462,"NOM ENTREPRISE","A")+Docs_EExt!W462,""))</f>
        <v/>
      </c>
      <c r="I463" s="47" t="str">
        <f>IF(ISBLANK(A463),"",IFERROR(GETPIVOTDATA("NB NC",TCD_Doc_ST!#REF!,"NOM ENTREPRISE","A")+GETPIVOTDATA("NB NC",TCD_Doc_ST!#REF!,"NOM ENTREPRISE","A"),""))</f>
        <v/>
      </c>
      <c r="J463" s="47" t="str">
        <f>IF(ISBLANK(A463),"",IFERROR((GETPIVOTDATA("Somme de NB",TCD_Doc_ST!$A462,"NOM ENTREPRISE","A")+GETPIVOTDATA("Somme de NB",TCD_Doc_ST!#REF!,"NOM ENTREPRISE","A")+GETPIVOTDATA("Somme de NB",TCD_Habi!$A$3,"NOM ENTREPRISE","A")+Docs_EExt!W462)-(H463+I463),""))</f>
        <v/>
      </c>
      <c r="K463" s="47" t="str">
        <f t="shared" si="15"/>
        <v/>
      </c>
      <c r="L463" s="47" t="str">
        <f>IF(ISBLANK(A463),"",IFERROR(GETPIVOTDATA("NOM ENTREPRISE",TCD_Corresp!$A$3,"NOM ENTREPRISE","A"),""))</f>
        <v/>
      </c>
      <c r="M463" s="47" t="str">
        <f>IF(ISBLANK(A463),"",IFERROR(GETPIVOTDATA("Nombre de N°IE",TCD_Doc_ST!#REF!,"NOM ENTREPRISE","A"),""))</f>
        <v/>
      </c>
      <c r="N463" s="46" t="str">
        <f>IF(ISBLANK(A463),"",IFERROR(GETPIVOTDATA("Nombre de NOM ENTREPRISE",TCD_Doc_ST!$A462,"NOM ENTREPRISE","A"),""))</f>
        <v/>
      </c>
    </row>
    <row r="464" spans="1:14" ht="30" customHeight="1" x14ac:dyDescent="0.25">
      <c r="A464" s="44"/>
      <c r="B464" s="45"/>
      <c r="C464" s="47"/>
      <c r="D464" s="47"/>
      <c r="E464" s="48"/>
      <c r="F464" s="48"/>
      <c r="G464" s="49" t="str">
        <f t="shared" si="14"/>
        <v/>
      </c>
      <c r="H464" s="47" t="str">
        <f>IF(ISBLANK(A464),"",IFERROR(GETPIVOTDATA("NB NC",TCD_Doc_ST!$A463,"NOM ENTREPRISE","A")+Docs_EExt!W463,""))</f>
        <v/>
      </c>
      <c r="I464" s="47" t="str">
        <f>IF(ISBLANK(A464),"",IFERROR(GETPIVOTDATA("NB NC",TCD_Doc_ST!#REF!,"NOM ENTREPRISE","A")+GETPIVOTDATA("NB NC",TCD_Doc_ST!#REF!,"NOM ENTREPRISE","A"),""))</f>
        <v/>
      </c>
      <c r="J464" s="47" t="str">
        <f>IF(ISBLANK(A464),"",IFERROR((GETPIVOTDATA("Somme de NB",TCD_Doc_ST!$A463,"NOM ENTREPRISE","A")+GETPIVOTDATA("Somme de NB",TCD_Doc_ST!#REF!,"NOM ENTREPRISE","A")+GETPIVOTDATA("Somme de NB",TCD_Habi!$A$3,"NOM ENTREPRISE","A")+Docs_EExt!W463)-(H464+I464),""))</f>
        <v/>
      </c>
      <c r="K464" s="47" t="str">
        <f t="shared" si="15"/>
        <v/>
      </c>
      <c r="L464" s="47" t="str">
        <f>IF(ISBLANK(A464),"",IFERROR(GETPIVOTDATA("NOM ENTREPRISE",TCD_Corresp!$A$3,"NOM ENTREPRISE","A"),""))</f>
        <v/>
      </c>
      <c r="M464" s="47" t="str">
        <f>IF(ISBLANK(A464),"",IFERROR(GETPIVOTDATA("Nombre de N°IE",TCD_Doc_ST!#REF!,"NOM ENTREPRISE","A"),""))</f>
        <v/>
      </c>
      <c r="N464" s="46" t="str">
        <f>IF(ISBLANK(A464),"",IFERROR(GETPIVOTDATA("Nombre de NOM ENTREPRISE",TCD_Doc_ST!$A463,"NOM ENTREPRISE","A"),""))</f>
        <v/>
      </c>
    </row>
    <row r="465" spans="1:14" ht="30" customHeight="1" x14ac:dyDescent="0.25">
      <c r="A465" s="44"/>
      <c r="B465" s="45"/>
      <c r="C465" s="47"/>
      <c r="D465" s="47"/>
      <c r="E465" s="48"/>
      <c r="F465" s="48"/>
      <c r="G465" s="49" t="str">
        <f t="shared" si="14"/>
        <v/>
      </c>
      <c r="H465" s="47" t="str">
        <f>IF(ISBLANK(A465),"",IFERROR(GETPIVOTDATA("NB NC",TCD_Doc_ST!$A464,"NOM ENTREPRISE","A")+Docs_EExt!W464,""))</f>
        <v/>
      </c>
      <c r="I465" s="47" t="str">
        <f>IF(ISBLANK(A465),"",IFERROR(GETPIVOTDATA("NB NC",TCD_Doc_ST!#REF!,"NOM ENTREPRISE","A")+GETPIVOTDATA("NB NC",TCD_Doc_ST!#REF!,"NOM ENTREPRISE","A"),""))</f>
        <v/>
      </c>
      <c r="J465" s="47" t="str">
        <f>IF(ISBLANK(A465),"",IFERROR((GETPIVOTDATA("Somme de NB",TCD_Doc_ST!$A464,"NOM ENTREPRISE","A")+GETPIVOTDATA("Somme de NB",TCD_Doc_ST!#REF!,"NOM ENTREPRISE","A")+GETPIVOTDATA("Somme de NB",TCD_Habi!$A$3,"NOM ENTREPRISE","A")+Docs_EExt!W464)-(H465+I465),""))</f>
        <v/>
      </c>
      <c r="K465" s="47" t="str">
        <f t="shared" si="15"/>
        <v/>
      </c>
      <c r="L465" s="47" t="str">
        <f>IF(ISBLANK(A465),"",IFERROR(GETPIVOTDATA("NOM ENTREPRISE",TCD_Corresp!$A$3,"NOM ENTREPRISE","A"),""))</f>
        <v/>
      </c>
      <c r="M465" s="47" t="str">
        <f>IF(ISBLANK(A465),"",IFERROR(GETPIVOTDATA("Nombre de N°IE",TCD_Doc_ST!#REF!,"NOM ENTREPRISE","A"),""))</f>
        <v/>
      </c>
      <c r="N465" s="46" t="str">
        <f>IF(ISBLANK(A465),"",IFERROR(GETPIVOTDATA("Nombre de NOM ENTREPRISE",TCD_Doc_ST!$A464,"NOM ENTREPRISE","A"),""))</f>
        <v/>
      </c>
    </row>
    <row r="466" spans="1:14" ht="30" customHeight="1" x14ac:dyDescent="0.25">
      <c r="A466" s="44"/>
      <c r="B466" s="45"/>
      <c r="C466" s="47"/>
      <c r="D466" s="47"/>
      <c r="E466" s="48"/>
      <c r="F466" s="48"/>
      <c r="G466" s="49" t="str">
        <f t="shared" si="14"/>
        <v/>
      </c>
      <c r="H466" s="47" t="str">
        <f>IF(ISBLANK(A466),"",IFERROR(GETPIVOTDATA("NB NC",TCD_Doc_ST!$A465,"NOM ENTREPRISE","A")+Docs_EExt!W465,""))</f>
        <v/>
      </c>
      <c r="I466" s="47" t="str">
        <f>IF(ISBLANK(A466),"",IFERROR(GETPIVOTDATA("NB NC",TCD_Doc_ST!#REF!,"NOM ENTREPRISE","A")+GETPIVOTDATA("NB NC",TCD_Doc_ST!#REF!,"NOM ENTREPRISE","A"),""))</f>
        <v/>
      </c>
      <c r="J466" s="47" t="str">
        <f>IF(ISBLANK(A466),"",IFERROR((GETPIVOTDATA("Somme de NB",TCD_Doc_ST!$A465,"NOM ENTREPRISE","A")+GETPIVOTDATA("Somme de NB",TCD_Doc_ST!#REF!,"NOM ENTREPRISE","A")+GETPIVOTDATA("Somme de NB",TCD_Habi!$A$3,"NOM ENTREPRISE","A")+Docs_EExt!W465)-(H466+I466),""))</f>
        <v/>
      </c>
      <c r="K466" s="47" t="str">
        <f t="shared" si="15"/>
        <v/>
      </c>
      <c r="L466" s="47" t="str">
        <f>IF(ISBLANK(A466),"",IFERROR(GETPIVOTDATA("NOM ENTREPRISE",TCD_Corresp!$A$3,"NOM ENTREPRISE","A"),""))</f>
        <v/>
      </c>
      <c r="M466" s="47" t="str">
        <f>IF(ISBLANK(A466),"",IFERROR(GETPIVOTDATA("Nombre de N°IE",TCD_Doc_ST!#REF!,"NOM ENTREPRISE","A"),""))</f>
        <v/>
      </c>
      <c r="N466" s="46" t="str">
        <f>IF(ISBLANK(A466),"",IFERROR(GETPIVOTDATA("Nombre de NOM ENTREPRISE",TCD_Doc_ST!$A465,"NOM ENTREPRISE","A"),""))</f>
        <v/>
      </c>
    </row>
    <row r="467" spans="1:14" ht="30" customHeight="1" x14ac:dyDescent="0.25">
      <c r="A467" s="44"/>
      <c r="B467" s="45"/>
      <c r="C467" s="47"/>
      <c r="D467" s="47"/>
      <c r="E467" s="48"/>
      <c r="F467" s="48"/>
      <c r="G467" s="49" t="str">
        <f t="shared" si="14"/>
        <v/>
      </c>
      <c r="H467" s="47" t="str">
        <f>IF(ISBLANK(A467),"",IFERROR(GETPIVOTDATA("NB NC",TCD_Doc_ST!$A466,"NOM ENTREPRISE","A")+Docs_EExt!W466,""))</f>
        <v/>
      </c>
      <c r="I467" s="47" t="str">
        <f>IF(ISBLANK(A467),"",IFERROR(GETPIVOTDATA("NB NC",TCD_Doc_ST!#REF!,"NOM ENTREPRISE","A")+GETPIVOTDATA("NB NC",TCD_Doc_ST!#REF!,"NOM ENTREPRISE","A"),""))</f>
        <v/>
      </c>
      <c r="J467" s="47" t="str">
        <f>IF(ISBLANK(A467),"",IFERROR((GETPIVOTDATA("Somme de NB",TCD_Doc_ST!$A466,"NOM ENTREPRISE","A")+GETPIVOTDATA("Somme de NB",TCD_Doc_ST!#REF!,"NOM ENTREPRISE","A")+GETPIVOTDATA("Somme de NB",TCD_Habi!$A$3,"NOM ENTREPRISE","A")+Docs_EExt!W466)-(H467+I467),""))</f>
        <v/>
      </c>
      <c r="K467" s="47" t="str">
        <f t="shared" si="15"/>
        <v/>
      </c>
      <c r="L467" s="47" t="str">
        <f>IF(ISBLANK(A467),"",IFERROR(GETPIVOTDATA("NOM ENTREPRISE",TCD_Corresp!$A$3,"NOM ENTREPRISE","A"),""))</f>
        <v/>
      </c>
      <c r="M467" s="47" t="str">
        <f>IF(ISBLANK(A467),"",IFERROR(GETPIVOTDATA("Nombre de N°IE",TCD_Doc_ST!#REF!,"NOM ENTREPRISE","A"),""))</f>
        <v/>
      </c>
      <c r="N467" s="46" t="str">
        <f>IF(ISBLANK(A467),"",IFERROR(GETPIVOTDATA("Nombre de NOM ENTREPRISE",TCD_Doc_ST!$A466,"NOM ENTREPRISE","A"),""))</f>
        <v/>
      </c>
    </row>
    <row r="468" spans="1:14" ht="30" customHeight="1" x14ac:dyDescent="0.25">
      <c r="A468" s="44"/>
      <c r="B468" s="45"/>
      <c r="C468" s="47"/>
      <c r="D468" s="47"/>
      <c r="E468" s="48"/>
      <c r="F468" s="48"/>
      <c r="G468" s="49" t="str">
        <f t="shared" si="14"/>
        <v/>
      </c>
      <c r="H468" s="47" t="str">
        <f>IF(ISBLANK(A468),"",IFERROR(GETPIVOTDATA("NB NC",TCD_Doc_ST!$A467,"NOM ENTREPRISE","A")+Docs_EExt!W467,""))</f>
        <v/>
      </c>
      <c r="I468" s="47" t="str">
        <f>IF(ISBLANK(A468),"",IFERROR(GETPIVOTDATA("NB NC",TCD_Doc_ST!#REF!,"NOM ENTREPRISE","A")+GETPIVOTDATA("NB NC",TCD_Doc_ST!#REF!,"NOM ENTREPRISE","A"),""))</f>
        <v/>
      </c>
      <c r="J468" s="47" t="str">
        <f>IF(ISBLANK(A468),"",IFERROR((GETPIVOTDATA("Somme de NB",TCD_Doc_ST!$A467,"NOM ENTREPRISE","A")+GETPIVOTDATA("Somme de NB",TCD_Doc_ST!#REF!,"NOM ENTREPRISE","A")+GETPIVOTDATA("Somme de NB",TCD_Habi!$A$3,"NOM ENTREPRISE","A")+Docs_EExt!W467)-(H468+I468),""))</f>
        <v/>
      </c>
      <c r="K468" s="47" t="str">
        <f t="shared" si="15"/>
        <v/>
      </c>
      <c r="L468" s="47" t="str">
        <f>IF(ISBLANK(A468),"",IFERROR(GETPIVOTDATA("NOM ENTREPRISE",TCD_Corresp!$A$3,"NOM ENTREPRISE","A"),""))</f>
        <v/>
      </c>
      <c r="M468" s="47" t="str">
        <f>IF(ISBLANK(A468),"",IFERROR(GETPIVOTDATA("Nombre de N°IE",TCD_Doc_ST!#REF!,"NOM ENTREPRISE","A"),""))</f>
        <v/>
      </c>
      <c r="N468" s="46" t="str">
        <f>IF(ISBLANK(A468),"",IFERROR(GETPIVOTDATA("Nombre de NOM ENTREPRISE",TCD_Doc_ST!$A467,"NOM ENTREPRISE","A"),""))</f>
        <v/>
      </c>
    </row>
    <row r="469" spans="1:14" ht="30" customHeight="1" x14ac:dyDescent="0.25">
      <c r="A469" s="44"/>
      <c r="B469" s="45"/>
      <c r="C469" s="47"/>
      <c r="D469" s="47"/>
      <c r="E469" s="48"/>
      <c r="F469" s="48"/>
      <c r="G469" s="49" t="str">
        <f t="shared" si="14"/>
        <v/>
      </c>
      <c r="H469" s="47" t="str">
        <f>IF(ISBLANK(A469),"",IFERROR(GETPIVOTDATA("NB NC",TCD_Doc_ST!$A468,"NOM ENTREPRISE","A")+Docs_EExt!W468,""))</f>
        <v/>
      </c>
      <c r="I469" s="47" t="str">
        <f>IF(ISBLANK(A469),"",IFERROR(GETPIVOTDATA("NB NC",TCD_Doc_ST!#REF!,"NOM ENTREPRISE","A")+GETPIVOTDATA("NB NC",TCD_Doc_ST!#REF!,"NOM ENTREPRISE","A"),""))</f>
        <v/>
      </c>
      <c r="J469" s="47" t="str">
        <f>IF(ISBLANK(A469),"",IFERROR((GETPIVOTDATA("Somme de NB",TCD_Doc_ST!$A468,"NOM ENTREPRISE","A")+GETPIVOTDATA("Somme de NB",TCD_Doc_ST!#REF!,"NOM ENTREPRISE","A")+GETPIVOTDATA("Somme de NB",TCD_Habi!$A$3,"NOM ENTREPRISE","A")+Docs_EExt!W468)-(H469+I469),""))</f>
        <v/>
      </c>
      <c r="K469" s="47" t="str">
        <f t="shared" si="15"/>
        <v/>
      </c>
      <c r="L469" s="47" t="str">
        <f>IF(ISBLANK(A469),"",IFERROR(GETPIVOTDATA("NOM ENTREPRISE",TCD_Corresp!$A$3,"NOM ENTREPRISE","A"),""))</f>
        <v/>
      </c>
      <c r="M469" s="47" t="str">
        <f>IF(ISBLANK(A469),"",IFERROR(GETPIVOTDATA("Nombre de N°IE",TCD_Doc_ST!#REF!,"NOM ENTREPRISE","A"),""))</f>
        <v/>
      </c>
      <c r="N469" s="46" t="str">
        <f>IF(ISBLANK(A469),"",IFERROR(GETPIVOTDATA("Nombre de NOM ENTREPRISE",TCD_Doc_ST!$A468,"NOM ENTREPRISE","A"),""))</f>
        <v/>
      </c>
    </row>
    <row r="470" spans="1:14" ht="30" customHeight="1" x14ac:dyDescent="0.25">
      <c r="A470" s="44"/>
      <c r="B470" s="45"/>
      <c r="C470" s="47"/>
      <c r="D470" s="47"/>
      <c r="E470" s="48"/>
      <c r="F470" s="48"/>
      <c r="G470" s="49" t="str">
        <f t="shared" si="14"/>
        <v/>
      </c>
      <c r="H470" s="47" t="str">
        <f>IF(ISBLANK(A470),"",IFERROR(GETPIVOTDATA("NB NC",TCD_Doc_ST!$A469,"NOM ENTREPRISE","A")+Docs_EExt!W469,""))</f>
        <v/>
      </c>
      <c r="I470" s="47" t="str">
        <f>IF(ISBLANK(A470),"",IFERROR(GETPIVOTDATA("NB NC",TCD_Doc_ST!#REF!,"NOM ENTREPRISE","A")+GETPIVOTDATA("NB NC",TCD_Doc_ST!#REF!,"NOM ENTREPRISE","A"),""))</f>
        <v/>
      </c>
      <c r="J470" s="47" t="str">
        <f>IF(ISBLANK(A470),"",IFERROR((GETPIVOTDATA("Somme de NB",TCD_Doc_ST!$A469,"NOM ENTREPRISE","A")+GETPIVOTDATA("Somme de NB",TCD_Doc_ST!#REF!,"NOM ENTREPRISE","A")+GETPIVOTDATA("Somme de NB",TCD_Habi!$A$3,"NOM ENTREPRISE","A")+Docs_EExt!W469)-(H470+I470),""))</f>
        <v/>
      </c>
      <c r="K470" s="47" t="str">
        <f t="shared" si="15"/>
        <v/>
      </c>
      <c r="L470" s="47" t="str">
        <f>IF(ISBLANK(A470),"",IFERROR(GETPIVOTDATA("NOM ENTREPRISE",TCD_Corresp!$A$3,"NOM ENTREPRISE","A"),""))</f>
        <v/>
      </c>
      <c r="M470" s="47" t="str">
        <f>IF(ISBLANK(A470),"",IFERROR(GETPIVOTDATA("Nombre de N°IE",TCD_Doc_ST!#REF!,"NOM ENTREPRISE","A"),""))</f>
        <v/>
      </c>
      <c r="N470" s="46" t="str">
        <f>IF(ISBLANK(A470),"",IFERROR(GETPIVOTDATA("Nombre de NOM ENTREPRISE",TCD_Doc_ST!$A469,"NOM ENTREPRISE","A"),""))</f>
        <v/>
      </c>
    </row>
    <row r="471" spans="1:14" ht="30" customHeight="1" x14ac:dyDescent="0.25">
      <c r="A471" s="44"/>
      <c r="B471" s="45"/>
      <c r="C471" s="47"/>
      <c r="D471" s="47"/>
      <c r="E471" s="48"/>
      <c r="F471" s="48"/>
      <c r="G471" s="49" t="str">
        <f t="shared" si="14"/>
        <v/>
      </c>
      <c r="H471" s="47" t="str">
        <f>IF(ISBLANK(A471),"",IFERROR(GETPIVOTDATA("NB NC",TCD_Doc_ST!$A470,"NOM ENTREPRISE","A")+Docs_EExt!W470,""))</f>
        <v/>
      </c>
      <c r="I471" s="47" t="str">
        <f>IF(ISBLANK(A471),"",IFERROR(GETPIVOTDATA("NB NC",TCD_Doc_ST!#REF!,"NOM ENTREPRISE","A")+GETPIVOTDATA("NB NC",TCD_Doc_ST!#REF!,"NOM ENTREPRISE","A"),""))</f>
        <v/>
      </c>
      <c r="J471" s="47" t="str">
        <f>IF(ISBLANK(A471),"",IFERROR((GETPIVOTDATA("Somme de NB",TCD_Doc_ST!$A470,"NOM ENTREPRISE","A")+GETPIVOTDATA("Somme de NB",TCD_Doc_ST!#REF!,"NOM ENTREPRISE","A")+GETPIVOTDATA("Somme de NB",TCD_Habi!$A$3,"NOM ENTREPRISE","A")+Docs_EExt!W470)-(H471+I471),""))</f>
        <v/>
      </c>
      <c r="K471" s="47" t="str">
        <f t="shared" si="15"/>
        <v/>
      </c>
      <c r="L471" s="47" t="str">
        <f>IF(ISBLANK(A471),"",IFERROR(GETPIVOTDATA("NOM ENTREPRISE",TCD_Corresp!$A$3,"NOM ENTREPRISE","A"),""))</f>
        <v/>
      </c>
      <c r="M471" s="47" t="str">
        <f>IF(ISBLANK(A471),"",IFERROR(GETPIVOTDATA("Nombre de N°IE",TCD_Doc_ST!#REF!,"NOM ENTREPRISE","A"),""))</f>
        <v/>
      </c>
      <c r="N471" s="46" t="str">
        <f>IF(ISBLANK(A471),"",IFERROR(GETPIVOTDATA("Nombre de NOM ENTREPRISE",TCD_Doc_ST!$A470,"NOM ENTREPRISE","A"),""))</f>
        <v/>
      </c>
    </row>
    <row r="472" spans="1:14" ht="30" customHeight="1" x14ac:dyDescent="0.25">
      <c r="A472" s="44"/>
      <c r="B472" s="45"/>
      <c r="C472" s="47"/>
      <c r="D472" s="47"/>
      <c r="E472" s="48"/>
      <c r="F472" s="48"/>
      <c r="G472" s="49" t="str">
        <f t="shared" si="14"/>
        <v/>
      </c>
      <c r="H472" s="47" t="str">
        <f>IF(ISBLANK(A472),"",IFERROR(GETPIVOTDATA("NB NC",TCD_Doc_ST!$A471,"NOM ENTREPRISE","A")+Docs_EExt!W471,""))</f>
        <v/>
      </c>
      <c r="I472" s="47" t="str">
        <f>IF(ISBLANK(A472),"",IFERROR(GETPIVOTDATA("NB NC",TCD_Doc_ST!#REF!,"NOM ENTREPRISE","A")+GETPIVOTDATA("NB NC",TCD_Doc_ST!#REF!,"NOM ENTREPRISE","A"),""))</f>
        <v/>
      </c>
      <c r="J472" s="47" t="str">
        <f>IF(ISBLANK(A472),"",IFERROR((GETPIVOTDATA("Somme de NB",TCD_Doc_ST!$A471,"NOM ENTREPRISE","A")+GETPIVOTDATA("Somme de NB",TCD_Doc_ST!#REF!,"NOM ENTREPRISE","A")+GETPIVOTDATA("Somme de NB",TCD_Habi!$A$3,"NOM ENTREPRISE","A")+Docs_EExt!W471)-(H472+I472),""))</f>
        <v/>
      </c>
      <c r="K472" s="47" t="str">
        <f t="shared" si="15"/>
        <v/>
      </c>
      <c r="L472" s="47" t="str">
        <f>IF(ISBLANK(A472),"",IFERROR(GETPIVOTDATA("NOM ENTREPRISE",TCD_Corresp!$A$3,"NOM ENTREPRISE","A"),""))</f>
        <v/>
      </c>
      <c r="M472" s="47" t="str">
        <f>IF(ISBLANK(A472),"",IFERROR(GETPIVOTDATA("Nombre de N°IE",TCD_Doc_ST!#REF!,"NOM ENTREPRISE","A"),""))</f>
        <v/>
      </c>
      <c r="N472" s="46" t="str">
        <f>IF(ISBLANK(A472),"",IFERROR(GETPIVOTDATA("Nombre de NOM ENTREPRISE",TCD_Doc_ST!$A471,"NOM ENTREPRISE","A"),""))</f>
        <v/>
      </c>
    </row>
    <row r="473" spans="1:14" ht="30" customHeight="1" x14ac:dyDescent="0.25">
      <c r="A473" s="44"/>
      <c r="B473" s="45"/>
      <c r="C473" s="47"/>
      <c r="D473" s="47"/>
      <c r="E473" s="48"/>
      <c r="F473" s="48"/>
      <c r="G473" s="49" t="str">
        <f t="shared" si="14"/>
        <v/>
      </c>
      <c r="H473" s="47" t="str">
        <f>IF(ISBLANK(A473),"",IFERROR(GETPIVOTDATA("NB NC",TCD_Doc_ST!$A472,"NOM ENTREPRISE","A")+Docs_EExt!W472,""))</f>
        <v/>
      </c>
      <c r="I473" s="47" t="str">
        <f>IF(ISBLANK(A473),"",IFERROR(GETPIVOTDATA("NB NC",TCD_Doc_ST!#REF!,"NOM ENTREPRISE","A")+GETPIVOTDATA("NB NC",TCD_Doc_ST!#REF!,"NOM ENTREPRISE","A"),""))</f>
        <v/>
      </c>
      <c r="J473" s="47" t="str">
        <f>IF(ISBLANK(A473),"",IFERROR((GETPIVOTDATA("Somme de NB",TCD_Doc_ST!$A472,"NOM ENTREPRISE","A")+GETPIVOTDATA("Somme de NB",TCD_Doc_ST!#REF!,"NOM ENTREPRISE","A")+GETPIVOTDATA("Somme de NB",TCD_Habi!$A$3,"NOM ENTREPRISE","A")+Docs_EExt!W472)-(H473+I473),""))</f>
        <v/>
      </c>
      <c r="K473" s="47" t="str">
        <f t="shared" si="15"/>
        <v/>
      </c>
      <c r="L473" s="47" t="str">
        <f>IF(ISBLANK(A473),"",IFERROR(GETPIVOTDATA("NOM ENTREPRISE",TCD_Corresp!$A$3,"NOM ENTREPRISE","A"),""))</f>
        <v/>
      </c>
      <c r="M473" s="47" t="str">
        <f>IF(ISBLANK(A473),"",IFERROR(GETPIVOTDATA("Nombre de N°IE",TCD_Doc_ST!#REF!,"NOM ENTREPRISE","A"),""))</f>
        <v/>
      </c>
      <c r="N473" s="46" t="str">
        <f>IF(ISBLANK(A473),"",IFERROR(GETPIVOTDATA("Nombre de NOM ENTREPRISE",TCD_Doc_ST!$A472,"NOM ENTREPRISE","A"),""))</f>
        <v/>
      </c>
    </row>
    <row r="474" spans="1:14" ht="30" customHeight="1" x14ac:dyDescent="0.25">
      <c r="A474" s="44"/>
      <c r="B474" s="45"/>
      <c r="C474" s="47"/>
      <c r="D474" s="47"/>
      <c r="E474" s="48"/>
      <c r="F474" s="48"/>
      <c r="G474" s="49" t="str">
        <f t="shared" si="14"/>
        <v/>
      </c>
      <c r="H474" s="47" t="str">
        <f>IF(ISBLANK(A474),"",IFERROR(GETPIVOTDATA("NB NC",TCD_Doc_ST!$A473,"NOM ENTREPRISE","A")+Docs_EExt!W473,""))</f>
        <v/>
      </c>
      <c r="I474" s="47" t="str">
        <f>IF(ISBLANK(A474),"",IFERROR(GETPIVOTDATA("NB NC",TCD_Doc_ST!#REF!,"NOM ENTREPRISE","A")+GETPIVOTDATA("NB NC",TCD_Doc_ST!#REF!,"NOM ENTREPRISE","A"),""))</f>
        <v/>
      </c>
      <c r="J474" s="47" t="str">
        <f>IF(ISBLANK(A474),"",IFERROR((GETPIVOTDATA("Somme de NB",TCD_Doc_ST!$A473,"NOM ENTREPRISE","A")+GETPIVOTDATA("Somme de NB",TCD_Doc_ST!#REF!,"NOM ENTREPRISE","A")+GETPIVOTDATA("Somme de NB",TCD_Habi!$A$3,"NOM ENTREPRISE","A")+Docs_EExt!W473)-(H474+I474),""))</f>
        <v/>
      </c>
      <c r="K474" s="47" t="str">
        <f t="shared" si="15"/>
        <v/>
      </c>
      <c r="L474" s="47" t="str">
        <f>IF(ISBLANK(A474),"",IFERROR(GETPIVOTDATA("NOM ENTREPRISE",TCD_Corresp!$A$3,"NOM ENTREPRISE","A"),""))</f>
        <v/>
      </c>
      <c r="M474" s="47" t="str">
        <f>IF(ISBLANK(A474),"",IFERROR(GETPIVOTDATA("Nombre de N°IE",TCD_Doc_ST!#REF!,"NOM ENTREPRISE","A"),""))</f>
        <v/>
      </c>
      <c r="N474" s="46" t="str">
        <f>IF(ISBLANK(A474),"",IFERROR(GETPIVOTDATA("Nombre de NOM ENTREPRISE",TCD_Doc_ST!$A473,"NOM ENTREPRISE","A"),""))</f>
        <v/>
      </c>
    </row>
    <row r="475" spans="1:14" ht="30" customHeight="1" x14ac:dyDescent="0.25">
      <c r="A475" s="44"/>
      <c r="B475" s="45"/>
      <c r="C475" s="47"/>
      <c r="D475" s="47"/>
      <c r="E475" s="48"/>
      <c r="F475" s="48"/>
      <c r="G475" s="49" t="str">
        <f t="shared" si="14"/>
        <v/>
      </c>
      <c r="H475" s="47" t="str">
        <f>IF(ISBLANK(A475),"",IFERROR(GETPIVOTDATA("NB NC",TCD_Doc_ST!$A474,"NOM ENTREPRISE","A")+Docs_EExt!W474,""))</f>
        <v/>
      </c>
      <c r="I475" s="47" t="str">
        <f>IF(ISBLANK(A475),"",IFERROR(GETPIVOTDATA("NB NC",TCD_Doc_ST!#REF!,"NOM ENTREPRISE","A")+GETPIVOTDATA("NB NC",TCD_Doc_ST!#REF!,"NOM ENTREPRISE","A"),""))</f>
        <v/>
      </c>
      <c r="J475" s="47" t="str">
        <f>IF(ISBLANK(A475),"",IFERROR((GETPIVOTDATA("Somme de NB",TCD_Doc_ST!$A474,"NOM ENTREPRISE","A")+GETPIVOTDATA("Somme de NB",TCD_Doc_ST!#REF!,"NOM ENTREPRISE","A")+GETPIVOTDATA("Somme de NB",TCD_Habi!$A$3,"NOM ENTREPRISE","A")+Docs_EExt!W474)-(H475+I475),""))</f>
        <v/>
      </c>
      <c r="K475" s="47" t="str">
        <f t="shared" si="15"/>
        <v/>
      </c>
      <c r="L475" s="47" t="str">
        <f>IF(ISBLANK(A475),"",IFERROR(GETPIVOTDATA("NOM ENTREPRISE",TCD_Corresp!$A$3,"NOM ENTREPRISE","A"),""))</f>
        <v/>
      </c>
      <c r="M475" s="47" t="str">
        <f>IF(ISBLANK(A475),"",IFERROR(GETPIVOTDATA("Nombre de N°IE",TCD_Doc_ST!#REF!,"NOM ENTREPRISE","A"),""))</f>
        <v/>
      </c>
      <c r="N475" s="46" t="str">
        <f>IF(ISBLANK(A475),"",IFERROR(GETPIVOTDATA("Nombre de NOM ENTREPRISE",TCD_Doc_ST!$A474,"NOM ENTREPRISE","A"),""))</f>
        <v/>
      </c>
    </row>
    <row r="476" spans="1:14" ht="30" customHeight="1" x14ac:dyDescent="0.25">
      <c r="A476" s="44"/>
      <c r="B476" s="45"/>
      <c r="C476" s="47"/>
      <c r="D476" s="47"/>
      <c r="E476" s="48"/>
      <c r="F476" s="48"/>
      <c r="G476" s="49" t="str">
        <f t="shared" si="14"/>
        <v/>
      </c>
      <c r="H476" s="47" t="str">
        <f>IF(ISBLANK(A476),"",IFERROR(GETPIVOTDATA("NB NC",TCD_Doc_ST!$A475,"NOM ENTREPRISE","A")+Docs_EExt!W475,""))</f>
        <v/>
      </c>
      <c r="I476" s="47" t="str">
        <f>IF(ISBLANK(A476),"",IFERROR(GETPIVOTDATA("NB NC",TCD_Doc_ST!#REF!,"NOM ENTREPRISE","A")+GETPIVOTDATA("NB NC",TCD_Doc_ST!#REF!,"NOM ENTREPRISE","A"),""))</f>
        <v/>
      </c>
      <c r="J476" s="47" t="str">
        <f>IF(ISBLANK(A476),"",IFERROR((GETPIVOTDATA("Somme de NB",TCD_Doc_ST!$A475,"NOM ENTREPRISE","A")+GETPIVOTDATA("Somme de NB",TCD_Doc_ST!#REF!,"NOM ENTREPRISE","A")+GETPIVOTDATA("Somme de NB",TCD_Habi!$A$3,"NOM ENTREPRISE","A")+Docs_EExt!W475)-(H476+I476),""))</f>
        <v/>
      </c>
      <c r="K476" s="47" t="str">
        <f t="shared" si="15"/>
        <v/>
      </c>
      <c r="L476" s="47" t="str">
        <f>IF(ISBLANK(A476),"",IFERROR(GETPIVOTDATA("NOM ENTREPRISE",TCD_Corresp!$A$3,"NOM ENTREPRISE","A"),""))</f>
        <v/>
      </c>
      <c r="M476" s="47" t="str">
        <f>IF(ISBLANK(A476),"",IFERROR(GETPIVOTDATA("Nombre de N°IE",TCD_Doc_ST!#REF!,"NOM ENTREPRISE","A"),""))</f>
        <v/>
      </c>
      <c r="N476" s="46" t="str">
        <f>IF(ISBLANK(A476),"",IFERROR(GETPIVOTDATA("Nombre de NOM ENTREPRISE",TCD_Doc_ST!$A475,"NOM ENTREPRISE","A"),""))</f>
        <v/>
      </c>
    </row>
    <row r="477" spans="1:14" ht="30" customHeight="1" x14ac:dyDescent="0.25">
      <c r="A477" s="44"/>
      <c r="B477" s="45"/>
      <c r="C477" s="47"/>
      <c r="D477" s="47"/>
      <c r="E477" s="48"/>
      <c r="F477" s="48"/>
      <c r="G477" s="49" t="str">
        <f t="shared" si="14"/>
        <v/>
      </c>
      <c r="H477" s="47" t="str">
        <f>IF(ISBLANK(A477),"",IFERROR(GETPIVOTDATA("NB NC",TCD_Doc_ST!$A476,"NOM ENTREPRISE","A")+Docs_EExt!W476,""))</f>
        <v/>
      </c>
      <c r="I477" s="47" t="str">
        <f>IF(ISBLANK(A477),"",IFERROR(GETPIVOTDATA("NB NC",TCD_Doc_ST!#REF!,"NOM ENTREPRISE","A")+GETPIVOTDATA("NB NC",TCD_Doc_ST!#REF!,"NOM ENTREPRISE","A"),""))</f>
        <v/>
      </c>
      <c r="J477" s="47" t="str">
        <f>IF(ISBLANK(A477),"",IFERROR((GETPIVOTDATA("Somme de NB",TCD_Doc_ST!$A476,"NOM ENTREPRISE","A")+GETPIVOTDATA("Somme de NB",TCD_Doc_ST!#REF!,"NOM ENTREPRISE","A")+GETPIVOTDATA("Somme de NB",TCD_Habi!$A$3,"NOM ENTREPRISE","A")+Docs_EExt!W476)-(H477+I477),""))</f>
        <v/>
      </c>
      <c r="K477" s="47" t="str">
        <f t="shared" si="15"/>
        <v/>
      </c>
      <c r="L477" s="47" t="str">
        <f>IF(ISBLANK(A477),"",IFERROR(GETPIVOTDATA("NOM ENTREPRISE",TCD_Corresp!$A$3,"NOM ENTREPRISE","A"),""))</f>
        <v/>
      </c>
      <c r="M477" s="47" t="str">
        <f>IF(ISBLANK(A477),"",IFERROR(GETPIVOTDATA("Nombre de N°IE",TCD_Doc_ST!#REF!,"NOM ENTREPRISE","A"),""))</f>
        <v/>
      </c>
      <c r="N477" s="46" t="str">
        <f>IF(ISBLANK(A477),"",IFERROR(GETPIVOTDATA("Nombre de NOM ENTREPRISE",TCD_Doc_ST!$A476,"NOM ENTREPRISE","A"),""))</f>
        <v/>
      </c>
    </row>
    <row r="478" spans="1:14" ht="30" customHeight="1" x14ac:dyDescent="0.25">
      <c r="A478" s="44"/>
      <c r="B478" s="45"/>
      <c r="C478" s="47"/>
      <c r="D478" s="47"/>
      <c r="E478" s="48"/>
      <c r="F478" s="48"/>
      <c r="G478" s="49" t="str">
        <f t="shared" si="14"/>
        <v/>
      </c>
      <c r="H478" s="47" t="str">
        <f>IF(ISBLANK(A478),"",IFERROR(GETPIVOTDATA("NB NC",TCD_Doc_ST!$A477,"NOM ENTREPRISE","A")+Docs_EExt!W477,""))</f>
        <v/>
      </c>
      <c r="I478" s="47" t="str">
        <f>IF(ISBLANK(A478),"",IFERROR(GETPIVOTDATA("NB NC",TCD_Doc_ST!#REF!,"NOM ENTREPRISE","A")+GETPIVOTDATA("NB NC",TCD_Doc_ST!#REF!,"NOM ENTREPRISE","A"),""))</f>
        <v/>
      </c>
      <c r="J478" s="47" t="str">
        <f>IF(ISBLANK(A478),"",IFERROR((GETPIVOTDATA("Somme de NB",TCD_Doc_ST!$A477,"NOM ENTREPRISE","A")+GETPIVOTDATA("Somme de NB",TCD_Doc_ST!#REF!,"NOM ENTREPRISE","A")+GETPIVOTDATA("Somme de NB",TCD_Habi!$A$3,"NOM ENTREPRISE","A")+Docs_EExt!W477)-(H478+I478),""))</f>
        <v/>
      </c>
      <c r="K478" s="47" t="str">
        <f t="shared" si="15"/>
        <v/>
      </c>
      <c r="L478" s="47" t="str">
        <f>IF(ISBLANK(A478),"",IFERROR(GETPIVOTDATA("NOM ENTREPRISE",TCD_Corresp!$A$3,"NOM ENTREPRISE","A"),""))</f>
        <v/>
      </c>
      <c r="M478" s="47" t="str">
        <f>IF(ISBLANK(A478),"",IFERROR(GETPIVOTDATA("Nombre de N°IE",TCD_Doc_ST!#REF!,"NOM ENTREPRISE","A"),""))</f>
        <v/>
      </c>
      <c r="N478" s="46" t="str">
        <f>IF(ISBLANK(A478),"",IFERROR(GETPIVOTDATA("Nombre de NOM ENTREPRISE",TCD_Doc_ST!$A477,"NOM ENTREPRISE","A"),""))</f>
        <v/>
      </c>
    </row>
    <row r="479" spans="1:14" ht="30" customHeight="1" x14ac:dyDescent="0.25">
      <c r="A479" s="44"/>
      <c r="B479" s="45"/>
      <c r="C479" s="47"/>
      <c r="D479" s="47"/>
      <c r="E479" s="48"/>
      <c r="F479" s="48"/>
      <c r="G479" s="49" t="str">
        <f t="shared" si="14"/>
        <v/>
      </c>
      <c r="H479" s="47" t="str">
        <f>IF(ISBLANK(A479),"",IFERROR(GETPIVOTDATA("NB NC",TCD_Doc_ST!$A478,"NOM ENTREPRISE","A")+Docs_EExt!W478,""))</f>
        <v/>
      </c>
      <c r="I479" s="47" t="str">
        <f>IF(ISBLANK(A479),"",IFERROR(GETPIVOTDATA("NB NC",TCD_Doc_ST!#REF!,"NOM ENTREPRISE","A")+GETPIVOTDATA("NB NC",TCD_Doc_ST!#REF!,"NOM ENTREPRISE","A"),""))</f>
        <v/>
      </c>
      <c r="J479" s="47" t="str">
        <f>IF(ISBLANK(A479),"",IFERROR((GETPIVOTDATA("Somme de NB",TCD_Doc_ST!$A478,"NOM ENTREPRISE","A")+GETPIVOTDATA("Somme de NB",TCD_Doc_ST!#REF!,"NOM ENTREPRISE","A")+GETPIVOTDATA("Somme de NB",TCD_Habi!$A$3,"NOM ENTREPRISE","A")+Docs_EExt!W478)-(H479+I479),""))</f>
        <v/>
      </c>
      <c r="K479" s="47" t="str">
        <f t="shared" si="15"/>
        <v/>
      </c>
      <c r="L479" s="47" t="str">
        <f>IF(ISBLANK(A479),"",IFERROR(GETPIVOTDATA("NOM ENTREPRISE",TCD_Corresp!$A$3,"NOM ENTREPRISE","A"),""))</f>
        <v/>
      </c>
      <c r="M479" s="47" t="str">
        <f>IF(ISBLANK(A479),"",IFERROR(GETPIVOTDATA("Nombre de N°IE",TCD_Doc_ST!#REF!,"NOM ENTREPRISE","A"),""))</f>
        <v/>
      </c>
      <c r="N479" s="46" t="str">
        <f>IF(ISBLANK(A479),"",IFERROR(GETPIVOTDATA("Nombre de NOM ENTREPRISE",TCD_Doc_ST!$A478,"NOM ENTREPRISE","A"),""))</f>
        <v/>
      </c>
    </row>
    <row r="480" spans="1:14" ht="30" customHeight="1" x14ac:dyDescent="0.25">
      <c r="A480" s="44"/>
      <c r="B480" s="45"/>
      <c r="C480" s="47"/>
      <c r="D480" s="47"/>
      <c r="E480" s="48"/>
      <c r="F480" s="48"/>
      <c r="G480" s="49" t="str">
        <f t="shared" si="14"/>
        <v/>
      </c>
      <c r="H480" s="47" t="str">
        <f>IF(ISBLANK(A480),"",IFERROR(GETPIVOTDATA("NB NC",TCD_Doc_ST!$A479,"NOM ENTREPRISE","A")+Docs_EExt!W479,""))</f>
        <v/>
      </c>
      <c r="I480" s="47" t="str">
        <f>IF(ISBLANK(A480),"",IFERROR(GETPIVOTDATA("NB NC",TCD_Doc_ST!#REF!,"NOM ENTREPRISE","A")+GETPIVOTDATA("NB NC",TCD_Doc_ST!#REF!,"NOM ENTREPRISE","A"),""))</f>
        <v/>
      </c>
      <c r="J480" s="47" t="str">
        <f>IF(ISBLANK(A480),"",IFERROR((GETPIVOTDATA("Somme de NB",TCD_Doc_ST!$A479,"NOM ENTREPRISE","A")+GETPIVOTDATA("Somme de NB",TCD_Doc_ST!#REF!,"NOM ENTREPRISE","A")+GETPIVOTDATA("Somme de NB",TCD_Habi!$A$3,"NOM ENTREPRISE","A")+Docs_EExt!W479)-(H480+I480),""))</f>
        <v/>
      </c>
      <c r="K480" s="47" t="str">
        <f t="shared" si="15"/>
        <v/>
      </c>
      <c r="L480" s="47" t="str">
        <f>IF(ISBLANK(A480),"",IFERROR(GETPIVOTDATA("NOM ENTREPRISE",TCD_Corresp!$A$3,"NOM ENTREPRISE","A"),""))</f>
        <v/>
      </c>
      <c r="M480" s="47" t="str">
        <f>IF(ISBLANK(A480),"",IFERROR(GETPIVOTDATA("Nombre de N°IE",TCD_Doc_ST!#REF!,"NOM ENTREPRISE","A"),""))</f>
        <v/>
      </c>
      <c r="N480" s="46" t="str">
        <f>IF(ISBLANK(A480),"",IFERROR(GETPIVOTDATA("Nombre de NOM ENTREPRISE",TCD_Doc_ST!$A479,"NOM ENTREPRISE","A"),""))</f>
        <v/>
      </c>
    </row>
    <row r="481" spans="1:14" ht="30" customHeight="1" x14ac:dyDescent="0.25">
      <c r="A481" s="44"/>
      <c r="B481" s="45"/>
      <c r="C481" s="47"/>
      <c r="D481" s="47"/>
      <c r="E481" s="48"/>
      <c r="F481" s="48"/>
      <c r="G481" s="49" t="str">
        <f t="shared" si="14"/>
        <v/>
      </c>
      <c r="H481" s="47" t="str">
        <f>IF(ISBLANK(A481),"",IFERROR(GETPIVOTDATA("NB NC",TCD_Doc_ST!$A480,"NOM ENTREPRISE","A")+Docs_EExt!W480,""))</f>
        <v/>
      </c>
      <c r="I481" s="47" t="str">
        <f>IF(ISBLANK(A481),"",IFERROR(GETPIVOTDATA("NB NC",TCD_Doc_ST!#REF!,"NOM ENTREPRISE","A")+GETPIVOTDATA("NB NC",TCD_Doc_ST!#REF!,"NOM ENTREPRISE","A"),""))</f>
        <v/>
      </c>
      <c r="J481" s="47" t="str">
        <f>IF(ISBLANK(A481),"",IFERROR((GETPIVOTDATA("Somme de NB",TCD_Doc_ST!$A480,"NOM ENTREPRISE","A")+GETPIVOTDATA("Somme de NB",TCD_Doc_ST!#REF!,"NOM ENTREPRISE","A")+GETPIVOTDATA("Somme de NB",TCD_Habi!$A$3,"NOM ENTREPRISE","A")+Docs_EExt!W480)-(H481+I481),""))</f>
        <v/>
      </c>
      <c r="K481" s="47" t="str">
        <f t="shared" si="15"/>
        <v/>
      </c>
      <c r="L481" s="47" t="str">
        <f>IF(ISBLANK(A481),"",IFERROR(GETPIVOTDATA("NOM ENTREPRISE",TCD_Corresp!$A$3,"NOM ENTREPRISE","A"),""))</f>
        <v/>
      </c>
      <c r="M481" s="47" t="str">
        <f>IF(ISBLANK(A481),"",IFERROR(GETPIVOTDATA("Nombre de N°IE",TCD_Doc_ST!#REF!,"NOM ENTREPRISE","A"),""))</f>
        <v/>
      </c>
      <c r="N481" s="46" t="str">
        <f>IF(ISBLANK(A481),"",IFERROR(GETPIVOTDATA("Nombre de NOM ENTREPRISE",TCD_Doc_ST!$A480,"NOM ENTREPRISE","A"),""))</f>
        <v/>
      </c>
    </row>
    <row r="482" spans="1:14" ht="30" customHeight="1" x14ac:dyDescent="0.25">
      <c r="A482" s="44"/>
      <c r="B482" s="45"/>
      <c r="C482" s="47"/>
      <c r="D482" s="47"/>
      <c r="E482" s="48"/>
      <c r="F482" s="48"/>
      <c r="G482" s="49" t="str">
        <f t="shared" si="14"/>
        <v/>
      </c>
      <c r="H482" s="47" t="str">
        <f>IF(ISBLANK(A482),"",IFERROR(GETPIVOTDATA("NB NC",TCD_Doc_ST!$A481,"NOM ENTREPRISE","A")+Docs_EExt!W481,""))</f>
        <v/>
      </c>
      <c r="I482" s="47" t="str">
        <f>IF(ISBLANK(A482),"",IFERROR(GETPIVOTDATA("NB NC",TCD_Doc_ST!#REF!,"NOM ENTREPRISE","A")+GETPIVOTDATA("NB NC",TCD_Doc_ST!#REF!,"NOM ENTREPRISE","A"),""))</f>
        <v/>
      </c>
      <c r="J482" s="47" t="str">
        <f>IF(ISBLANK(A482),"",IFERROR((GETPIVOTDATA("Somme de NB",TCD_Doc_ST!$A481,"NOM ENTREPRISE","A")+GETPIVOTDATA("Somme de NB",TCD_Doc_ST!#REF!,"NOM ENTREPRISE","A")+GETPIVOTDATA("Somme de NB",TCD_Habi!$A$3,"NOM ENTREPRISE","A")+Docs_EExt!W481)-(H482+I482),""))</f>
        <v/>
      </c>
      <c r="K482" s="47" t="str">
        <f t="shared" si="15"/>
        <v/>
      </c>
      <c r="L482" s="47" t="str">
        <f>IF(ISBLANK(A482),"",IFERROR(GETPIVOTDATA("NOM ENTREPRISE",TCD_Corresp!$A$3,"NOM ENTREPRISE","A"),""))</f>
        <v/>
      </c>
      <c r="M482" s="47" t="str">
        <f>IF(ISBLANK(A482),"",IFERROR(GETPIVOTDATA("Nombre de N°IE",TCD_Doc_ST!#REF!,"NOM ENTREPRISE","A"),""))</f>
        <v/>
      </c>
      <c r="N482" s="46" t="str">
        <f>IF(ISBLANK(A482),"",IFERROR(GETPIVOTDATA("Nombre de NOM ENTREPRISE",TCD_Doc_ST!$A481,"NOM ENTREPRISE","A"),""))</f>
        <v/>
      </c>
    </row>
    <row r="483" spans="1:14" ht="30" customHeight="1" x14ac:dyDescent="0.25">
      <c r="A483" s="44"/>
      <c r="B483" s="45"/>
      <c r="C483" s="47"/>
      <c r="D483" s="47"/>
      <c r="E483" s="48"/>
      <c r="F483" s="48"/>
      <c r="G483" s="49" t="str">
        <f t="shared" si="14"/>
        <v/>
      </c>
      <c r="H483" s="47" t="str">
        <f>IF(ISBLANK(A483),"",IFERROR(GETPIVOTDATA("NB NC",TCD_Doc_ST!$A482,"NOM ENTREPRISE","A")+Docs_EExt!W482,""))</f>
        <v/>
      </c>
      <c r="I483" s="47" t="str">
        <f>IF(ISBLANK(A483),"",IFERROR(GETPIVOTDATA("NB NC",TCD_Doc_ST!#REF!,"NOM ENTREPRISE","A")+GETPIVOTDATA("NB NC",TCD_Doc_ST!#REF!,"NOM ENTREPRISE","A"),""))</f>
        <v/>
      </c>
      <c r="J483" s="47" t="str">
        <f>IF(ISBLANK(A483),"",IFERROR((GETPIVOTDATA("Somme de NB",TCD_Doc_ST!$A482,"NOM ENTREPRISE","A")+GETPIVOTDATA("Somme de NB",TCD_Doc_ST!#REF!,"NOM ENTREPRISE","A")+GETPIVOTDATA("Somme de NB",TCD_Habi!$A$3,"NOM ENTREPRISE","A")+Docs_EExt!W482)-(H483+I483),""))</f>
        <v/>
      </c>
      <c r="K483" s="47" t="str">
        <f t="shared" si="15"/>
        <v/>
      </c>
      <c r="L483" s="47" t="str">
        <f>IF(ISBLANK(A483),"",IFERROR(GETPIVOTDATA("NOM ENTREPRISE",TCD_Corresp!$A$3,"NOM ENTREPRISE","A"),""))</f>
        <v/>
      </c>
      <c r="M483" s="47" t="str">
        <f>IF(ISBLANK(A483),"",IFERROR(GETPIVOTDATA("Nombre de N°IE",TCD_Doc_ST!#REF!,"NOM ENTREPRISE","A"),""))</f>
        <v/>
      </c>
      <c r="N483" s="46" t="str">
        <f>IF(ISBLANK(A483),"",IFERROR(GETPIVOTDATA("Nombre de NOM ENTREPRISE",TCD_Doc_ST!$A482,"NOM ENTREPRISE","A"),""))</f>
        <v/>
      </c>
    </row>
    <row r="484" spans="1:14" ht="30" customHeight="1" x14ac:dyDescent="0.25">
      <c r="A484" s="44"/>
      <c r="B484" s="45"/>
      <c r="C484" s="47"/>
      <c r="D484" s="47"/>
      <c r="E484" s="48"/>
      <c r="F484" s="48"/>
      <c r="G484" s="49" t="str">
        <f t="shared" si="14"/>
        <v/>
      </c>
      <c r="H484" s="47" t="str">
        <f>IF(ISBLANK(A484),"",IFERROR(GETPIVOTDATA("NB NC",TCD_Doc_ST!$A483,"NOM ENTREPRISE","A")+Docs_EExt!W483,""))</f>
        <v/>
      </c>
      <c r="I484" s="47" t="str">
        <f>IF(ISBLANK(A484),"",IFERROR(GETPIVOTDATA("NB NC",TCD_Doc_ST!#REF!,"NOM ENTREPRISE","A")+GETPIVOTDATA("NB NC",TCD_Doc_ST!#REF!,"NOM ENTREPRISE","A"),""))</f>
        <v/>
      </c>
      <c r="J484" s="47" t="str">
        <f>IF(ISBLANK(A484),"",IFERROR((GETPIVOTDATA("Somme de NB",TCD_Doc_ST!$A483,"NOM ENTREPRISE","A")+GETPIVOTDATA("Somme de NB",TCD_Doc_ST!#REF!,"NOM ENTREPRISE","A")+GETPIVOTDATA("Somme de NB",TCD_Habi!$A$3,"NOM ENTREPRISE","A")+Docs_EExt!W483)-(H484+I484),""))</f>
        <v/>
      </c>
      <c r="K484" s="47" t="str">
        <f t="shared" si="15"/>
        <v/>
      </c>
      <c r="L484" s="47" t="str">
        <f>IF(ISBLANK(A484),"",IFERROR(GETPIVOTDATA("NOM ENTREPRISE",TCD_Corresp!$A$3,"NOM ENTREPRISE","A"),""))</f>
        <v/>
      </c>
      <c r="M484" s="47" t="str">
        <f>IF(ISBLANK(A484),"",IFERROR(GETPIVOTDATA("Nombre de N°IE",TCD_Doc_ST!#REF!,"NOM ENTREPRISE","A"),""))</f>
        <v/>
      </c>
      <c r="N484" s="46" t="str">
        <f>IF(ISBLANK(A484),"",IFERROR(GETPIVOTDATA("Nombre de NOM ENTREPRISE",TCD_Doc_ST!$A483,"NOM ENTREPRISE","A"),""))</f>
        <v/>
      </c>
    </row>
    <row r="485" spans="1:14" ht="30" customHeight="1" x14ac:dyDescent="0.25">
      <c r="A485" s="44"/>
      <c r="B485" s="45"/>
      <c r="C485" s="47"/>
      <c r="D485" s="47"/>
      <c r="E485" s="48"/>
      <c r="F485" s="48"/>
      <c r="G485" s="49" t="str">
        <f t="shared" si="14"/>
        <v/>
      </c>
      <c r="H485" s="47" t="str">
        <f>IF(ISBLANK(A485),"",IFERROR(GETPIVOTDATA("NB NC",TCD_Doc_ST!$A484,"NOM ENTREPRISE","A")+Docs_EExt!W484,""))</f>
        <v/>
      </c>
      <c r="I485" s="47" t="str">
        <f>IF(ISBLANK(A485),"",IFERROR(GETPIVOTDATA("NB NC",TCD_Doc_ST!#REF!,"NOM ENTREPRISE","A")+GETPIVOTDATA("NB NC",TCD_Doc_ST!#REF!,"NOM ENTREPRISE","A"),""))</f>
        <v/>
      </c>
      <c r="J485" s="47" t="str">
        <f>IF(ISBLANK(A485),"",IFERROR((GETPIVOTDATA("Somme de NB",TCD_Doc_ST!$A484,"NOM ENTREPRISE","A")+GETPIVOTDATA("Somme de NB",TCD_Doc_ST!#REF!,"NOM ENTREPRISE","A")+GETPIVOTDATA("Somme de NB",TCD_Habi!$A$3,"NOM ENTREPRISE","A")+Docs_EExt!W484)-(H485+I485),""))</f>
        <v/>
      </c>
      <c r="K485" s="47" t="str">
        <f t="shared" si="15"/>
        <v/>
      </c>
      <c r="L485" s="47" t="str">
        <f>IF(ISBLANK(A485),"",IFERROR(GETPIVOTDATA("NOM ENTREPRISE",TCD_Corresp!$A$3,"NOM ENTREPRISE","A"),""))</f>
        <v/>
      </c>
      <c r="M485" s="47" t="str">
        <f>IF(ISBLANK(A485),"",IFERROR(GETPIVOTDATA("Nombre de N°IE",TCD_Doc_ST!#REF!,"NOM ENTREPRISE","A"),""))</f>
        <v/>
      </c>
      <c r="N485" s="46" t="str">
        <f>IF(ISBLANK(A485),"",IFERROR(GETPIVOTDATA("Nombre de NOM ENTREPRISE",TCD_Doc_ST!$A484,"NOM ENTREPRISE","A"),""))</f>
        <v/>
      </c>
    </row>
    <row r="486" spans="1:14" ht="30" customHeight="1" x14ac:dyDescent="0.25">
      <c r="A486" s="44"/>
      <c r="B486" s="45"/>
      <c r="C486" s="47"/>
      <c r="D486" s="47"/>
      <c r="E486" s="48"/>
      <c r="F486" s="48"/>
      <c r="G486" s="49" t="str">
        <f t="shared" si="14"/>
        <v/>
      </c>
      <c r="H486" s="47" t="str">
        <f>IF(ISBLANK(A486),"",IFERROR(GETPIVOTDATA("NB NC",TCD_Doc_ST!$A485,"NOM ENTREPRISE","A")+Docs_EExt!W485,""))</f>
        <v/>
      </c>
      <c r="I486" s="47" t="str">
        <f>IF(ISBLANK(A486),"",IFERROR(GETPIVOTDATA("NB NC",TCD_Doc_ST!#REF!,"NOM ENTREPRISE","A")+GETPIVOTDATA("NB NC",TCD_Doc_ST!#REF!,"NOM ENTREPRISE","A"),""))</f>
        <v/>
      </c>
      <c r="J486" s="47" t="str">
        <f>IF(ISBLANK(A486),"",IFERROR((GETPIVOTDATA("Somme de NB",TCD_Doc_ST!$A485,"NOM ENTREPRISE","A")+GETPIVOTDATA("Somme de NB",TCD_Doc_ST!#REF!,"NOM ENTREPRISE","A")+GETPIVOTDATA("Somme de NB",TCD_Habi!$A$3,"NOM ENTREPRISE","A")+Docs_EExt!W485)-(H486+I486),""))</f>
        <v/>
      </c>
      <c r="K486" s="47" t="str">
        <f t="shared" si="15"/>
        <v/>
      </c>
      <c r="L486" s="47" t="str">
        <f>IF(ISBLANK(A486),"",IFERROR(GETPIVOTDATA("NOM ENTREPRISE",TCD_Corresp!$A$3,"NOM ENTREPRISE","A"),""))</f>
        <v/>
      </c>
      <c r="M486" s="47" t="str">
        <f>IF(ISBLANK(A486),"",IFERROR(GETPIVOTDATA("Nombre de N°IE",TCD_Doc_ST!#REF!,"NOM ENTREPRISE","A"),""))</f>
        <v/>
      </c>
      <c r="N486" s="46" t="str">
        <f>IF(ISBLANK(A486),"",IFERROR(GETPIVOTDATA("Nombre de NOM ENTREPRISE",TCD_Doc_ST!$A485,"NOM ENTREPRISE","A"),""))</f>
        <v/>
      </c>
    </row>
    <row r="487" spans="1:14" ht="30" customHeight="1" x14ac:dyDescent="0.25">
      <c r="A487" s="44"/>
      <c r="B487" s="45"/>
      <c r="C487" s="47"/>
      <c r="D487" s="47"/>
      <c r="E487" s="48"/>
      <c r="F487" s="48"/>
      <c r="G487" s="49" t="str">
        <f t="shared" si="14"/>
        <v/>
      </c>
      <c r="H487" s="47" t="str">
        <f>IF(ISBLANK(A487),"",IFERROR(GETPIVOTDATA("NB NC",TCD_Doc_ST!$A486,"NOM ENTREPRISE","A")+Docs_EExt!W486,""))</f>
        <v/>
      </c>
      <c r="I487" s="47" t="str">
        <f>IF(ISBLANK(A487),"",IFERROR(GETPIVOTDATA("NB NC",TCD_Doc_ST!#REF!,"NOM ENTREPRISE","A")+GETPIVOTDATA("NB NC",TCD_Doc_ST!#REF!,"NOM ENTREPRISE","A"),""))</f>
        <v/>
      </c>
      <c r="J487" s="47" t="str">
        <f>IF(ISBLANK(A487),"",IFERROR((GETPIVOTDATA("Somme de NB",TCD_Doc_ST!$A486,"NOM ENTREPRISE","A")+GETPIVOTDATA("Somme de NB",TCD_Doc_ST!#REF!,"NOM ENTREPRISE","A")+GETPIVOTDATA("Somme de NB",TCD_Habi!$A$3,"NOM ENTREPRISE","A")+Docs_EExt!W486)-(H487+I487),""))</f>
        <v/>
      </c>
      <c r="K487" s="47" t="str">
        <f t="shared" si="15"/>
        <v/>
      </c>
      <c r="L487" s="47" t="str">
        <f>IF(ISBLANK(A487),"",IFERROR(GETPIVOTDATA("NOM ENTREPRISE",TCD_Corresp!$A$3,"NOM ENTREPRISE","A"),""))</f>
        <v/>
      </c>
      <c r="M487" s="47" t="str">
        <f>IF(ISBLANK(A487),"",IFERROR(GETPIVOTDATA("Nombre de N°IE",TCD_Doc_ST!#REF!,"NOM ENTREPRISE","A"),""))</f>
        <v/>
      </c>
      <c r="N487" s="46" t="str">
        <f>IF(ISBLANK(A487),"",IFERROR(GETPIVOTDATA("Nombre de NOM ENTREPRISE",TCD_Doc_ST!$A486,"NOM ENTREPRISE","A"),""))</f>
        <v/>
      </c>
    </row>
    <row r="488" spans="1:14" ht="30" customHeight="1" x14ac:dyDescent="0.25">
      <c r="A488" s="44"/>
      <c r="B488" s="45"/>
      <c r="C488" s="47"/>
      <c r="D488" s="47"/>
      <c r="E488" s="48"/>
      <c r="F488" s="48"/>
      <c r="G488" s="49" t="str">
        <f t="shared" si="14"/>
        <v/>
      </c>
      <c r="H488" s="47" t="str">
        <f>IF(ISBLANK(A488),"",IFERROR(GETPIVOTDATA("NB NC",TCD_Doc_ST!$A487,"NOM ENTREPRISE","A")+Docs_EExt!W487,""))</f>
        <v/>
      </c>
      <c r="I488" s="47" t="str">
        <f>IF(ISBLANK(A488),"",IFERROR(GETPIVOTDATA("NB NC",TCD_Doc_ST!#REF!,"NOM ENTREPRISE","A")+GETPIVOTDATA("NB NC",TCD_Doc_ST!#REF!,"NOM ENTREPRISE","A"),""))</f>
        <v/>
      </c>
      <c r="J488" s="47" t="str">
        <f>IF(ISBLANK(A488),"",IFERROR((GETPIVOTDATA("Somme de NB",TCD_Doc_ST!$A487,"NOM ENTREPRISE","A")+GETPIVOTDATA("Somme de NB",TCD_Doc_ST!#REF!,"NOM ENTREPRISE","A")+GETPIVOTDATA("Somme de NB",TCD_Habi!$A$3,"NOM ENTREPRISE","A")+Docs_EExt!W487)-(H488+I488),""))</f>
        <v/>
      </c>
      <c r="K488" s="47" t="str">
        <f t="shared" si="15"/>
        <v/>
      </c>
      <c r="L488" s="47" t="str">
        <f>IF(ISBLANK(A488),"",IFERROR(GETPIVOTDATA("NOM ENTREPRISE",TCD_Corresp!$A$3,"NOM ENTREPRISE","A"),""))</f>
        <v/>
      </c>
      <c r="M488" s="47" t="str">
        <f>IF(ISBLANK(A488),"",IFERROR(GETPIVOTDATA("Nombre de N°IE",TCD_Doc_ST!#REF!,"NOM ENTREPRISE","A"),""))</f>
        <v/>
      </c>
      <c r="N488" s="46" t="str">
        <f>IF(ISBLANK(A488),"",IFERROR(GETPIVOTDATA("Nombre de NOM ENTREPRISE",TCD_Doc_ST!$A487,"NOM ENTREPRISE","A"),""))</f>
        <v/>
      </c>
    </row>
    <row r="489" spans="1:14" ht="30" customHeight="1" x14ac:dyDescent="0.25">
      <c r="A489" s="44"/>
      <c r="B489" s="45"/>
      <c r="C489" s="47"/>
      <c r="D489" s="47"/>
      <c r="E489" s="48"/>
      <c r="F489" s="48"/>
      <c r="G489" s="49" t="str">
        <f t="shared" si="14"/>
        <v/>
      </c>
      <c r="H489" s="47" t="str">
        <f>IF(ISBLANK(A489),"",IFERROR(GETPIVOTDATA("NB NC",TCD_Doc_ST!$A488,"NOM ENTREPRISE","A")+Docs_EExt!W488,""))</f>
        <v/>
      </c>
      <c r="I489" s="47" t="str">
        <f>IF(ISBLANK(A489),"",IFERROR(GETPIVOTDATA("NB NC",TCD_Doc_ST!#REF!,"NOM ENTREPRISE","A")+GETPIVOTDATA("NB NC",TCD_Doc_ST!#REF!,"NOM ENTREPRISE","A"),""))</f>
        <v/>
      </c>
      <c r="J489" s="47" t="str">
        <f>IF(ISBLANK(A489),"",IFERROR((GETPIVOTDATA("Somme de NB",TCD_Doc_ST!$A488,"NOM ENTREPRISE","A")+GETPIVOTDATA("Somme de NB",TCD_Doc_ST!#REF!,"NOM ENTREPRISE","A")+GETPIVOTDATA("Somme de NB",TCD_Habi!$A$3,"NOM ENTREPRISE","A")+Docs_EExt!W488)-(H489+I489),""))</f>
        <v/>
      </c>
      <c r="K489" s="47" t="str">
        <f t="shared" si="15"/>
        <v/>
      </c>
      <c r="L489" s="47" t="str">
        <f>IF(ISBLANK(A489),"",IFERROR(GETPIVOTDATA("NOM ENTREPRISE",TCD_Corresp!$A$3,"NOM ENTREPRISE","A"),""))</f>
        <v/>
      </c>
      <c r="M489" s="47" t="str">
        <f>IF(ISBLANK(A489),"",IFERROR(GETPIVOTDATA("Nombre de N°IE",TCD_Doc_ST!#REF!,"NOM ENTREPRISE","A"),""))</f>
        <v/>
      </c>
      <c r="N489" s="46" t="str">
        <f>IF(ISBLANK(A489),"",IFERROR(GETPIVOTDATA("Nombre de NOM ENTREPRISE",TCD_Doc_ST!$A488,"NOM ENTREPRISE","A"),""))</f>
        <v/>
      </c>
    </row>
    <row r="490" spans="1:14" ht="30" customHeight="1" x14ac:dyDescent="0.25">
      <c r="A490" s="44"/>
      <c r="B490" s="45"/>
      <c r="C490" s="47"/>
      <c r="D490" s="47"/>
      <c r="E490" s="48"/>
      <c r="F490" s="48"/>
      <c r="G490" s="49" t="str">
        <f t="shared" si="14"/>
        <v/>
      </c>
      <c r="H490" s="47" t="str">
        <f>IF(ISBLANK(A490),"",IFERROR(GETPIVOTDATA("NB NC",TCD_Doc_ST!$A489,"NOM ENTREPRISE","A")+Docs_EExt!W489,""))</f>
        <v/>
      </c>
      <c r="I490" s="47" t="str">
        <f>IF(ISBLANK(A490),"",IFERROR(GETPIVOTDATA("NB NC",TCD_Doc_ST!#REF!,"NOM ENTREPRISE","A")+GETPIVOTDATA("NB NC",TCD_Doc_ST!#REF!,"NOM ENTREPRISE","A"),""))</f>
        <v/>
      </c>
      <c r="J490" s="47" t="str">
        <f>IF(ISBLANK(A490),"",IFERROR((GETPIVOTDATA("Somme de NB",TCD_Doc_ST!$A489,"NOM ENTREPRISE","A")+GETPIVOTDATA("Somme de NB",TCD_Doc_ST!#REF!,"NOM ENTREPRISE","A")+GETPIVOTDATA("Somme de NB",TCD_Habi!$A$3,"NOM ENTREPRISE","A")+Docs_EExt!W489)-(H490+I490),""))</f>
        <v/>
      </c>
      <c r="K490" s="47" t="str">
        <f t="shared" si="15"/>
        <v/>
      </c>
      <c r="L490" s="47" t="str">
        <f>IF(ISBLANK(A490),"",IFERROR(GETPIVOTDATA("NOM ENTREPRISE",TCD_Corresp!$A$3,"NOM ENTREPRISE","A"),""))</f>
        <v/>
      </c>
      <c r="M490" s="47" t="str">
        <f>IF(ISBLANK(A490),"",IFERROR(GETPIVOTDATA("Nombre de N°IE",TCD_Doc_ST!#REF!,"NOM ENTREPRISE","A"),""))</f>
        <v/>
      </c>
      <c r="N490" s="46" t="str">
        <f>IF(ISBLANK(A490),"",IFERROR(GETPIVOTDATA("Nombre de NOM ENTREPRISE",TCD_Doc_ST!$A489,"NOM ENTREPRISE","A"),""))</f>
        <v/>
      </c>
    </row>
    <row r="491" spans="1:14" ht="30" customHeight="1" x14ac:dyDescent="0.25">
      <c r="A491" s="44"/>
      <c r="B491" s="45"/>
      <c r="C491" s="47"/>
      <c r="D491" s="47"/>
      <c r="E491" s="48"/>
      <c r="F491" s="48"/>
      <c r="G491" s="49" t="str">
        <f t="shared" si="14"/>
        <v/>
      </c>
      <c r="H491" s="47" t="str">
        <f>IF(ISBLANK(A491),"",IFERROR(GETPIVOTDATA("NB NC",TCD_Doc_ST!$A490,"NOM ENTREPRISE","A")+Docs_EExt!W490,""))</f>
        <v/>
      </c>
      <c r="I491" s="47" t="str">
        <f>IF(ISBLANK(A491),"",IFERROR(GETPIVOTDATA("NB NC",TCD_Doc_ST!#REF!,"NOM ENTREPRISE","A")+GETPIVOTDATA("NB NC",TCD_Doc_ST!#REF!,"NOM ENTREPRISE","A"),""))</f>
        <v/>
      </c>
      <c r="J491" s="47" t="str">
        <f>IF(ISBLANK(A491),"",IFERROR((GETPIVOTDATA("Somme de NB",TCD_Doc_ST!$A490,"NOM ENTREPRISE","A")+GETPIVOTDATA("Somme de NB",TCD_Doc_ST!#REF!,"NOM ENTREPRISE","A")+GETPIVOTDATA("Somme de NB",TCD_Habi!$A$3,"NOM ENTREPRISE","A")+Docs_EExt!W490)-(H491+I491),""))</f>
        <v/>
      </c>
      <c r="K491" s="47" t="str">
        <f t="shared" si="15"/>
        <v/>
      </c>
      <c r="L491" s="47" t="str">
        <f>IF(ISBLANK(A491),"",IFERROR(GETPIVOTDATA("NOM ENTREPRISE",TCD_Corresp!$A$3,"NOM ENTREPRISE","A"),""))</f>
        <v/>
      </c>
      <c r="M491" s="47" t="str">
        <f>IF(ISBLANK(A491),"",IFERROR(GETPIVOTDATA("Nombre de N°IE",TCD_Doc_ST!#REF!,"NOM ENTREPRISE","A"),""))</f>
        <v/>
      </c>
      <c r="N491" s="46" t="str">
        <f>IF(ISBLANK(A491),"",IFERROR(GETPIVOTDATA("Nombre de NOM ENTREPRISE",TCD_Doc_ST!$A490,"NOM ENTREPRISE","A"),""))</f>
        <v/>
      </c>
    </row>
    <row r="492" spans="1:14" ht="30" customHeight="1" x14ac:dyDescent="0.25">
      <c r="A492" s="44"/>
      <c r="B492" s="45"/>
      <c r="C492" s="47"/>
      <c r="D492" s="47"/>
      <c r="E492" s="48"/>
      <c r="F492" s="48"/>
      <c r="G492" s="49" t="str">
        <f t="shared" si="14"/>
        <v/>
      </c>
      <c r="H492" s="47" t="str">
        <f>IF(ISBLANK(A492),"",IFERROR(GETPIVOTDATA("NB NC",TCD_Doc_ST!$A491,"NOM ENTREPRISE","A")+Docs_EExt!W491,""))</f>
        <v/>
      </c>
      <c r="I492" s="47" t="str">
        <f>IF(ISBLANK(A492),"",IFERROR(GETPIVOTDATA("NB NC",TCD_Doc_ST!#REF!,"NOM ENTREPRISE","A")+GETPIVOTDATA("NB NC",TCD_Doc_ST!#REF!,"NOM ENTREPRISE","A"),""))</f>
        <v/>
      </c>
      <c r="J492" s="47" t="str">
        <f>IF(ISBLANK(A492),"",IFERROR((GETPIVOTDATA("Somme de NB",TCD_Doc_ST!$A491,"NOM ENTREPRISE","A")+GETPIVOTDATA("Somme de NB",TCD_Doc_ST!#REF!,"NOM ENTREPRISE","A")+GETPIVOTDATA("Somme de NB",TCD_Habi!$A$3,"NOM ENTREPRISE","A")+Docs_EExt!W491)-(H492+I492),""))</f>
        <v/>
      </c>
      <c r="K492" s="47" t="str">
        <f t="shared" si="15"/>
        <v/>
      </c>
      <c r="L492" s="47" t="str">
        <f>IF(ISBLANK(A492),"",IFERROR(GETPIVOTDATA("NOM ENTREPRISE",TCD_Corresp!$A$3,"NOM ENTREPRISE","A"),""))</f>
        <v/>
      </c>
      <c r="M492" s="47" t="str">
        <f>IF(ISBLANK(A492),"",IFERROR(GETPIVOTDATA("Nombre de N°IE",TCD_Doc_ST!#REF!,"NOM ENTREPRISE","A"),""))</f>
        <v/>
      </c>
      <c r="N492" s="46" t="str">
        <f>IF(ISBLANK(A492),"",IFERROR(GETPIVOTDATA("Nombre de NOM ENTREPRISE",TCD_Doc_ST!$A491,"NOM ENTREPRISE","A"),""))</f>
        <v/>
      </c>
    </row>
    <row r="493" spans="1:14" ht="30" customHeight="1" x14ac:dyDescent="0.25">
      <c r="A493" s="44"/>
      <c r="B493" s="45"/>
      <c r="C493" s="47"/>
      <c r="D493" s="47"/>
      <c r="E493" s="48"/>
      <c r="F493" s="48"/>
      <c r="G493" s="49" t="str">
        <f t="shared" si="14"/>
        <v/>
      </c>
      <c r="H493" s="47" t="str">
        <f>IF(ISBLANK(A493),"",IFERROR(GETPIVOTDATA("NB NC",TCD_Doc_ST!$A492,"NOM ENTREPRISE","A")+Docs_EExt!W492,""))</f>
        <v/>
      </c>
      <c r="I493" s="47" t="str">
        <f>IF(ISBLANK(A493),"",IFERROR(GETPIVOTDATA("NB NC",TCD_Doc_ST!#REF!,"NOM ENTREPRISE","A")+GETPIVOTDATA("NB NC",TCD_Doc_ST!#REF!,"NOM ENTREPRISE","A"),""))</f>
        <v/>
      </c>
      <c r="J493" s="47" t="str">
        <f>IF(ISBLANK(A493),"",IFERROR((GETPIVOTDATA("Somme de NB",TCD_Doc_ST!$A492,"NOM ENTREPRISE","A")+GETPIVOTDATA("Somme de NB",TCD_Doc_ST!#REF!,"NOM ENTREPRISE","A")+GETPIVOTDATA("Somme de NB",TCD_Habi!$A$3,"NOM ENTREPRISE","A")+Docs_EExt!W492)-(H493+I493),""))</f>
        <v/>
      </c>
      <c r="K493" s="47" t="str">
        <f t="shared" si="15"/>
        <v/>
      </c>
      <c r="L493" s="47" t="str">
        <f>IF(ISBLANK(A493),"",IFERROR(GETPIVOTDATA("NOM ENTREPRISE",TCD_Corresp!$A$3,"NOM ENTREPRISE","A"),""))</f>
        <v/>
      </c>
      <c r="M493" s="47" t="str">
        <f>IF(ISBLANK(A493),"",IFERROR(GETPIVOTDATA("Nombre de N°IE",TCD_Doc_ST!#REF!,"NOM ENTREPRISE","A"),""))</f>
        <v/>
      </c>
      <c r="N493" s="46" t="str">
        <f>IF(ISBLANK(A493),"",IFERROR(GETPIVOTDATA("Nombre de NOM ENTREPRISE",TCD_Doc_ST!$A492,"NOM ENTREPRISE","A"),""))</f>
        <v/>
      </c>
    </row>
    <row r="494" spans="1:14" ht="30" customHeight="1" x14ac:dyDescent="0.25">
      <c r="A494" s="44"/>
      <c r="B494" s="45"/>
      <c r="C494" s="47"/>
      <c r="D494" s="47"/>
      <c r="E494" s="48"/>
      <c r="F494" s="48"/>
      <c r="G494" s="49" t="str">
        <f t="shared" si="14"/>
        <v/>
      </c>
      <c r="H494" s="47" t="str">
        <f>IF(ISBLANK(A494),"",IFERROR(GETPIVOTDATA("NB NC",TCD_Doc_ST!$A493,"NOM ENTREPRISE","A")+Docs_EExt!W493,""))</f>
        <v/>
      </c>
      <c r="I494" s="47" t="str">
        <f>IF(ISBLANK(A494),"",IFERROR(GETPIVOTDATA("NB NC",TCD_Doc_ST!#REF!,"NOM ENTREPRISE","A")+GETPIVOTDATA("NB NC",TCD_Doc_ST!#REF!,"NOM ENTREPRISE","A"),""))</f>
        <v/>
      </c>
      <c r="J494" s="47" t="str">
        <f>IF(ISBLANK(A494),"",IFERROR((GETPIVOTDATA("Somme de NB",TCD_Doc_ST!$A493,"NOM ENTREPRISE","A")+GETPIVOTDATA("Somme de NB",TCD_Doc_ST!#REF!,"NOM ENTREPRISE","A")+GETPIVOTDATA("Somme de NB",TCD_Habi!$A$3,"NOM ENTREPRISE","A")+Docs_EExt!W493)-(H494+I494),""))</f>
        <v/>
      </c>
      <c r="K494" s="47" t="str">
        <f t="shared" si="15"/>
        <v/>
      </c>
      <c r="L494" s="47" t="str">
        <f>IF(ISBLANK(A494),"",IFERROR(GETPIVOTDATA("NOM ENTREPRISE",TCD_Corresp!$A$3,"NOM ENTREPRISE","A"),""))</f>
        <v/>
      </c>
      <c r="M494" s="47" t="str">
        <f>IF(ISBLANK(A494),"",IFERROR(GETPIVOTDATA("Nombre de N°IE",TCD_Doc_ST!#REF!,"NOM ENTREPRISE","A"),""))</f>
        <v/>
      </c>
      <c r="N494" s="46" t="str">
        <f>IF(ISBLANK(A494),"",IFERROR(GETPIVOTDATA("Nombre de NOM ENTREPRISE",TCD_Doc_ST!$A493,"NOM ENTREPRISE","A"),""))</f>
        <v/>
      </c>
    </row>
    <row r="495" spans="1:14" ht="30" customHeight="1" x14ac:dyDescent="0.25">
      <c r="A495" s="44"/>
      <c r="B495" s="45"/>
      <c r="C495" s="47"/>
      <c r="D495" s="47"/>
      <c r="E495" s="48"/>
      <c r="F495" s="48"/>
      <c r="G495" s="49" t="str">
        <f t="shared" si="14"/>
        <v/>
      </c>
      <c r="H495" s="47" t="str">
        <f>IF(ISBLANK(A495),"",IFERROR(GETPIVOTDATA("NB NC",TCD_Doc_ST!$A494,"NOM ENTREPRISE","A")+Docs_EExt!W494,""))</f>
        <v/>
      </c>
      <c r="I495" s="47" t="str">
        <f>IF(ISBLANK(A495),"",IFERROR(GETPIVOTDATA("NB NC",TCD_Doc_ST!#REF!,"NOM ENTREPRISE","A")+GETPIVOTDATA("NB NC",TCD_Doc_ST!#REF!,"NOM ENTREPRISE","A"),""))</f>
        <v/>
      </c>
      <c r="J495" s="47" t="str">
        <f>IF(ISBLANK(A495),"",IFERROR((GETPIVOTDATA("Somme de NB",TCD_Doc_ST!$A494,"NOM ENTREPRISE","A")+GETPIVOTDATA("Somme de NB",TCD_Doc_ST!#REF!,"NOM ENTREPRISE","A")+GETPIVOTDATA("Somme de NB",TCD_Habi!$A$3,"NOM ENTREPRISE","A")+Docs_EExt!W494)-(H495+I495),""))</f>
        <v/>
      </c>
      <c r="K495" s="47" t="str">
        <f t="shared" si="15"/>
        <v/>
      </c>
      <c r="L495" s="47" t="str">
        <f>IF(ISBLANK(A495),"",IFERROR(GETPIVOTDATA("NOM ENTREPRISE",TCD_Corresp!$A$3,"NOM ENTREPRISE","A"),""))</f>
        <v/>
      </c>
      <c r="M495" s="47" t="str">
        <f>IF(ISBLANK(A495),"",IFERROR(GETPIVOTDATA("Nombre de N°IE",TCD_Doc_ST!#REF!,"NOM ENTREPRISE","A"),""))</f>
        <v/>
      </c>
      <c r="N495" s="46" t="str">
        <f>IF(ISBLANK(A495),"",IFERROR(GETPIVOTDATA("Nombre de NOM ENTREPRISE",TCD_Doc_ST!$A494,"NOM ENTREPRISE","A"),""))</f>
        <v/>
      </c>
    </row>
    <row r="496" spans="1:14" ht="30" customHeight="1" x14ac:dyDescent="0.25">
      <c r="A496" s="44"/>
      <c r="B496" s="45"/>
      <c r="C496" s="47"/>
      <c r="D496" s="47"/>
      <c r="E496" s="48"/>
      <c r="F496" s="48"/>
      <c r="G496" s="49" t="str">
        <f t="shared" si="14"/>
        <v/>
      </c>
      <c r="H496" s="47" t="str">
        <f>IF(ISBLANK(A496),"",IFERROR(GETPIVOTDATA("NB NC",TCD_Doc_ST!$A495,"NOM ENTREPRISE","A")+Docs_EExt!W495,""))</f>
        <v/>
      </c>
      <c r="I496" s="47" t="str">
        <f>IF(ISBLANK(A496),"",IFERROR(GETPIVOTDATA("NB NC",TCD_Doc_ST!#REF!,"NOM ENTREPRISE","A")+GETPIVOTDATA("NB NC",TCD_Doc_ST!#REF!,"NOM ENTREPRISE","A"),""))</f>
        <v/>
      </c>
      <c r="J496" s="47" t="str">
        <f>IF(ISBLANK(A496),"",IFERROR((GETPIVOTDATA("Somme de NB",TCD_Doc_ST!$A495,"NOM ENTREPRISE","A")+GETPIVOTDATA("Somme de NB",TCD_Doc_ST!#REF!,"NOM ENTREPRISE","A")+GETPIVOTDATA("Somme de NB",TCD_Habi!$A$3,"NOM ENTREPRISE","A")+Docs_EExt!W495)-(H496+I496),""))</f>
        <v/>
      </c>
      <c r="K496" s="47" t="str">
        <f t="shared" si="15"/>
        <v/>
      </c>
      <c r="L496" s="47" t="str">
        <f>IF(ISBLANK(A496),"",IFERROR(GETPIVOTDATA("NOM ENTREPRISE",TCD_Corresp!$A$3,"NOM ENTREPRISE","A"),""))</f>
        <v/>
      </c>
      <c r="M496" s="47" t="str">
        <f>IF(ISBLANK(A496),"",IFERROR(GETPIVOTDATA("Nombre de N°IE",TCD_Doc_ST!#REF!,"NOM ENTREPRISE","A"),""))</f>
        <v/>
      </c>
      <c r="N496" s="46" t="str">
        <f>IF(ISBLANK(A496),"",IFERROR(GETPIVOTDATA("Nombre de NOM ENTREPRISE",TCD_Doc_ST!$A495,"NOM ENTREPRISE","A"),""))</f>
        <v/>
      </c>
    </row>
    <row r="497" spans="1:14" ht="30" customHeight="1" x14ac:dyDescent="0.25">
      <c r="A497" s="44"/>
      <c r="B497" s="45"/>
      <c r="C497" s="47"/>
      <c r="D497" s="47"/>
      <c r="E497" s="48"/>
      <c r="F497" s="48"/>
      <c r="G497" s="49" t="str">
        <f t="shared" si="14"/>
        <v/>
      </c>
      <c r="H497" s="47" t="str">
        <f>IF(ISBLANK(A497),"",IFERROR(GETPIVOTDATA("NB NC",TCD_Doc_ST!$A496,"NOM ENTREPRISE","A")+Docs_EExt!W496,""))</f>
        <v/>
      </c>
      <c r="I497" s="47" t="str">
        <f>IF(ISBLANK(A497),"",IFERROR(GETPIVOTDATA("NB NC",TCD_Doc_ST!#REF!,"NOM ENTREPRISE","A")+GETPIVOTDATA("NB NC",TCD_Doc_ST!#REF!,"NOM ENTREPRISE","A"),""))</f>
        <v/>
      </c>
      <c r="J497" s="47" t="str">
        <f>IF(ISBLANK(A497),"",IFERROR((GETPIVOTDATA("Somme de NB",TCD_Doc_ST!$A496,"NOM ENTREPRISE","A")+GETPIVOTDATA("Somme de NB",TCD_Doc_ST!#REF!,"NOM ENTREPRISE","A")+GETPIVOTDATA("Somme de NB",TCD_Habi!$A$3,"NOM ENTREPRISE","A")+Docs_EExt!W496)-(H497+I497),""))</f>
        <v/>
      </c>
      <c r="K497" s="47" t="str">
        <f t="shared" si="15"/>
        <v/>
      </c>
      <c r="L497" s="47" t="str">
        <f>IF(ISBLANK(A497),"",IFERROR(GETPIVOTDATA("NOM ENTREPRISE",TCD_Corresp!$A$3,"NOM ENTREPRISE","A"),""))</f>
        <v/>
      </c>
      <c r="M497" s="47" t="str">
        <f>IF(ISBLANK(A497),"",IFERROR(GETPIVOTDATA("Nombre de N°IE",TCD_Doc_ST!#REF!,"NOM ENTREPRISE","A"),""))</f>
        <v/>
      </c>
      <c r="N497" s="46" t="str">
        <f>IF(ISBLANK(A497),"",IFERROR(GETPIVOTDATA("Nombre de NOM ENTREPRISE",TCD_Doc_ST!$A496,"NOM ENTREPRISE","A"),""))</f>
        <v/>
      </c>
    </row>
    <row r="498" spans="1:14" ht="30" customHeight="1" x14ac:dyDescent="0.25">
      <c r="A498" s="44"/>
      <c r="B498" s="45"/>
      <c r="C498" s="47"/>
      <c r="D498" s="47"/>
      <c r="E498" s="48"/>
      <c r="F498" s="48"/>
      <c r="G498" s="49" t="str">
        <f t="shared" si="14"/>
        <v/>
      </c>
      <c r="H498" s="47" t="str">
        <f>IF(ISBLANK(A498),"",IFERROR(GETPIVOTDATA("NB NC",TCD_Doc_ST!$A497,"NOM ENTREPRISE","A")+Docs_EExt!W497,""))</f>
        <v/>
      </c>
      <c r="I498" s="47" t="str">
        <f>IF(ISBLANK(A498),"",IFERROR(GETPIVOTDATA("NB NC",TCD_Doc_ST!#REF!,"NOM ENTREPRISE","A")+GETPIVOTDATA("NB NC",TCD_Doc_ST!#REF!,"NOM ENTREPRISE","A"),""))</f>
        <v/>
      </c>
      <c r="J498" s="47" t="str">
        <f>IF(ISBLANK(A498),"",IFERROR((GETPIVOTDATA("Somme de NB",TCD_Doc_ST!$A497,"NOM ENTREPRISE","A")+GETPIVOTDATA("Somme de NB",TCD_Doc_ST!#REF!,"NOM ENTREPRISE","A")+GETPIVOTDATA("Somme de NB",TCD_Habi!$A$3,"NOM ENTREPRISE","A")+Docs_EExt!W497)-(H498+I498),""))</f>
        <v/>
      </c>
      <c r="K498" s="47" t="str">
        <f t="shared" si="15"/>
        <v/>
      </c>
      <c r="L498" s="47" t="str">
        <f>IF(ISBLANK(A498),"",IFERROR(GETPIVOTDATA("NOM ENTREPRISE",TCD_Corresp!$A$3,"NOM ENTREPRISE","A"),""))</f>
        <v/>
      </c>
      <c r="M498" s="47" t="str">
        <f>IF(ISBLANK(A498),"",IFERROR(GETPIVOTDATA("Nombre de N°IE",TCD_Doc_ST!#REF!,"NOM ENTREPRISE","A"),""))</f>
        <v/>
      </c>
      <c r="N498" s="46" t="str">
        <f>IF(ISBLANK(A498),"",IFERROR(GETPIVOTDATA("Nombre de NOM ENTREPRISE",TCD_Doc_ST!$A497,"NOM ENTREPRISE","A"),""))</f>
        <v/>
      </c>
    </row>
    <row r="499" spans="1:14" ht="30" customHeight="1" x14ac:dyDescent="0.25">
      <c r="A499" s="44"/>
      <c r="B499" s="45"/>
      <c r="C499" s="47"/>
      <c r="D499" s="47"/>
      <c r="E499" s="48"/>
      <c r="F499" s="48"/>
      <c r="G499" s="49" t="str">
        <f t="shared" si="14"/>
        <v/>
      </c>
      <c r="H499" s="47" t="str">
        <f>IF(ISBLANK(A499),"",IFERROR(GETPIVOTDATA("NB NC",TCD_Doc_ST!$A498,"NOM ENTREPRISE","A")+Docs_EExt!W498,""))</f>
        <v/>
      </c>
      <c r="I499" s="47" t="str">
        <f>IF(ISBLANK(A499),"",IFERROR(GETPIVOTDATA("NB NC",TCD_Doc_ST!#REF!,"NOM ENTREPRISE","A")+GETPIVOTDATA("NB NC",TCD_Doc_ST!#REF!,"NOM ENTREPRISE","A"),""))</f>
        <v/>
      </c>
      <c r="J499" s="47" t="str">
        <f>IF(ISBLANK(A499),"",IFERROR((GETPIVOTDATA("Somme de NB",TCD_Doc_ST!$A498,"NOM ENTREPRISE","A")+GETPIVOTDATA("Somme de NB",TCD_Doc_ST!#REF!,"NOM ENTREPRISE","A")+GETPIVOTDATA("Somme de NB",TCD_Habi!$A$3,"NOM ENTREPRISE","A")+Docs_EExt!W498)-(H499+I499),""))</f>
        <v/>
      </c>
      <c r="K499" s="47" t="str">
        <f t="shared" si="15"/>
        <v/>
      </c>
      <c r="L499" s="47" t="str">
        <f>IF(ISBLANK(A499),"",IFERROR(GETPIVOTDATA("NOM ENTREPRISE",TCD_Corresp!$A$3,"NOM ENTREPRISE","A"),""))</f>
        <v/>
      </c>
      <c r="M499" s="47" t="str">
        <f>IF(ISBLANK(A499),"",IFERROR(GETPIVOTDATA("Nombre de N°IE",TCD_Doc_ST!#REF!,"NOM ENTREPRISE","A"),""))</f>
        <v/>
      </c>
      <c r="N499" s="46" t="str">
        <f>IF(ISBLANK(A499),"",IFERROR(GETPIVOTDATA("Nombre de NOM ENTREPRISE",TCD_Doc_ST!$A498,"NOM ENTREPRISE","A"),""))</f>
        <v/>
      </c>
    </row>
    <row r="500" spans="1:14" ht="30" customHeight="1" x14ac:dyDescent="0.25">
      <c r="A500" s="44"/>
      <c r="B500" s="45"/>
      <c r="C500" s="47"/>
      <c r="D500" s="47"/>
      <c r="E500" s="48"/>
      <c r="F500" s="48"/>
      <c r="G500" s="49" t="str">
        <f t="shared" si="14"/>
        <v/>
      </c>
      <c r="H500" s="47" t="str">
        <f>IF(ISBLANK(A500),"",IFERROR(GETPIVOTDATA("NB NC",TCD_Doc_ST!$A499,"NOM ENTREPRISE","A")+Docs_EExt!W499,""))</f>
        <v/>
      </c>
      <c r="I500" s="47" t="str">
        <f>IF(ISBLANK(A500),"",IFERROR(GETPIVOTDATA("NB NC",TCD_Doc_ST!#REF!,"NOM ENTREPRISE","A")+GETPIVOTDATA("NB NC",TCD_Doc_ST!#REF!,"NOM ENTREPRISE","A"),""))</f>
        <v/>
      </c>
      <c r="J500" s="47" t="str">
        <f>IF(ISBLANK(A500),"",IFERROR((GETPIVOTDATA("Somme de NB",TCD_Doc_ST!$A499,"NOM ENTREPRISE","A")+GETPIVOTDATA("Somme de NB",TCD_Doc_ST!#REF!,"NOM ENTREPRISE","A")+GETPIVOTDATA("Somme de NB",TCD_Habi!$A$3,"NOM ENTREPRISE","A")+Docs_EExt!W499)-(H500+I500),""))</f>
        <v/>
      </c>
      <c r="K500" s="47" t="str">
        <f t="shared" si="15"/>
        <v/>
      </c>
      <c r="L500" s="47" t="str">
        <f>IF(ISBLANK(A500),"",IFERROR(GETPIVOTDATA("NOM ENTREPRISE",TCD_Corresp!$A$3,"NOM ENTREPRISE","A"),""))</f>
        <v/>
      </c>
      <c r="M500" s="47" t="str">
        <f>IF(ISBLANK(A500),"",IFERROR(GETPIVOTDATA("Nombre de N°IE",TCD_Doc_ST!#REF!,"NOM ENTREPRISE","A"),""))</f>
        <v/>
      </c>
      <c r="N500" s="46" t="str">
        <f>IF(ISBLANK(A500),"",IFERROR(GETPIVOTDATA("Nombre de NOM ENTREPRISE",TCD_Doc_ST!$A499,"NOM ENTREPRISE","A"),""))</f>
        <v/>
      </c>
    </row>
  </sheetData>
  <mergeCells count="15">
    <mergeCell ref="C2:C3"/>
    <mergeCell ref="B2:B3"/>
    <mergeCell ref="A2:A3"/>
    <mergeCell ref="H2:I2"/>
    <mergeCell ref="A1:F1"/>
    <mergeCell ref="G1:N1"/>
    <mergeCell ref="G2:G3"/>
    <mergeCell ref="L2:L3"/>
    <mergeCell ref="M2:M3"/>
    <mergeCell ref="N2:N3"/>
    <mergeCell ref="K2:K3"/>
    <mergeCell ref="J2:J3"/>
    <mergeCell ref="F2:F3"/>
    <mergeCell ref="E2:E3"/>
    <mergeCell ref="D2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Z503"/>
  <sheetViews>
    <sheetView topLeftCell="L1" zoomScale="80" zoomScaleNormal="80" workbookViewId="0">
      <selection activeCell="Z4" sqref="Z4"/>
    </sheetView>
  </sheetViews>
  <sheetFormatPr baseColWidth="10" defaultColWidth="11.5703125" defaultRowHeight="12.75" x14ac:dyDescent="0.2"/>
  <cols>
    <col min="1" max="2" width="35.28515625" style="3" bestFit="1" customWidth="1"/>
    <col min="3" max="3" width="35.28515625" style="3" customWidth="1"/>
    <col min="4" max="7" width="20.42578125" style="3" customWidth="1"/>
    <col min="8" max="8" width="27.7109375" style="3" bestFit="1" customWidth="1"/>
    <col min="9" max="9" width="28" style="3" bestFit="1" customWidth="1"/>
    <col min="10" max="10" width="28.28515625" style="3" bestFit="1" customWidth="1"/>
    <col min="11" max="11" width="24.140625" style="3" bestFit="1" customWidth="1"/>
    <col min="12" max="12" width="21.28515625" style="3" bestFit="1" customWidth="1"/>
    <col min="13" max="13" width="14.140625" style="3" bestFit="1" customWidth="1"/>
    <col min="14" max="25" width="15.7109375" style="3" customWidth="1"/>
    <col min="26" max="26" width="16.42578125" style="3" customWidth="1"/>
    <col min="27" max="16384" width="11.5703125" style="13"/>
  </cols>
  <sheetData>
    <row r="1" spans="1:26" ht="19.899999999999999" customHeight="1" x14ac:dyDescent="0.2">
      <c r="A1" s="60" t="s">
        <v>37</v>
      </c>
      <c r="B1" s="61"/>
      <c r="C1" s="61"/>
      <c r="D1" s="61"/>
      <c r="E1" s="61"/>
      <c r="F1" s="61"/>
      <c r="G1" s="61"/>
      <c r="H1" s="61"/>
      <c r="I1" s="61"/>
      <c r="J1" s="62"/>
      <c r="K1" s="60" t="s">
        <v>28</v>
      </c>
      <c r="L1" s="61"/>
      <c r="M1" s="60" t="s">
        <v>25</v>
      </c>
      <c r="N1" s="61"/>
      <c r="O1" s="61"/>
      <c r="P1" s="61"/>
      <c r="Q1" s="62"/>
      <c r="R1" s="60" t="s">
        <v>26</v>
      </c>
      <c r="S1" s="61"/>
      <c r="T1" s="61"/>
      <c r="U1" s="62"/>
      <c r="V1" s="60" t="s">
        <v>27</v>
      </c>
      <c r="W1" s="61"/>
      <c r="X1" s="61"/>
      <c r="Y1" s="61"/>
      <c r="Z1" s="62"/>
    </row>
    <row r="2" spans="1:26" ht="30" customHeight="1" thickBot="1" x14ac:dyDescent="0.25">
      <c r="A2" s="16" t="s">
        <v>110</v>
      </c>
      <c r="B2" s="18" t="s">
        <v>112</v>
      </c>
      <c r="C2" s="18" t="s">
        <v>81</v>
      </c>
      <c r="D2" s="18" t="s">
        <v>30</v>
      </c>
      <c r="E2" s="18" t="s">
        <v>31</v>
      </c>
      <c r="F2" s="19" t="s">
        <v>32</v>
      </c>
      <c r="G2" s="18" t="s">
        <v>33</v>
      </c>
      <c r="H2" s="19" t="s">
        <v>34</v>
      </c>
      <c r="I2" s="18" t="s">
        <v>35</v>
      </c>
      <c r="J2" s="17" t="s">
        <v>36</v>
      </c>
      <c r="K2" s="16" t="s">
        <v>121</v>
      </c>
      <c r="L2" s="18" t="s">
        <v>10</v>
      </c>
      <c r="M2" s="16" t="s">
        <v>11</v>
      </c>
      <c r="N2" s="18" t="s">
        <v>12</v>
      </c>
      <c r="O2" s="18" t="s">
        <v>13</v>
      </c>
      <c r="P2" s="18" t="s">
        <v>14</v>
      </c>
      <c r="Q2" s="17" t="s">
        <v>15</v>
      </c>
      <c r="R2" s="16" t="s">
        <v>16</v>
      </c>
      <c r="S2" s="18" t="s">
        <v>17</v>
      </c>
      <c r="T2" s="18" t="s">
        <v>18</v>
      </c>
      <c r="U2" s="17" t="s">
        <v>19</v>
      </c>
      <c r="V2" s="16" t="s">
        <v>20</v>
      </c>
      <c r="W2" s="18" t="s">
        <v>21</v>
      </c>
      <c r="X2" s="18" t="s">
        <v>22</v>
      </c>
      <c r="Y2" s="18" t="s">
        <v>23</v>
      </c>
      <c r="Z2" s="17" t="s">
        <v>24</v>
      </c>
    </row>
    <row r="3" spans="1:26" x14ac:dyDescent="0.2">
      <c r="A3" s="24" t="s">
        <v>94</v>
      </c>
      <c r="B3" s="22">
        <v>2</v>
      </c>
      <c r="C3" s="22">
        <v>3</v>
      </c>
      <c r="D3" s="31">
        <v>4</v>
      </c>
      <c r="E3" s="31">
        <v>5</v>
      </c>
      <c r="F3" s="22">
        <v>6</v>
      </c>
      <c r="G3" s="22">
        <v>7</v>
      </c>
      <c r="H3" s="22">
        <v>8</v>
      </c>
      <c r="I3" s="22">
        <v>9</v>
      </c>
      <c r="J3" s="25">
        <v>10</v>
      </c>
      <c r="K3" s="24">
        <v>11</v>
      </c>
      <c r="L3" s="22">
        <v>12</v>
      </c>
      <c r="M3" s="24">
        <v>14</v>
      </c>
      <c r="N3" s="22">
        <v>15</v>
      </c>
      <c r="O3" s="22">
        <v>16</v>
      </c>
      <c r="P3" s="22">
        <v>17</v>
      </c>
      <c r="Q3" s="26">
        <v>18</v>
      </c>
      <c r="R3" s="24">
        <v>19</v>
      </c>
      <c r="S3" s="22">
        <v>20</v>
      </c>
      <c r="T3" s="22">
        <v>21</v>
      </c>
      <c r="U3" s="26">
        <v>22</v>
      </c>
      <c r="V3" s="24">
        <v>23</v>
      </c>
      <c r="W3" s="22">
        <v>24</v>
      </c>
      <c r="X3" s="22">
        <v>25</v>
      </c>
      <c r="Y3" s="22">
        <v>26</v>
      </c>
      <c r="Z3" s="26">
        <v>27</v>
      </c>
    </row>
    <row r="4" spans="1:26" x14ac:dyDescent="0.2">
      <c r="A4" s="27" t="s">
        <v>140</v>
      </c>
      <c r="B4" s="28"/>
      <c r="C4" s="28"/>
      <c r="D4" s="50"/>
      <c r="E4" s="50"/>
      <c r="F4" s="28"/>
      <c r="G4" s="28"/>
      <c r="H4" s="28"/>
      <c r="I4" s="28"/>
      <c r="J4" s="29"/>
      <c r="K4" s="27"/>
      <c r="L4" s="28"/>
      <c r="M4" s="27"/>
      <c r="N4" s="28"/>
      <c r="O4" s="28"/>
      <c r="P4" s="28"/>
      <c r="Q4" s="29"/>
      <c r="R4" s="27"/>
      <c r="S4" s="28"/>
      <c r="T4" s="28"/>
      <c r="U4" s="29"/>
      <c r="V4" s="27"/>
      <c r="W4" s="28"/>
      <c r="X4" s="28"/>
      <c r="Y4" s="28"/>
      <c r="Z4" s="29"/>
    </row>
    <row r="5" spans="1:26" x14ac:dyDescent="0.2">
      <c r="A5" s="24"/>
      <c r="B5" s="22"/>
      <c r="C5" s="22"/>
      <c r="D5" s="31"/>
      <c r="E5" s="31"/>
      <c r="F5" s="22"/>
      <c r="G5" s="22"/>
      <c r="H5" s="22"/>
      <c r="I5" s="22"/>
      <c r="J5" s="25"/>
      <c r="K5" s="24"/>
      <c r="L5" s="22"/>
      <c r="M5" s="24"/>
      <c r="N5" s="22"/>
      <c r="O5" s="22"/>
      <c r="P5" s="22"/>
      <c r="Q5" s="26"/>
      <c r="R5" s="24"/>
      <c r="S5" s="22"/>
      <c r="T5" s="22"/>
      <c r="U5" s="26"/>
      <c r="V5" s="24"/>
      <c r="W5" s="22"/>
      <c r="X5" s="22"/>
      <c r="Y5" s="22"/>
      <c r="Z5" s="26"/>
    </row>
    <row r="6" spans="1:26" x14ac:dyDescent="0.2">
      <c r="A6" s="27"/>
      <c r="B6" s="28"/>
      <c r="C6" s="28"/>
      <c r="D6" s="50"/>
      <c r="E6" s="50"/>
      <c r="F6" s="28"/>
      <c r="G6" s="28"/>
      <c r="H6" s="28"/>
      <c r="I6" s="28"/>
      <c r="J6" s="29"/>
      <c r="K6" s="27"/>
      <c r="L6" s="28"/>
      <c r="M6" s="27"/>
      <c r="N6" s="28"/>
      <c r="O6" s="28"/>
      <c r="P6" s="28"/>
      <c r="Q6" s="29"/>
      <c r="R6" s="27"/>
      <c r="S6" s="28"/>
      <c r="T6" s="28"/>
      <c r="U6" s="29"/>
      <c r="V6" s="27"/>
      <c r="W6" s="28"/>
      <c r="X6" s="28"/>
      <c r="Y6" s="28"/>
      <c r="Z6" s="29"/>
    </row>
    <row r="7" spans="1:26" x14ac:dyDescent="0.2">
      <c r="A7" s="24"/>
      <c r="B7" s="22"/>
      <c r="C7" s="22"/>
      <c r="D7" s="31"/>
      <c r="E7" s="31"/>
      <c r="F7" s="22"/>
      <c r="G7" s="22"/>
      <c r="H7" s="22"/>
      <c r="I7" s="22"/>
      <c r="J7" s="25"/>
      <c r="K7" s="24"/>
      <c r="L7" s="22"/>
      <c r="M7" s="24"/>
      <c r="N7" s="22"/>
      <c r="O7" s="22"/>
      <c r="P7" s="22"/>
      <c r="Q7" s="26"/>
      <c r="R7" s="24"/>
      <c r="S7" s="22"/>
      <c r="T7" s="22"/>
      <c r="U7" s="26"/>
      <c r="V7" s="24"/>
      <c r="W7" s="22"/>
      <c r="X7" s="22"/>
      <c r="Y7" s="22"/>
      <c r="Z7" s="26"/>
    </row>
    <row r="8" spans="1:26" x14ac:dyDescent="0.2">
      <c r="A8" s="27"/>
      <c r="B8" s="28"/>
      <c r="C8" s="28"/>
      <c r="D8" s="28"/>
      <c r="E8" s="28"/>
      <c r="F8" s="28"/>
      <c r="G8" s="28"/>
      <c r="H8" s="28"/>
      <c r="I8" s="28"/>
      <c r="J8" s="29"/>
      <c r="K8" s="27"/>
      <c r="L8" s="28"/>
      <c r="M8" s="27"/>
      <c r="N8" s="28"/>
      <c r="O8" s="28"/>
      <c r="P8" s="28"/>
      <c r="Q8" s="29"/>
      <c r="R8" s="27"/>
      <c r="S8" s="28"/>
      <c r="T8" s="28"/>
      <c r="U8" s="29"/>
      <c r="V8" s="27"/>
      <c r="W8" s="28"/>
      <c r="X8" s="28"/>
      <c r="Y8" s="28"/>
      <c r="Z8" s="29"/>
    </row>
    <row r="9" spans="1:26" x14ac:dyDescent="0.2">
      <c r="A9" s="24"/>
      <c r="B9" s="22"/>
      <c r="C9" s="22"/>
      <c r="D9" s="22"/>
      <c r="E9" s="22"/>
      <c r="F9" s="22"/>
      <c r="G9" s="22"/>
      <c r="H9" s="22"/>
      <c r="I9" s="22"/>
      <c r="J9" s="25"/>
      <c r="K9" s="24"/>
      <c r="L9" s="22"/>
      <c r="M9" s="24"/>
      <c r="N9" s="22"/>
      <c r="O9" s="22"/>
      <c r="P9" s="22"/>
      <c r="Q9" s="26"/>
      <c r="R9" s="24"/>
      <c r="S9" s="22"/>
      <c r="T9" s="22"/>
      <c r="U9" s="26"/>
      <c r="V9" s="24"/>
      <c r="W9" s="22"/>
      <c r="X9" s="22"/>
      <c r="Y9" s="22"/>
      <c r="Z9" s="26"/>
    </row>
    <row r="10" spans="1:26" x14ac:dyDescent="0.2">
      <c r="A10" s="27"/>
      <c r="B10" s="28"/>
      <c r="C10" s="28"/>
      <c r="D10" s="28"/>
      <c r="E10" s="28"/>
      <c r="F10" s="28"/>
      <c r="G10" s="28"/>
      <c r="H10" s="28"/>
      <c r="I10" s="28"/>
      <c r="J10" s="29"/>
      <c r="K10" s="27"/>
      <c r="L10" s="28"/>
      <c r="M10" s="27"/>
      <c r="N10" s="28"/>
      <c r="O10" s="28"/>
      <c r="P10" s="28"/>
      <c r="Q10" s="29"/>
      <c r="R10" s="27"/>
      <c r="S10" s="28"/>
      <c r="T10" s="28"/>
      <c r="U10" s="29"/>
      <c r="V10" s="27"/>
      <c r="W10" s="28"/>
      <c r="X10" s="28"/>
      <c r="Y10" s="28"/>
      <c r="Z10" s="29"/>
    </row>
    <row r="11" spans="1:26" x14ac:dyDescent="0.2">
      <c r="A11" s="24"/>
      <c r="B11" s="22"/>
      <c r="C11" s="22"/>
      <c r="D11" s="22"/>
      <c r="E11" s="22"/>
      <c r="F11" s="22"/>
      <c r="G11" s="22"/>
      <c r="H11" s="22"/>
      <c r="I11" s="22"/>
      <c r="J11" s="25"/>
      <c r="K11" s="24"/>
      <c r="L11" s="22"/>
      <c r="M11" s="24"/>
      <c r="N11" s="22"/>
      <c r="O11" s="22"/>
      <c r="P11" s="22"/>
      <c r="Q11" s="26"/>
      <c r="R11" s="24"/>
      <c r="S11" s="22"/>
      <c r="T11" s="22"/>
      <c r="U11" s="26"/>
      <c r="V11" s="24"/>
      <c r="W11" s="22"/>
      <c r="X11" s="22"/>
      <c r="Y11" s="22"/>
      <c r="Z11" s="26"/>
    </row>
    <row r="12" spans="1:26" x14ac:dyDescent="0.2">
      <c r="A12" s="27"/>
      <c r="B12" s="28"/>
      <c r="C12" s="28"/>
      <c r="D12" s="28"/>
      <c r="E12" s="28"/>
      <c r="F12" s="28"/>
      <c r="G12" s="28"/>
      <c r="H12" s="28"/>
      <c r="I12" s="28"/>
      <c r="J12" s="29"/>
      <c r="K12" s="27"/>
      <c r="L12" s="28"/>
      <c r="M12" s="27"/>
      <c r="N12" s="28"/>
      <c r="O12" s="28"/>
      <c r="P12" s="28"/>
      <c r="Q12" s="29"/>
      <c r="R12" s="27"/>
      <c r="S12" s="28"/>
      <c r="T12" s="28"/>
      <c r="U12" s="29"/>
      <c r="V12" s="27"/>
      <c r="W12" s="28"/>
      <c r="X12" s="28"/>
      <c r="Y12" s="28"/>
      <c r="Z12" s="29"/>
    </row>
    <row r="13" spans="1:26" x14ac:dyDescent="0.2">
      <c r="A13" s="24"/>
      <c r="B13" s="22"/>
      <c r="C13" s="22"/>
      <c r="D13" s="22"/>
      <c r="E13" s="22"/>
      <c r="F13" s="22"/>
      <c r="G13" s="22"/>
      <c r="H13" s="22"/>
      <c r="I13" s="22"/>
      <c r="J13" s="25"/>
      <c r="K13" s="24"/>
      <c r="L13" s="22"/>
      <c r="M13" s="24"/>
      <c r="N13" s="22"/>
      <c r="O13" s="22"/>
      <c r="P13" s="22"/>
      <c r="Q13" s="26"/>
      <c r="R13" s="24"/>
      <c r="S13" s="22"/>
      <c r="T13" s="22"/>
      <c r="U13" s="26"/>
      <c r="V13" s="24"/>
      <c r="W13" s="22"/>
      <c r="X13" s="22"/>
      <c r="Y13" s="22"/>
      <c r="Z13" s="26"/>
    </row>
    <row r="14" spans="1:26" x14ac:dyDescent="0.2">
      <c r="A14" s="27"/>
      <c r="B14" s="28"/>
      <c r="C14" s="28"/>
      <c r="D14" s="28"/>
      <c r="E14" s="28"/>
      <c r="F14" s="28"/>
      <c r="G14" s="28"/>
      <c r="H14" s="28"/>
      <c r="I14" s="28"/>
      <c r="J14" s="29"/>
      <c r="K14" s="27"/>
      <c r="L14" s="28"/>
      <c r="M14" s="27"/>
      <c r="N14" s="28"/>
      <c r="O14" s="28"/>
      <c r="P14" s="28"/>
      <c r="Q14" s="29"/>
      <c r="R14" s="27"/>
      <c r="S14" s="28"/>
      <c r="T14" s="28"/>
      <c r="U14" s="29"/>
      <c r="V14" s="27"/>
      <c r="W14" s="28"/>
      <c r="X14" s="28"/>
      <c r="Y14" s="28"/>
      <c r="Z14" s="29"/>
    </row>
    <row r="15" spans="1:26" x14ac:dyDescent="0.2">
      <c r="A15" s="24"/>
      <c r="B15" s="22"/>
      <c r="C15" s="22"/>
      <c r="D15" s="22"/>
      <c r="E15" s="22"/>
      <c r="F15" s="22"/>
      <c r="G15" s="22"/>
      <c r="H15" s="22"/>
      <c r="I15" s="22"/>
      <c r="J15" s="25"/>
      <c r="K15" s="24"/>
      <c r="L15" s="22"/>
      <c r="M15" s="24"/>
      <c r="N15" s="22"/>
      <c r="O15" s="22"/>
      <c r="P15" s="22"/>
      <c r="Q15" s="26"/>
      <c r="R15" s="24"/>
      <c r="S15" s="22"/>
      <c r="T15" s="22"/>
      <c r="U15" s="26"/>
      <c r="V15" s="24"/>
      <c r="W15" s="22"/>
      <c r="X15" s="22"/>
      <c r="Y15" s="22"/>
      <c r="Z15" s="26"/>
    </row>
    <row r="16" spans="1:26" x14ac:dyDescent="0.2">
      <c r="A16" s="27"/>
      <c r="B16" s="28"/>
      <c r="C16" s="28"/>
      <c r="D16" s="28"/>
      <c r="E16" s="28"/>
      <c r="F16" s="28"/>
      <c r="G16" s="28"/>
      <c r="H16" s="28"/>
      <c r="I16" s="28"/>
      <c r="J16" s="29"/>
      <c r="K16" s="27"/>
      <c r="L16" s="28"/>
      <c r="M16" s="27"/>
      <c r="N16" s="28"/>
      <c r="O16" s="28"/>
      <c r="P16" s="28"/>
      <c r="Q16" s="29"/>
      <c r="R16" s="27"/>
      <c r="S16" s="28"/>
      <c r="T16" s="28"/>
      <c r="U16" s="29"/>
      <c r="V16" s="27"/>
      <c r="W16" s="28"/>
      <c r="X16" s="28"/>
      <c r="Y16" s="28"/>
      <c r="Z16" s="29"/>
    </row>
    <row r="17" spans="1:26" x14ac:dyDescent="0.2">
      <c r="A17" s="24"/>
      <c r="B17" s="22"/>
      <c r="C17" s="22"/>
      <c r="D17" s="22"/>
      <c r="E17" s="22"/>
      <c r="F17" s="22"/>
      <c r="G17" s="22"/>
      <c r="H17" s="22"/>
      <c r="I17" s="22"/>
      <c r="J17" s="25"/>
      <c r="K17" s="24"/>
      <c r="L17" s="22"/>
      <c r="M17" s="24"/>
      <c r="N17" s="22"/>
      <c r="O17" s="22"/>
      <c r="P17" s="22"/>
      <c r="Q17" s="26"/>
      <c r="R17" s="24"/>
      <c r="S17" s="22"/>
      <c r="T17" s="22"/>
      <c r="U17" s="26"/>
      <c r="V17" s="24"/>
      <c r="W17" s="22"/>
      <c r="X17" s="22"/>
      <c r="Y17" s="22"/>
      <c r="Z17" s="26"/>
    </row>
    <row r="18" spans="1:26" x14ac:dyDescent="0.2">
      <c r="A18" s="27"/>
      <c r="B18" s="28"/>
      <c r="C18" s="28"/>
      <c r="D18" s="28"/>
      <c r="E18" s="28"/>
      <c r="F18" s="28"/>
      <c r="G18" s="28"/>
      <c r="H18" s="28"/>
      <c r="I18" s="28"/>
      <c r="J18" s="29"/>
      <c r="K18" s="27"/>
      <c r="L18" s="28"/>
      <c r="M18" s="27"/>
      <c r="N18" s="28"/>
      <c r="O18" s="28"/>
      <c r="P18" s="28"/>
      <c r="Q18" s="29"/>
      <c r="R18" s="27"/>
      <c r="S18" s="28"/>
      <c r="T18" s="28"/>
      <c r="U18" s="29"/>
      <c r="V18" s="27"/>
      <c r="W18" s="28"/>
      <c r="X18" s="28"/>
      <c r="Y18" s="28"/>
      <c r="Z18" s="29"/>
    </row>
    <row r="19" spans="1:26" x14ac:dyDescent="0.2">
      <c r="A19" s="24"/>
      <c r="B19" s="22"/>
      <c r="C19" s="22"/>
      <c r="D19" s="22"/>
      <c r="E19" s="22"/>
      <c r="F19" s="22"/>
      <c r="G19" s="22"/>
      <c r="H19" s="22"/>
      <c r="I19" s="22"/>
      <c r="J19" s="25"/>
      <c r="K19" s="24"/>
      <c r="L19" s="22"/>
      <c r="M19" s="24"/>
      <c r="N19" s="22"/>
      <c r="O19" s="22"/>
      <c r="P19" s="22"/>
      <c r="Q19" s="26"/>
      <c r="R19" s="24"/>
      <c r="S19" s="22"/>
      <c r="T19" s="22"/>
      <c r="U19" s="26"/>
      <c r="V19" s="24"/>
      <c r="W19" s="22"/>
      <c r="X19" s="22"/>
      <c r="Y19" s="22"/>
      <c r="Z19" s="26"/>
    </row>
    <row r="20" spans="1:26" x14ac:dyDescent="0.2">
      <c r="A20" s="27"/>
      <c r="B20" s="28"/>
      <c r="C20" s="28"/>
      <c r="D20" s="28"/>
      <c r="E20" s="28"/>
      <c r="F20" s="28"/>
      <c r="G20" s="28"/>
      <c r="H20" s="28"/>
      <c r="I20" s="28"/>
      <c r="J20" s="29"/>
      <c r="K20" s="27"/>
      <c r="L20" s="28"/>
      <c r="M20" s="27"/>
      <c r="N20" s="28"/>
      <c r="O20" s="28"/>
      <c r="P20" s="28"/>
      <c r="Q20" s="29"/>
      <c r="R20" s="27"/>
      <c r="S20" s="28"/>
      <c r="T20" s="28"/>
      <c r="U20" s="29"/>
      <c r="V20" s="27"/>
      <c r="W20" s="28"/>
      <c r="X20" s="28"/>
      <c r="Y20" s="28"/>
      <c r="Z20" s="29"/>
    </row>
    <row r="21" spans="1:26" x14ac:dyDescent="0.2">
      <c r="A21" s="24"/>
      <c r="B21" s="22"/>
      <c r="C21" s="22"/>
      <c r="D21" s="22"/>
      <c r="E21" s="22"/>
      <c r="F21" s="22"/>
      <c r="G21" s="22"/>
      <c r="H21" s="22"/>
      <c r="I21" s="22"/>
      <c r="J21" s="25"/>
      <c r="K21" s="24"/>
      <c r="L21" s="22"/>
      <c r="M21" s="24"/>
      <c r="N21" s="22"/>
      <c r="O21" s="22"/>
      <c r="P21" s="22"/>
      <c r="Q21" s="26"/>
      <c r="R21" s="24"/>
      <c r="S21" s="22"/>
      <c r="T21" s="22"/>
      <c r="U21" s="26"/>
      <c r="V21" s="24"/>
      <c r="W21" s="22"/>
      <c r="X21" s="22"/>
      <c r="Y21" s="22"/>
      <c r="Z21" s="26"/>
    </row>
    <row r="22" spans="1:26" x14ac:dyDescent="0.2">
      <c r="A22" s="27"/>
      <c r="B22" s="28"/>
      <c r="C22" s="28"/>
      <c r="D22" s="28"/>
      <c r="E22" s="28"/>
      <c r="F22" s="28"/>
      <c r="G22" s="28"/>
      <c r="H22" s="28"/>
      <c r="I22" s="28"/>
      <c r="J22" s="29"/>
      <c r="K22" s="27"/>
      <c r="L22" s="28"/>
      <c r="M22" s="27"/>
      <c r="N22" s="28"/>
      <c r="O22" s="28"/>
      <c r="P22" s="28"/>
      <c r="Q22" s="29"/>
      <c r="R22" s="27"/>
      <c r="S22" s="28"/>
      <c r="T22" s="28"/>
      <c r="U22" s="29"/>
      <c r="V22" s="27"/>
      <c r="W22" s="28"/>
      <c r="X22" s="28"/>
      <c r="Y22" s="28"/>
      <c r="Z22" s="29"/>
    </row>
    <row r="23" spans="1:26" x14ac:dyDescent="0.2">
      <c r="A23" s="24"/>
      <c r="B23" s="22"/>
      <c r="C23" s="22"/>
      <c r="D23" s="22"/>
      <c r="E23" s="22"/>
      <c r="F23" s="22"/>
      <c r="G23" s="22"/>
      <c r="H23" s="22"/>
      <c r="I23" s="22"/>
      <c r="J23" s="25"/>
      <c r="K23" s="24"/>
      <c r="L23" s="22"/>
      <c r="M23" s="24"/>
      <c r="N23" s="22"/>
      <c r="O23" s="22"/>
      <c r="P23" s="22"/>
      <c r="Q23" s="26"/>
      <c r="R23" s="24"/>
      <c r="S23" s="22"/>
      <c r="T23" s="22"/>
      <c r="U23" s="26"/>
      <c r="V23" s="24"/>
      <c r="W23" s="22"/>
      <c r="X23" s="22"/>
      <c r="Y23" s="22"/>
      <c r="Z23" s="26"/>
    </row>
    <row r="24" spans="1:26" x14ac:dyDescent="0.2">
      <c r="A24" s="27"/>
      <c r="B24" s="28"/>
      <c r="C24" s="28"/>
      <c r="D24" s="28"/>
      <c r="E24" s="28"/>
      <c r="F24" s="28"/>
      <c r="G24" s="28"/>
      <c r="H24" s="28"/>
      <c r="I24" s="28"/>
      <c r="J24" s="29"/>
      <c r="K24" s="27"/>
      <c r="L24" s="28"/>
      <c r="M24" s="27"/>
      <c r="N24" s="28"/>
      <c r="O24" s="28"/>
      <c r="P24" s="28"/>
      <c r="Q24" s="29"/>
      <c r="R24" s="27"/>
      <c r="S24" s="28"/>
      <c r="T24" s="28"/>
      <c r="U24" s="29"/>
      <c r="V24" s="27"/>
      <c r="W24" s="28"/>
      <c r="X24" s="28"/>
      <c r="Y24" s="28"/>
      <c r="Z24" s="29"/>
    </row>
    <row r="25" spans="1:26" x14ac:dyDescent="0.2">
      <c r="A25" s="24"/>
      <c r="B25" s="22"/>
      <c r="C25" s="22"/>
      <c r="D25" s="22"/>
      <c r="E25" s="22"/>
      <c r="F25" s="22"/>
      <c r="G25" s="22"/>
      <c r="H25" s="22"/>
      <c r="I25" s="22"/>
      <c r="J25" s="25"/>
      <c r="K25" s="24"/>
      <c r="L25" s="22"/>
      <c r="M25" s="24"/>
      <c r="N25" s="22"/>
      <c r="O25" s="22"/>
      <c r="P25" s="22"/>
      <c r="Q25" s="26"/>
      <c r="R25" s="24"/>
      <c r="S25" s="22"/>
      <c r="T25" s="22"/>
      <c r="U25" s="26"/>
      <c r="V25" s="24"/>
      <c r="W25" s="22"/>
      <c r="X25" s="22"/>
      <c r="Y25" s="22"/>
      <c r="Z25" s="26"/>
    </row>
    <row r="26" spans="1:26" x14ac:dyDescent="0.2">
      <c r="A26" s="27"/>
      <c r="B26" s="28"/>
      <c r="C26" s="28"/>
      <c r="D26" s="28"/>
      <c r="E26" s="28"/>
      <c r="F26" s="28"/>
      <c r="G26" s="28"/>
      <c r="H26" s="28"/>
      <c r="I26" s="28"/>
      <c r="J26" s="29"/>
      <c r="K26" s="27"/>
      <c r="L26" s="28"/>
      <c r="M26" s="27"/>
      <c r="N26" s="28"/>
      <c r="O26" s="28"/>
      <c r="P26" s="28"/>
      <c r="Q26" s="29"/>
      <c r="R26" s="27"/>
      <c r="S26" s="28"/>
      <c r="T26" s="28"/>
      <c r="U26" s="29"/>
      <c r="V26" s="27"/>
      <c r="W26" s="28"/>
      <c r="X26" s="28"/>
      <c r="Y26" s="28"/>
      <c r="Z26" s="29"/>
    </row>
    <row r="27" spans="1:26" x14ac:dyDescent="0.2">
      <c r="A27" s="24"/>
      <c r="B27" s="22"/>
      <c r="C27" s="22"/>
      <c r="D27" s="22"/>
      <c r="E27" s="22"/>
      <c r="F27" s="22"/>
      <c r="G27" s="22"/>
      <c r="H27" s="22"/>
      <c r="I27" s="22"/>
      <c r="J27" s="25"/>
      <c r="K27" s="24"/>
      <c r="L27" s="22"/>
      <c r="M27" s="24"/>
      <c r="N27" s="22"/>
      <c r="O27" s="22"/>
      <c r="P27" s="22"/>
      <c r="Q27" s="26"/>
      <c r="R27" s="24"/>
      <c r="S27" s="22"/>
      <c r="T27" s="22"/>
      <c r="U27" s="26"/>
      <c r="V27" s="24"/>
      <c r="W27" s="22"/>
      <c r="X27" s="22"/>
      <c r="Y27" s="22"/>
      <c r="Z27" s="26"/>
    </row>
    <row r="28" spans="1:26" x14ac:dyDescent="0.2">
      <c r="A28" s="27"/>
      <c r="B28" s="28"/>
      <c r="C28" s="28"/>
      <c r="D28" s="28"/>
      <c r="E28" s="28"/>
      <c r="F28" s="28"/>
      <c r="G28" s="28"/>
      <c r="H28" s="28"/>
      <c r="I28" s="28"/>
      <c r="J28" s="29"/>
      <c r="K28" s="27"/>
      <c r="L28" s="28"/>
      <c r="M28" s="27"/>
      <c r="N28" s="28"/>
      <c r="O28" s="28"/>
      <c r="P28" s="28"/>
      <c r="Q28" s="29"/>
      <c r="R28" s="27"/>
      <c r="S28" s="28"/>
      <c r="T28" s="28"/>
      <c r="U28" s="29"/>
      <c r="V28" s="27"/>
      <c r="W28" s="28"/>
      <c r="X28" s="28"/>
      <c r="Y28" s="28"/>
      <c r="Z28" s="29"/>
    </row>
    <row r="29" spans="1:26" x14ac:dyDescent="0.2">
      <c r="A29" s="24"/>
      <c r="B29" s="22"/>
      <c r="C29" s="22"/>
      <c r="D29" s="22"/>
      <c r="E29" s="22"/>
      <c r="F29" s="22"/>
      <c r="G29" s="22"/>
      <c r="H29" s="22"/>
      <c r="I29" s="22"/>
      <c r="J29" s="25"/>
      <c r="K29" s="24"/>
      <c r="L29" s="22"/>
      <c r="M29" s="24"/>
      <c r="N29" s="22"/>
      <c r="O29" s="22"/>
      <c r="P29" s="22"/>
      <c r="Q29" s="26"/>
      <c r="R29" s="24"/>
      <c r="S29" s="22"/>
      <c r="T29" s="22"/>
      <c r="U29" s="26"/>
      <c r="V29" s="24"/>
      <c r="W29" s="22"/>
      <c r="X29" s="22"/>
      <c r="Y29" s="22"/>
      <c r="Z29" s="26"/>
    </row>
    <row r="30" spans="1:26" x14ac:dyDescent="0.2">
      <c r="A30" s="27"/>
      <c r="B30" s="28"/>
      <c r="C30" s="28"/>
      <c r="D30" s="28"/>
      <c r="E30" s="28"/>
      <c r="F30" s="28"/>
      <c r="G30" s="28"/>
      <c r="H30" s="28"/>
      <c r="I30" s="28"/>
      <c r="J30" s="29"/>
      <c r="K30" s="27"/>
      <c r="L30" s="28"/>
      <c r="M30" s="27"/>
      <c r="N30" s="28"/>
      <c r="O30" s="28"/>
      <c r="P30" s="28"/>
      <c r="Q30" s="29"/>
      <c r="R30" s="27"/>
      <c r="S30" s="28"/>
      <c r="T30" s="28"/>
      <c r="U30" s="29"/>
      <c r="V30" s="27"/>
      <c r="W30" s="28"/>
      <c r="X30" s="28"/>
      <c r="Y30" s="28"/>
      <c r="Z30" s="29"/>
    </row>
    <row r="31" spans="1:26" x14ac:dyDescent="0.2">
      <c r="A31" s="24"/>
      <c r="B31" s="22"/>
      <c r="C31" s="22"/>
      <c r="D31" s="22"/>
      <c r="E31" s="22"/>
      <c r="F31" s="22"/>
      <c r="G31" s="22"/>
      <c r="H31" s="22"/>
      <c r="I31" s="22"/>
      <c r="J31" s="25"/>
      <c r="K31" s="24"/>
      <c r="L31" s="22"/>
      <c r="M31" s="24"/>
      <c r="N31" s="22"/>
      <c r="O31" s="22"/>
      <c r="P31" s="22"/>
      <c r="Q31" s="26"/>
      <c r="R31" s="24"/>
      <c r="S31" s="22"/>
      <c r="T31" s="22"/>
      <c r="U31" s="26"/>
      <c r="V31" s="24"/>
      <c r="W31" s="22"/>
      <c r="X31" s="22"/>
      <c r="Y31" s="22"/>
      <c r="Z31" s="26"/>
    </row>
    <row r="32" spans="1:26" x14ac:dyDescent="0.2">
      <c r="A32" s="27"/>
      <c r="B32" s="28"/>
      <c r="C32" s="28"/>
      <c r="D32" s="28"/>
      <c r="E32" s="28"/>
      <c r="F32" s="28"/>
      <c r="G32" s="28"/>
      <c r="H32" s="28"/>
      <c r="I32" s="28"/>
      <c r="J32" s="29"/>
      <c r="K32" s="27"/>
      <c r="L32" s="28"/>
      <c r="M32" s="27"/>
      <c r="N32" s="28"/>
      <c r="O32" s="28"/>
      <c r="P32" s="28"/>
      <c r="Q32" s="29"/>
      <c r="R32" s="27"/>
      <c r="S32" s="28"/>
      <c r="T32" s="28"/>
      <c r="U32" s="29"/>
      <c r="V32" s="27"/>
      <c r="W32" s="28"/>
      <c r="X32" s="28"/>
      <c r="Y32" s="28"/>
      <c r="Z32" s="29"/>
    </row>
    <row r="33" spans="1:26" x14ac:dyDescent="0.2">
      <c r="A33" s="24"/>
      <c r="B33" s="22"/>
      <c r="C33" s="22"/>
      <c r="D33" s="22"/>
      <c r="E33" s="22"/>
      <c r="F33" s="22"/>
      <c r="G33" s="22"/>
      <c r="H33" s="22"/>
      <c r="I33" s="22"/>
      <c r="J33" s="25"/>
      <c r="K33" s="24"/>
      <c r="L33" s="22"/>
      <c r="M33" s="24"/>
      <c r="N33" s="22"/>
      <c r="O33" s="22"/>
      <c r="P33" s="22"/>
      <c r="Q33" s="26"/>
      <c r="R33" s="24"/>
      <c r="S33" s="22"/>
      <c r="T33" s="22"/>
      <c r="U33" s="26"/>
      <c r="V33" s="24"/>
      <c r="W33" s="22"/>
      <c r="X33" s="22"/>
      <c r="Y33" s="22"/>
      <c r="Z33" s="26"/>
    </row>
    <row r="34" spans="1:26" x14ac:dyDescent="0.2">
      <c r="A34" s="27"/>
      <c r="B34" s="28"/>
      <c r="C34" s="28"/>
      <c r="D34" s="28"/>
      <c r="E34" s="28"/>
      <c r="F34" s="28"/>
      <c r="G34" s="28"/>
      <c r="H34" s="28"/>
      <c r="I34" s="28"/>
      <c r="J34" s="29"/>
      <c r="K34" s="27"/>
      <c r="L34" s="28"/>
      <c r="M34" s="27"/>
      <c r="N34" s="28"/>
      <c r="O34" s="28"/>
      <c r="P34" s="28"/>
      <c r="Q34" s="29"/>
      <c r="R34" s="27"/>
      <c r="S34" s="28"/>
      <c r="T34" s="28"/>
      <c r="U34" s="29"/>
      <c r="V34" s="27"/>
      <c r="W34" s="28"/>
      <c r="X34" s="28"/>
      <c r="Y34" s="28"/>
      <c r="Z34" s="29"/>
    </row>
    <row r="35" spans="1:26" x14ac:dyDescent="0.2">
      <c r="A35" s="24"/>
      <c r="B35" s="22"/>
      <c r="C35" s="22"/>
      <c r="D35" s="22"/>
      <c r="E35" s="22"/>
      <c r="F35" s="22"/>
      <c r="G35" s="22"/>
      <c r="H35" s="22"/>
      <c r="I35" s="22"/>
      <c r="J35" s="25"/>
      <c r="K35" s="24"/>
      <c r="L35" s="22"/>
      <c r="M35" s="24"/>
      <c r="N35" s="22"/>
      <c r="O35" s="22"/>
      <c r="P35" s="22"/>
      <c r="Q35" s="26"/>
      <c r="R35" s="24"/>
      <c r="S35" s="22"/>
      <c r="T35" s="22"/>
      <c r="U35" s="26"/>
      <c r="V35" s="24"/>
      <c r="W35" s="22"/>
      <c r="X35" s="22"/>
      <c r="Y35" s="22"/>
      <c r="Z35" s="26"/>
    </row>
    <row r="36" spans="1:26" x14ac:dyDescent="0.2">
      <c r="A36" s="27"/>
      <c r="B36" s="28"/>
      <c r="C36" s="28"/>
      <c r="D36" s="28"/>
      <c r="E36" s="28"/>
      <c r="F36" s="28"/>
      <c r="G36" s="28"/>
      <c r="H36" s="28"/>
      <c r="I36" s="28"/>
      <c r="J36" s="29"/>
      <c r="K36" s="27"/>
      <c r="L36" s="28"/>
      <c r="M36" s="27"/>
      <c r="N36" s="28"/>
      <c r="O36" s="28"/>
      <c r="P36" s="28"/>
      <c r="Q36" s="29"/>
      <c r="R36" s="27"/>
      <c r="S36" s="28"/>
      <c r="T36" s="28"/>
      <c r="U36" s="29"/>
      <c r="V36" s="27"/>
      <c r="W36" s="28"/>
      <c r="X36" s="28"/>
      <c r="Y36" s="28"/>
      <c r="Z36" s="29"/>
    </row>
    <row r="37" spans="1:26" x14ac:dyDescent="0.2">
      <c r="A37" s="24"/>
      <c r="B37" s="22"/>
      <c r="C37" s="22"/>
      <c r="D37" s="22"/>
      <c r="E37" s="22"/>
      <c r="F37" s="22"/>
      <c r="G37" s="22"/>
      <c r="H37" s="22"/>
      <c r="I37" s="22"/>
      <c r="J37" s="25"/>
      <c r="K37" s="24"/>
      <c r="L37" s="22"/>
      <c r="M37" s="24"/>
      <c r="N37" s="22"/>
      <c r="O37" s="22"/>
      <c r="P37" s="22"/>
      <c r="Q37" s="26"/>
      <c r="R37" s="24"/>
      <c r="S37" s="22"/>
      <c r="T37" s="22"/>
      <c r="U37" s="26"/>
      <c r="V37" s="24"/>
      <c r="W37" s="22"/>
      <c r="X37" s="22"/>
      <c r="Y37" s="22"/>
      <c r="Z37" s="26"/>
    </row>
    <row r="38" spans="1:26" x14ac:dyDescent="0.2">
      <c r="A38" s="27"/>
      <c r="B38" s="28"/>
      <c r="C38" s="28"/>
      <c r="D38" s="28"/>
      <c r="E38" s="28"/>
      <c r="F38" s="28"/>
      <c r="G38" s="28"/>
      <c r="H38" s="28"/>
      <c r="I38" s="28"/>
      <c r="J38" s="29"/>
      <c r="K38" s="27"/>
      <c r="L38" s="28"/>
      <c r="M38" s="27"/>
      <c r="N38" s="28"/>
      <c r="O38" s="28"/>
      <c r="P38" s="28"/>
      <c r="Q38" s="29"/>
      <c r="R38" s="27"/>
      <c r="S38" s="28"/>
      <c r="T38" s="28"/>
      <c r="U38" s="29"/>
      <c r="V38" s="27"/>
      <c r="W38" s="28"/>
      <c r="X38" s="28"/>
      <c r="Y38" s="28"/>
      <c r="Z38" s="29"/>
    </row>
    <row r="39" spans="1:26" x14ac:dyDescent="0.2">
      <c r="A39" s="24"/>
      <c r="B39" s="22"/>
      <c r="C39" s="22"/>
      <c r="D39" s="22"/>
      <c r="E39" s="22"/>
      <c r="F39" s="22"/>
      <c r="G39" s="22"/>
      <c r="H39" s="22"/>
      <c r="I39" s="22"/>
      <c r="J39" s="25"/>
      <c r="K39" s="24"/>
      <c r="L39" s="22"/>
      <c r="M39" s="24"/>
      <c r="N39" s="22"/>
      <c r="O39" s="22"/>
      <c r="P39" s="22"/>
      <c r="Q39" s="26"/>
      <c r="R39" s="24"/>
      <c r="S39" s="22"/>
      <c r="T39" s="22"/>
      <c r="U39" s="26"/>
      <c r="V39" s="24"/>
      <c r="W39" s="22"/>
      <c r="X39" s="22"/>
      <c r="Y39" s="22"/>
      <c r="Z39" s="26"/>
    </row>
    <row r="40" spans="1:26" x14ac:dyDescent="0.2">
      <c r="A40" s="27"/>
      <c r="B40" s="28"/>
      <c r="C40" s="28"/>
      <c r="D40" s="28"/>
      <c r="E40" s="28"/>
      <c r="F40" s="28"/>
      <c r="G40" s="28"/>
      <c r="H40" s="28"/>
      <c r="I40" s="28"/>
      <c r="J40" s="29"/>
      <c r="K40" s="27"/>
      <c r="L40" s="28"/>
      <c r="M40" s="27"/>
      <c r="N40" s="28"/>
      <c r="O40" s="28"/>
      <c r="P40" s="28"/>
      <c r="Q40" s="29"/>
      <c r="R40" s="27"/>
      <c r="S40" s="28"/>
      <c r="T40" s="28"/>
      <c r="U40" s="29"/>
      <c r="V40" s="27"/>
      <c r="W40" s="28"/>
      <c r="X40" s="28"/>
      <c r="Y40" s="28"/>
      <c r="Z40" s="29"/>
    </row>
    <row r="41" spans="1:26" x14ac:dyDescent="0.2">
      <c r="A41" s="24"/>
      <c r="B41" s="22"/>
      <c r="C41" s="22"/>
      <c r="D41" s="22"/>
      <c r="E41" s="22"/>
      <c r="F41" s="22"/>
      <c r="G41" s="22"/>
      <c r="H41" s="22"/>
      <c r="I41" s="22"/>
      <c r="J41" s="25"/>
      <c r="K41" s="24"/>
      <c r="L41" s="22"/>
      <c r="M41" s="24"/>
      <c r="N41" s="22"/>
      <c r="O41" s="22"/>
      <c r="P41" s="22"/>
      <c r="Q41" s="26"/>
      <c r="R41" s="24"/>
      <c r="S41" s="22"/>
      <c r="T41" s="22"/>
      <c r="U41" s="26"/>
      <c r="V41" s="24"/>
      <c r="W41" s="22"/>
      <c r="X41" s="22"/>
      <c r="Y41" s="22"/>
      <c r="Z41" s="26"/>
    </row>
    <row r="42" spans="1:26" x14ac:dyDescent="0.2">
      <c r="A42" s="27"/>
      <c r="B42" s="28"/>
      <c r="C42" s="28"/>
      <c r="D42" s="28"/>
      <c r="E42" s="28"/>
      <c r="F42" s="28"/>
      <c r="G42" s="28"/>
      <c r="H42" s="28"/>
      <c r="I42" s="28"/>
      <c r="J42" s="29"/>
      <c r="K42" s="27"/>
      <c r="L42" s="28"/>
      <c r="M42" s="27"/>
      <c r="N42" s="28"/>
      <c r="O42" s="28"/>
      <c r="P42" s="28"/>
      <c r="Q42" s="29"/>
      <c r="R42" s="27"/>
      <c r="S42" s="28"/>
      <c r="T42" s="28"/>
      <c r="U42" s="29"/>
      <c r="V42" s="27"/>
      <c r="W42" s="28"/>
      <c r="X42" s="28"/>
      <c r="Y42" s="28"/>
      <c r="Z42" s="29"/>
    </row>
    <row r="43" spans="1:26" x14ac:dyDescent="0.2">
      <c r="A43" s="24"/>
      <c r="B43" s="22"/>
      <c r="C43" s="22"/>
      <c r="D43" s="22"/>
      <c r="E43" s="22"/>
      <c r="F43" s="22"/>
      <c r="G43" s="22"/>
      <c r="H43" s="22"/>
      <c r="I43" s="22"/>
      <c r="J43" s="25"/>
      <c r="K43" s="24"/>
      <c r="L43" s="22"/>
      <c r="M43" s="24"/>
      <c r="N43" s="22"/>
      <c r="O43" s="22"/>
      <c r="P43" s="22"/>
      <c r="Q43" s="26"/>
      <c r="R43" s="24"/>
      <c r="S43" s="22"/>
      <c r="T43" s="22"/>
      <c r="U43" s="26"/>
      <c r="V43" s="24"/>
      <c r="W43" s="22"/>
      <c r="X43" s="22"/>
      <c r="Y43" s="22"/>
      <c r="Z43" s="26"/>
    </row>
    <row r="44" spans="1:26" x14ac:dyDescent="0.2">
      <c r="A44" s="27"/>
      <c r="B44" s="28"/>
      <c r="C44" s="28"/>
      <c r="D44" s="28"/>
      <c r="E44" s="28"/>
      <c r="F44" s="28"/>
      <c r="G44" s="28"/>
      <c r="H44" s="28"/>
      <c r="I44" s="28"/>
      <c r="J44" s="29"/>
      <c r="K44" s="27"/>
      <c r="L44" s="28"/>
      <c r="M44" s="27"/>
      <c r="N44" s="28"/>
      <c r="O44" s="28"/>
      <c r="P44" s="28"/>
      <c r="Q44" s="29"/>
      <c r="R44" s="27"/>
      <c r="S44" s="28"/>
      <c r="T44" s="28"/>
      <c r="U44" s="29"/>
      <c r="V44" s="27"/>
      <c r="W44" s="28"/>
      <c r="X44" s="28"/>
      <c r="Y44" s="28"/>
      <c r="Z44" s="29"/>
    </row>
    <row r="45" spans="1:26" x14ac:dyDescent="0.2">
      <c r="A45" s="24"/>
      <c r="B45" s="22"/>
      <c r="C45" s="22"/>
      <c r="D45" s="22"/>
      <c r="E45" s="22"/>
      <c r="F45" s="22"/>
      <c r="G45" s="22"/>
      <c r="H45" s="22"/>
      <c r="I45" s="22"/>
      <c r="J45" s="25"/>
      <c r="K45" s="24"/>
      <c r="L45" s="22"/>
      <c r="M45" s="24"/>
      <c r="N45" s="22"/>
      <c r="O45" s="22"/>
      <c r="P45" s="22"/>
      <c r="Q45" s="26"/>
      <c r="R45" s="24"/>
      <c r="S45" s="22"/>
      <c r="T45" s="22"/>
      <c r="U45" s="26"/>
      <c r="V45" s="24"/>
      <c r="W45" s="22"/>
      <c r="X45" s="22"/>
      <c r="Y45" s="22"/>
      <c r="Z45" s="26"/>
    </row>
    <row r="46" spans="1:26" x14ac:dyDescent="0.2">
      <c r="A46" s="27"/>
      <c r="B46" s="28"/>
      <c r="C46" s="28"/>
      <c r="D46" s="28"/>
      <c r="E46" s="28"/>
      <c r="F46" s="28"/>
      <c r="G46" s="28"/>
      <c r="H46" s="28"/>
      <c r="I46" s="28"/>
      <c r="J46" s="29"/>
      <c r="K46" s="27"/>
      <c r="L46" s="28"/>
      <c r="M46" s="27"/>
      <c r="N46" s="28"/>
      <c r="O46" s="28"/>
      <c r="P46" s="28"/>
      <c r="Q46" s="29"/>
      <c r="R46" s="27"/>
      <c r="S46" s="28"/>
      <c r="T46" s="28"/>
      <c r="U46" s="29"/>
      <c r="V46" s="27"/>
      <c r="W46" s="28"/>
      <c r="X46" s="28"/>
      <c r="Y46" s="28"/>
      <c r="Z46" s="29"/>
    </row>
    <row r="47" spans="1:26" x14ac:dyDescent="0.2">
      <c r="A47" s="24"/>
      <c r="B47" s="22"/>
      <c r="C47" s="22"/>
      <c r="D47" s="22"/>
      <c r="E47" s="22"/>
      <c r="F47" s="22"/>
      <c r="G47" s="22"/>
      <c r="H47" s="22"/>
      <c r="I47" s="22"/>
      <c r="J47" s="25"/>
      <c r="K47" s="24"/>
      <c r="L47" s="22"/>
      <c r="M47" s="24"/>
      <c r="N47" s="22"/>
      <c r="O47" s="22"/>
      <c r="P47" s="22"/>
      <c r="Q47" s="26"/>
      <c r="R47" s="24"/>
      <c r="S47" s="22"/>
      <c r="T47" s="22"/>
      <c r="U47" s="26"/>
      <c r="V47" s="24"/>
      <c r="W47" s="22"/>
      <c r="X47" s="22"/>
      <c r="Y47" s="22"/>
      <c r="Z47" s="26"/>
    </row>
    <row r="48" spans="1:26" x14ac:dyDescent="0.2">
      <c r="A48" s="27"/>
      <c r="B48" s="28"/>
      <c r="C48" s="28"/>
      <c r="D48" s="28"/>
      <c r="E48" s="28"/>
      <c r="F48" s="28"/>
      <c r="G48" s="28"/>
      <c r="H48" s="28"/>
      <c r="I48" s="28"/>
      <c r="J48" s="29"/>
      <c r="K48" s="27"/>
      <c r="L48" s="28"/>
      <c r="M48" s="27"/>
      <c r="N48" s="28"/>
      <c r="O48" s="28"/>
      <c r="P48" s="28"/>
      <c r="Q48" s="29"/>
      <c r="R48" s="27"/>
      <c r="S48" s="28"/>
      <c r="T48" s="28"/>
      <c r="U48" s="29"/>
      <c r="V48" s="27"/>
      <c r="W48" s="28"/>
      <c r="X48" s="28"/>
      <c r="Y48" s="28"/>
      <c r="Z48" s="29"/>
    </row>
    <row r="49" spans="1:26" x14ac:dyDescent="0.2">
      <c r="A49" s="24"/>
      <c r="B49" s="22"/>
      <c r="C49" s="22"/>
      <c r="D49" s="22"/>
      <c r="E49" s="22"/>
      <c r="F49" s="22"/>
      <c r="G49" s="22"/>
      <c r="H49" s="22"/>
      <c r="I49" s="22"/>
      <c r="J49" s="25"/>
      <c r="K49" s="24"/>
      <c r="L49" s="22"/>
      <c r="M49" s="24"/>
      <c r="N49" s="22"/>
      <c r="O49" s="22"/>
      <c r="P49" s="22"/>
      <c r="Q49" s="26"/>
      <c r="R49" s="24"/>
      <c r="S49" s="22"/>
      <c r="T49" s="22"/>
      <c r="U49" s="26"/>
      <c r="V49" s="24"/>
      <c r="W49" s="22"/>
      <c r="X49" s="22"/>
      <c r="Y49" s="22"/>
      <c r="Z49" s="26"/>
    </row>
    <row r="50" spans="1:26" x14ac:dyDescent="0.2">
      <c r="A50" s="27"/>
      <c r="B50" s="28"/>
      <c r="C50" s="28"/>
      <c r="D50" s="28"/>
      <c r="E50" s="28"/>
      <c r="F50" s="28"/>
      <c r="G50" s="28"/>
      <c r="H50" s="28"/>
      <c r="I50" s="28"/>
      <c r="J50" s="29"/>
      <c r="K50" s="27"/>
      <c r="L50" s="28"/>
      <c r="M50" s="27"/>
      <c r="N50" s="28"/>
      <c r="O50" s="28"/>
      <c r="P50" s="28"/>
      <c r="Q50" s="29"/>
      <c r="R50" s="27"/>
      <c r="S50" s="28"/>
      <c r="T50" s="28"/>
      <c r="U50" s="29"/>
      <c r="V50" s="27"/>
      <c r="W50" s="28"/>
      <c r="X50" s="28"/>
      <c r="Y50" s="28"/>
      <c r="Z50" s="29"/>
    </row>
    <row r="51" spans="1:26" x14ac:dyDescent="0.2">
      <c r="A51" s="24"/>
      <c r="B51" s="22"/>
      <c r="C51" s="22"/>
      <c r="D51" s="22"/>
      <c r="E51" s="22"/>
      <c r="F51" s="22"/>
      <c r="G51" s="22"/>
      <c r="H51" s="22"/>
      <c r="I51" s="22"/>
      <c r="J51" s="25"/>
      <c r="K51" s="24"/>
      <c r="L51" s="22"/>
      <c r="M51" s="24"/>
      <c r="N51" s="22"/>
      <c r="O51" s="22"/>
      <c r="P51" s="22"/>
      <c r="Q51" s="26"/>
      <c r="R51" s="24"/>
      <c r="S51" s="22"/>
      <c r="T51" s="22"/>
      <c r="U51" s="26"/>
      <c r="V51" s="24"/>
      <c r="W51" s="22"/>
      <c r="X51" s="22"/>
      <c r="Y51" s="22"/>
      <c r="Z51" s="26"/>
    </row>
    <row r="52" spans="1:26" x14ac:dyDescent="0.2">
      <c r="A52" s="27"/>
      <c r="B52" s="28"/>
      <c r="C52" s="28"/>
      <c r="D52" s="28"/>
      <c r="E52" s="28"/>
      <c r="F52" s="28"/>
      <c r="G52" s="28"/>
      <c r="H52" s="28"/>
      <c r="I52" s="28"/>
      <c r="J52" s="29"/>
      <c r="K52" s="27"/>
      <c r="L52" s="28"/>
      <c r="M52" s="27"/>
      <c r="N52" s="28"/>
      <c r="O52" s="28"/>
      <c r="P52" s="28"/>
      <c r="Q52" s="29"/>
      <c r="R52" s="27"/>
      <c r="S52" s="28"/>
      <c r="T52" s="28"/>
      <c r="U52" s="29"/>
      <c r="V52" s="27"/>
      <c r="W52" s="28"/>
      <c r="X52" s="28"/>
      <c r="Y52" s="28"/>
      <c r="Z52" s="29"/>
    </row>
    <row r="53" spans="1:26" x14ac:dyDescent="0.2">
      <c r="A53" s="24"/>
      <c r="B53" s="22"/>
      <c r="C53" s="22"/>
      <c r="D53" s="22"/>
      <c r="E53" s="22"/>
      <c r="F53" s="22"/>
      <c r="G53" s="22"/>
      <c r="H53" s="22"/>
      <c r="I53" s="22"/>
      <c r="J53" s="25"/>
      <c r="K53" s="24"/>
      <c r="L53" s="22"/>
      <c r="M53" s="24"/>
      <c r="N53" s="22"/>
      <c r="O53" s="22"/>
      <c r="P53" s="22"/>
      <c r="Q53" s="26"/>
      <c r="R53" s="24"/>
      <c r="S53" s="22"/>
      <c r="T53" s="22"/>
      <c r="U53" s="26"/>
      <c r="V53" s="24"/>
      <c r="W53" s="22"/>
      <c r="X53" s="22"/>
      <c r="Y53" s="22"/>
      <c r="Z53" s="26"/>
    </row>
    <row r="54" spans="1:26" x14ac:dyDescent="0.2">
      <c r="A54" s="27"/>
      <c r="B54" s="28"/>
      <c r="C54" s="28"/>
      <c r="D54" s="28"/>
      <c r="E54" s="28"/>
      <c r="F54" s="28"/>
      <c r="G54" s="28"/>
      <c r="H54" s="28"/>
      <c r="I54" s="28"/>
      <c r="J54" s="29"/>
      <c r="K54" s="27"/>
      <c r="L54" s="28"/>
      <c r="M54" s="27"/>
      <c r="N54" s="28"/>
      <c r="O54" s="28"/>
      <c r="P54" s="28"/>
      <c r="Q54" s="29"/>
      <c r="R54" s="27"/>
      <c r="S54" s="28"/>
      <c r="T54" s="28"/>
      <c r="U54" s="29"/>
      <c r="V54" s="27"/>
      <c r="W54" s="28"/>
      <c r="X54" s="28"/>
      <c r="Y54" s="28"/>
      <c r="Z54" s="29"/>
    </row>
    <row r="55" spans="1:26" x14ac:dyDescent="0.2">
      <c r="A55" s="24"/>
      <c r="B55" s="22"/>
      <c r="C55" s="22"/>
      <c r="D55" s="22"/>
      <c r="E55" s="22"/>
      <c r="F55" s="22"/>
      <c r="G55" s="22"/>
      <c r="H55" s="22"/>
      <c r="I55" s="22"/>
      <c r="J55" s="25"/>
      <c r="K55" s="24"/>
      <c r="L55" s="22"/>
      <c r="M55" s="24"/>
      <c r="N55" s="22"/>
      <c r="O55" s="22"/>
      <c r="P55" s="22"/>
      <c r="Q55" s="26"/>
      <c r="R55" s="24"/>
      <c r="S55" s="22"/>
      <c r="T55" s="22"/>
      <c r="U55" s="26"/>
      <c r="V55" s="24"/>
      <c r="W55" s="22"/>
      <c r="X55" s="22"/>
      <c r="Y55" s="22"/>
      <c r="Z55" s="26"/>
    </row>
    <row r="56" spans="1:26" x14ac:dyDescent="0.2">
      <c r="A56" s="27"/>
      <c r="B56" s="28"/>
      <c r="C56" s="28"/>
      <c r="D56" s="28"/>
      <c r="E56" s="28"/>
      <c r="F56" s="28"/>
      <c r="G56" s="28"/>
      <c r="H56" s="28"/>
      <c r="I56" s="28"/>
      <c r="J56" s="29"/>
      <c r="K56" s="27"/>
      <c r="L56" s="28"/>
      <c r="M56" s="27"/>
      <c r="N56" s="28"/>
      <c r="O56" s="28"/>
      <c r="P56" s="28"/>
      <c r="Q56" s="29"/>
      <c r="R56" s="27"/>
      <c r="S56" s="28"/>
      <c r="T56" s="28"/>
      <c r="U56" s="29"/>
      <c r="V56" s="27"/>
      <c r="W56" s="28"/>
      <c r="X56" s="28"/>
      <c r="Y56" s="28"/>
      <c r="Z56" s="29"/>
    </row>
    <row r="57" spans="1:26" x14ac:dyDescent="0.2">
      <c r="A57" s="24"/>
      <c r="B57" s="22"/>
      <c r="C57" s="22"/>
      <c r="D57" s="22"/>
      <c r="E57" s="22"/>
      <c r="F57" s="22"/>
      <c r="G57" s="22"/>
      <c r="H57" s="22"/>
      <c r="I57" s="22"/>
      <c r="J57" s="25"/>
      <c r="K57" s="24"/>
      <c r="L57" s="22"/>
      <c r="M57" s="24"/>
      <c r="N57" s="22"/>
      <c r="O57" s="22"/>
      <c r="P57" s="22"/>
      <c r="Q57" s="26"/>
      <c r="R57" s="24"/>
      <c r="S57" s="22"/>
      <c r="T57" s="22"/>
      <c r="U57" s="26"/>
      <c r="V57" s="24"/>
      <c r="W57" s="22"/>
      <c r="X57" s="22"/>
      <c r="Y57" s="22"/>
      <c r="Z57" s="26"/>
    </row>
    <row r="58" spans="1:26" x14ac:dyDescent="0.2">
      <c r="A58" s="27"/>
      <c r="B58" s="28"/>
      <c r="C58" s="28"/>
      <c r="D58" s="28"/>
      <c r="E58" s="28"/>
      <c r="F58" s="28"/>
      <c r="G58" s="28"/>
      <c r="H58" s="28"/>
      <c r="I58" s="28"/>
      <c r="J58" s="29"/>
      <c r="K58" s="27"/>
      <c r="L58" s="28"/>
      <c r="M58" s="27"/>
      <c r="N58" s="28"/>
      <c r="O58" s="28"/>
      <c r="P58" s="28"/>
      <c r="Q58" s="29"/>
      <c r="R58" s="27"/>
      <c r="S58" s="28"/>
      <c r="T58" s="28"/>
      <c r="U58" s="29"/>
      <c r="V58" s="27"/>
      <c r="W58" s="28"/>
      <c r="X58" s="28"/>
      <c r="Y58" s="28"/>
      <c r="Z58" s="29"/>
    </row>
    <row r="59" spans="1:26" x14ac:dyDescent="0.2">
      <c r="A59" s="24"/>
      <c r="B59" s="22"/>
      <c r="C59" s="22"/>
      <c r="D59" s="22"/>
      <c r="E59" s="22"/>
      <c r="F59" s="22"/>
      <c r="G59" s="22"/>
      <c r="H59" s="22"/>
      <c r="I59" s="22"/>
      <c r="J59" s="25"/>
      <c r="K59" s="24"/>
      <c r="L59" s="22"/>
      <c r="M59" s="24"/>
      <c r="N59" s="22"/>
      <c r="O59" s="22"/>
      <c r="P59" s="22"/>
      <c r="Q59" s="26"/>
      <c r="R59" s="24"/>
      <c r="S59" s="22"/>
      <c r="T59" s="22"/>
      <c r="U59" s="26"/>
      <c r="V59" s="24"/>
      <c r="W59" s="22"/>
      <c r="X59" s="22"/>
      <c r="Y59" s="22"/>
      <c r="Z59" s="26"/>
    </row>
    <row r="60" spans="1:26" x14ac:dyDescent="0.2">
      <c r="A60" s="27"/>
      <c r="B60" s="28"/>
      <c r="C60" s="28"/>
      <c r="D60" s="28"/>
      <c r="E60" s="28"/>
      <c r="F60" s="28"/>
      <c r="G60" s="28"/>
      <c r="H60" s="28"/>
      <c r="I60" s="28"/>
      <c r="J60" s="29"/>
      <c r="K60" s="27"/>
      <c r="L60" s="28"/>
      <c r="M60" s="27"/>
      <c r="N60" s="28"/>
      <c r="O60" s="28"/>
      <c r="P60" s="28"/>
      <c r="Q60" s="29"/>
      <c r="R60" s="27"/>
      <c r="S60" s="28"/>
      <c r="T60" s="28"/>
      <c r="U60" s="29"/>
      <c r="V60" s="27"/>
      <c r="W60" s="28"/>
      <c r="X60" s="28"/>
      <c r="Y60" s="28"/>
      <c r="Z60" s="29"/>
    </row>
    <row r="61" spans="1:26" x14ac:dyDescent="0.2">
      <c r="A61" s="24"/>
      <c r="B61" s="22"/>
      <c r="C61" s="22"/>
      <c r="D61" s="22"/>
      <c r="E61" s="22"/>
      <c r="F61" s="22"/>
      <c r="G61" s="22"/>
      <c r="H61" s="22"/>
      <c r="I61" s="22"/>
      <c r="J61" s="25"/>
      <c r="K61" s="24"/>
      <c r="L61" s="22"/>
      <c r="M61" s="24"/>
      <c r="N61" s="22"/>
      <c r="O61" s="22"/>
      <c r="P61" s="22"/>
      <c r="Q61" s="26"/>
      <c r="R61" s="24"/>
      <c r="S61" s="22"/>
      <c r="T61" s="22"/>
      <c r="U61" s="26"/>
      <c r="V61" s="24"/>
      <c r="W61" s="22"/>
      <c r="X61" s="22"/>
      <c r="Y61" s="22"/>
      <c r="Z61" s="26"/>
    </row>
    <row r="62" spans="1:26" x14ac:dyDescent="0.2">
      <c r="A62" s="27"/>
      <c r="B62" s="28"/>
      <c r="C62" s="28"/>
      <c r="D62" s="28"/>
      <c r="E62" s="28"/>
      <c r="F62" s="28"/>
      <c r="G62" s="28"/>
      <c r="H62" s="28"/>
      <c r="I62" s="28"/>
      <c r="J62" s="29"/>
      <c r="K62" s="27"/>
      <c r="L62" s="28"/>
      <c r="M62" s="27"/>
      <c r="N62" s="28"/>
      <c r="O62" s="28"/>
      <c r="P62" s="28"/>
      <c r="Q62" s="29"/>
      <c r="R62" s="27"/>
      <c r="S62" s="28"/>
      <c r="T62" s="28"/>
      <c r="U62" s="29"/>
      <c r="V62" s="27"/>
      <c r="W62" s="28"/>
      <c r="X62" s="28"/>
      <c r="Y62" s="28"/>
      <c r="Z62" s="29"/>
    </row>
    <row r="63" spans="1:26" x14ac:dyDescent="0.2">
      <c r="A63" s="24"/>
      <c r="B63" s="22"/>
      <c r="C63" s="22"/>
      <c r="D63" s="22"/>
      <c r="E63" s="22"/>
      <c r="F63" s="22"/>
      <c r="G63" s="22"/>
      <c r="H63" s="22"/>
      <c r="I63" s="22"/>
      <c r="J63" s="25"/>
      <c r="K63" s="24"/>
      <c r="L63" s="22"/>
      <c r="M63" s="24"/>
      <c r="N63" s="22"/>
      <c r="O63" s="22"/>
      <c r="P63" s="22"/>
      <c r="Q63" s="26"/>
      <c r="R63" s="24"/>
      <c r="S63" s="22"/>
      <c r="T63" s="22"/>
      <c r="U63" s="26"/>
      <c r="V63" s="24"/>
      <c r="W63" s="22"/>
      <c r="X63" s="22"/>
      <c r="Y63" s="22"/>
      <c r="Z63" s="26"/>
    </row>
    <row r="64" spans="1:26" x14ac:dyDescent="0.2">
      <c r="A64" s="27"/>
      <c r="B64" s="28"/>
      <c r="C64" s="28"/>
      <c r="D64" s="28"/>
      <c r="E64" s="28"/>
      <c r="F64" s="28"/>
      <c r="G64" s="28"/>
      <c r="H64" s="28"/>
      <c r="I64" s="28"/>
      <c r="J64" s="29"/>
      <c r="K64" s="27"/>
      <c r="L64" s="28"/>
      <c r="M64" s="27"/>
      <c r="N64" s="28"/>
      <c r="O64" s="28"/>
      <c r="P64" s="28"/>
      <c r="Q64" s="29"/>
      <c r="R64" s="27"/>
      <c r="S64" s="28"/>
      <c r="T64" s="28"/>
      <c r="U64" s="29"/>
      <c r="V64" s="27"/>
      <c r="W64" s="28"/>
      <c r="X64" s="28"/>
      <c r="Y64" s="28"/>
      <c r="Z64" s="29"/>
    </row>
    <row r="65" spans="1:26" x14ac:dyDescent="0.2">
      <c r="A65" s="24"/>
      <c r="B65" s="22"/>
      <c r="C65" s="22"/>
      <c r="D65" s="22"/>
      <c r="E65" s="22"/>
      <c r="F65" s="22"/>
      <c r="G65" s="22"/>
      <c r="H65" s="22"/>
      <c r="I65" s="22"/>
      <c r="J65" s="25"/>
      <c r="K65" s="24"/>
      <c r="L65" s="22"/>
      <c r="M65" s="24"/>
      <c r="N65" s="22"/>
      <c r="O65" s="22"/>
      <c r="P65" s="22"/>
      <c r="Q65" s="26"/>
      <c r="R65" s="24"/>
      <c r="S65" s="22"/>
      <c r="T65" s="22"/>
      <c r="U65" s="26"/>
      <c r="V65" s="24"/>
      <c r="W65" s="22"/>
      <c r="X65" s="22"/>
      <c r="Y65" s="22"/>
      <c r="Z65" s="26"/>
    </row>
    <row r="66" spans="1:26" x14ac:dyDescent="0.2">
      <c r="A66" s="27"/>
      <c r="B66" s="28"/>
      <c r="C66" s="28"/>
      <c r="D66" s="28"/>
      <c r="E66" s="28"/>
      <c r="F66" s="28"/>
      <c r="G66" s="28"/>
      <c r="H66" s="28"/>
      <c r="I66" s="28"/>
      <c r="J66" s="29"/>
      <c r="K66" s="27"/>
      <c r="L66" s="28"/>
      <c r="M66" s="27"/>
      <c r="N66" s="28"/>
      <c r="O66" s="28"/>
      <c r="P66" s="28"/>
      <c r="Q66" s="29"/>
      <c r="R66" s="27"/>
      <c r="S66" s="28"/>
      <c r="T66" s="28"/>
      <c r="U66" s="29"/>
      <c r="V66" s="27"/>
      <c r="W66" s="28"/>
      <c r="X66" s="28"/>
      <c r="Y66" s="28"/>
      <c r="Z66" s="29"/>
    </row>
    <row r="67" spans="1:26" x14ac:dyDescent="0.2">
      <c r="A67" s="24"/>
      <c r="B67" s="22"/>
      <c r="C67" s="22"/>
      <c r="D67" s="22"/>
      <c r="E67" s="22"/>
      <c r="F67" s="22"/>
      <c r="G67" s="22"/>
      <c r="H67" s="22"/>
      <c r="I67" s="22"/>
      <c r="J67" s="25"/>
      <c r="K67" s="24"/>
      <c r="L67" s="22"/>
      <c r="M67" s="24"/>
      <c r="N67" s="22"/>
      <c r="O67" s="22"/>
      <c r="P67" s="22"/>
      <c r="Q67" s="26"/>
      <c r="R67" s="24"/>
      <c r="S67" s="22"/>
      <c r="T67" s="22"/>
      <c r="U67" s="26"/>
      <c r="V67" s="24"/>
      <c r="W67" s="22"/>
      <c r="X67" s="22"/>
      <c r="Y67" s="22"/>
      <c r="Z67" s="26"/>
    </row>
    <row r="68" spans="1:26" x14ac:dyDescent="0.2">
      <c r="A68" s="27"/>
      <c r="B68" s="28"/>
      <c r="C68" s="28"/>
      <c r="D68" s="28"/>
      <c r="E68" s="28"/>
      <c r="F68" s="28"/>
      <c r="G68" s="28"/>
      <c r="H68" s="28"/>
      <c r="I68" s="28"/>
      <c r="J68" s="29"/>
      <c r="K68" s="27"/>
      <c r="L68" s="28"/>
      <c r="M68" s="27"/>
      <c r="N68" s="28"/>
      <c r="O68" s="28"/>
      <c r="P68" s="28"/>
      <c r="Q68" s="29"/>
      <c r="R68" s="27"/>
      <c r="S68" s="28"/>
      <c r="T68" s="28"/>
      <c r="U68" s="29"/>
      <c r="V68" s="27"/>
      <c r="W68" s="28"/>
      <c r="X68" s="28"/>
      <c r="Y68" s="28"/>
      <c r="Z68" s="29"/>
    </row>
    <row r="69" spans="1:26" x14ac:dyDescent="0.2">
      <c r="A69" s="24"/>
      <c r="B69" s="22"/>
      <c r="C69" s="22"/>
      <c r="D69" s="22"/>
      <c r="E69" s="22"/>
      <c r="F69" s="22"/>
      <c r="G69" s="22"/>
      <c r="H69" s="22"/>
      <c r="I69" s="22"/>
      <c r="J69" s="25"/>
      <c r="K69" s="24"/>
      <c r="L69" s="22"/>
      <c r="M69" s="24"/>
      <c r="N69" s="22"/>
      <c r="O69" s="22"/>
      <c r="P69" s="22"/>
      <c r="Q69" s="26"/>
      <c r="R69" s="24"/>
      <c r="S69" s="22"/>
      <c r="T69" s="22"/>
      <c r="U69" s="26"/>
      <c r="V69" s="24"/>
      <c r="W69" s="22"/>
      <c r="X69" s="22"/>
      <c r="Y69" s="22"/>
      <c r="Z69" s="26"/>
    </row>
    <row r="70" spans="1:26" x14ac:dyDescent="0.2">
      <c r="A70" s="27"/>
      <c r="B70" s="28"/>
      <c r="C70" s="28"/>
      <c r="D70" s="28"/>
      <c r="E70" s="28"/>
      <c r="F70" s="28"/>
      <c r="G70" s="28"/>
      <c r="H70" s="28"/>
      <c r="I70" s="28"/>
      <c r="J70" s="29"/>
      <c r="K70" s="27"/>
      <c r="L70" s="28"/>
      <c r="M70" s="27"/>
      <c r="N70" s="28"/>
      <c r="O70" s="28"/>
      <c r="P70" s="28"/>
      <c r="Q70" s="29"/>
      <c r="R70" s="27"/>
      <c r="S70" s="28"/>
      <c r="T70" s="28"/>
      <c r="U70" s="29"/>
      <c r="V70" s="27"/>
      <c r="W70" s="28"/>
      <c r="X70" s="28"/>
      <c r="Y70" s="28"/>
      <c r="Z70" s="29"/>
    </row>
    <row r="71" spans="1:26" x14ac:dyDescent="0.2">
      <c r="A71" s="24"/>
      <c r="B71" s="22"/>
      <c r="C71" s="22"/>
      <c r="D71" s="22"/>
      <c r="E71" s="22"/>
      <c r="F71" s="22"/>
      <c r="G71" s="22"/>
      <c r="H71" s="22"/>
      <c r="I71" s="22"/>
      <c r="J71" s="25"/>
      <c r="K71" s="24"/>
      <c r="L71" s="22"/>
      <c r="M71" s="24"/>
      <c r="N71" s="22"/>
      <c r="O71" s="22"/>
      <c r="P71" s="22"/>
      <c r="Q71" s="26"/>
      <c r="R71" s="24"/>
      <c r="S71" s="22"/>
      <c r="T71" s="22"/>
      <c r="U71" s="26"/>
      <c r="V71" s="24"/>
      <c r="W71" s="22"/>
      <c r="X71" s="22"/>
      <c r="Y71" s="22"/>
      <c r="Z71" s="26"/>
    </row>
    <row r="72" spans="1:26" x14ac:dyDescent="0.2">
      <c r="A72" s="27"/>
      <c r="B72" s="28"/>
      <c r="C72" s="28"/>
      <c r="D72" s="28"/>
      <c r="E72" s="28"/>
      <c r="F72" s="28"/>
      <c r="G72" s="28"/>
      <c r="H72" s="28"/>
      <c r="I72" s="28"/>
      <c r="J72" s="29"/>
      <c r="K72" s="27"/>
      <c r="L72" s="28"/>
      <c r="M72" s="27"/>
      <c r="N72" s="28"/>
      <c r="O72" s="28"/>
      <c r="P72" s="28"/>
      <c r="Q72" s="29"/>
      <c r="R72" s="27"/>
      <c r="S72" s="28"/>
      <c r="T72" s="28"/>
      <c r="U72" s="29"/>
      <c r="V72" s="27"/>
      <c r="W72" s="28"/>
      <c r="X72" s="28"/>
      <c r="Y72" s="28"/>
      <c r="Z72" s="29"/>
    </row>
    <row r="73" spans="1:26" x14ac:dyDescent="0.2">
      <c r="A73" s="24"/>
      <c r="B73" s="22"/>
      <c r="C73" s="22"/>
      <c r="D73" s="22"/>
      <c r="E73" s="22"/>
      <c r="F73" s="22"/>
      <c r="G73" s="22"/>
      <c r="H73" s="22"/>
      <c r="I73" s="22"/>
      <c r="J73" s="25"/>
      <c r="K73" s="24"/>
      <c r="L73" s="22"/>
      <c r="M73" s="24"/>
      <c r="N73" s="22"/>
      <c r="O73" s="22"/>
      <c r="P73" s="22"/>
      <c r="Q73" s="26"/>
      <c r="R73" s="24"/>
      <c r="S73" s="22"/>
      <c r="T73" s="22"/>
      <c r="U73" s="26"/>
      <c r="V73" s="24"/>
      <c r="W73" s="22"/>
      <c r="X73" s="22"/>
      <c r="Y73" s="22"/>
      <c r="Z73" s="26"/>
    </row>
    <row r="74" spans="1:26" x14ac:dyDescent="0.2">
      <c r="A74" s="27"/>
      <c r="B74" s="28"/>
      <c r="C74" s="28"/>
      <c r="D74" s="28"/>
      <c r="E74" s="28"/>
      <c r="F74" s="28"/>
      <c r="G74" s="28"/>
      <c r="H74" s="28"/>
      <c r="I74" s="28"/>
      <c r="J74" s="29"/>
      <c r="K74" s="27"/>
      <c r="L74" s="28"/>
      <c r="M74" s="27"/>
      <c r="N74" s="28"/>
      <c r="O74" s="28"/>
      <c r="P74" s="28"/>
      <c r="Q74" s="29"/>
      <c r="R74" s="27"/>
      <c r="S74" s="28"/>
      <c r="T74" s="28"/>
      <c r="U74" s="29"/>
      <c r="V74" s="27"/>
      <c r="W74" s="28"/>
      <c r="X74" s="28"/>
      <c r="Y74" s="28"/>
      <c r="Z74" s="29"/>
    </row>
    <row r="75" spans="1:26" x14ac:dyDescent="0.2">
      <c r="A75" s="24"/>
      <c r="B75" s="22"/>
      <c r="C75" s="22"/>
      <c r="D75" s="22"/>
      <c r="E75" s="22"/>
      <c r="F75" s="22"/>
      <c r="G75" s="22"/>
      <c r="H75" s="22"/>
      <c r="I75" s="22"/>
      <c r="J75" s="25"/>
      <c r="K75" s="24"/>
      <c r="L75" s="22"/>
      <c r="M75" s="24"/>
      <c r="N75" s="22"/>
      <c r="O75" s="22"/>
      <c r="P75" s="22"/>
      <c r="Q75" s="26"/>
      <c r="R75" s="24"/>
      <c r="S75" s="22"/>
      <c r="T75" s="22"/>
      <c r="U75" s="26"/>
      <c r="V75" s="24"/>
      <c r="W75" s="22"/>
      <c r="X75" s="22"/>
      <c r="Y75" s="22"/>
      <c r="Z75" s="26"/>
    </row>
    <row r="76" spans="1:26" x14ac:dyDescent="0.2">
      <c r="A76" s="27"/>
      <c r="B76" s="28"/>
      <c r="C76" s="28"/>
      <c r="D76" s="28"/>
      <c r="E76" s="28"/>
      <c r="F76" s="28"/>
      <c r="G76" s="28"/>
      <c r="H76" s="28"/>
      <c r="I76" s="28"/>
      <c r="J76" s="29"/>
      <c r="K76" s="27"/>
      <c r="L76" s="28"/>
      <c r="M76" s="27"/>
      <c r="N76" s="28"/>
      <c r="O76" s="28"/>
      <c r="P76" s="28"/>
      <c r="Q76" s="29"/>
      <c r="R76" s="27"/>
      <c r="S76" s="28"/>
      <c r="T76" s="28"/>
      <c r="U76" s="29"/>
      <c r="V76" s="27"/>
      <c r="W76" s="28"/>
      <c r="X76" s="28"/>
      <c r="Y76" s="28"/>
      <c r="Z76" s="29"/>
    </row>
    <row r="77" spans="1:26" x14ac:dyDescent="0.2">
      <c r="A77" s="24"/>
      <c r="B77" s="22"/>
      <c r="C77" s="22"/>
      <c r="D77" s="22"/>
      <c r="E77" s="22"/>
      <c r="F77" s="22"/>
      <c r="G77" s="22"/>
      <c r="H77" s="22"/>
      <c r="I77" s="22"/>
      <c r="J77" s="25"/>
      <c r="K77" s="24"/>
      <c r="L77" s="22"/>
      <c r="M77" s="24"/>
      <c r="N77" s="22"/>
      <c r="O77" s="22"/>
      <c r="P77" s="22"/>
      <c r="Q77" s="26"/>
      <c r="R77" s="24"/>
      <c r="S77" s="22"/>
      <c r="T77" s="22"/>
      <c r="U77" s="26"/>
      <c r="V77" s="24"/>
      <c r="W77" s="22"/>
      <c r="X77" s="22"/>
      <c r="Y77" s="22"/>
      <c r="Z77" s="26"/>
    </row>
    <row r="78" spans="1:26" x14ac:dyDescent="0.2">
      <c r="A78" s="27"/>
      <c r="B78" s="28"/>
      <c r="C78" s="28"/>
      <c r="D78" s="28"/>
      <c r="E78" s="28"/>
      <c r="F78" s="28"/>
      <c r="G78" s="28"/>
      <c r="H78" s="28"/>
      <c r="I78" s="28"/>
      <c r="J78" s="29"/>
      <c r="K78" s="27"/>
      <c r="L78" s="28"/>
      <c r="M78" s="27"/>
      <c r="N78" s="28"/>
      <c r="O78" s="28"/>
      <c r="P78" s="28"/>
      <c r="Q78" s="29"/>
      <c r="R78" s="27"/>
      <c r="S78" s="28"/>
      <c r="T78" s="28"/>
      <c r="U78" s="29"/>
      <c r="V78" s="27"/>
      <c r="W78" s="28"/>
      <c r="X78" s="28"/>
      <c r="Y78" s="28"/>
      <c r="Z78" s="29"/>
    </row>
    <row r="79" spans="1:26" x14ac:dyDescent="0.2">
      <c r="A79" s="24"/>
      <c r="B79" s="22"/>
      <c r="C79" s="22"/>
      <c r="D79" s="22"/>
      <c r="E79" s="22"/>
      <c r="F79" s="22"/>
      <c r="G79" s="22"/>
      <c r="H79" s="22"/>
      <c r="I79" s="22"/>
      <c r="J79" s="25"/>
      <c r="K79" s="24"/>
      <c r="L79" s="22"/>
      <c r="M79" s="24"/>
      <c r="N79" s="22"/>
      <c r="O79" s="22"/>
      <c r="P79" s="22"/>
      <c r="Q79" s="26"/>
      <c r="R79" s="24"/>
      <c r="S79" s="22"/>
      <c r="T79" s="22"/>
      <c r="U79" s="26"/>
      <c r="V79" s="24"/>
      <c r="W79" s="22"/>
      <c r="X79" s="22"/>
      <c r="Y79" s="22"/>
      <c r="Z79" s="26"/>
    </row>
    <row r="80" spans="1:26" x14ac:dyDescent="0.2">
      <c r="A80" s="27"/>
      <c r="B80" s="28"/>
      <c r="C80" s="28"/>
      <c r="D80" s="28"/>
      <c r="E80" s="28"/>
      <c r="F80" s="28"/>
      <c r="G80" s="28"/>
      <c r="H80" s="28"/>
      <c r="I80" s="28"/>
      <c r="J80" s="29"/>
      <c r="K80" s="27"/>
      <c r="L80" s="28"/>
      <c r="M80" s="27"/>
      <c r="N80" s="28"/>
      <c r="O80" s="28"/>
      <c r="P80" s="28"/>
      <c r="Q80" s="29"/>
      <c r="R80" s="27"/>
      <c r="S80" s="28"/>
      <c r="T80" s="28"/>
      <c r="U80" s="29"/>
      <c r="V80" s="27"/>
      <c r="W80" s="28"/>
      <c r="X80" s="28"/>
      <c r="Y80" s="28"/>
      <c r="Z80" s="29"/>
    </row>
    <row r="81" spans="1:26" x14ac:dyDescent="0.2">
      <c r="A81" s="24"/>
      <c r="B81" s="22"/>
      <c r="C81" s="22"/>
      <c r="D81" s="22"/>
      <c r="E81" s="22"/>
      <c r="F81" s="22"/>
      <c r="G81" s="22"/>
      <c r="H81" s="22"/>
      <c r="I81" s="22"/>
      <c r="J81" s="25"/>
      <c r="K81" s="24"/>
      <c r="L81" s="22"/>
      <c r="M81" s="24"/>
      <c r="N81" s="22"/>
      <c r="O81" s="22"/>
      <c r="P81" s="22"/>
      <c r="Q81" s="26"/>
      <c r="R81" s="24"/>
      <c r="S81" s="22"/>
      <c r="T81" s="22"/>
      <c r="U81" s="26"/>
      <c r="V81" s="24"/>
      <c r="W81" s="22"/>
      <c r="X81" s="22"/>
      <c r="Y81" s="22"/>
      <c r="Z81" s="26"/>
    </row>
    <row r="82" spans="1:26" x14ac:dyDescent="0.2">
      <c r="A82" s="27"/>
      <c r="B82" s="28"/>
      <c r="C82" s="28"/>
      <c r="D82" s="28"/>
      <c r="E82" s="28"/>
      <c r="F82" s="28"/>
      <c r="G82" s="28"/>
      <c r="H82" s="28"/>
      <c r="I82" s="28"/>
      <c r="J82" s="29"/>
      <c r="K82" s="27"/>
      <c r="L82" s="28"/>
      <c r="M82" s="27"/>
      <c r="N82" s="28"/>
      <c r="O82" s="28"/>
      <c r="P82" s="28"/>
      <c r="Q82" s="29"/>
      <c r="R82" s="27"/>
      <c r="S82" s="28"/>
      <c r="T82" s="28"/>
      <c r="U82" s="29"/>
      <c r="V82" s="27"/>
      <c r="W82" s="28"/>
      <c r="X82" s="28"/>
      <c r="Y82" s="28"/>
      <c r="Z82" s="29"/>
    </row>
    <row r="83" spans="1:26" x14ac:dyDescent="0.2">
      <c r="A83" s="24"/>
      <c r="B83" s="22"/>
      <c r="C83" s="22"/>
      <c r="D83" s="22"/>
      <c r="E83" s="22"/>
      <c r="F83" s="22"/>
      <c r="G83" s="22"/>
      <c r="H83" s="22"/>
      <c r="I83" s="22"/>
      <c r="J83" s="25"/>
      <c r="K83" s="24"/>
      <c r="L83" s="22"/>
      <c r="M83" s="24"/>
      <c r="N83" s="22"/>
      <c r="O83" s="22"/>
      <c r="P83" s="22"/>
      <c r="Q83" s="26"/>
      <c r="R83" s="24"/>
      <c r="S83" s="22"/>
      <c r="T83" s="22"/>
      <c r="U83" s="26"/>
      <c r="V83" s="24"/>
      <c r="W83" s="22"/>
      <c r="X83" s="22"/>
      <c r="Y83" s="22"/>
      <c r="Z83" s="26"/>
    </row>
    <row r="84" spans="1:26" x14ac:dyDescent="0.2">
      <c r="A84" s="27"/>
      <c r="B84" s="28"/>
      <c r="C84" s="28"/>
      <c r="D84" s="28"/>
      <c r="E84" s="28"/>
      <c r="F84" s="28"/>
      <c r="G84" s="28"/>
      <c r="H84" s="28"/>
      <c r="I84" s="28"/>
      <c r="J84" s="29"/>
      <c r="K84" s="27"/>
      <c r="L84" s="28"/>
      <c r="M84" s="27"/>
      <c r="N84" s="28"/>
      <c r="O84" s="28"/>
      <c r="P84" s="28"/>
      <c r="Q84" s="29"/>
      <c r="R84" s="27"/>
      <c r="S84" s="28"/>
      <c r="T84" s="28"/>
      <c r="U84" s="29"/>
      <c r="V84" s="27"/>
      <c r="W84" s="28"/>
      <c r="X84" s="28"/>
      <c r="Y84" s="28"/>
      <c r="Z84" s="29"/>
    </row>
    <row r="85" spans="1:26" x14ac:dyDescent="0.2">
      <c r="A85" s="24"/>
      <c r="B85" s="22"/>
      <c r="C85" s="22"/>
      <c r="D85" s="22"/>
      <c r="E85" s="22"/>
      <c r="F85" s="22"/>
      <c r="G85" s="22"/>
      <c r="H85" s="22"/>
      <c r="I85" s="22"/>
      <c r="J85" s="25"/>
      <c r="K85" s="24"/>
      <c r="L85" s="22"/>
      <c r="M85" s="24"/>
      <c r="N85" s="22"/>
      <c r="O85" s="22"/>
      <c r="P85" s="22"/>
      <c r="Q85" s="26"/>
      <c r="R85" s="24"/>
      <c r="S85" s="22"/>
      <c r="T85" s="22"/>
      <c r="U85" s="26"/>
      <c r="V85" s="24"/>
      <c r="W85" s="22"/>
      <c r="X85" s="22"/>
      <c r="Y85" s="22"/>
      <c r="Z85" s="26"/>
    </row>
    <row r="86" spans="1:26" x14ac:dyDescent="0.2">
      <c r="A86" s="27"/>
      <c r="B86" s="28"/>
      <c r="C86" s="28"/>
      <c r="D86" s="28"/>
      <c r="E86" s="28"/>
      <c r="F86" s="28"/>
      <c r="G86" s="28"/>
      <c r="H86" s="28"/>
      <c r="I86" s="28"/>
      <c r="J86" s="29"/>
      <c r="K86" s="27"/>
      <c r="L86" s="28"/>
      <c r="M86" s="27"/>
      <c r="N86" s="28"/>
      <c r="O86" s="28"/>
      <c r="P86" s="28"/>
      <c r="Q86" s="29"/>
      <c r="R86" s="27"/>
      <c r="S86" s="28"/>
      <c r="T86" s="28"/>
      <c r="U86" s="29"/>
      <c r="V86" s="27"/>
      <c r="W86" s="28"/>
      <c r="X86" s="28"/>
      <c r="Y86" s="28"/>
      <c r="Z86" s="29"/>
    </row>
    <row r="87" spans="1:26" x14ac:dyDescent="0.2">
      <c r="A87" s="24"/>
      <c r="B87" s="22"/>
      <c r="C87" s="22"/>
      <c r="D87" s="22"/>
      <c r="E87" s="22"/>
      <c r="F87" s="22"/>
      <c r="G87" s="22"/>
      <c r="H87" s="22"/>
      <c r="I87" s="22"/>
      <c r="J87" s="25"/>
      <c r="K87" s="24"/>
      <c r="L87" s="22"/>
      <c r="M87" s="24"/>
      <c r="N87" s="22"/>
      <c r="O87" s="22"/>
      <c r="P87" s="22"/>
      <c r="Q87" s="26"/>
      <c r="R87" s="24"/>
      <c r="S87" s="22"/>
      <c r="T87" s="22"/>
      <c r="U87" s="26"/>
      <c r="V87" s="24"/>
      <c r="W87" s="22"/>
      <c r="X87" s="22"/>
      <c r="Y87" s="22"/>
      <c r="Z87" s="26"/>
    </row>
    <row r="88" spans="1:26" x14ac:dyDescent="0.2">
      <c r="A88" s="27"/>
      <c r="B88" s="28"/>
      <c r="C88" s="28"/>
      <c r="D88" s="28"/>
      <c r="E88" s="28"/>
      <c r="F88" s="28"/>
      <c r="G88" s="28"/>
      <c r="H88" s="28"/>
      <c r="I88" s="28"/>
      <c r="J88" s="29"/>
      <c r="K88" s="27"/>
      <c r="L88" s="28"/>
      <c r="M88" s="27"/>
      <c r="N88" s="28"/>
      <c r="O88" s="28"/>
      <c r="P88" s="28"/>
      <c r="Q88" s="29"/>
      <c r="R88" s="27"/>
      <c r="S88" s="28"/>
      <c r="T88" s="28"/>
      <c r="U88" s="29"/>
      <c r="V88" s="27"/>
      <c r="W88" s="28"/>
      <c r="X88" s="28"/>
      <c r="Y88" s="28"/>
      <c r="Z88" s="29"/>
    </row>
    <row r="89" spans="1:26" x14ac:dyDescent="0.2">
      <c r="A89" s="24"/>
      <c r="B89" s="22"/>
      <c r="C89" s="22"/>
      <c r="D89" s="22"/>
      <c r="E89" s="22"/>
      <c r="F89" s="22"/>
      <c r="G89" s="22"/>
      <c r="H89" s="22"/>
      <c r="I89" s="22"/>
      <c r="J89" s="25"/>
      <c r="K89" s="24"/>
      <c r="L89" s="22"/>
      <c r="M89" s="24"/>
      <c r="N89" s="22"/>
      <c r="O89" s="22"/>
      <c r="P89" s="22"/>
      <c r="Q89" s="26"/>
      <c r="R89" s="24"/>
      <c r="S89" s="22"/>
      <c r="T89" s="22"/>
      <c r="U89" s="26"/>
      <c r="V89" s="24"/>
      <c r="W89" s="22"/>
      <c r="X89" s="22"/>
      <c r="Y89" s="22"/>
      <c r="Z89" s="26"/>
    </row>
    <row r="90" spans="1:26" x14ac:dyDescent="0.2">
      <c r="A90" s="27"/>
      <c r="B90" s="28"/>
      <c r="C90" s="28"/>
      <c r="D90" s="28"/>
      <c r="E90" s="28"/>
      <c r="F90" s="28"/>
      <c r="G90" s="28"/>
      <c r="H90" s="28"/>
      <c r="I90" s="28"/>
      <c r="J90" s="29"/>
      <c r="K90" s="27"/>
      <c r="L90" s="28"/>
      <c r="M90" s="27"/>
      <c r="N90" s="28"/>
      <c r="O90" s="28"/>
      <c r="P90" s="28"/>
      <c r="Q90" s="29"/>
      <c r="R90" s="27"/>
      <c r="S90" s="28"/>
      <c r="T90" s="28"/>
      <c r="U90" s="29"/>
      <c r="V90" s="27"/>
      <c r="W90" s="28"/>
      <c r="X90" s="28"/>
      <c r="Y90" s="28"/>
      <c r="Z90" s="29"/>
    </row>
    <row r="91" spans="1:26" x14ac:dyDescent="0.2">
      <c r="A91" s="24"/>
      <c r="B91" s="22"/>
      <c r="C91" s="22"/>
      <c r="D91" s="22"/>
      <c r="E91" s="22"/>
      <c r="F91" s="22"/>
      <c r="G91" s="22"/>
      <c r="H91" s="22"/>
      <c r="I91" s="22"/>
      <c r="J91" s="25"/>
      <c r="K91" s="24"/>
      <c r="L91" s="22"/>
      <c r="M91" s="24"/>
      <c r="N91" s="22"/>
      <c r="O91" s="22"/>
      <c r="P91" s="22"/>
      <c r="Q91" s="26"/>
      <c r="R91" s="24"/>
      <c r="S91" s="22"/>
      <c r="T91" s="22"/>
      <c r="U91" s="26"/>
      <c r="V91" s="24"/>
      <c r="W91" s="22"/>
      <c r="X91" s="22"/>
      <c r="Y91" s="22"/>
      <c r="Z91" s="26"/>
    </row>
    <row r="92" spans="1:26" x14ac:dyDescent="0.2">
      <c r="A92" s="27"/>
      <c r="B92" s="28"/>
      <c r="C92" s="28"/>
      <c r="D92" s="28"/>
      <c r="E92" s="28"/>
      <c r="F92" s="28"/>
      <c r="G92" s="28"/>
      <c r="H92" s="28"/>
      <c r="I92" s="28"/>
      <c r="J92" s="29"/>
      <c r="K92" s="27"/>
      <c r="L92" s="28"/>
      <c r="M92" s="27"/>
      <c r="N92" s="28"/>
      <c r="O92" s="28"/>
      <c r="P92" s="28"/>
      <c r="Q92" s="29"/>
      <c r="R92" s="27"/>
      <c r="S92" s="28"/>
      <c r="T92" s="28"/>
      <c r="U92" s="29"/>
      <c r="V92" s="27"/>
      <c r="W92" s="28"/>
      <c r="X92" s="28"/>
      <c r="Y92" s="28"/>
      <c r="Z92" s="29"/>
    </row>
    <row r="93" spans="1:26" x14ac:dyDescent="0.2">
      <c r="A93" s="24"/>
      <c r="B93" s="22"/>
      <c r="C93" s="22"/>
      <c r="D93" s="22"/>
      <c r="E93" s="22"/>
      <c r="F93" s="22"/>
      <c r="G93" s="22"/>
      <c r="H93" s="22"/>
      <c r="I93" s="22"/>
      <c r="J93" s="25"/>
      <c r="K93" s="24"/>
      <c r="L93" s="22"/>
      <c r="M93" s="24"/>
      <c r="N93" s="22"/>
      <c r="O93" s="22"/>
      <c r="P93" s="22"/>
      <c r="Q93" s="26"/>
      <c r="R93" s="24"/>
      <c r="S93" s="22"/>
      <c r="T93" s="22"/>
      <c r="U93" s="26"/>
      <c r="V93" s="24"/>
      <c r="W93" s="22"/>
      <c r="X93" s="22"/>
      <c r="Y93" s="22"/>
      <c r="Z93" s="26"/>
    </row>
    <row r="94" spans="1:26" x14ac:dyDescent="0.2">
      <c r="A94" s="27"/>
      <c r="B94" s="28"/>
      <c r="C94" s="28"/>
      <c r="D94" s="28"/>
      <c r="E94" s="28"/>
      <c r="F94" s="28"/>
      <c r="G94" s="28"/>
      <c r="H94" s="28"/>
      <c r="I94" s="28"/>
      <c r="J94" s="29"/>
      <c r="K94" s="27"/>
      <c r="L94" s="28"/>
      <c r="M94" s="27"/>
      <c r="N94" s="28"/>
      <c r="O94" s="28"/>
      <c r="P94" s="28"/>
      <c r="Q94" s="29"/>
      <c r="R94" s="27"/>
      <c r="S94" s="28"/>
      <c r="T94" s="28"/>
      <c r="U94" s="29"/>
      <c r="V94" s="27"/>
      <c r="W94" s="28"/>
      <c r="X94" s="28"/>
      <c r="Y94" s="28"/>
      <c r="Z94" s="29"/>
    </row>
    <row r="95" spans="1:26" x14ac:dyDescent="0.2">
      <c r="A95" s="24"/>
      <c r="B95" s="22"/>
      <c r="C95" s="22"/>
      <c r="D95" s="22"/>
      <c r="E95" s="22"/>
      <c r="F95" s="22"/>
      <c r="G95" s="22"/>
      <c r="H95" s="22"/>
      <c r="I95" s="22"/>
      <c r="J95" s="25"/>
      <c r="K95" s="24"/>
      <c r="L95" s="22"/>
      <c r="M95" s="24"/>
      <c r="N95" s="22"/>
      <c r="O95" s="22"/>
      <c r="P95" s="22"/>
      <c r="Q95" s="26"/>
      <c r="R95" s="24"/>
      <c r="S95" s="22"/>
      <c r="T95" s="22"/>
      <c r="U95" s="26"/>
      <c r="V95" s="24"/>
      <c r="W95" s="22"/>
      <c r="X95" s="22"/>
      <c r="Y95" s="22"/>
      <c r="Z95" s="26"/>
    </row>
    <row r="96" spans="1:26" x14ac:dyDescent="0.2">
      <c r="A96" s="27"/>
      <c r="B96" s="28"/>
      <c r="C96" s="28"/>
      <c r="D96" s="28"/>
      <c r="E96" s="28"/>
      <c r="F96" s="28"/>
      <c r="G96" s="28"/>
      <c r="H96" s="28"/>
      <c r="I96" s="28"/>
      <c r="J96" s="29"/>
      <c r="K96" s="27"/>
      <c r="L96" s="28"/>
      <c r="M96" s="27"/>
      <c r="N96" s="28"/>
      <c r="O96" s="28"/>
      <c r="P96" s="28"/>
      <c r="Q96" s="29"/>
      <c r="R96" s="27"/>
      <c r="S96" s="28"/>
      <c r="T96" s="28"/>
      <c r="U96" s="29"/>
      <c r="V96" s="27"/>
      <c r="W96" s="28"/>
      <c r="X96" s="28"/>
      <c r="Y96" s="28"/>
      <c r="Z96" s="29"/>
    </row>
    <row r="97" spans="1:26" x14ac:dyDescent="0.2">
      <c r="A97" s="24"/>
      <c r="B97" s="22"/>
      <c r="C97" s="22"/>
      <c r="D97" s="22"/>
      <c r="E97" s="22"/>
      <c r="F97" s="22"/>
      <c r="G97" s="22"/>
      <c r="H97" s="22"/>
      <c r="I97" s="22"/>
      <c r="J97" s="25"/>
      <c r="K97" s="24"/>
      <c r="L97" s="22"/>
      <c r="M97" s="24"/>
      <c r="N97" s="22"/>
      <c r="O97" s="22"/>
      <c r="P97" s="22"/>
      <c r="Q97" s="26"/>
      <c r="R97" s="24"/>
      <c r="S97" s="22"/>
      <c r="T97" s="22"/>
      <c r="U97" s="26"/>
      <c r="V97" s="24"/>
      <c r="W97" s="22"/>
      <c r="X97" s="22"/>
      <c r="Y97" s="22"/>
      <c r="Z97" s="26"/>
    </row>
    <row r="98" spans="1:26" x14ac:dyDescent="0.2">
      <c r="A98" s="27"/>
      <c r="B98" s="28"/>
      <c r="C98" s="28"/>
      <c r="D98" s="28"/>
      <c r="E98" s="28"/>
      <c r="F98" s="28"/>
      <c r="G98" s="28"/>
      <c r="H98" s="28"/>
      <c r="I98" s="28"/>
      <c r="J98" s="29"/>
      <c r="K98" s="27"/>
      <c r="L98" s="28"/>
      <c r="M98" s="27"/>
      <c r="N98" s="28"/>
      <c r="O98" s="28"/>
      <c r="P98" s="28"/>
      <c r="Q98" s="29"/>
      <c r="R98" s="27"/>
      <c r="S98" s="28"/>
      <c r="T98" s="28"/>
      <c r="U98" s="29"/>
      <c r="V98" s="27"/>
      <c r="W98" s="28"/>
      <c r="X98" s="28"/>
      <c r="Y98" s="28"/>
      <c r="Z98" s="29"/>
    </row>
    <row r="99" spans="1:26" x14ac:dyDescent="0.2">
      <c r="A99" s="24"/>
      <c r="B99" s="22"/>
      <c r="C99" s="22"/>
      <c r="D99" s="22"/>
      <c r="E99" s="22"/>
      <c r="F99" s="22"/>
      <c r="G99" s="22"/>
      <c r="H99" s="22"/>
      <c r="I99" s="22"/>
      <c r="J99" s="25"/>
      <c r="K99" s="24"/>
      <c r="L99" s="22"/>
      <c r="M99" s="24"/>
      <c r="N99" s="22"/>
      <c r="O99" s="22"/>
      <c r="P99" s="22"/>
      <c r="Q99" s="26"/>
      <c r="R99" s="24"/>
      <c r="S99" s="22"/>
      <c r="T99" s="22"/>
      <c r="U99" s="26"/>
      <c r="V99" s="24"/>
      <c r="W99" s="22"/>
      <c r="X99" s="22"/>
      <c r="Y99" s="22"/>
      <c r="Z99" s="26"/>
    </row>
    <row r="100" spans="1:26" x14ac:dyDescent="0.2">
      <c r="A100" s="27"/>
      <c r="B100" s="28"/>
      <c r="C100" s="28"/>
      <c r="D100" s="28"/>
      <c r="E100" s="28"/>
      <c r="F100" s="28"/>
      <c r="G100" s="28"/>
      <c r="H100" s="28"/>
      <c r="I100" s="28"/>
      <c r="J100" s="29"/>
      <c r="K100" s="27"/>
      <c r="L100" s="28"/>
      <c r="M100" s="27"/>
      <c r="N100" s="28"/>
      <c r="O100" s="28"/>
      <c r="P100" s="28"/>
      <c r="Q100" s="29"/>
      <c r="R100" s="27"/>
      <c r="S100" s="28"/>
      <c r="T100" s="28"/>
      <c r="U100" s="29"/>
      <c r="V100" s="27"/>
      <c r="W100" s="28"/>
      <c r="X100" s="28"/>
      <c r="Y100" s="28"/>
      <c r="Z100" s="29"/>
    </row>
    <row r="101" spans="1:26" x14ac:dyDescent="0.2">
      <c r="A101" s="24"/>
      <c r="B101" s="22"/>
      <c r="C101" s="22"/>
      <c r="D101" s="22"/>
      <c r="E101" s="22"/>
      <c r="F101" s="22"/>
      <c r="G101" s="22"/>
      <c r="H101" s="22"/>
      <c r="I101" s="22"/>
      <c r="J101" s="25"/>
      <c r="K101" s="24"/>
      <c r="L101" s="22"/>
      <c r="M101" s="24"/>
      <c r="N101" s="22"/>
      <c r="O101" s="22"/>
      <c r="P101" s="22"/>
      <c r="Q101" s="26"/>
      <c r="R101" s="24"/>
      <c r="S101" s="22"/>
      <c r="T101" s="22"/>
      <c r="U101" s="26"/>
      <c r="V101" s="24"/>
      <c r="W101" s="22"/>
      <c r="X101" s="22"/>
      <c r="Y101" s="22"/>
      <c r="Z101" s="26"/>
    </row>
    <row r="102" spans="1:26" x14ac:dyDescent="0.2">
      <c r="A102" s="27"/>
      <c r="B102" s="28"/>
      <c r="C102" s="28"/>
      <c r="D102" s="28"/>
      <c r="E102" s="28"/>
      <c r="F102" s="28"/>
      <c r="G102" s="28"/>
      <c r="H102" s="28"/>
      <c r="I102" s="28"/>
      <c r="J102" s="29"/>
      <c r="K102" s="27"/>
      <c r="L102" s="28"/>
      <c r="M102" s="27"/>
      <c r="N102" s="28"/>
      <c r="O102" s="28"/>
      <c r="P102" s="28"/>
      <c r="Q102" s="29"/>
      <c r="R102" s="27"/>
      <c r="S102" s="28"/>
      <c r="T102" s="28"/>
      <c r="U102" s="29"/>
      <c r="V102" s="27"/>
      <c r="W102" s="28"/>
      <c r="X102" s="28"/>
      <c r="Y102" s="28"/>
      <c r="Z102" s="29"/>
    </row>
    <row r="103" spans="1:26" x14ac:dyDescent="0.2">
      <c r="A103" s="24"/>
      <c r="B103" s="22"/>
      <c r="C103" s="22"/>
      <c r="D103" s="22"/>
      <c r="E103" s="22"/>
      <c r="F103" s="22"/>
      <c r="G103" s="22"/>
      <c r="H103" s="22"/>
      <c r="I103" s="22"/>
      <c r="J103" s="25"/>
      <c r="K103" s="24"/>
      <c r="L103" s="22"/>
      <c r="M103" s="24"/>
      <c r="N103" s="22"/>
      <c r="O103" s="22"/>
      <c r="P103" s="22"/>
      <c r="Q103" s="26"/>
      <c r="R103" s="24"/>
      <c r="S103" s="22"/>
      <c r="T103" s="22"/>
      <c r="U103" s="26"/>
      <c r="V103" s="24"/>
      <c r="W103" s="22"/>
      <c r="X103" s="22"/>
      <c r="Y103" s="22"/>
      <c r="Z103" s="26"/>
    </row>
    <row r="104" spans="1:26" x14ac:dyDescent="0.2">
      <c r="A104" s="27"/>
      <c r="B104" s="28"/>
      <c r="C104" s="28"/>
      <c r="D104" s="28"/>
      <c r="E104" s="28"/>
      <c r="F104" s="28"/>
      <c r="G104" s="28"/>
      <c r="H104" s="28"/>
      <c r="I104" s="28"/>
      <c r="J104" s="29"/>
      <c r="K104" s="27"/>
      <c r="L104" s="28"/>
      <c r="M104" s="27"/>
      <c r="N104" s="28"/>
      <c r="O104" s="28"/>
      <c r="P104" s="28"/>
      <c r="Q104" s="29"/>
      <c r="R104" s="27"/>
      <c r="S104" s="28"/>
      <c r="T104" s="28"/>
      <c r="U104" s="29"/>
      <c r="V104" s="27"/>
      <c r="W104" s="28"/>
      <c r="X104" s="28"/>
      <c r="Y104" s="28"/>
      <c r="Z104" s="29"/>
    </row>
    <row r="105" spans="1:26" x14ac:dyDescent="0.2">
      <c r="A105" s="24"/>
      <c r="B105" s="22"/>
      <c r="C105" s="22"/>
      <c r="D105" s="22"/>
      <c r="E105" s="22"/>
      <c r="F105" s="22"/>
      <c r="G105" s="22"/>
      <c r="H105" s="22"/>
      <c r="I105" s="22"/>
      <c r="J105" s="25"/>
      <c r="K105" s="24"/>
      <c r="L105" s="22"/>
      <c r="M105" s="24"/>
      <c r="N105" s="22"/>
      <c r="O105" s="22"/>
      <c r="P105" s="22"/>
      <c r="Q105" s="26"/>
      <c r="R105" s="24"/>
      <c r="S105" s="22"/>
      <c r="T105" s="22"/>
      <c r="U105" s="26"/>
      <c r="V105" s="24"/>
      <c r="W105" s="22"/>
      <c r="X105" s="22"/>
      <c r="Y105" s="22"/>
      <c r="Z105" s="26"/>
    </row>
    <row r="106" spans="1:26" x14ac:dyDescent="0.2">
      <c r="A106" s="27"/>
      <c r="B106" s="28"/>
      <c r="C106" s="28"/>
      <c r="D106" s="28"/>
      <c r="E106" s="28"/>
      <c r="F106" s="28"/>
      <c r="G106" s="28"/>
      <c r="H106" s="28"/>
      <c r="I106" s="28"/>
      <c r="J106" s="29"/>
      <c r="K106" s="27"/>
      <c r="L106" s="28"/>
      <c r="M106" s="27"/>
      <c r="N106" s="28"/>
      <c r="O106" s="28"/>
      <c r="P106" s="28"/>
      <c r="Q106" s="29"/>
      <c r="R106" s="27"/>
      <c r="S106" s="28"/>
      <c r="T106" s="28"/>
      <c r="U106" s="29"/>
      <c r="V106" s="27"/>
      <c r="W106" s="28"/>
      <c r="X106" s="28"/>
      <c r="Y106" s="28"/>
      <c r="Z106" s="29"/>
    </row>
    <row r="107" spans="1:26" x14ac:dyDescent="0.2">
      <c r="A107" s="24"/>
      <c r="B107" s="22"/>
      <c r="C107" s="22"/>
      <c r="D107" s="22"/>
      <c r="E107" s="22"/>
      <c r="F107" s="22"/>
      <c r="G107" s="22"/>
      <c r="H107" s="22"/>
      <c r="I107" s="22"/>
      <c r="J107" s="25"/>
      <c r="K107" s="24"/>
      <c r="L107" s="22"/>
      <c r="M107" s="24"/>
      <c r="N107" s="22"/>
      <c r="O107" s="22"/>
      <c r="P107" s="22"/>
      <c r="Q107" s="26"/>
      <c r="R107" s="24"/>
      <c r="S107" s="22"/>
      <c r="T107" s="22"/>
      <c r="U107" s="26"/>
      <c r="V107" s="24"/>
      <c r="W107" s="22"/>
      <c r="X107" s="22"/>
      <c r="Y107" s="22"/>
      <c r="Z107" s="26"/>
    </row>
    <row r="108" spans="1:26" x14ac:dyDescent="0.2">
      <c r="A108" s="27"/>
      <c r="B108" s="28"/>
      <c r="C108" s="28"/>
      <c r="D108" s="28"/>
      <c r="E108" s="28"/>
      <c r="F108" s="28"/>
      <c r="G108" s="28"/>
      <c r="H108" s="28"/>
      <c r="I108" s="28"/>
      <c r="J108" s="29"/>
      <c r="K108" s="27"/>
      <c r="L108" s="28"/>
      <c r="M108" s="27"/>
      <c r="N108" s="28"/>
      <c r="O108" s="28"/>
      <c r="P108" s="28"/>
      <c r="Q108" s="29"/>
      <c r="R108" s="27"/>
      <c r="S108" s="28"/>
      <c r="T108" s="28"/>
      <c r="U108" s="29"/>
      <c r="V108" s="27"/>
      <c r="W108" s="28"/>
      <c r="X108" s="28"/>
      <c r="Y108" s="28"/>
      <c r="Z108" s="29"/>
    </row>
    <row r="109" spans="1:26" x14ac:dyDescent="0.2">
      <c r="A109" s="24"/>
      <c r="B109" s="22"/>
      <c r="C109" s="22"/>
      <c r="D109" s="22"/>
      <c r="E109" s="22"/>
      <c r="F109" s="22"/>
      <c r="G109" s="22"/>
      <c r="H109" s="22"/>
      <c r="I109" s="22"/>
      <c r="J109" s="25"/>
      <c r="K109" s="24"/>
      <c r="L109" s="22"/>
      <c r="M109" s="24"/>
      <c r="N109" s="22"/>
      <c r="O109" s="22"/>
      <c r="P109" s="22"/>
      <c r="Q109" s="26"/>
      <c r="R109" s="24"/>
      <c r="S109" s="22"/>
      <c r="T109" s="22"/>
      <c r="U109" s="26"/>
      <c r="V109" s="24"/>
      <c r="W109" s="22"/>
      <c r="X109" s="22"/>
      <c r="Y109" s="22"/>
      <c r="Z109" s="26"/>
    </row>
    <row r="110" spans="1:26" x14ac:dyDescent="0.2">
      <c r="A110" s="27"/>
      <c r="B110" s="28"/>
      <c r="C110" s="28"/>
      <c r="D110" s="28"/>
      <c r="E110" s="28"/>
      <c r="F110" s="28"/>
      <c r="G110" s="28"/>
      <c r="H110" s="28"/>
      <c r="I110" s="28"/>
      <c r="J110" s="29"/>
      <c r="K110" s="27"/>
      <c r="L110" s="28"/>
      <c r="M110" s="27"/>
      <c r="N110" s="28"/>
      <c r="O110" s="28"/>
      <c r="P110" s="28"/>
      <c r="Q110" s="29"/>
      <c r="R110" s="27"/>
      <c r="S110" s="28"/>
      <c r="T110" s="28"/>
      <c r="U110" s="29"/>
      <c r="V110" s="27"/>
      <c r="W110" s="28"/>
      <c r="X110" s="28"/>
      <c r="Y110" s="28"/>
      <c r="Z110" s="29"/>
    </row>
    <row r="111" spans="1:26" x14ac:dyDescent="0.2">
      <c r="A111" s="24"/>
      <c r="B111" s="22"/>
      <c r="C111" s="22"/>
      <c r="D111" s="22"/>
      <c r="E111" s="22"/>
      <c r="F111" s="22"/>
      <c r="G111" s="22"/>
      <c r="H111" s="22"/>
      <c r="I111" s="22"/>
      <c r="J111" s="25"/>
      <c r="K111" s="24"/>
      <c r="L111" s="22"/>
      <c r="M111" s="24"/>
      <c r="N111" s="22"/>
      <c r="O111" s="22"/>
      <c r="P111" s="22"/>
      <c r="Q111" s="26"/>
      <c r="R111" s="24"/>
      <c r="S111" s="22"/>
      <c r="T111" s="22"/>
      <c r="U111" s="26"/>
      <c r="V111" s="24"/>
      <c r="W111" s="22"/>
      <c r="X111" s="22"/>
      <c r="Y111" s="22"/>
      <c r="Z111" s="26"/>
    </row>
    <row r="112" spans="1:26" x14ac:dyDescent="0.2">
      <c r="A112" s="27"/>
      <c r="B112" s="28"/>
      <c r="C112" s="28"/>
      <c r="D112" s="28"/>
      <c r="E112" s="28"/>
      <c r="F112" s="28"/>
      <c r="G112" s="28"/>
      <c r="H112" s="28"/>
      <c r="I112" s="28"/>
      <c r="J112" s="29"/>
      <c r="K112" s="27"/>
      <c r="L112" s="28"/>
      <c r="M112" s="27"/>
      <c r="N112" s="28"/>
      <c r="O112" s="28"/>
      <c r="P112" s="28"/>
      <c r="Q112" s="29"/>
      <c r="R112" s="27"/>
      <c r="S112" s="28"/>
      <c r="T112" s="28"/>
      <c r="U112" s="29"/>
      <c r="V112" s="27"/>
      <c r="W112" s="28"/>
      <c r="X112" s="28"/>
      <c r="Y112" s="28"/>
      <c r="Z112" s="29"/>
    </row>
    <row r="113" spans="1:26" x14ac:dyDescent="0.2">
      <c r="A113" s="24"/>
      <c r="B113" s="22"/>
      <c r="C113" s="22"/>
      <c r="D113" s="22"/>
      <c r="E113" s="22"/>
      <c r="F113" s="22"/>
      <c r="G113" s="22"/>
      <c r="H113" s="22"/>
      <c r="I113" s="22"/>
      <c r="J113" s="25"/>
      <c r="K113" s="24"/>
      <c r="L113" s="22"/>
      <c r="M113" s="24"/>
      <c r="N113" s="22"/>
      <c r="O113" s="22"/>
      <c r="P113" s="22"/>
      <c r="Q113" s="26"/>
      <c r="R113" s="24"/>
      <c r="S113" s="22"/>
      <c r="T113" s="22"/>
      <c r="U113" s="26"/>
      <c r="V113" s="24"/>
      <c r="W113" s="22"/>
      <c r="X113" s="22"/>
      <c r="Y113" s="22"/>
      <c r="Z113" s="26"/>
    </row>
    <row r="114" spans="1:26" x14ac:dyDescent="0.2">
      <c r="A114" s="27"/>
      <c r="B114" s="28"/>
      <c r="C114" s="28"/>
      <c r="D114" s="28"/>
      <c r="E114" s="28"/>
      <c r="F114" s="28"/>
      <c r="G114" s="28"/>
      <c r="H114" s="28"/>
      <c r="I114" s="28"/>
      <c r="J114" s="29"/>
      <c r="K114" s="27"/>
      <c r="L114" s="28"/>
      <c r="M114" s="27"/>
      <c r="N114" s="28"/>
      <c r="O114" s="28"/>
      <c r="P114" s="28"/>
      <c r="Q114" s="29"/>
      <c r="R114" s="27"/>
      <c r="S114" s="28"/>
      <c r="T114" s="28"/>
      <c r="U114" s="29"/>
      <c r="V114" s="27"/>
      <c r="W114" s="28"/>
      <c r="X114" s="28"/>
      <c r="Y114" s="28"/>
      <c r="Z114" s="29"/>
    </row>
    <row r="115" spans="1:26" x14ac:dyDescent="0.2">
      <c r="A115" s="24"/>
      <c r="B115" s="22"/>
      <c r="C115" s="22"/>
      <c r="D115" s="22"/>
      <c r="E115" s="22"/>
      <c r="F115" s="22"/>
      <c r="G115" s="22"/>
      <c r="H115" s="22"/>
      <c r="I115" s="22"/>
      <c r="J115" s="25"/>
      <c r="K115" s="24"/>
      <c r="L115" s="22"/>
      <c r="M115" s="24"/>
      <c r="N115" s="22"/>
      <c r="O115" s="22"/>
      <c r="P115" s="22"/>
      <c r="Q115" s="26"/>
      <c r="R115" s="24"/>
      <c r="S115" s="22"/>
      <c r="T115" s="22"/>
      <c r="U115" s="26"/>
      <c r="V115" s="24"/>
      <c r="W115" s="22"/>
      <c r="X115" s="22"/>
      <c r="Y115" s="22"/>
      <c r="Z115" s="26"/>
    </row>
    <row r="116" spans="1:26" x14ac:dyDescent="0.2">
      <c r="A116" s="27"/>
      <c r="B116" s="28"/>
      <c r="C116" s="28"/>
      <c r="D116" s="28"/>
      <c r="E116" s="28"/>
      <c r="F116" s="28"/>
      <c r="G116" s="28"/>
      <c r="H116" s="28"/>
      <c r="I116" s="28"/>
      <c r="J116" s="29"/>
      <c r="K116" s="27"/>
      <c r="L116" s="28"/>
      <c r="M116" s="27"/>
      <c r="N116" s="28"/>
      <c r="O116" s="28"/>
      <c r="P116" s="28"/>
      <c r="Q116" s="29"/>
      <c r="R116" s="27"/>
      <c r="S116" s="28"/>
      <c r="T116" s="28"/>
      <c r="U116" s="29"/>
      <c r="V116" s="27"/>
      <c r="W116" s="28"/>
      <c r="X116" s="28"/>
      <c r="Y116" s="28"/>
      <c r="Z116" s="29"/>
    </row>
    <row r="117" spans="1:26" x14ac:dyDescent="0.2">
      <c r="A117" s="24"/>
      <c r="B117" s="22"/>
      <c r="C117" s="22"/>
      <c r="D117" s="22"/>
      <c r="E117" s="22"/>
      <c r="F117" s="22"/>
      <c r="G117" s="22"/>
      <c r="H117" s="22"/>
      <c r="I117" s="22"/>
      <c r="J117" s="25"/>
      <c r="K117" s="24"/>
      <c r="L117" s="22"/>
      <c r="M117" s="24"/>
      <c r="N117" s="22"/>
      <c r="O117" s="22"/>
      <c r="P117" s="22"/>
      <c r="Q117" s="26"/>
      <c r="R117" s="24"/>
      <c r="S117" s="22"/>
      <c r="T117" s="22"/>
      <c r="U117" s="26"/>
      <c r="V117" s="24"/>
      <c r="W117" s="22"/>
      <c r="X117" s="22"/>
      <c r="Y117" s="22"/>
      <c r="Z117" s="26"/>
    </row>
    <row r="118" spans="1:26" x14ac:dyDescent="0.2">
      <c r="A118" s="27"/>
      <c r="B118" s="28"/>
      <c r="C118" s="28"/>
      <c r="D118" s="28"/>
      <c r="E118" s="28"/>
      <c r="F118" s="28"/>
      <c r="G118" s="28"/>
      <c r="H118" s="28"/>
      <c r="I118" s="28"/>
      <c r="J118" s="29"/>
      <c r="K118" s="27"/>
      <c r="L118" s="28"/>
      <c r="M118" s="27"/>
      <c r="N118" s="28"/>
      <c r="O118" s="28"/>
      <c r="P118" s="28"/>
      <c r="Q118" s="29"/>
      <c r="R118" s="27"/>
      <c r="S118" s="28"/>
      <c r="T118" s="28"/>
      <c r="U118" s="29"/>
      <c r="V118" s="27"/>
      <c r="W118" s="28"/>
      <c r="X118" s="28"/>
      <c r="Y118" s="28"/>
      <c r="Z118" s="29"/>
    </row>
    <row r="119" spans="1:26" x14ac:dyDescent="0.2">
      <c r="A119" s="24"/>
      <c r="B119" s="22"/>
      <c r="C119" s="22"/>
      <c r="D119" s="22"/>
      <c r="E119" s="22"/>
      <c r="F119" s="22"/>
      <c r="G119" s="22"/>
      <c r="H119" s="22"/>
      <c r="I119" s="22"/>
      <c r="J119" s="25"/>
      <c r="K119" s="24"/>
      <c r="L119" s="22"/>
      <c r="M119" s="24"/>
      <c r="N119" s="22"/>
      <c r="O119" s="22"/>
      <c r="P119" s="22"/>
      <c r="Q119" s="26"/>
      <c r="R119" s="24"/>
      <c r="S119" s="22"/>
      <c r="T119" s="22"/>
      <c r="U119" s="26"/>
      <c r="V119" s="24"/>
      <c r="W119" s="22"/>
      <c r="X119" s="22"/>
      <c r="Y119" s="22"/>
      <c r="Z119" s="26"/>
    </row>
    <row r="120" spans="1:26" x14ac:dyDescent="0.2">
      <c r="A120" s="27"/>
      <c r="B120" s="28"/>
      <c r="C120" s="28"/>
      <c r="D120" s="28"/>
      <c r="E120" s="28"/>
      <c r="F120" s="28"/>
      <c r="G120" s="28"/>
      <c r="H120" s="28"/>
      <c r="I120" s="28"/>
      <c r="J120" s="29"/>
      <c r="K120" s="27"/>
      <c r="L120" s="28"/>
      <c r="M120" s="27"/>
      <c r="N120" s="28"/>
      <c r="O120" s="28"/>
      <c r="P120" s="28"/>
      <c r="Q120" s="29"/>
      <c r="R120" s="27"/>
      <c r="S120" s="28"/>
      <c r="T120" s="28"/>
      <c r="U120" s="29"/>
      <c r="V120" s="27"/>
      <c r="W120" s="28"/>
      <c r="X120" s="28"/>
      <c r="Y120" s="28"/>
      <c r="Z120" s="29"/>
    </row>
    <row r="121" spans="1:26" x14ac:dyDescent="0.2">
      <c r="A121" s="24"/>
      <c r="B121" s="22"/>
      <c r="C121" s="22"/>
      <c r="D121" s="22"/>
      <c r="E121" s="22"/>
      <c r="F121" s="22"/>
      <c r="G121" s="22"/>
      <c r="H121" s="22"/>
      <c r="I121" s="22"/>
      <c r="J121" s="25"/>
      <c r="K121" s="24"/>
      <c r="L121" s="22"/>
      <c r="M121" s="24"/>
      <c r="N121" s="22"/>
      <c r="O121" s="22"/>
      <c r="P121" s="22"/>
      <c r="Q121" s="26"/>
      <c r="R121" s="24"/>
      <c r="S121" s="22"/>
      <c r="T121" s="22"/>
      <c r="U121" s="26"/>
      <c r="V121" s="24"/>
      <c r="W121" s="22"/>
      <c r="X121" s="22"/>
      <c r="Y121" s="22"/>
      <c r="Z121" s="26"/>
    </row>
    <row r="122" spans="1:26" x14ac:dyDescent="0.2">
      <c r="A122" s="27"/>
      <c r="B122" s="28"/>
      <c r="C122" s="28"/>
      <c r="D122" s="28"/>
      <c r="E122" s="28"/>
      <c r="F122" s="28"/>
      <c r="G122" s="28"/>
      <c r="H122" s="28"/>
      <c r="I122" s="28"/>
      <c r="J122" s="29"/>
      <c r="K122" s="27"/>
      <c r="L122" s="28"/>
      <c r="M122" s="27"/>
      <c r="N122" s="28"/>
      <c r="O122" s="28"/>
      <c r="P122" s="28"/>
      <c r="Q122" s="29"/>
      <c r="R122" s="27"/>
      <c r="S122" s="28"/>
      <c r="T122" s="28"/>
      <c r="U122" s="29"/>
      <c r="V122" s="27"/>
      <c r="W122" s="28"/>
      <c r="X122" s="28"/>
      <c r="Y122" s="28"/>
      <c r="Z122" s="29"/>
    </row>
    <row r="123" spans="1:26" x14ac:dyDescent="0.2">
      <c r="A123" s="24"/>
      <c r="B123" s="22"/>
      <c r="C123" s="22"/>
      <c r="D123" s="22"/>
      <c r="E123" s="22"/>
      <c r="F123" s="22"/>
      <c r="G123" s="22"/>
      <c r="H123" s="22"/>
      <c r="I123" s="22"/>
      <c r="J123" s="25"/>
      <c r="K123" s="24"/>
      <c r="L123" s="22"/>
      <c r="M123" s="24"/>
      <c r="N123" s="22"/>
      <c r="O123" s="22"/>
      <c r="P123" s="22"/>
      <c r="Q123" s="26"/>
      <c r="R123" s="24"/>
      <c r="S123" s="22"/>
      <c r="T123" s="22"/>
      <c r="U123" s="26"/>
      <c r="V123" s="24"/>
      <c r="W123" s="22"/>
      <c r="X123" s="22"/>
      <c r="Y123" s="22"/>
      <c r="Z123" s="26"/>
    </row>
    <row r="124" spans="1:26" x14ac:dyDescent="0.2">
      <c r="A124" s="27"/>
      <c r="B124" s="28"/>
      <c r="C124" s="28"/>
      <c r="D124" s="28"/>
      <c r="E124" s="28"/>
      <c r="F124" s="28"/>
      <c r="G124" s="28"/>
      <c r="H124" s="28"/>
      <c r="I124" s="28"/>
      <c r="J124" s="29"/>
      <c r="K124" s="27"/>
      <c r="L124" s="28"/>
      <c r="M124" s="27"/>
      <c r="N124" s="28"/>
      <c r="O124" s="28"/>
      <c r="P124" s="28"/>
      <c r="Q124" s="29"/>
      <c r="R124" s="27"/>
      <c r="S124" s="28"/>
      <c r="T124" s="28"/>
      <c r="U124" s="29"/>
      <c r="V124" s="27"/>
      <c r="W124" s="28"/>
      <c r="X124" s="28"/>
      <c r="Y124" s="28"/>
      <c r="Z124" s="29"/>
    </row>
    <row r="125" spans="1:26" x14ac:dyDescent="0.2">
      <c r="A125" s="24"/>
      <c r="B125" s="22"/>
      <c r="C125" s="22"/>
      <c r="D125" s="22"/>
      <c r="E125" s="22"/>
      <c r="F125" s="22"/>
      <c r="G125" s="22"/>
      <c r="H125" s="22"/>
      <c r="I125" s="22"/>
      <c r="J125" s="25"/>
      <c r="K125" s="24"/>
      <c r="L125" s="22"/>
      <c r="M125" s="24"/>
      <c r="N125" s="22"/>
      <c r="O125" s="22"/>
      <c r="P125" s="22"/>
      <c r="Q125" s="26"/>
      <c r="R125" s="24"/>
      <c r="S125" s="22"/>
      <c r="T125" s="22"/>
      <c r="U125" s="26"/>
      <c r="V125" s="24"/>
      <c r="W125" s="22"/>
      <c r="X125" s="22"/>
      <c r="Y125" s="22"/>
      <c r="Z125" s="26"/>
    </row>
    <row r="126" spans="1:26" x14ac:dyDescent="0.2">
      <c r="A126" s="27"/>
      <c r="B126" s="28"/>
      <c r="C126" s="28"/>
      <c r="D126" s="28"/>
      <c r="E126" s="28"/>
      <c r="F126" s="28"/>
      <c r="G126" s="28"/>
      <c r="H126" s="28"/>
      <c r="I126" s="28"/>
      <c r="J126" s="29"/>
      <c r="K126" s="27"/>
      <c r="L126" s="28"/>
      <c r="M126" s="27"/>
      <c r="N126" s="28"/>
      <c r="O126" s="28"/>
      <c r="P126" s="28"/>
      <c r="Q126" s="29"/>
      <c r="R126" s="27"/>
      <c r="S126" s="28"/>
      <c r="T126" s="28"/>
      <c r="U126" s="29"/>
      <c r="V126" s="27"/>
      <c r="W126" s="28"/>
      <c r="X126" s="28"/>
      <c r="Y126" s="28"/>
      <c r="Z126" s="29"/>
    </row>
    <row r="127" spans="1:26" x14ac:dyDescent="0.2">
      <c r="A127" s="24"/>
      <c r="B127" s="22"/>
      <c r="C127" s="22"/>
      <c r="D127" s="22"/>
      <c r="E127" s="22"/>
      <c r="F127" s="22"/>
      <c r="G127" s="22"/>
      <c r="H127" s="22"/>
      <c r="I127" s="22"/>
      <c r="J127" s="25"/>
      <c r="K127" s="24"/>
      <c r="L127" s="22"/>
      <c r="M127" s="24"/>
      <c r="N127" s="22"/>
      <c r="O127" s="22"/>
      <c r="P127" s="22"/>
      <c r="Q127" s="26"/>
      <c r="R127" s="24"/>
      <c r="S127" s="22"/>
      <c r="T127" s="22"/>
      <c r="U127" s="26"/>
      <c r="V127" s="24"/>
      <c r="W127" s="22"/>
      <c r="X127" s="22"/>
      <c r="Y127" s="22"/>
      <c r="Z127" s="26"/>
    </row>
    <row r="128" spans="1:26" x14ac:dyDescent="0.2">
      <c r="A128" s="27"/>
      <c r="B128" s="28"/>
      <c r="C128" s="28"/>
      <c r="D128" s="28"/>
      <c r="E128" s="28"/>
      <c r="F128" s="28"/>
      <c r="G128" s="28"/>
      <c r="H128" s="28"/>
      <c r="I128" s="28"/>
      <c r="J128" s="29"/>
      <c r="K128" s="27"/>
      <c r="L128" s="28"/>
      <c r="M128" s="27"/>
      <c r="N128" s="28"/>
      <c r="O128" s="28"/>
      <c r="P128" s="28"/>
      <c r="Q128" s="29"/>
      <c r="R128" s="27"/>
      <c r="S128" s="28"/>
      <c r="T128" s="28"/>
      <c r="U128" s="29"/>
      <c r="V128" s="27"/>
      <c r="W128" s="28"/>
      <c r="X128" s="28"/>
      <c r="Y128" s="28"/>
      <c r="Z128" s="29"/>
    </row>
    <row r="129" spans="1:26" x14ac:dyDescent="0.2">
      <c r="A129" s="24"/>
      <c r="B129" s="22"/>
      <c r="C129" s="22"/>
      <c r="D129" s="22"/>
      <c r="E129" s="22"/>
      <c r="F129" s="22"/>
      <c r="G129" s="22"/>
      <c r="H129" s="22"/>
      <c r="I129" s="22"/>
      <c r="J129" s="25"/>
      <c r="K129" s="24"/>
      <c r="L129" s="22"/>
      <c r="M129" s="24"/>
      <c r="N129" s="22"/>
      <c r="O129" s="22"/>
      <c r="P129" s="22"/>
      <c r="Q129" s="26"/>
      <c r="R129" s="24"/>
      <c r="S129" s="22"/>
      <c r="T129" s="22"/>
      <c r="U129" s="26"/>
      <c r="V129" s="24"/>
      <c r="W129" s="22"/>
      <c r="X129" s="22"/>
      <c r="Y129" s="22"/>
      <c r="Z129" s="26"/>
    </row>
    <row r="130" spans="1:26" x14ac:dyDescent="0.2">
      <c r="A130" s="27"/>
      <c r="B130" s="28"/>
      <c r="C130" s="28"/>
      <c r="D130" s="28"/>
      <c r="E130" s="28"/>
      <c r="F130" s="28"/>
      <c r="G130" s="28"/>
      <c r="H130" s="28"/>
      <c r="I130" s="28"/>
      <c r="J130" s="29"/>
      <c r="K130" s="27"/>
      <c r="L130" s="28"/>
      <c r="M130" s="27"/>
      <c r="N130" s="28"/>
      <c r="O130" s="28"/>
      <c r="P130" s="28"/>
      <c r="Q130" s="29"/>
      <c r="R130" s="27"/>
      <c r="S130" s="28"/>
      <c r="T130" s="28"/>
      <c r="U130" s="29"/>
      <c r="V130" s="27"/>
      <c r="W130" s="28"/>
      <c r="X130" s="28"/>
      <c r="Y130" s="28"/>
      <c r="Z130" s="29"/>
    </row>
    <row r="131" spans="1:26" x14ac:dyDescent="0.2">
      <c r="A131" s="24"/>
      <c r="B131" s="22"/>
      <c r="C131" s="22"/>
      <c r="D131" s="22"/>
      <c r="E131" s="22"/>
      <c r="F131" s="22"/>
      <c r="G131" s="22"/>
      <c r="H131" s="22"/>
      <c r="I131" s="22"/>
      <c r="J131" s="25"/>
      <c r="K131" s="24"/>
      <c r="L131" s="22"/>
      <c r="M131" s="24"/>
      <c r="N131" s="22"/>
      <c r="O131" s="22"/>
      <c r="P131" s="22"/>
      <c r="Q131" s="26"/>
      <c r="R131" s="24"/>
      <c r="S131" s="22"/>
      <c r="T131" s="22"/>
      <c r="U131" s="26"/>
      <c r="V131" s="24"/>
      <c r="W131" s="22"/>
      <c r="X131" s="22"/>
      <c r="Y131" s="22"/>
      <c r="Z131" s="26"/>
    </row>
    <row r="132" spans="1:26" x14ac:dyDescent="0.2">
      <c r="A132" s="27"/>
      <c r="B132" s="28"/>
      <c r="C132" s="28"/>
      <c r="D132" s="28"/>
      <c r="E132" s="28"/>
      <c r="F132" s="28"/>
      <c r="G132" s="28"/>
      <c r="H132" s="28"/>
      <c r="I132" s="28"/>
      <c r="J132" s="29"/>
      <c r="K132" s="27"/>
      <c r="L132" s="28"/>
      <c r="M132" s="27"/>
      <c r="N132" s="28"/>
      <c r="O132" s="28"/>
      <c r="P132" s="28"/>
      <c r="Q132" s="29"/>
      <c r="R132" s="27"/>
      <c r="S132" s="28"/>
      <c r="T132" s="28"/>
      <c r="U132" s="29"/>
      <c r="V132" s="27"/>
      <c r="W132" s="28"/>
      <c r="X132" s="28"/>
      <c r="Y132" s="28"/>
      <c r="Z132" s="29"/>
    </row>
    <row r="133" spans="1:26" x14ac:dyDescent="0.2">
      <c r="A133" s="24"/>
      <c r="B133" s="22"/>
      <c r="C133" s="22"/>
      <c r="D133" s="22"/>
      <c r="E133" s="22"/>
      <c r="F133" s="22"/>
      <c r="G133" s="22"/>
      <c r="H133" s="22"/>
      <c r="I133" s="22"/>
      <c r="J133" s="25"/>
      <c r="K133" s="24"/>
      <c r="L133" s="22"/>
      <c r="M133" s="24"/>
      <c r="N133" s="22"/>
      <c r="O133" s="22"/>
      <c r="P133" s="22"/>
      <c r="Q133" s="26"/>
      <c r="R133" s="24"/>
      <c r="S133" s="22"/>
      <c r="T133" s="22"/>
      <c r="U133" s="26"/>
      <c r="V133" s="24"/>
      <c r="W133" s="22"/>
      <c r="X133" s="22"/>
      <c r="Y133" s="22"/>
      <c r="Z133" s="26"/>
    </row>
    <row r="134" spans="1:26" x14ac:dyDescent="0.2">
      <c r="A134" s="27"/>
      <c r="B134" s="28"/>
      <c r="C134" s="28"/>
      <c r="D134" s="28"/>
      <c r="E134" s="28"/>
      <c r="F134" s="28"/>
      <c r="G134" s="28"/>
      <c r="H134" s="28"/>
      <c r="I134" s="28"/>
      <c r="J134" s="29"/>
      <c r="K134" s="27"/>
      <c r="L134" s="28"/>
      <c r="M134" s="27"/>
      <c r="N134" s="28"/>
      <c r="O134" s="28"/>
      <c r="P134" s="28"/>
      <c r="Q134" s="29"/>
      <c r="R134" s="27"/>
      <c r="S134" s="28"/>
      <c r="T134" s="28"/>
      <c r="U134" s="29"/>
      <c r="V134" s="27"/>
      <c r="W134" s="28"/>
      <c r="X134" s="28"/>
      <c r="Y134" s="28"/>
      <c r="Z134" s="29"/>
    </row>
    <row r="135" spans="1:26" x14ac:dyDescent="0.2">
      <c r="A135" s="24"/>
      <c r="B135" s="22"/>
      <c r="C135" s="22"/>
      <c r="D135" s="22"/>
      <c r="E135" s="22"/>
      <c r="F135" s="22"/>
      <c r="G135" s="22"/>
      <c r="H135" s="22"/>
      <c r="I135" s="22"/>
      <c r="J135" s="25"/>
      <c r="K135" s="24"/>
      <c r="L135" s="22"/>
      <c r="M135" s="24"/>
      <c r="N135" s="22"/>
      <c r="O135" s="22"/>
      <c r="P135" s="22"/>
      <c r="Q135" s="26"/>
      <c r="R135" s="24"/>
      <c r="S135" s="22"/>
      <c r="T135" s="22"/>
      <c r="U135" s="26"/>
      <c r="V135" s="24"/>
      <c r="W135" s="22"/>
      <c r="X135" s="22"/>
      <c r="Y135" s="22"/>
      <c r="Z135" s="26"/>
    </row>
    <row r="136" spans="1:26" x14ac:dyDescent="0.2">
      <c r="A136" s="27"/>
      <c r="B136" s="28"/>
      <c r="C136" s="28"/>
      <c r="D136" s="28"/>
      <c r="E136" s="28"/>
      <c r="F136" s="28"/>
      <c r="G136" s="28"/>
      <c r="H136" s="28"/>
      <c r="I136" s="28"/>
      <c r="J136" s="29"/>
      <c r="K136" s="27"/>
      <c r="L136" s="28"/>
      <c r="M136" s="27"/>
      <c r="N136" s="28"/>
      <c r="O136" s="28"/>
      <c r="P136" s="28"/>
      <c r="Q136" s="29"/>
      <c r="R136" s="27"/>
      <c r="S136" s="28"/>
      <c r="T136" s="28"/>
      <c r="U136" s="29"/>
      <c r="V136" s="27"/>
      <c r="W136" s="28"/>
      <c r="X136" s="28"/>
      <c r="Y136" s="28"/>
      <c r="Z136" s="29"/>
    </row>
    <row r="137" spans="1:26" x14ac:dyDescent="0.2">
      <c r="A137" s="24"/>
      <c r="B137" s="22"/>
      <c r="C137" s="22"/>
      <c r="D137" s="22"/>
      <c r="E137" s="22"/>
      <c r="F137" s="22"/>
      <c r="G137" s="22"/>
      <c r="H137" s="22"/>
      <c r="I137" s="22"/>
      <c r="J137" s="25"/>
      <c r="K137" s="24"/>
      <c r="L137" s="22"/>
      <c r="M137" s="24"/>
      <c r="N137" s="22"/>
      <c r="O137" s="22"/>
      <c r="P137" s="22"/>
      <c r="Q137" s="26"/>
      <c r="R137" s="24"/>
      <c r="S137" s="22"/>
      <c r="T137" s="22"/>
      <c r="U137" s="26"/>
      <c r="V137" s="24"/>
      <c r="W137" s="22"/>
      <c r="X137" s="22"/>
      <c r="Y137" s="22"/>
      <c r="Z137" s="26"/>
    </row>
    <row r="138" spans="1:26" x14ac:dyDescent="0.2">
      <c r="A138" s="27"/>
      <c r="B138" s="28"/>
      <c r="C138" s="28"/>
      <c r="D138" s="28"/>
      <c r="E138" s="28"/>
      <c r="F138" s="28"/>
      <c r="G138" s="28"/>
      <c r="H138" s="28"/>
      <c r="I138" s="28"/>
      <c r="J138" s="29"/>
      <c r="K138" s="27"/>
      <c r="L138" s="28"/>
      <c r="M138" s="27"/>
      <c r="N138" s="28"/>
      <c r="O138" s="28"/>
      <c r="P138" s="28"/>
      <c r="Q138" s="29"/>
      <c r="R138" s="27"/>
      <c r="S138" s="28"/>
      <c r="T138" s="28"/>
      <c r="U138" s="29"/>
      <c r="V138" s="27"/>
      <c r="W138" s="28"/>
      <c r="X138" s="28"/>
      <c r="Y138" s="28"/>
      <c r="Z138" s="29"/>
    </row>
    <row r="139" spans="1:26" x14ac:dyDescent="0.2">
      <c r="A139" s="24"/>
      <c r="B139" s="22"/>
      <c r="C139" s="22"/>
      <c r="D139" s="22"/>
      <c r="E139" s="22"/>
      <c r="F139" s="22"/>
      <c r="G139" s="22"/>
      <c r="H139" s="22"/>
      <c r="I139" s="22"/>
      <c r="J139" s="25"/>
      <c r="K139" s="24"/>
      <c r="L139" s="22"/>
      <c r="M139" s="24"/>
      <c r="N139" s="22"/>
      <c r="O139" s="22"/>
      <c r="P139" s="22"/>
      <c r="Q139" s="26"/>
      <c r="R139" s="24"/>
      <c r="S139" s="22"/>
      <c r="T139" s="22"/>
      <c r="U139" s="26"/>
      <c r="V139" s="24"/>
      <c r="W139" s="22"/>
      <c r="X139" s="22"/>
      <c r="Y139" s="22"/>
      <c r="Z139" s="26"/>
    </row>
    <row r="140" spans="1:26" x14ac:dyDescent="0.2">
      <c r="A140" s="27"/>
      <c r="B140" s="28"/>
      <c r="C140" s="28"/>
      <c r="D140" s="28"/>
      <c r="E140" s="28"/>
      <c r="F140" s="28"/>
      <c r="G140" s="28"/>
      <c r="H140" s="28"/>
      <c r="I140" s="28"/>
      <c r="J140" s="29"/>
      <c r="K140" s="27"/>
      <c r="L140" s="28"/>
      <c r="M140" s="27"/>
      <c r="N140" s="28"/>
      <c r="O140" s="28"/>
      <c r="P140" s="28"/>
      <c r="Q140" s="29"/>
      <c r="R140" s="27"/>
      <c r="S140" s="28"/>
      <c r="T140" s="28"/>
      <c r="U140" s="29"/>
      <c r="V140" s="27"/>
      <c r="W140" s="28"/>
      <c r="X140" s="28"/>
      <c r="Y140" s="28"/>
      <c r="Z140" s="29"/>
    </row>
    <row r="141" spans="1:26" x14ac:dyDescent="0.2">
      <c r="A141" s="24"/>
      <c r="B141" s="22"/>
      <c r="C141" s="22"/>
      <c r="D141" s="22"/>
      <c r="E141" s="22"/>
      <c r="F141" s="22"/>
      <c r="G141" s="22"/>
      <c r="H141" s="22"/>
      <c r="I141" s="22"/>
      <c r="J141" s="25"/>
      <c r="K141" s="24"/>
      <c r="L141" s="22"/>
      <c r="M141" s="24"/>
      <c r="N141" s="22"/>
      <c r="O141" s="22"/>
      <c r="P141" s="22"/>
      <c r="Q141" s="26"/>
      <c r="R141" s="24"/>
      <c r="S141" s="22"/>
      <c r="T141" s="22"/>
      <c r="U141" s="26"/>
      <c r="V141" s="24"/>
      <c r="W141" s="22"/>
      <c r="X141" s="22"/>
      <c r="Y141" s="22"/>
      <c r="Z141" s="26"/>
    </row>
    <row r="142" spans="1:26" x14ac:dyDescent="0.2">
      <c r="A142" s="27"/>
      <c r="B142" s="28"/>
      <c r="C142" s="28"/>
      <c r="D142" s="28"/>
      <c r="E142" s="28"/>
      <c r="F142" s="28"/>
      <c r="G142" s="28"/>
      <c r="H142" s="28"/>
      <c r="I142" s="28"/>
      <c r="J142" s="29"/>
      <c r="K142" s="27"/>
      <c r="L142" s="28"/>
      <c r="M142" s="27"/>
      <c r="N142" s="28"/>
      <c r="O142" s="28"/>
      <c r="P142" s="28"/>
      <c r="Q142" s="29"/>
      <c r="R142" s="27"/>
      <c r="S142" s="28"/>
      <c r="T142" s="28"/>
      <c r="U142" s="29"/>
      <c r="V142" s="27"/>
      <c r="W142" s="28"/>
      <c r="X142" s="28"/>
      <c r="Y142" s="28"/>
      <c r="Z142" s="29"/>
    </row>
    <row r="143" spans="1:26" x14ac:dyDescent="0.2">
      <c r="A143" s="24"/>
      <c r="B143" s="22"/>
      <c r="C143" s="22"/>
      <c r="D143" s="22"/>
      <c r="E143" s="22"/>
      <c r="F143" s="22"/>
      <c r="G143" s="22"/>
      <c r="H143" s="22"/>
      <c r="I143" s="22"/>
      <c r="J143" s="25"/>
      <c r="K143" s="24"/>
      <c r="L143" s="22"/>
      <c r="M143" s="24"/>
      <c r="N143" s="22"/>
      <c r="O143" s="22"/>
      <c r="P143" s="22"/>
      <c r="Q143" s="26"/>
      <c r="R143" s="24"/>
      <c r="S143" s="22"/>
      <c r="T143" s="22"/>
      <c r="U143" s="26"/>
      <c r="V143" s="24"/>
      <c r="W143" s="22"/>
      <c r="X143" s="22"/>
      <c r="Y143" s="22"/>
      <c r="Z143" s="26"/>
    </row>
    <row r="144" spans="1:26" x14ac:dyDescent="0.2">
      <c r="A144" s="27"/>
      <c r="B144" s="28"/>
      <c r="C144" s="28"/>
      <c r="D144" s="28"/>
      <c r="E144" s="28"/>
      <c r="F144" s="28"/>
      <c r="G144" s="28"/>
      <c r="H144" s="28"/>
      <c r="I144" s="28"/>
      <c r="J144" s="29"/>
      <c r="K144" s="27"/>
      <c r="L144" s="28"/>
      <c r="M144" s="27"/>
      <c r="N144" s="28"/>
      <c r="O144" s="28"/>
      <c r="P144" s="28"/>
      <c r="Q144" s="29"/>
      <c r="R144" s="27"/>
      <c r="S144" s="28"/>
      <c r="T144" s="28"/>
      <c r="U144" s="29"/>
      <c r="V144" s="27"/>
      <c r="W144" s="28"/>
      <c r="X144" s="28"/>
      <c r="Y144" s="28"/>
      <c r="Z144" s="29"/>
    </row>
    <row r="145" spans="1:26" x14ac:dyDescent="0.2">
      <c r="A145" s="24"/>
      <c r="B145" s="22"/>
      <c r="C145" s="22"/>
      <c r="D145" s="22"/>
      <c r="E145" s="22"/>
      <c r="F145" s="22"/>
      <c r="G145" s="22"/>
      <c r="H145" s="22"/>
      <c r="I145" s="22"/>
      <c r="J145" s="25"/>
      <c r="K145" s="24"/>
      <c r="L145" s="22"/>
      <c r="M145" s="24"/>
      <c r="N145" s="22"/>
      <c r="O145" s="22"/>
      <c r="P145" s="22"/>
      <c r="Q145" s="26"/>
      <c r="R145" s="24"/>
      <c r="S145" s="22"/>
      <c r="T145" s="22"/>
      <c r="U145" s="26"/>
      <c r="V145" s="24"/>
      <c r="W145" s="22"/>
      <c r="X145" s="22"/>
      <c r="Y145" s="22"/>
      <c r="Z145" s="26"/>
    </row>
    <row r="146" spans="1:26" x14ac:dyDescent="0.2">
      <c r="A146" s="27"/>
      <c r="B146" s="28"/>
      <c r="C146" s="28"/>
      <c r="D146" s="28"/>
      <c r="E146" s="28"/>
      <c r="F146" s="28"/>
      <c r="G146" s="28"/>
      <c r="H146" s="28"/>
      <c r="I146" s="28"/>
      <c r="J146" s="29"/>
      <c r="K146" s="27"/>
      <c r="L146" s="28"/>
      <c r="M146" s="27"/>
      <c r="N146" s="28"/>
      <c r="O146" s="28"/>
      <c r="P146" s="28"/>
      <c r="Q146" s="29"/>
      <c r="R146" s="27"/>
      <c r="S146" s="28"/>
      <c r="T146" s="28"/>
      <c r="U146" s="29"/>
      <c r="V146" s="27"/>
      <c r="W146" s="28"/>
      <c r="X146" s="28"/>
      <c r="Y146" s="28"/>
      <c r="Z146" s="29"/>
    </row>
    <row r="147" spans="1:26" x14ac:dyDescent="0.2">
      <c r="A147" s="24"/>
      <c r="B147" s="22"/>
      <c r="C147" s="22"/>
      <c r="D147" s="22"/>
      <c r="E147" s="22"/>
      <c r="F147" s="22"/>
      <c r="G147" s="22"/>
      <c r="H147" s="22"/>
      <c r="I147" s="22"/>
      <c r="J147" s="25"/>
      <c r="K147" s="24"/>
      <c r="L147" s="22"/>
      <c r="M147" s="24"/>
      <c r="N147" s="22"/>
      <c r="O147" s="22"/>
      <c r="P147" s="22"/>
      <c r="Q147" s="26"/>
      <c r="R147" s="24"/>
      <c r="S147" s="22"/>
      <c r="T147" s="22"/>
      <c r="U147" s="26"/>
      <c r="V147" s="24"/>
      <c r="W147" s="22"/>
      <c r="X147" s="22"/>
      <c r="Y147" s="22"/>
      <c r="Z147" s="26"/>
    </row>
    <row r="148" spans="1:26" x14ac:dyDescent="0.2">
      <c r="A148" s="27"/>
      <c r="B148" s="28"/>
      <c r="C148" s="28"/>
      <c r="D148" s="28"/>
      <c r="E148" s="28"/>
      <c r="F148" s="28"/>
      <c r="G148" s="28"/>
      <c r="H148" s="28"/>
      <c r="I148" s="28"/>
      <c r="J148" s="29"/>
      <c r="K148" s="27"/>
      <c r="L148" s="28"/>
      <c r="M148" s="27"/>
      <c r="N148" s="28"/>
      <c r="O148" s="28"/>
      <c r="P148" s="28"/>
      <c r="Q148" s="29"/>
      <c r="R148" s="27"/>
      <c r="S148" s="28"/>
      <c r="T148" s="28"/>
      <c r="U148" s="29"/>
      <c r="V148" s="27"/>
      <c r="W148" s="28"/>
      <c r="X148" s="28"/>
      <c r="Y148" s="28"/>
      <c r="Z148" s="29"/>
    </row>
    <row r="149" spans="1:26" x14ac:dyDescent="0.2">
      <c r="A149" s="24"/>
      <c r="B149" s="22"/>
      <c r="C149" s="22"/>
      <c r="D149" s="22"/>
      <c r="E149" s="22"/>
      <c r="F149" s="22"/>
      <c r="G149" s="22"/>
      <c r="H149" s="22"/>
      <c r="I149" s="22"/>
      <c r="J149" s="25"/>
      <c r="K149" s="24"/>
      <c r="L149" s="22"/>
      <c r="M149" s="24"/>
      <c r="N149" s="22"/>
      <c r="O149" s="22"/>
      <c r="P149" s="22"/>
      <c r="Q149" s="26"/>
      <c r="R149" s="24"/>
      <c r="S149" s="22"/>
      <c r="T149" s="22"/>
      <c r="U149" s="26"/>
      <c r="V149" s="24"/>
      <c r="W149" s="22"/>
      <c r="X149" s="22"/>
      <c r="Y149" s="22"/>
      <c r="Z149" s="26"/>
    </row>
    <row r="150" spans="1:26" x14ac:dyDescent="0.2">
      <c r="A150" s="27"/>
      <c r="B150" s="28"/>
      <c r="C150" s="28"/>
      <c r="D150" s="28"/>
      <c r="E150" s="28"/>
      <c r="F150" s="28"/>
      <c r="G150" s="28"/>
      <c r="H150" s="28"/>
      <c r="I150" s="28"/>
      <c r="J150" s="29"/>
      <c r="K150" s="27"/>
      <c r="L150" s="28"/>
      <c r="M150" s="27"/>
      <c r="N150" s="28"/>
      <c r="O150" s="28"/>
      <c r="P150" s="28"/>
      <c r="Q150" s="29"/>
      <c r="R150" s="27"/>
      <c r="S150" s="28"/>
      <c r="T150" s="28"/>
      <c r="U150" s="29"/>
      <c r="V150" s="27"/>
      <c r="W150" s="28"/>
      <c r="X150" s="28"/>
      <c r="Y150" s="28"/>
      <c r="Z150" s="29"/>
    </row>
    <row r="151" spans="1:26" x14ac:dyDescent="0.2">
      <c r="A151" s="24"/>
      <c r="B151" s="22"/>
      <c r="C151" s="22"/>
      <c r="D151" s="22"/>
      <c r="E151" s="22"/>
      <c r="F151" s="22"/>
      <c r="G151" s="22"/>
      <c r="H151" s="22"/>
      <c r="I151" s="22"/>
      <c r="J151" s="25"/>
      <c r="K151" s="24"/>
      <c r="L151" s="22"/>
      <c r="M151" s="24"/>
      <c r="N151" s="22"/>
      <c r="O151" s="22"/>
      <c r="P151" s="22"/>
      <c r="Q151" s="26"/>
      <c r="R151" s="24"/>
      <c r="S151" s="22"/>
      <c r="T151" s="22"/>
      <c r="U151" s="26"/>
      <c r="V151" s="24"/>
      <c r="W151" s="22"/>
      <c r="X151" s="22"/>
      <c r="Y151" s="22"/>
      <c r="Z151" s="26"/>
    </row>
    <row r="152" spans="1:26" x14ac:dyDescent="0.2">
      <c r="A152" s="27"/>
      <c r="B152" s="28"/>
      <c r="C152" s="28"/>
      <c r="D152" s="28"/>
      <c r="E152" s="28"/>
      <c r="F152" s="28"/>
      <c r="G152" s="28"/>
      <c r="H152" s="28"/>
      <c r="I152" s="28"/>
      <c r="J152" s="29"/>
      <c r="K152" s="27"/>
      <c r="L152" s="28"/>
      <c r="M152" s="27"/>
      <c r="N152" s="28"/>
      <c r="O152" s="28"/>
      <c r="P152" s="28"/>
      <c r="Q152" s="29"/>
      <c r="R152" s="27"/>
      <c r="S152" s="28"/>
      <c r="T152" s="28"/>
      <c r="U152" s="29"/>
      <c r="V152" s="27"/>
      <c r="W152" s="28"/>
      <c r="X152" s="28"/>
      <c r="Y152" s="28"/>
      <c r="Z152" s="29"/>
    </row>
    <row r="153" spans="1:26" x14ac:dyDescent="0.2">
      <c r="A153" s="24"/>
      <c r="B153" s="22"/>
      <c r="C153" s="22"/>
      <c r="D153" s="22"/>
      <c r="E153" s="22"/>
      <c r="F153" s="22"/>
      <c r="G153" s="22"/>
      <c r="H153" s="22"/>
      <c r="I153" s="22"/>
      <c r="J153" s="25"/>
      <c r="K153" s="24"/>
      <c r="L153" s="22"/>
      <c r="M153" s="24"/>
      <c r="N153" s="22"/>
      <c r="O153" s="22"/>
      <c r="P153" s="22"/>
      <c r="Q153" s="26"/>
      <c r="R153" s="24"/>
      <c r="S153" s="22"/>
      <c r="T153" s="22"/>
      <c r="U153" s="26"/>
      <c r="V153" s="24"/>
      <c r="W153" s="22"/>
      <c r="X153" s="22"/>
      <c r="Y153" s="22"/>
      <c r="Z153" s="26"/>
    </row>
    <row r="154" spans="1:26" x14ac:dyDescent="0.2">
      <c r="A154" s="27"/>
      <c r="B154" s="28"/>
      <c r="C154" s="28"/>
      <c r="D154" s="28"/>
      <c r="E154" s="28"/>
      <c r="F154" s="28"/>
      <c r="G154" s="28"/>
      <c r="H154" s="28"/>
      <c r="I154" s="28"/>
      <c r="J154" s="29"/>
      <c r="K154" s="27"/>
      <c r="L154" s="28"/>
      <c r="M154" s="27"/>
      <c r="N154" s="28"/>
      <c r="O154" s="28"/>
      <c r="P154" s="28"/>
      <c r="Q154" s="29"/>
      <c r="R154" s="27"/>
      <c r="S154" s="28"/>
      <c r="T154" s="28"/>
      <c r="U154" s="29"/>
      <c r="V154" s="27"/>
      <c r="W154" s="28"/>
      <c r="X154" s="28"/>
      <c r="Y154" s="28"/>
      <c r="Z154" s="29"/>
    </row>
    <row r="155" spans="1:26" x14ac:dyDescent="0.2">
      <c r="A155" s="24"/>
      <c r="B155" s="22"/>
      <c r="C155" s="22"/>
      <c r="D155" s="22"/>
      <c r="E155" s="22"/>
      <c r="F155" s="22"/>
      <c r="G155" s="22"/>
      <c r="H155" s="22"/>
      <c r="I155" s="22"/>
      <c r="J155" s="25"/>
      <c r="K155" s="24"/>
      <c r="L155" s="22"/>
      <c r="M155" s="24"/>
      <c r="N155" s="22"/>
      <c r="O155" s="22"/>
      <c r="P155" s="22"/>
      <c r="Q155" s="26"/>
      <c r="R155" s="24"/>
      <c r="S155" s="22"/>
      <c r="T155" s="22"/>
      <c r="U155" s="26"/>
      <c r="V155" s="24"/>
      <c r="W155" s="22"/>
      <c r="X155" s="22"/>
      <c r="Y155" s="22"/>
      <c r="Z155" s="26"/>
    </row>
    <row r="156" spans="1:26" x14ac:dyDescent="0.2">
      <c r="A156" s="27"/>
      <c r="B156" s="28"/>
      <c r="C156" s="28"/>
      <c r="D156" s="28"/>
      <c r="E156" s="28"/>
      <c r="F156" s="28"/>
      <c r="G156" s="28"/>
      <c r="H156" s="28"/>
      <c r="I156" s="28"/>
      <c r="J156" s="29"/>
      <c r="K156" s="27"/>
      <c r="L156" s="28"/>
      <c r="M156" s="27"/>
      <c r="N156" s="28"/>
      <c r="O156" s="28"/>
      <c r="P156" s="28"/>
      <c r="Q156" s="29"/>
      <c r="R156" s="27"/>
      <c r="S156" s="28"/>
      <c r="T156" s="28"/>
      <c r="U156" s="29"/>
      <c r="V156" s="27"/>
      <c r="W156" s="28"/>
      <c r="X156" s="28"/>
      <c r="Y156" s="28"/>
      <c r="Z156" s="29"/>
    </row>
    <row r="157" spans="1:26" x14ac:dyDescent="0.2">
      <c r="A157" s="24"/>
      <c r="B157" s="22"/>
      <c r="C157" s="22"/>
      <c r="D157" s="22"/>
      <c r="E157" s="22"/>
      <c r="F157" s="22"/>
      <c r="G157" s="22"/>
      <c r="H157" s="22"/>
      <c r="I157" s="22"/>
      <c r="J157" s="25"/>
      <c r="K157" s="24"/>
      <c r="L157" s="22"/>
      <c r="M157" s="24"/>
      <c r="N157" s="22"/>
      <c r="O157" s="22"/>
      <c r="P157" s="22"/>
      <c r="Q157" s="26"/>
      <c r="R157" s="24"/>
      <c r="S157" s="22"/>
      <c r="T157" s="22"/>
      <c r="U157" s="26"/>
      <c r="V157" s="24"/>
      <c r="W157" s="22"/>
      <c r="X157" s="22"/>
      <c r="Y157" s="22"/>
      <c r="Z157" s="26"/>
    </row>
    <row r="158" spans="1:26" x14ac:dyDescent="0.2">
      <c r="A158" s="27"/>
      <c r="B158" s="28"/>
      <c r="C158" s="28"/>
      <c r="D158" s="28"/>
      <c r="E158" s="28"/>
      <c r="F158" s="28"/>
      <c r="G158" s="28"/>
      <c r="H158" s="28"/>
      <c r="I158" s="28"/>
      <c r="J158" s="29"/>
      <c r="K158" s="27"/>
      <c r="L158" s="28"/>
      <c r="M158" s="27"/>
      <c r="N158" s="28"/>
      <c r="O158" s="28"/>
      <c r="P158" s="28"/>
      <c r="Q158" s="29"/>
      <c r="R158" s="27"/>
      <c r="S158" s="28"/>
      <c r="T158" s="28"/>
      <c r="U158" s="29"/>
      <c r="V158" s="27"/>
      <c r="W158" s="28"/>
      <c r="X158" s="28"/>
      <c r="Y158" s="28"/>
      <c r="Z158" s="29"/>
    </row>
    <row r="159" spans="1:26" x14ac:dyDescent="0.2">
      <c r="A159" s="24"/>
      <c r="B159" s="22"/>
      <c r="C159" s="22"/>
      <c r="D159" s="22"/>
      <c r="E159" s="22"/>
      <c r="F159" s="22"/>
      <c r="G159" s="22"/>
      <c r="H159" s="22"/>
      <c r="I159" s="22"/>
      <c r="J159" s="25"/>
      <c r="K159" s="24"/>
      <c r="L159" s="22"/>
      <c r="M159" s="24"/>
      <c r="N159" s="22"/>
      <c r="O159" s="22"/>
      <c r="P159" s="22"/>
      <c r="Q159" s="26"/>
      <c r="R159" s="24"/>
      <c r="S159" s="22"/>
      <c r="T159" s="22"/>
      <c r="U159" s="26"/>
      <c r="V159" s="24"/>
      <c r="W159" s="22"/>
      <c r="X159" s="22"/>
      <c r="Y159" s="22"/>
      <c r="Z159" s="26"/>
    </row>
    <row r="160" spans="1:26" x14ac:dyDescent="0.2">
      <c r="A160" s="27"/>
      <c r="B160" s="28"/>
      <c r="C160" s="28"/>
      <c r="D160" s="28"/>
      <c r="E160" s="28"/>
      <c r="F160" s="28"/>
      <c r="G160" s="28"/>
      <c r="H160" s="28"/>
      <c r="I160" s="28"/>
      <c r="J160" s="29"/>
      <c r="K160" s="27"/>
      <c r="L160" s="28"/>
      <c r="M160" s="27"/>
      <c r="N160" s="28"/>
      <c r="O160" s="28"/>
      <c r="P160" s="28"/>
      <c r="Q160" s="29"/>
      <c r="R160" s="27"/>
      <c r="S160" s="28"/>
      <c r="T160" s="28"/>
      <c r="U160" s="29"/>
      <c r="V160" s="27"/>
      <c r="W160" s="28"/>
      <c r="X160" s="28"/>
      <c r="Y160" s="28"/>
      <c r="Z160" s="29"/>
    </row>
    <row r="161" spans="1:26" x14ac:dyDescent="0.2">
      <c r="A161" s="24"/>
      <c r="B161" s="22"/>
      <c r="C161" s="22"/>
      <c r="D161" s="22"/>
      <c r="E161" s="22"/>
      <c r="F161" s="22"/>
      <c r="G161" s="22"/>
      <c r="H161" s="22"/>
      <c r="I161" s="22"/>
      <c r="J161" s="25"/>
      <c r="K161" s="24"/>
      <c r="L161" s="22"/>
      <c r="M161" s="24"/>
      <c r="N161" s="22"/>
      <c r="O161" s="22"/>
      <c r="P161" s="22"/>
      <c r="Q161" s="26"/>
      <c r="R161" s="24"/>
      <c r="S161" s="22"/>
      <c r="T161" s="22"/>
      <c r="U161" s="26"/>
      <c r="V161" s="24"/>
      <c r="W161" s="22"/>
      <c r="X161" s="22"/>
      <c r="Y161" s="22"/>
      <c r="Z161" s="26"/>
    </row>
    <row r="162" spans="1:26" x14ac:dyDescent="0.2">
      <c r="A162" s="27"/>
      <c r="B162" s="28"/>
      <c r="C162" s="28"/>
      <c r="D162" s="28"/>
      <c r="E162" s="28"/>
      <c r="F162" s="28"/>
      <c r="G162" s="28"/>
      <c r="H162" s="28"/>
      <c r="I162" s="28"/>
      <c r="J162" s="29"/>
      <c r="K162" s="27"/>
      <c r="L162" s="28"/>
      <c r="M162" s="27"/>
      <c r="N162" s="28"/>
      <c r="O162" s="28"/>
      <c r="P162" s="28"/>
      <c r="Q162" s="29"/>
      <c r="R162" s="27"/>
      <c r="S162" s="28"/>
      <c r="T162" s="28"/>
      <c r="U162" s="29"/>
      <c r="V162" s="27"/>
      <c r="W162" s="28"/>
      <c r="X162" s="28"/>
      <c r="Y162" s="28"/>
      <c r="Z162" s="29"/>
    </row>
    <row r="163" spans="1:26" x14ac:dyDescent="0.2">
      <c r="A163" s="24"/>
      <c r="B163" s="22"/>
      <c r="C163" s="22"/>
      <c r="D163" s="22"/>
      <c r="E163" s="22"/>
      <c r="F163" s="22"/>
      <c r="G163" s="22"/>
      <c r="H163" s="22"/>
      <c r="I163" s="22"/>
      <c r="J163" s="25"/>
      <c r="K163" s="24"/>
      <c r="L163" s="22"/>
      <c r="M163" s="24"/>
      <c r="N163" s="22"/>
      <c r="O163" s="22"/>
      <c r="P163" s="22"/>
      <c r="Q163" s="26"/>
      <c r="R163" s="24"/>
      <c r="S163" s="22"/>
      <c r="T163" s="22"/>
      <c r="U163" s="26"/>
      <c r="V163" s="24"/>
      <c r="W163" s="22"/>
      <c r="X163" s="22"/>
      <c r="Y163" s="22"/>
      <c r="Z163" s="26"/>
    </row>
    <row r="164" spans="1:26" x14ac:dyDescent="0.2">
      <c r="A164" s="27"/>
      <c r="B164" s="28"/>
      <c r="C164" s="28"/>
      <c r="D164" s="28"/>
      <c r="E164" s="28"/>
      <c r="F164" s="28"/>
      <c r="G164" s="28"/>
      <c r="H164" s="28"/>
      <c r="I164" s="28"/>
      <c r="J164" s="29"/>
      <c r="K164" s="27"/>
      <c r="L164" s="28"/>
      <c r="M164" s="27"/>
      <c r="N164" s="28"/>
      <c r="O164" s="28"/>
      <c r="P164" s="28"/>
      <c r="Q164" s="29"/>
      <c r="R164" s="27"/>
      <c r="S164" s="28"/>
      <c r="T164" s="28"/>
      <c r="U164" s="29"/>
      <c r="V164" s="27"/>
      <c r="W164" s="28"/>
      <c r="X164" s="28"/>
      <c r="Y164" s="28"/>
      <c r="Z164" s="29"/>
    </row>
    <row r="165" spans="1:26" x14ac:dyDescent="0.2">
      <c r="A165" s="24"/>
      <c r="B165" s="22"/>
      <c r="C165" s="22"/>
      <c r="D165" s="22"/>
      <c r="E165" s="22"/>
      <c r="F165" s="22"/>
      <c r="G165" s="22"/>
      <c r="H165" s="22"/>
      <c r="I165" s="22"/>
      <c r="J165" s="25"/>
      <c r="K165" s="24"/>
      <c r="L165" s="22"/>
      <c r="M165" s="24"/>
      <c r="N165" s="22"/>
      <c r="O165" s="22"/>
      <c r="P165" s="22"/>
      <c r="Q165" s="26"/>
      <c r="R165" s="24"/>
      <c r="S165" s="22"/>
      <c r="T165" s="22"/>
      <c r="U165" s="26"/>
      <c r="V165" s="24"/>
      <c r="W165" s="22"/>
      <c r="X165" s="22"/>
      <c r="Y165" s="22"/>
      <c r="Z165" s="26"/>
    </row>
    <row r="166" spans="1:26" x14ac:dyDescent="0.2">
      <c r="A166" s="27"/>
      <c r="B166" s="28"/>
      <c r="C166" s="28"/>
      <c r="D166" s="28"/>
      <c r="E166" s="28"/>
      <c r="F166" s="28"/>
      <c r="G166" s="28"/>
      <c r="H166" s="28"/>
      <c r="I166" s="28"/>
      <c r="J166" s="29"/>
      <c r="K166" s="27"/>
      <c r="L166" s="28"/>
      <c r="M166" s="27"/>
      <c r="N166" s="28"/>
      <c r="O166" s="28"/>
      <c r="P166" s="28"/>
      <c r="Q166" s="29"/>
      <c r="R166" s="27"/>
      <c r="S166" s="28"/>
      <c r="T166" s="28"/>
      <c r="U166" s="29"/>
      <c r="V166" s="27"/>
      <c r="W166" s="28"/>
      <c r="X166" s="28"/>
      <c r="Y166" s="28"/>
      <c r="Z166" s="29"/>
    </row>
    <row r="167" spans="1:26" x14ac:dyDescent="0.2">
      <c r="A167" s="24"/>
      <c r="B167" s="22"/>
      <c r="C167" s="22"/>
      <c r="D167" s="22"/>
      <c r="E167" s="22"/>
      <c r="F167" s="22"/>
      <c r="G167" s="22"/>
      <c r="H167" s="22"/>
      <c r="I167" s="22"/>
      <c r="J167" s="25"/>
      <c r="K167" s="24"/>
      <c r="L167" s="22"/>
      <c r="M167" s="24"/>
      <c r="N167" s="22"/>
      <c r="O167" s="22"/>
      <c r="P167" s="22"/>
      <c r="Q167" s="26"/>
      <c r="R167" s="24"/>
      <c r="S167" s="22"/>
      <c r="T167" s="22"/>
      <c r="U167" s="26"/>
      <c r="V167" s="24"/>
      <c r="W167" s="22"/>
      <c r="X167" s="22"/>
      <c r="Y167" s="22"/>
      <c r="Z167" s="26"/>
    </row>
    <row r="168" spans="1:26" x14ac:dyDescent="0.2">
      <c r="A168" s="27"/>
      <c r="B168" s="28"/>
      <c r="C168" s="28"/>
      <c r="D168" s="28"/>
      <c r="E168" s="28"/>
      <c r="F168" s="28"/>
      <c r="G168" s="28"/>
      <c r="H168" s="28"/>
      <c r="I168" s="28"/>
      <c r="J168" s="29"/>
      <c r="K168" s="27"/>
      <c r="L168" s="28"/>
      <c r="M168" s="27"/>
      <c r="N168" s="28"/>
      <c r="O168" s="28"/>
      <c r="P168" s="28"/>
      <c r="Q168" s="29"/>
      <c r="R168" s="27"/>
      <c r="S168" s="28"/>
      <c r="T168" s="28"/>
      <c r="U168" s="29"/>
      <c r="V168" s="27"/>
      <c r="W168" s="28"/>
      <c r="X168" s="28"/>
      <c r="Y168" s="28"/>
      <c r="Z168" s="29"/>
    </row>
    <row r="169" spans="1:26" x14ac:dyDescent="0.2">
      <c r="A169" s="24"/>
      <c r="B169" s="22"/>
      <c r="C169" s="22"/>
      <c r="D169" s="22"/>
      <c r="E169" s="22"/>
      <c r="F169" s="22"/>
      <c r="G169" s="22"/>
      <c r="H169" s="22"/>
      <c r="I169" s="22"/>
      <c r="J169" s="25"/>
      <c r="K169" s="24"/>
      <c r="L169" s="22"/>
      <c r="M169" s="24"/>
      <c r="N169" s="22"/>
      <c r="O169" s="22"/>
      <c r="P169" s="22"/>
      <c r="Q169" s="26"/>
      <c r="R169" s="24"/>
      <c r="S169" s="22"/>
      <c r="T169" s="22"/>
      <c r="U169" s="26"/>
      <c r="V169" s="24"/>
      <c r="W169" s="22"/>
      <c r="X169" s="22"/>
      <c r="Y169" s="22"/>
      <c r="Z169" s="26"/>
    </row>
    <row r="170" spans="1:26" x14ac:dyDescent="0.2">
      <c r="A170" s="27"/>
      <c r="B170" s="28"/>
      <c r="C170" s="28"/>
      <c r="D170" s="28"/>
      <c r="E170" s="28"/>
      <c r="F170" s="28"/>
      <c r="G170" s="28"/>
      <c r="H170" s="28"/>
      <c r="I170" s="28"/>
      <c r="J170" s="29"/>
      <c r="K170" s="27"/>
      <c r="L170" s="28"/>
      <c r="M170" s="27"/>
      <c r="N170" s="28"/>
      <c r="O170" s="28"/>
      <c r="P170" s="28"/>
      <c r="Q170" s="29"/>
      <c r="R170" s="27"/>
      <c r="S170" s="28"/>
      <c r="T170" s="28"/>
      <c r="U170" s="29"/>
      <c r="V170" s="27"/>
      <c r="W170" s="28"/>
      <c r="X170" s="28"/>
      <c r="Y170" s="28"/>
      <c r="Z170" s="29"/>
    </row>
    <row r="171" spans="1:26" x14ac:dyDescent="0.2">
      <c r="A171" s="24"/>
      <c r="B171" s="22"/>
      <c r="C171" s="22"/>
      <c r="D171" s="22"/>
      <c r="E171" s="22"/>
      <c r="F171" s="22"/>
      <c r="G171" s="22"/>
      <c r="H171" s="22"/>
      <c r="I171" s="22"/>
      <c r="J171" s="25"/>
      <c r="K171" s="24"/>
      <c r="L171" s="22"/>
      <c r="M171" s="24"/>
      <c r="N171" s="22"/>
      <c r="O171" s="22"/>
      <c r="P171" s="22"/>
      <c r="Q171" s="26"/>
      <c r="R171" s="24"/>
      <c r="S171" s="22"/>
      <c r="T171" s="22"/>
      <c r="U171" s="26"/>
      <c r="V171" s="24"/>
      <c r="W171" s="22"/>
      <c r="X171" s="22"/>
      <c r="Y171" s="22"/>
      <c r="Z171" s="26"/>
    </row>
    <row r="172" spans="1:26" x14ac:dyDescent="0.2">
      <c r="A172" s="27"/>
      <c r="B172" s="28"/>
      <c r="C172" s="28"/>
      <c r="D172" s="28"/>
      <c r="E172" s="28"/>
      <c r="F172" s="28"/>
      <c r="G172" s="28"/>
      <c r="H172" s="28"/>
      <c r="I172" s="28"/>
      <c r="J172" s="29"/>
      <c r="K172" s="27"/>
      <c r="L172" s="28"/>
      <c r="M172" s="27"/>
      <c r="N172" s="28"/>
      <c r="O172" s="28"/>
      <c r="P172" s="28"/>
      <c r="Q172" s="29"/>
      <c r="R172" s="27"/>
      <c r="S172" s="28"/>
      <c r="T172" s="28"/>
      <c r="U172" s="29"/>
      <c r="V172" s="27"/>
      <c r="W172" s="28"/>
      <c r="X172" s="28"/>
      <c r="Y172" s="28"/>
      <c r="Z172" s="29"/>
    </row>
    <row r="173" spans="1:26" x14ac:dyDescent="0.2">
      <c r="A173" s="24"/>
      <c r="B173" s="22"/>
      <c r="C173" s="22"/>
      <c r="D173" s="22"/>
      <c r="E173" s="22"/>
      <c r="F173" s="22"/>
      <c r="G173" s="22"/>
      <c r="H173" s="22"/>
      <c r="I173" s="22"/>
      <c r="J173" s="25"/>
      <c r="K173" s="24"/>
      <c r="L173" s="22"/>
      <c r="M173" s="24"/>
      <c r="N173" s="22"/>
      <c r="O173" s="22"/>
      <c r="P173" s="22"/>
      <c r="Q173" s="26"/>
      <c r="R173" s="24"/>
      <c r="S173" s="22"/>
      <c r="T173" s="22"/>
      <c r="U173" s="26"/>
      <c r="V173" s="24"/>
      <c r="W173" s="22"/>
      <c r="X173" s="22"/>
      <c r="Y173" s="22"/>
      <c r="Z173" s="26"/>
    </row>
    <row r="174" spans="1:26" x14ac:dyDescent="0.2">
      <c r="A174" s="27"/>
      <c r="B174" s="28"/>
      <c r="C174" s="28"/>
      <c r="D174" s="28"/>
      <c r="E174" s="28"/>
      <c r="F174" s="28"/>
      <c r="G174" s="28"/>
      <c r="H174" s="28"/>
      <c r="I174" s="28"/>
      <c r="J174" s="29"/>
      <c r="K174" s="27"/>
      <c r="L174" s="28"/>
      <c r="M174" s="27"/>
      <c r="N174" s="28"/>
      <c r="O174" s="28"/>
      <c r="P174" s="28"/>
      <c r="Q174" s="29"/>
      <c r="R174" s="27"/>
      <c r="S174" s="28"/>
      <c r="T174" s="28"/>
      <c r="U174" s="29"/>
      <c r="V174" s="27"/>
      <c r="W174" s="28"/>
      <c r="X174" s="28"/>
      <c r="Y174" s="28"/>
      <c r="Z174" s="29"/>
    </row>
    <row r="175" spans="1:26" x14ac:dyDescent="0.2">
      <c r="A175" s="24"/>
      <c r="B175" s="22"/>
      <c r="C175" s="22"/>
      <c r="D175" s="22"/>
      <c r="E175" s="22"/>
      <c r="F175" s="22"/>
      <c r="G175" s="22"/>
      <c r="H175" s="22"/>
      <c r="I175" s="22"/>
      <c r="J175" s="25"/>
      <c r="K175" s="24"/>
      <c r="L175" s="22"/>
      <c r="M175" s="24"/>
      <c r="N175" s="22"/>
      <c r="O175" s="22"/>
      <c r="P175" s="22"/>
      <c r="Q175" s="26"/>
      <c r="R175" s="24"/>
      <c r="S175" s="22"/>
      <c r="T175" s="22"/>
      <c r="U175" s="26"/>
      <c r="V175" s="24"/>
      <c r="W175" s="22"/>
      <c r="X175" s="22"/>
      <c r="Y175" s="22"/>
      <c r="Z175" s="26"/>
    </row>
    <row r="176" spans="1:26" x14ac:dyDescent="0.2">
      <c r="A176" s="27"/>
      <c r="B176" s="28"/>
      <c r="C176" s="28"/>
      <c r="D176" s="28"/>
      <c r="E176" s="28"/>
      <c r="F176" s="28"/>
      <c r="G176" s="28"/>
      <c r="H176" s="28"/>
      <c r="I176" s="28"/>
      <c r="J176" s="29"/>
      <c r="K176" s="27"/>
      <c r="L176" s="28"/>
      <c r="M176" s="27"/>
      <c r="N176" s="28"/>
      <c r="O176" s="28"/>
      <c r="P176" s="28"/>
      <c r="Q176" s="29"/>
      <c r="R176" s="27"/>
      <c r="S176" s="28"/>
      <c r="T176" s="28"/>
      <c r="U176" s="29"/>
      <c r="V176" s="27"/>
      <c r="W176" s="28"/>
      <c r="X176" s="28"/>
      <c r="Y176" s="28"/>
      <c r="Z176" s="29"/>
    </row>
    <row r="177" spans="1:26" x14ac:dyDescent="0.2">
      <c r="A177" s="24"/>
      <c r="B177" s="22"/>
      <c r="C177" s="22"/>
      <c r="D177" s="22"/>
      <c r="E177" s="22"/>
      <c r="F177" s="22"/>
      <c r="G177" s="22"/>
      <c r="H177" s="22"/>
      <c r="I177" s="22"/>
      <c r="J177" s="25"/>
      <c r="K177" s="24"/>
      <c r="L177" s="22"/>
      <c r="M177" s="24"/>
      <c r="N177" s="22"/>
      <c r="O177" s="22"/>
      <c r="P177" s="22"/>
      <c r="Q177" s="26"/>
      <c r="R177" s="24"/>
      <c r="S177" s="22"/>
      <c r="T177" s="22"/>
      <c r="U177" s="26"/>
      <c r="V177" s="24"/>
      <c r="W177" s="22"/>
      <c r="X177" s="22"/>
      <c r="Y177" s="22"/>
      <c r="Z177" s="26"/>
    </row>
    <row r="178" spans="1:26" x14ac:dyDescent="0.2">
      <c r="A178" s="27"/>
      <c r="B178" s="28"/>
      <c r="C178" s="28"/>
      <c r="D178" s="28"/>
      <c r="E178" s="28"/>
      <c r="F178" s="28"/>
      <c r="G178" s="28"/>
      <c r="H178" s="28"/>
      <c r="I178" s="28"/>
      <c r="J178" s="29"/>
      <c r="K178" s="27"/>
      <c r="L178" s="28"/>
      <c r="M178" s="27"/>
      <c r="N178" s="28"/>
      <c r="O178" s="28"/>
      <c r="P178" s="28"/>
      <c r="Q178" s="29"/>
      <c r="R178" s="27"/>
      <c r="S178" s="28"/>
      <c r="T178" s="28"/>
      <c r="U178" s="29"/>
      <c r="V178" s="27"/>
      <c r="W178" s="28"/>
      <c r="X178" s="28"/>
      <c r="Y178" s="28"/>
      <c r="Z178" s="29"/>
    </row>
    <row r="179" spans="1:26" x14ac:dyDescent="0.2">
      <c r="A179" s="24"/>
      <c r="B179" s="22"/>
      <c r="C179" s="22"/>
      <c r="D179" s="22"/>
      <c r="E179" s="22"/>
      <c r="F179" s="22"/>
      <c r="G179" s="22"/>
      <c r="H179" s="22"/>
      <c r="I179" s="22"/>
      <c r="J179" s="25"/>
      <c r="K179" s="24"/>
      <c r="L179" s="22"/>
      <c r="M179" s="24"/>
      <c r="N179" s="22"/>
      <c r="O179" s="22"/>
      <c r="P179" s="22"/>
      <c r="Q179" s="26"/>
      <c r="R179" s="24"/>
      <c r="S179" s="22"/>
      <c r="T179" s="22"/>
      <c r="U179" s="26"/>
      <c r="V179" s="24"/>
      <c r="W179" s="22"/>
      <c r="X179" s="22"/>
      <c r="Y179" s="22"/>
      <c r="Z179" s="26"/>
    </row>
    <row r="180" spans="1:26" x14ac:dyDescent="0.2">
      <c r="A180" s="27"/>
      <c r="B180" s="28"/>
      <c r="C180" s="28"/>
      <c r="D180" s="28"/>
      <c r="E180" s="28"/>
      <c r="F180" s="28"/>
      <c r="G180" s="28"/>
      <c r="H180" s="28"/>
      <c r="I180" s="28"/>
      <c r="J180" s="29"/>
      <c r="K180" s="27"/>
      <c r="L180" s="28"/>
      <c r="M180" s="27"/>
      <c r="N180" s="28"/>
      <c r="O180" s="28"/>
      <c r="P180" s="28"/>
      <c r="Q180" s="29"/>
      <c r="R180" s="27"/>
      <c r="S180" s="28"/>
      <c r="T180" s="28"/>
      <c r="U180" s="29"/>
      <c r="V180" s="27"/>
      <c r="W180" s="28"/>
      <c r="X180" s="28"/>
      <c r="Y180" s="28"/>
      <c r="Z180" s="29"/>
    </row>
    <row r="181" spans="1:26" x14ac:dyDescent="0.2">
      <c r="A181" s="24"/>
      <c r="B181" s="22"/>
      <c r="C181" s="22"/>
      <c r="D181" s="22"/>
      <c r="E181" s="22"/>
      <c r="F181" s="22"/>
      <c r="G181" s="22"/>
      <c r="H181" s="22"/>
      <c r="I181" s="22"/>
      <c r="J181" s="25"/>
      <c r="K181" s="24"/>
      <c r="L181" s="22"/>
      <c r="M181" s="24"/>
      <c r="N181" s="22"/>
      <c r="O181" s="22"/>
      <c r="P181" s="22"/>
      <c r="Q181" s="26"/>
      <c r="R181" s="24"/>
      <c r="S181" s="22"/>
      <c r="T181" s="22"/>
      <c r="U181" s="26"/>
      <c r="V181" s="24"/>
      <c r="W181" s="22"/>
      <c r="X181" s="22"/>
      <c r="Y181" s="22"/>
      <c r="Z181" s="26"/>
    </row>
    <row r="182" spans="1:26" x14ac:dyDescent="0.2">
      <c r="A182" s="27"/>
      <c r="B182" s="28"/>
      <c r="C182" s="28"/>
      <c r="D182" s="28"/>
      <c r="E182" s="28"/>
      <c r="F182" s="28"/>
      <c r="G182" s="28"/>
      <c r="H182" s="28"/>
      <c r="I182" s="28"/>
      <c r="J182" s="29"/>
      <c r="K182" s="27"/>
      <c r="L182" s="28"/>
      <c r="M182" s="27"/>
      <c r="N182" s="28"/>
      <c r="O182" s="28"/>
      <c r="P182" s="28"/>
      <c r="Q182" s="29"/>
      <c r="R182" s="27"/>
      <c r="S182" s="28"/>
      <c r="T182" s="28"/>
      <c r="U182" s="29"/>
      <c r="V182" s="27"/>
      <c r="W182" s="28"/>
      <c r="X182" s="28"/>
      <c r="Y182" s="28"/>
      <c r="Z182" s="29"/>
    </row>
    <row r="183" spans="1:26" x14ac:dyDescent="0.2">
      <c r="A183" s="24"/>
      <c r="B183" s="22"/>
      <c r="C183" s="22"/>
      <c r="D183" s="22"/>
      <c r="E183" s="22"/>
      <c r="F183" s="22"/>
      <c r="G183" s="22"/>
      <c r="H183" s="22"/>
      <c r="I183" s="22"/>
      <c r="J183" s="25"/>
      <c r="K183" s="24"/>
      <c r="L183" s="22"/>
      <c r="M183" s="24"/>
      <c r="N183" s="22"/>
      <c r="O183" s="22"/>
      <c r="P183" s="22"/>
      <c r="Q183" s="26"/>
      <c r="R183" s="24"/>
      <c r="S183" s="22"/>
      <c r="T183" s="22"/>
      <c r="U183" s="26"/>
      <c r="V183" s="24"/>
      <c r="W183" s="22"/>
      <c r="X183" s="22"/>
      <c r="Y183" s="22"/>
      <c r="Z183" s="26"/>
    </row>
    <row r="184" spans="1:26" x14ac:dyDescent="0.2">
      <c r="A184" s="27"/>
      <c r="B184" s="28"/>
      <c r="C184" s="28"/>
      <c r="D184" s="28"/>
      <c r="E184" s="28"/>
      <c r="F184" s="28"/>
      <c r="G184" s="28"/>
      <c r="H184" s="28"/>
      <c r="I184" s="28"/>
      <c r="J184" s="29"/>
      <c r="K184" s="27"/>
      <c r="L184" s="28"/>
      <c r="M184" s="27"/>
      <c r="N184" s="28"/>
      <c r="O184" s="28"/>
      <c r="P184" s="28"/>
      <c r="Q184" s="29"/>
      <c r="R184" s="27"/>
      <c r="S184" s="28"/>
      <c r="T184" s="28"/>
      <c r="U184" s="29"/>
      <c r="V184" s="27"/>
      <c r="W184" s="28"/>
      <c r="X184" s="28"/>
      <c r="Y184" s="28"/>
      <c r="Z184" s="29"/>
    </row>
    <row r="185" spans="1:26" x14ac:dyDescent="0.2">
      <c r="A185" s="24"/>
      <c r="B185" s="22"/>
      <c r="C185" s="22"/>
      <c r="D185" s="22"/>
      <c r="E185" s="22"/>
      <c r="F185" s="22"/>
      <c r="G185" s="22"/>
      <c r="H185" s="22"/>
      <c r="I185" s="22"/>
      <c r="J185" s="25"/>
      <c r="K185" s="24"/>
      <c r="L185" s="22"/>
      <c r="M185" s="24"/>
      <c r="N185" s="22"/>
      <c r="O185" s="22"/>
      <c r="P185" s="22"/>
      <c r="Q185" s="26"/>
      <c r="R185" s="24"/>
      <c r="S185" s="22"/>
      <c r="T185" s="22"/>
      <c r="U185" s="26"/>
      <c r="V185" s="24"/>
      <c r="W185" s="22"/>
      <c r="X185" s="22"/>
      <c r="Y185" s="22"/>
      <c r="Z185" s="26"/>
    </row>
    <row r="186" spans="1:26" x14ac:dyDescent="0.2">
      <c r="A186" s="27"/>
      <c r="B186" s="28"/>
      <c r="C186" s="28"/>
      <c r="D186" s="28"/>
      <c r="E186" s="28"/>
      <c r="F186" s="28"/>
      <c r="G186" s="28"/>
      <c r="H186" s="28"/>
      <c r="I186" s="28"/>
      <c r="J186" s="29"/>
      <c r="K186" s="27"/>
      <c r="L186" s="28"/>
      <c r="M186" s="27"/>
      <c r="N186" s="28"/>
      <c r="O186" s="28"/>
      <c r="P186" s="28"/>
      <c r="Q186" s="29"/>
      <c r="R186" s="27"/>
      <c r="S186" s="28"/>
      <c r="T186" s="28"/>
      <c r="U186" s="29"/>
      <c r="V186" s="27"/>
      <c r="W186" s="28"/>
      <c r="X186" s="28"/>
      <c r="Y186" s="28"/>
      <c r="Z186" s="29"/>
    </row>
    <row r="187" spans="1:26" x14ac:dyDescent="0.2">
      <c r="A187" s="24"/>
      <c r="B187" s="22"/>
      <c r="C187" s="22"/>
      <c r="D187" s="22"/>
      <c r="E187" s="22"/>
      <c r="F187" s="22"/>
      <c r="G187" s="22"/>
      <c r="H187" s="22"/>
      <c r="I187" s="22"/>
      <c r="J187" s="25"/>
      <c r="K187" s="24"/>
      <c r="L187" s="22"/>
      <c r="M187" s="24"/>
      <c r="N187" s="22"/>
      <c r="O187" s="22"/>
      <c r="P187" s="22"/>
      <c r="Q187" s="26"/>
      <c r="R187" s="24"/>
      <c r="S187" s="22"/>
      <c r="T187" s="22"/>
      <c r="U187" s="26"/>
      <c r="V187" s="24"/>
      <c r="W187" s="22"/>
      <c r="X187" s="22"/>
      <c r="Y187" s="22"/>
      <c r="Z187" s="26"/>
    </row>
    <row r="188" spans="1:26" x14ac:dyDescent="0.2">
      <c r="A188" s="27"/>
      <c r="B188" s="28"/>
      <c r="C188" s="28"/>
      <c r="D188" s="28"/>
      <c r="E188" s="28"/>
      <c r="F188" s="28"/>
      <c r="G188" s="28"/>
      <c r="H188" s="28"/>
      <c r="I188" s="28"/>
      <c r="J188" s="29"/>
      <c r="K188" s="27"/>
      <c r="L188" s="28"/>
      <c r="M188" s="27"/>
      <c r="N188" s="28"/>
      <c r="O188" s="28"/>
      <c r="P188" s="28"/>
      <c r="Q188" s="29"/>
      <c r="R188" s="27"/>
      <c r="S188" s="28"/>
      <c r="T188" s="28"/>
      <c r="U188" s="29"/>
      <c r="V188" s="27"/>
      <c r="W188" s="28"/>
      <c r="X188" s="28"/>
      <c r="Y188" s="28"/>
      <c r="Z188" s="29"/>
    </row>
    <row r="189" spans="1:26" x14ac:dyDescent="0.2">
      <c r="A189" s="24"/>
      <c r="B189" s="22"/>
      <c r="C189" s="22"/>
      <c r="D189" s="22"/>
      <c r="E189" s="22"/>
      <c r="F189" s="22"/>
      <c r="G189" s="22"/>
      <c r="H189" s="22"/>
      <c r="I189" s="22"/>
      <c r="J189" s="25"/>
      <c r="K189" s="24"/>
      <c r="L189" s="22"/>
      <c r="M189" s="24"/>
      <c r="N189" s="22"/>
      <c r="O189" s="22"/>
      <c r="P189" s="22"/>
      <c r="Q189" s="26"/>
      <c r="R189" s="24"/>
      <c r="S189" s="22"/>
      <c r="T189" s="22"/>
      <c r="U189" s="26"/>
      <c r="V189" s="24"/>
      <c r="W189" s="22"/>
      <c r="X189" s="22"/>
      <c r="Y189" s="22"/>
      <c r="Z189" s="26"/>
    </row>
    <row r="190" spans="1:26" x14ac:dyDescent="0.2">
      <c r="A190" s="27"/>
      <c r="B190" s="28"/>
      <c r="C190" s="28"/>
      <c r="D190" s="28"/>
      <c r="E190" s="28"/>
      <c r="F190" s="28"/>
      <c r="G190" s="28"/>
      <c r="H190" s="28"/>
      <c r="I190" s="28"/>
      <c r="J190" s="29"/>
      <c r="K190" s="27"/>
      <c r="L190" s="28"/>
      <c r="M190" s="27"/>
      <c r="N190" s="28"/>
      <c r="O190" s="28"/>
      <c r="P190" s="28"/>
      <c r="Q190" s="29"/>
      <c r="R190" s="27"/>
      <c r="S190" s="28"/>
      <c r="T190" s="28"/>
      <c r="U190" s="29"/>
      <c r="V190" s="27"/>
      <c r="W190" s="28"/>
      <c r="X190" s="28"/>
      <c r="Y190" s="28"/>
      <c r="Z190" s="29"/>
    </row>
    <row r="191" spans="1:26" x14ac:dyDescent="0.2">
      <c r="A191" s="24"/>
      <c r="B191" s="22"/>
      <c r="C191" s="22"/>
      <c r="D191" s="22"/>
      <c r="E191" s="22"/>
      <c r="F191" s="22"/>
      <c r="G191" s="22"/>
      <c r="H191" s="22"/>
      <c r="I191" s="22"/>
      <c r="J191" s="25"/>
      <c r="K191" s="24"/>
      <c r="L191" s="22"/>
      <c r="M191" s="24"/>
      <c r="N191" s="22"/>
      <c r="O191" s="22"/>
      <c r="P191" s="22"/>
      <c r="Q191" s="26"/>
      <c r="R191" s="24"/>
      <c r="S191" s="22"/>
      <c r="T191" s="22"/>
      <c r="U191" s="26"/>
      <c r="V191" s="24"/>
      <c r="W191" s="22"/>
      <c r="X191" s="22"/>
      <c r="Y191" s="22"/>
      <c r="Z191" s="26"/>
    </row>
    <row r="192" spans="1:26" x14ac:dyDescent="0.2">
      <c r="A192" s="27"/>
      <c r="B192" s="28"/>
      <c r="C192" s="28"/>
      <c r="D192" s="28"/>
      <c r="E192" s="28"/>
      <c r="F192" s="28"/>
      <c r="G192" s="28"/>
      <c r="H192" s="28"/>
      <c r="I192" s="28"/>
      <c r="J192" s="29"/>
      <c r="K192" s="27"/>
      <c r="L192" s="28"/>
      <c r="M192" s="27"/>
      <c r="N192" s="28"/>
      <c r="O192" s="28"/>
      <c r="P192" s="28"/>
      <c r="Q192" s="29"/>
      <c r="R192" s="27"/>
      <c r="S192" s="28"/>
      <c r="T192" s="28"/>
      <c r="U192" s="29"/>
      <c r="V192" s="27"/>
      <c r="W192" s="28"/>
      <c r="X192" s="28"/>
      <c r="Y192" s="28"/>
      <c r="Z192" s="29"/>
    </row>
    <row r="193" spans="1:26" x14ac:dyDescent="0.2">
      <c r="A193" s="24"/>
      <c r="B193" s="22"/>
      <c r="C193" s="22"/>
      <c r="D193" s="22"/>
      <c r="E193" s="22"/>
      <c r="F193" s="22"/>
      <c r="G193" s="22"/>
      <c r="H193" s="22"/>
      <c r="I193" s="22"/>
      <c r="J193" s="25"/>
      <c r="K193" s="24"/>
      <c r="L193" s="22"/>
      <c r="M193" s="24"/>
      <c r="N193" s="22"/>
      <c r="O193" s="22"/>
      <c r="P193" s="22"/>
      <c r="Q193" s="26"/>
      <c r="R193" s="24"/>
      <c r="S193" s="22"/>
      <c r="T193" s="22"/>
      <c r="U193" s="26"/>
      <c r="V193" s="24"/>
      <c r="W193" s="22"/>
      <c r="X193" s="22"/>
      <c r="Y193" s="22"/>
      <c r="Z193" s="26"/>
    </row>
    <row r="194" spans="1:26" x14ac:dyDescent="0.2">
      <c r="A194" s="27"/>
      <c r="B194" s="28"/>
      <c r="C194" s="28"/>
      <c r="D194" s="28"/>
      <c r="E194" s="28"/>
      <c r="F194" s="28"/>
      <c r="G194" s="28"/>
      <c r="H194" s="28"/>
      <c r="I194" s="28"/>
      <c r="J194" s="29"/>
      <c r="K194" s="27"/>
      <c r="L194" s="28"/>
      <c r="M194" s="27"/>
      <c r="N194" s="28"/>
      <c r="O194" s="28"/>
      <c r="P194" s="28"/>
      <c r="Q194" s="29"/>
      <c r="R194" s="27"/>
      <c r="S194" s="28"/>
      <c r="T194" s="28"/>
      <c r="U194" s="29"/>
      <c r="V194" s="27"/>
      <c r="W194" s="28"/>
      <c r="X194" s="28"/>
      <c r="Y194" s="28"/>
      <c r="Z194" s="29"/>
    </row>
    <row r="195" spans="1:26" x14ac:dyDescent="0.2">
      <c r="A195" s="24"/>
      <c r="B195" s="22"/>
      <c r="C195" s="22"/>
      <c r="D195" s="22"/>
      <c r="E195" s="22"/>
      <c r="F195" s="22"/>
      <c r="G195" s="22"/>
      <c r="H195" s="22"/>
      <c r="I195" s="22"/>
      <c r="J195" s="25"/>
      <c r="K195" s="24"/>
      <c r="L195" s="22"/>
      <c r="M195" s="24"/>
      <c r="N195" s="22"/>
      <c r="O195" s="22"/>
      <c r="P195" s="22"/>
      <c r="Q195" s="26"/>
      <c r="R195" s="24"/>
      <c r="S195" s="22"/>
      <c r="T195" s="22"/>
      <c r="U195" s="26"/>
      <c r="V195" s="24"/>
      <c r="W195" s="22"/>
      <c r="X195" s="22"/>
      <c r="Y195" s="22"/>
      <c r="Z195" s="26"/>
    </row>
    <row r="196" spans="1:26" x14ac:dyDescent="0.2">
      <c r="A196" s="27"/>
      <c r="B196" s="28"/>
      <c r="C196" s="28"/>
      <c r="D196" s="28"/>
      <c r="E196" s="28"/>
      <c r="F196" s="28"/>
      <c r="G196" s="28"/>
      <c r="H196" s="28"/>
      <c r="I196" s="28"/>
      <c r="J196" s="29"/>
      <c r="K196" s="27"/>
      <c r="L196" s="28"/>
      <c r="M196" s="27"/>
      <c r="N196" s="28"/>
      <c r="O196" s="28"/>
      <c r="P196" s="28"/>
      <c r="Q196" s="29"/>
      <c r="R196" s="27"/>
      <c r="S196" s="28"/>
      <c r="T196" s="28"/>
      <c r="U196" s="29"/>
      <c r="V196" s="27"/>
      <c r="W196" s="28"/>
      <c r="X196" s="28"/>
      <c r="Y196" s="28"/>
      <c r="Z196" s="29"/>
    </row>
    <row r="197" spans="1:26" x14ac:dyDescent="0.2">
      <c r="A197" s="24"/>
      <c r="B197" s="22"/>
      <c r="C197" s="22"/>
      <c r="D197" s="22"/>
      <c r="E197" s="22"/>
      <c r="F197" s="22"/>
      <c r="G197" s="22"/>
      <c r="H197" s="22"/>
      <c r="I197" s="22"/>
      <c r="J197" s="25"/>
      <c r="K197" s="24"/>
      <c r="L197" s="22"/>
      <c r="M197" s="24"/>
      <c r="N197" s="22"/>
      <c r="O197" s="22"/>
      <c r="P197" s="22"/>
      <c r="Q197" s="26"/>
      <c r="R197" s="24"/>
      <c r="S197" s="22"/>
      <c r="T197" s="22"/>
      <c r="U197" s="26"/>
      <c r="V197" s="24"/>
      <c r="W197" s="22"/>
      <c r="X197" s="22"/>
      <c r="Y197" s="22"/>
      <c r="Z197" s="26"/>
    </row>
    <row r="198" spans="1:26" x14ac:dyDescent="0.2">
      <c r="A198" s="27"/>
      <c r="B198" s="28"/>
      <c r="C198" s="28"/>
      <c r="D198" s="28"/>
      <c r="E198" s="28"/>
      <c r="F198" s="28"/>
      <c r="G198" s="28"/>
      <c r="H198" s="28"/>
      <c r="I198" s="28"/>
      <c r="J198" s="29"/>
      <c r="K198" s="27"/>
      <c r="L198" s="28"/>
      <c r="M198" s="27"/>
      <c r="N198" s="28"/>
      <c r="O198" s="28"/>
      <c r="P198" s="28"/>
      <c r="Q198" s="29"/>
      <c r="R198" s="27"/>
      <c r="S198" s="28"/>
      <c r="T198" s="28"/>
      <c r="U198" s="29"/>
      <c r="V198" s="27"/>
      <c r="W198" s="28"/>
      <c r="X198" s="28"/>
      <c r="Y198" s="28"/>
      <c r="Z198" s="29"/>
    </row>
    <row r="199" spans="1:26" x14ac:dyDescent="0.2">
      <c r="A199" s="24"/>
      <c r="B199" s="22"/>
      <c r="C199" s="22"/>
      <c r="D199" s="22"/>
      <c r="E199" s="22"/>
      <c r="F199" s="22"/>
      <c r="G199" s="22"/>
      <c r="H199" s="22"/>
      <c r="I199" s="22"/>
      <c r="J199" s="25"/>
      <c r="K199" s="24"/>
      <c r="L199" s="22"/>
      <c r="M199" s="24"/>
      <c r="N199" s="22"/>
      <c r="O199" s="22"/>
      <c r="P199" s="22"/>
      <c r="Q199" s="26"/>
      <c r="R199" s="24"/>
      <c r="S199" s="22"/>
      <c r="T199" s="22"/>
      <c r="U199" s="26"/>
      <c r="V199" s="24"/>
      <c r="W199" s="22"/>
      <c r="X199" s="22"/>
      <c r="Y199" s="22"/>
      <c r="Z199" s="26"/>
    </row>
    <row r="200" spans="1:26" x14ac:dyDescent="0.2">
      <c r="A200" s="27"/>
      <c r="B200" s="28"/>
      <c r="C200" s="28"/>
      <c r="D200" s="28"/>
      <c r="E200" s="28"/>
      <c r="F200" s="28"/>
      <c r="G200" s="28"/>
      <c r="H200" s="28"/>
      <c r="I200" s="28"/>
      <c r="J200" s="29"/>
      <c r="K200" s="27"/>
      <c r="L200" s="28"/>
      <c r="M200" s="27"/>
      <c r="N200" s="28"/>
      <c r="O200" s="28"/>
      <c r="P200" s="28"/>
      <c r="Q200" s="29"/>
      <c r="R200" s="27"/>
      <c r="S200" s="28"/>
      <c r="T200" s="28"/>
      <c r="U200" s="29"/>
      <c r="V200" s="27"/>
      <c r="W200" s="28"/>
      <c r="X200" s="28"/>
      <c r="Y200" s="28"/>
      <c r="Z200" s="29"/>
    </row>
    <row r="201" spans="1:26" x14ac:dyDescent="0.2">
      <c r="A201" s="24"/>
      <c r="B201" s="22"/>
      <c r="C201" s="22"/>
      <c r="D201" s="22"/>
      <c r="E201" s="22"/>
      <c r="F201" s="22"/>
      <c r="G201" s="22"/>
      <c r="H201" s="22"/>
      <c r="I201" s="22"/>
      <c r="J201" s="25"/>
      <c r="K201" s="24"/>
      <c r="L201" s="22"/>
      <c r="M201" s="24"/>
      <c r="N201" s="22"/>
      <c r="O201" s="22"/>
      <c r="P201" s="22"/>
      <c r="Q201" s="26"/>
      <c r="R201" s="24"/>
      <c r="S201" s="22"/>
      <c r="T201" s="22"/>
      <c r="U201" s="26"/>
      <c r="V201" s="24"/>
      <c r="W201" s="22"/>
      <c r="X201" s="22"/>
      <c r="Y201" s="22"/>
      <c r="Z201" s="26"/>
    </row>
    <row r="202" spans="1:26" x14ac:dyDescent="0.2">
      <c r="A202" s="27"/>
      <c r="B202" s="28"/>
      <c r="C202" s="28"/>
      <c r="D202" s="28"/>
      <c r="E202" s="28"/>
      <c r="F202" s="28"/>
      <c r="G202" s="28"/>
      <c r="H202" s="28"/>
      <c r="I202" s="28"/>
      <c r="J202" s="29"/>
      <c r="K202" s="27"/>
      <c r="L202" s="28"/>
      <c r="M202" s="27"/>
      <c r="N202" s="28"/>
      <c r="O202" s="28"/>
      <c r="P202" s="28"/>
      <c r="Q202" s="29"/>
      <c r="R202" s="27"/>
      <c r="S202" s="28"/>
      <c r="T202" s="28"/>
      <c r="U202" s="29"/>
      <c r="V202" s="27"/>
      <c r="W202" s="28"/>
      <c r="X202" s="28"/>
      <c r="Y202" s="28"/>
      <c r="Z202" s="29"/>
    </row>
    <row r="203" spans="1:26" x14ac:dyDescent="0.2">
      <c r="A203" s="24"/>
      <c r="B203" s="22"/>
      <c r="C203" s="22"/>
      <c r="D203" s="22"/>
      <c r="E203" s="22"/>
      <c r="F203" s="22"/>
      <c r="G203" s="22"/>
      <c r="H203" s="22"/>
      <c r="I203" s="22"/>
      <c r="J203" s="25"/>
      <c r="K203" s="24"/>
      <c r="L203" s="22"/>
      <c r="M203" s="24"/>
      <c r="N203" s="22"/>
      <c r="O203" s="22"/>
      <c r="P203" s="22"/>
      <c r="Q203" s="26"/>
      <c r="R203" s="24"/>
      <c r="S203" s="22"/>
      <c r="T203" s="22"/>
      <c r="U203" s="26"/>
      <c r="V203" s="24"/>
      <c r="W203" s="22"/>
      <c r="X203" s="22"/>
      <c r="Y203" s="22"/>
      <c r="Z203" s="26"/>
    </row>
    <row r="204" spans="1:26" x14ac:dyDescent="0.2">
      <c r="A204" s="27"/>
      <c r="B204" s="28"/>
      <c r="C204" s="28"/>
      <c r="D204" s="28"/>
      <c r="E204" s="28"/>
      <c r="F204" s="28"/>
      <c r="G204" s="28"/>
      <c r="H204" s="28"/>
      <c r="I204" s="28"/>
      <c r="J204" s="29"/>
      <c r="K204" s="27"/>
      <c r="L204" s="28"/>
      <c r="M204" s="27"/>
      <c r="N204" s="28"/>
      <c r="O204" s="28"/>
      <c r="P204" s="28"/>
      <c r="Q204" s="29"/>
      <c r="R204" s="27"/>
      <c r="S204" s="28"/>
      <c r="T204" s="28"/>
      <c r="U204" s="29"/>
      <c r="V204" s="27"/>
      <c r="W204" s="28"/>
      <c r="X204" s="28"/>
      <c r="Y204" s="28"/>
      <c r="Z204" s="29"/>
    </row>
    <row r="205" spans="1:26" x14ac:dyDescent="0.2">
      <c r="A205" s="24"/>
      <c r="B205" s="22"/>
      <c r="C205" s="22"/>
      <c r="D205" s="22"/>
      <c r="E205" s="22"/>
      <c r="F205" s="22"/>
      <c r="G205" s="22"/>
      <c r="H205" s="22"/>
      <c r="I205" s="22"/>
      <c r="J205" s="25"/>
      <c r="K205" s="24"/>
      <c r="L205" s="22"/>
      <c r="M205" s="24"/>
      <c r="N205" s="22"/>
      <c r="O205" s="22"/>
      <c r="P205" s="22"/>
      <c r="Q205" s="26"/>
      <c r="R205" s="24"/>
      <c r="S205" s="22"/>
      <c r="T205" s="22"/>
      <c r="U205" s="26"/>
      <c r="V205" s="24"/>
      <c r="W205" s="22"/>
      <c r="X205" s="22"/>
      <c r="Y205" s="22"/>
      <c r="Z205" s="26"/>
    </row>
    <row r="206" spans="1:26" x14ac:dyDescent="0.2">
      <c r="A206" s="27"/>
      <c r="B206" s="28"/>
      <c r="C206" s="28"/>
      <c r="D206" s="28"/>
      <c r="E206" s="28"/>
      <c r="F206" s="28"/>
      <c r="G206" s="28"/>
      <c r="H206" s="28"/>
      <c r="I206" s="28"/>
      <c r="J206" s="29"/>
      <c r="K206" s="27"/>
      <c r="L206" s="28"/>
      <c r="M206" s="27"/>
      <c r="N206" s="28"/>
      <c r="O206" s="28"/>
      <c r="P206" s="28"/>
      <c r="Q206" s="29"/>
      <c r="R206" s="27"/>
      <c r="S206" s="28"/>
      <c r="T206" s="28"/>
      <c r="U206" s="29"/>
      <c r="V206" s="27"/>
      <c r="W206" s="28"/>
      <c r="X206" s="28"/>
      <c r="Y206" s="28"/>
      <c r="Z206" s="29"/>
    </row>
    <row r="207" spans="1:26" x14ac:dyDescent="0.2">
      <c r="A207" s="24"/>
      <c r="B207" s="22"/>
      <c r="C207" s="22"/>
      <c r="D207" s="22"/>
      <c r="E207" s="22"/>
      <c r="F207" s="22"/>
      <c r="G207" s="22"/>
      <c r="H207" s="22"/>
      <c r="I207" s="22"/>
      <c r="J207" s="25"/>
      <c r="K207" s="24"/>
      <c r="L207" s="22"/>
      <c r="M207" s="24"/>
      <c r="N207" s="22"/>
      <c r="O207" s="22"/>
      <c r="P207" s="22"/>
      <c r="Q207" s="26"/>
      <c r="R207" s="24"/>
      <c r="S207" s="22"/>
      <c r="T207" s="22"/>
      <c r="U207" s="26"/>
      <c r="V207" s="24"/>
      <c r="W207" s="22"/>
      <c r="X207" s="22"/>
      <c r="Y207" s="22"/>
      <c r="Z207" s="26"/>
    </row>
    <row r="208" spans="1:26" x14ac:dyDescent="0.2">
      <c r="A208" s="27"/>
      <c r="B208" s="28"/>
      <c r="C208" s="28"/>
      <c r="D208" s="28"/>
      <c r="E208" s="28"/>
      <c r="F208" s="28"/>
      <c r="G208" s="28"/>
      <c r="H208" s="28"/>
      <c r="I208" s="28"/>
      <c r="J208" s="29"/>
      <c r="K208" s="27"/>
      <c r="L208" s="28"/>
      <c r="M208" s="27"/>
      <c r="N208" s="28"/>
      <c r="O208" s="28"/>
      <c r="P208" s="28"/>
      <c r="Q208" s="29"/>
      <c r="R208" s="27"/>
      <c r="S208" s="28"/>
      <c r="T208" s="28"/>
      <c r="U208" s="29"/>
      <c r="V208" s="27"/>
      <c r="W208" s="28"/>
      <c r="X208" s="28"/>
      <c r="Y208" s="28"/>
      <c r="Z208" s="29"/>
    </row>
    <row r="209" spans="1:26" x14ac:dyDescent="0.2">
      <c r="A209" s="24"/>
      <c r="B209" s="22"/>
      <c r="C209" s="22"/>
      <c r="D209" s="22"/>
      <c r="E209" s="22"/>
      <c r="F209" s="22"/>
      <c r="G209" s="22"/>
      <c r="H209" s="22"/>
      <c r="I209" s="22"/>
      <c r="J209" s="25"/>
      <c r="K209" s="24"/>
      <c r="L209" s="22"/>
      <c r="M209" s="24"/>
      <c r="N209" s="22"/>
      <c r="O209" s="22"/>
      <c r="P209" s="22"/>
      <c r="Q209" s="26"/>
      <c r="R209" s="24"/>
      <c r="S209" s="22"/>
      <c r="T209" s="22"/>
      <c r="U209" s="26"/>
      <c r="V209" s="24"/>
      <c r="W209" s="22"/>
      <c r="X209" s="22"/>
      <c r="Y209" s="22"/>
      <c r="Z209" s="26"/>
    </row>
    <row r="210" spans="1:26" x14ac:dyDescent="0.2">
      <c r="A210" s="27"/>
      <c r="B210" s="28"/>
      <c r="C210" s="28"/>
      <c r="D210" s="28"/>
      <c r="E210" s="28"/>
      <c r="F210" s="28"/>
      <c r="G210" s="28"/>
      <c r="H210" s="28"/>
      <c r="I210" s="28"/>
      <c r="J210" s="29"/>
      <c r="K210" s="27"/>
      <c r="L210" s="28"/>
      <c r="M210" s="27"/>
      <c r="N210" s="28"/>
      <c r="O210" s="28"/>
      <c r="P210" s="28"/>
      <c r="Q210" s="29"/>
      <c r="R210" s="27"/>
      <c r="S210" s="28"/>
      <c r="T210" s="28"/>
      <c r="U210" s="29"/>
      <c r="V210" s="27"/>
      <c r="W210" s="28"/>
      <c r="X210" s="28"/>
      <c r="Y210" s="28"/>
      <c r="Z210" s="29"/>
    </row>
    <row r="211" spans="1:26" x14ac:dyDescent="0.2">
      <c r="A211" s="24"/>
      <c r="B211" s="22"/>
      <c r="C211" s="22"/>
      <c r="D211" s="22"/>
      <c r="E211" s="22"/>
      <c r="F211" s="22"/>
      <c r="G211" s="22"/>
      <c r="H211" s="22"/>
      <c r="I211" s="22"/>
      <c r="J211" s="25"/>
      <c r="K211" s="24"/>
      <c r="L211" s="22"/>
      <c r="M211" s="24"/>
      <c r="N211" s="22"/>
      <c r="O211" s="22"/>
      <c r="P211" s="22"/>
      <c r="Q211" s="26"/>
      <c r="R211" s="24"/>
      <c r="S211" s="22"/>
      <c r="T211" s="22"/>
      <c r="U211" s="26"/>
      <c r="V211" s="24"/>
      <c r="W211" s="22"/>
      <c r="X211" s="22"/>
      <c r="Y211" s="22"/>
      <c r="Z211" s="26"/>
    </row>
    <row r="212" spans="1:26" x14ac:dyDescent="0.2">
      <c r="A212" s="27"/>
      <c r="B212" s="28"/>
      <c r="C212" s="28"/>
      <c r="D212" s="28"/>
      <c r="E212" s="28"/>
      <c r="F212" s="28"/>
      <c r="G212" s="28"/>
      <c r="H212" s="28"/>
      <c r="I212" s="28"/>
      <c r="J212" s="29"/>
      <c r="K212" s="27"/>
      <c r="L212" s="28"/>
      <c r="M212" s="27"/>
      <c r="N212" s="28"/>
      <c r="O212" s="28"/>
      <c r="P212" s="28"/>
      <c r="Q212" s="29"/>
      <c r="R212" s="27"/>
      <c r="S212" s="28"/>
      <c r="T212" s="28"/>
      <c r="U212" s="29"/>
      <c r="V212" s="27"/>
      <c r="W212" s="28"/>
      <c r="X212" s="28"/>
      <c r="Y212" s="28"/>
      <c r="Z212" s="29"/>
    </row>
    <row r="213" spans="1:26" x14ac:dyDescent="0.2">
      <c r="A213" s="24"/>
      <c r="B213" s="22"/>
      <c r="C213" s="22"/>
      <c r="D213" s="22"/>
      <c r="E213" s="22"/>
      <c r="F213" s="22"/>
      <c r="G213" s="22"/>
      <c r="H213" s="22"/>
      <c r="I213" s="22"/>
      <c r="J213" s="25"/>
      <c r="K213" s="24"/>
      <c r="L213" s="22"/>
      <c r="M213" s="24"/>
      <c r="N213" s="22"/>
      <c r="O213" s="22"/>
      <c r="P213" s="22"/>
      <c r="Q213" s="26"/>
      <c r="R213" s="24"/>
      <c r="S213" s="22"/>
      <c r="T213" s="22"/>
      <c r="U213" s="26"/>
      <c r="V213" s="24"/>
      <c r="W213" s="22"/>
      <c r="X213" s="22"/>
      <c r="Y213" s="22"/>
      <c r="Z213" s="26"/>
    </row>
    <row r="214" spans="1:26" x14ac:dyDescent="0.2">
      <c r="A214" s="27"/>
      <c r="B214" s="28"/>
      <c r="C214" s="28"/>
      <c r="D214" s="28"/>
      <c r="E214" s="28"/>
      <c r="F214" s="28"/>
      <c r="G214" s="28"/>
      <c r="H214" s="28"/>
      <c r="I214" s="28"/>
      <c r="J214" s="29"/>
      <c r="K214" s="27"/>
      <c r="L214" s="28"/>
      <c r="M214" s="27"/>
      <c r="N214" s="28"/>
      <c r="O214" s="28"/>
      <c r="P214" s="28"/>
      <c r="Q214" s="29"/>
      <c r="R214" s="27"/>
      <c r="S214" s="28"/>
      <c r="T214" s="28"/>
      <c r="U214" s="29"/>
      <c r="V214" s="27"/>
      <c r="W214" s="28"/>
      <c r="X214" s="28"/>
      <c r="Y214" s="28"/>
      <c r="Z214" s="29"/>
    </row>
    <row r="215" spans="1:26" x14ac:dyDescent="0.2">
      <c r="A215" s="24"/>
      <c r="B215" s="22"/>
      <c r="C215" s="22"/>
      <c r="D215" s="22"/>
      <c r="E215" s="22"/>
      <c r="F215" s="22"/>
      <c r="G215" s="22"/>
      <c r="H215" s="22"/>
      <c r="I215" s="22"/>
      <c r="J215" s="25"/>
      <c r="K215" s="24"/>
      <c r="L215" s="22"/>
      <c r="M215" s="24"/>
      <c r="N215" s="22"/>
      <c r="O215" s="22"/>
      <c r="P215" s="22"/>
      <c r="Q215" s="26"/>
      <c r="R215" s="24"/>
      <c r="S215" s="22"/>
      <c r="T215" s="22"/>
      <c r="U215" s="26"/>
      <c r="V215" s="24"/>
      <c r="W215" s="22"/>
      <c r="X215" s="22"/>
      <c r="Y215" s="22"/>
      <c r="Z215" s="26"/>
    </row>
    <row r="216" spans="1:26" x14ac:dyDescent="0.2">
      <c r="A216" s="27"/>
      <c r="B216" s="28"/>
      <c r="C216" s="28"/>
      <c r="D216" s="28"/>
      <c r="E216" s="28"/>
      <c r="F216" s="28"/>
      <c r="G216" s="28"/>
      <c r="H216" s="28"/>
      <c r="I216" s="28"/>
      <c r="J216" s="29"/>
      <c r="K216" s="27"/>
      <c r="L216" s="28"/>
      <c r="M216" s="27"/>
      <c r="N216" s="28"/>
      <c r="O216" s="28"/>
      <c r="P216" s="28"/>
      <c r="Q216" s="29"/>
      <c r="R216" s="27"/>
      <c r="S216" s="28"/>
      <c r="T216" s="28"/>
      <c r="U216" s="29"/>
      <c r="V216" s="27"/>
      <c r="W216" s="28"/>
      <c r="X216" s="28"/>
      <c r="Y216" s="28"/>
      <c r="Z216" s="29"/>
    </row>
    <row r="217" spans="1:26" x14ac:dyDescent="0.2">
      <c r="A217" s="24"/>
      <c r="B217" s="22"/>
      <c r="C217" s="22"/>
      <c r="D217" s="22"/>
      <c r="E217" s="22"/>
      <c r="F217" s="22"/>
      <c r="G217" s="22"/>
      <c r="H217" s="22"/>
      <c r="I217" s="22"/>
      <c r="J217" s="25"/>
      <c r="K217" s="24"/>
      <c r="L217" s="22"/>
      <c r="M217" s="24"/>
      <c r="N217" s="22"/>
      <c r="O217" s="22"/>
      <c r="P217" s="22"/>
      <c r="Q217" s="26"/>
      <c r="R217" s="24"/>
      <c r="S217" s="22"/>
      <c r="T217" s="22"/>
      <c r="U217" s="26"/>
      <c r="V217" s="24"/>
      <c r="W217" s="22"/>
      <c r="X217" s="22"/>
      <c r="Y217" s="22"/>
      <c r="Z217" s="26"/>
    </row>
    <row r="218" spans="1:26" x14ac:dyDescent="0.2">
      <c r="A218" s="27"/>
      <c r="B218" s="28"/>
      <c r="C218" s="28"/>
      <c r="D218" s="28"/>
      <c r="E218" s="28"/>
      <c r="F218" s="28"/>
      <c r="G218" s="28"/>
      <c r="H218" s="28"/>
      <c r="I218" s="28"/>
      <c r="J218" s="29"/>
      <c r="K218" s="27"/>
      <c r="L218" s="28"/>
      <c r="M218" s="27"/>
      <c r="N218" s="28"/>
      <c r="O218" s="28"/>
      <c r="P218" s="28"/>
      <c r="Q218" s="29"/>
      <c r="R218" s="27"/>
      <c r="S218" s="28"/>
      <c r="T218" s="28"/>
      <c r="U218" s="29"/>
      <c r="V218" s="27"/>
      <c r="W218" s="28"/>
      <c r="X218" s="28"/>
      <c r="Y218" s="28"/>
      <c r="Z218" s="29"/>
    </row>
    <row r="219" spans="1:26" x14ac:dyDescent="0.2">
      <c r="A219" s="24"/>
      <c r="B219" s="22"/>
      <c r="C219" s="22"/>
      <c r="D219" s="22"/>
      <c r="E219" s="22"/>
      <c r="F219" s="22"/>
      <c r="G219" s="22"/>
      <c r="H219" s="22"/>
      <c r="I219" s="22"/>
      <c r="J219" s="25"/>
      <c r="K219" s="24"/>
      <c r="L219" s="22"/>
      <c r="M219" s="24"/>
      <c r="N219" s="22"/>
      <c r="O219" s="22"/>
      <c r="P219" s="22"/>
      <c r="Q219" s="26"/>
      <c r="R219" s="24"/>
      <c r="S219" s="22"/>
      <c r="T219" s="22"/>
      <c r="U219" s="26"/>
      <c r="V219" s="24"/>
      <c r="W219" s="22"/>
      <c r="X219" s="22"/>
      <c r="Y219" s="22"/>
      <c r="Z219" s="26"/>
    </row>
    <row r="220" spans="1:26" x14ac:dyDescent="0.2">
      <c r="A220" s="27"/>
      <c r="B220" s="28"/>
      <c r="C220" s="28"/>
      <c r="D220" s="28"/>
      <c r="E220" s="28"/>
      <c r="F220" s="28"/>
      <c r="G220" s="28"/>
      <c r="H220" s="28"/>
      <c r="I220" s="28"/>
      <c r="J220" s="29"/>
      <c r="K220" s="27"/>
      <c r="L220" s="28"/>
      <c r="M220" s="27"/>
      <c r="N220" s="28"/>
      <c r="O220" s="28"/>
      <c r="P220" s="28"/>
      <c r="Q220" s="29"/>
      <c r="R220" s="27"/>
      <c r="S220" s="28"/>
      <c r="T220" s="28"/>
      <c r="U220" s="29"/>
      <c r="V220" s="27"/>
      <c r="W220" s="28"/>
      <c r="X220" s="28"/>
      <c r="Y220" s="28"/>
      <c r="Z220" s="29"/>
    </row>
    <row r="221" spans="1:26" x14ac:dyDescent="0.2">
      <c r="A221" s="24"/>
      <c r="B221" s="22"/>
      <c r="C221" s="22"/>
      <c r="D221" s="22"/>
      <c r="E221" s="22"/>
      <c r="F221" s="22"/>
      <c r="G221" s="22"/>
      <c r="H221" s="22"/>
      <c r="I221" s="22"/>
      <c r="J221" s="25"/>
      <c r="K221" s="24"/>
      <c r="L221" s="22"/>
      <c r="M221" s="24"/>
      <c r="N221" s="22"/>
      <c r="O221" s="22"/>
      <c r="P221" s="22"/>
      <c r="Q221" s="26"/>
      <c r="R221" s="24"/>
      <c r="S221" s="22"/>
      <c r="T221" s="22"/>
      <c r="U221" s="26"/>
      <c r="V221" s="24"/>
      <c r="W221" s="22"/>
      <c r="X221" s="22"/>
      <c r="Y221" s="22"/>
      <c r="Z221" s="26"/>
    </row>
    <row r="222" spans="1:26" x14ac:dyDescent="0.2">
      <c r="A222" s="27"/>
      <c r="B222" s="28"/>
      <c r="C222" s="28"/>
      <c r="D222" s="28"/>
      <c r="E222" s="28"/>
      <c r="F222" s="28"/>
      <c r="G222" s="28"/>
      <c r="H222" s="28"/>
      <c r="I222" s="28"/>
      <c r="J222" s="29"/>
      <c r="K222" s="27"/>
      <c r="L222" s="28"/>
      <c r="M222" s="27"/>
      <c r="N222" s="28"/>
      <c r="O222" s="28"/>
      <c r="P222" s="28"/>
      <c r="Q222" s="29"/>
      <c r="R222" s="27"/>
      <c r="S222" s="28"/>
      <c r="T222" s="28"/>
      <c r="U222" s="29"/>
      <c r="V222" s="27"/>
      <c r="W222" s="28"/>
      <c r="X222" s="28"/>
      <c r="Y222" s="28"/>
      <c r="Z222" s="29"/>
    </row>
    <row r="223" spans="1:26" x14ac:dyDescent="0.2">
      <c r="A223" s="24"/>
      <c r="B223" s="22"/>
      <c r="C223" s="22"/>
      <c r="D223" s="22"/>
      <c r="E223" s="22"/>
      <c r="F223" s="22"/>
      <c r="G223" s="22"/>
      <c r="H223" s="22"/>
      <c r="I223" s="22"/>
      <c r="J223" s="25"/>
      <c r="K223" s="24"/>
      <c r="L223" s="22"/>
      <c r="M223" s="24"/>
      <c r="N223" s="22"/>
      <c r="O223" s="22"/>
      <c r="P223" s="22"/>
      <c r="Q223" s="26"/>
      <c r="R223" s="24"/>
      <c r="S223" s="22"/>
      <c r="T223" s="22"/>
      <c r="U223" s="26"/>
      <c r="V223" s="24"/>
      <c r="W223" s="22"/>
      <c r="X223" s="22"/>
      <c r="Y223" s="22"/>
      <c r="Z223" s="26"/>
    </row>
    <row r="224" spans="1:26" x14ac:dyDescent="0.2">
      <c r="A224" s="27"/>
      <c r="B224" s="28"/>
      <c r="C224" s="28"/>
      <c r="D224" s="28"/>
      <c r="E224" s="28"/>
      <c r="F224" s="28"/>
      <c r="G224" s="28"/>
      <c r="H224" s="28"/>
      <c r="I224" s="28"/>
      <c r="J224" s="29"/>
      <c r="K224" s="27"/>
      <c r="L224" s="28"/>
      <c r="M224" s="27"/>
      <c r="N224" s="28"/>
      <c r="O224" s="28"/>
      <c r="P224" s="28"/>
      <c r="Q224" s="29"/>
      <c r="R224" s="27"/>
      <c r="S224" s="28"/>
      <c r="T224" s="28"/>
      <c r="U224" s="29"/>
      <c r="V224" s="27"/>
      <c r="W224" s="28"/>
      <c r="X224" s="28"/>
      <c r="Y224" s="28"/>
      <c r="Z224" s="29"/>
    </row>
    <row r="225" spans="1:26" x14ac:dyDescent="0.2">
      <c r="A225" s="24"/>
      <c r="B225" s="22"/>
      <c r="C225" s="22"/>
      <c r="D225" s="22"/>
      <c r="E225" s="22"/>
      <c r="F225" s="22"/>
      <c r="G225" s="22"/>
      <c r="H225" s="22"/>
      <c r="I225" s="22"/>
      <c r="J225" s="25"/>
      <c r="K225" s="24"/>
      <c r="L225" s="22"/>
      <c r="M225" s="24"/>
      <c r="N225" s="22"/>
      <c r="O225" s="22"/>
      <c r="P225" s="22"/>
      <c r="Q225" s="26"/>
      <c r="R225" s="24"/>
      <c r="S225" s="22"/>
      <c r="T225" s="22"/>
      <c r="U225" s="26"/>
      <c r="V225" s="24"/>
      <c r="W225" s="22"/>
      <c r="X225" s="22"/>
      <c r="Y225" s="22"/>
      <c r="Z225" s="26"/>
    </row>
    <row r="226" spans="1:26" x14ac:dyDescent="0.2">
      <c r="A226" s="27"/>
      <c r="B226" s="28"/>
      <c r="C226" s="28"/>
      <c r="D226" s="28"/>
      <c r="E226" s="28"/>
      <c r="F226" s="28"/>
      <c r="G226" s="28"/>
      <c r="H226" s="28"/>
      <c r="I226" s="28"/>
      <c r="J226" s="29"/>
      <c r="K226" s="27"/>
      <c r="L226" s="28"/>
      <c r="M226" s="27"/>
      <c r="N226" s="28"/>
      <c r="O226" s="28"/>
      <c r="P226" s="28"/>
      <c r="Q226" s="29"/>
      <c r="R226" s="27"/>
      <c r="S226" s="28"/>
      <c r="T226" s="28"/>
      <c r="U226" s="29"/>
      <c r="V226" s="27"/>
      <c r="W226" s="28"/>
      <c r="X226" s="28"/>
      <c r="Y226" s="28"/>
      <c r="Z226" s="29"/>
    </row>
    <row r="227" spans="1:26" x14ac:dyDescent="0.2">
      <c r="A227" s="24"/>
      <c r="B227" s="22"/>
      <c r="C227" s="22"/>
      <c r="D227" s="22"/>
      <c r="E227" s="22"/>
      <c r="F227" s="22"/>
      <c r="G227" s="22"/>
      <c r="H227" s="22"/>
      <c r="I227" s="22"/>
      <c r="J227" s="25"/>
      <c r="K227" s="24"/>
      <c r="L227" s="22"/>
      <c r="M227" s="24"/>
      <c r="N227" s="22"/>
      <c r="O227" s="22"/>
      <c r="P227" s="22"/>
      <c r="Q227" s="26"/>
      <c r="R227" s="24"/>
      <c r="S227" s="22"/>
      <c r="T227" s="22"/>
      <c r="U227" s="26"/>
      <c r="V227" s="24"/>
      <c r="W227" s="22"/>
      <c r="X227" s="22"/>
      <c r="Y227" s="22"/>
      <c r="Z227" s="26"/>
    </row>
    <row r="228" spans="1:26" x14ac:dyDescent="0.2">
      <c r="A228" s="27"/>
      <c r="B228" s="28"/>
      <c r="C228" s="28"/>
      <c r="D228" s="28"/>
      <c r="E228" s="28"/>
      <c r="F228" s="28"/>
      <c r="G228" s="28"/>
      <c r="H228" s="28"/>
      <c r="I228" s="28"/>
      <c r="J228" s="29"/>
      <c r="K228" s="27"/>
      <c r="L228" s="28"/>
      <c r="M228" s="27"/>
      <c r="N228" s="28"/>
      <c r="O228" s="28"/>
      <c r="P228" s="28"/>
      <c r="Q228" s="29"/>
      <c r="R228" s="27"/>
      <c r="S228" s="28"/>
      <c r="T228" s="28"/>
      <c r="U228" s="29"/>
      <c r="V228" s="27"/>
      <c r="W228" s="28"/>
      <c r="X228" s="28"/>
      <c r="Y228" s="28"/>
      <c r="Z228" s="29"/>
    </row>
    <row r="229" spans="1:26" x14ac:dyDescent="0.2">
      <c r="A229" s="24"/>
      <c r="B229" s="22"/>
      <c r="C229" s="22"/>
      <c r="D229" s="22"/>
      <c r="E229" s="22"/>
      <c r="F229" s="22"/>
      <c r="G229" s="22"/>
      <c r="H229" s="22"/>
      <c r="I229" s="22"/>
      <c r="J229" s="25"/>
      <c r="K229" s="24"/>
      <c r="L229" s="22"/>
      <c r="M229" s="24"/>
      <c r="N229" s="22"/>
      <c r="O229" s="22"/>
      <c r="P229" s="22"/>
      <c r="Q229" s="26"/>
      <c r="R229" s="24"/>
      <c r="S229" s="22"/>
      <c r="T229" s="22"/>
      <c r="U229" s="26"/>
      <c r="V229" s="24"/>
      <c r="W229" s="22"/>
      <c r="X229" s="22"/>
      <c r="Y229" s="22"/>
      <c r="Z229" s="26"/>
    </row>
    <row r="230" spans="1:26" x14ac:dyDescent="0.2">
      <c r="A230" s="27"/>
      <c r="B230" s="28"/>
      <c r="C230" s="28"/>
      <c r="D230" s="28"/>
      <c r="E230" s="28"/>
      <c r="F230" s="28"/>
      <c r="G230" s="28"/>
      <c r="H230" s="28"/>
      <c r="I230" s="28"/>
      <c r="J230" s="29"/>
      <c r="K230" s="27"/>
      <c r="L230" s="28"/>
      <c r="M230" s="27"/>
      <c r="N230" s="28"/>
      <c r="O230" s="28"/>
      <c r="P230" s="28"/>
      <c r="Q230" s="29"/>
      <c r="R230" s="27"/>
      <c r="S230" s="28"/>
      <c r="T230" s="28"/>
      <c r="U230" s="29"/>
      <c r="V230" s="27"/>
      <c r="W230" s="28"/>
      <c r="X230" s="28"/>
      <c r="Y230" s="28"/>
      <c r="Z230" s="29"/>
    </row>
    <row r="231" spans="1:26" x14ac:dyDescent="0.2">
      <c r="A231" s="24"/>
      <c r="B231" s="22"/>
      <c r="C231" s="22"/>
      <c r="D231" s="22"/>
      <c r="E231" s="22"/>
      <c r="F231" s="22"/>
      <c r="G231" s="22"/>
      <c r="H231" s="22"/>
      <c r="I231" s="22"/>
      <c r="J231" s="25"/>
      <c r="K231" s="24"/>
      <c r="L231" s="22"/>
      <c r="M231" s="24"/>
      <c r="N231" s="22"/>
      <c r="O231" s="22"/>
      <c r="P231" s="22"/>
      <c r="Q231" s="26"/>
      <c r="R231" s="24"/>
      <c r="S231" s="22"/>
      <c r="T231" s="22"/>
      <c r="U231" s="26"/>
      <c r="V231" s="24"/>
      <c r="W231" s="22"/>
      <c r="X231" s="22"/>
      <c r="Y231" s="22"/>
      <c r="Z231" s="26"/>
    </row>
    <row r="232" spans="1:26" x14ac:dyDescent="0.2">
      <c r="A232" s="27"/>
      <c r="B232" s="28"/>
      <c r="C232" s="28"/>
      <c r="D232" s="28"/>
      <c r="E232" s="28"/>
      <c r="F232" s="28"/>
      <c r="G232" s="28"/>
      <c r="H232" s="28"/>
      <c r="I232" s="28"/>
      <c r="J232" s="29"/>
      <c r="K232" s="27"/>
      <c r="L232" s="28"/>
      <c r="M232" s="27"/>
      <c r="N232" s="28"/>
      <c r="O232" s="28"/>
      <c r="P232" s="28"/>
      <c r="Q232" s="29"/>
      <c r="R232" s="27"/>
      <c r="S232" s="28"/>
      <c r="T232" s="28"/>
      <c r="U232" s="29"/>
      <c r="V232" s="27"/>
      <c r="W232" s="28"/>
      <c r="X232" s="28"/>
      <c r="Y232" s="28"/>
      <c r="Z232" s="29"/>
    </row>
    <row r="233" spans="1:26" x14ac:dyDescent="0.2">
      <c r="A233" s="24"/>
      <c r="B233" s="22"/>
      <c r="C233" s="22"/>
      <c r="D233" s="22"/>
      <c r="E233" s="22"/>
      <c r="F233" s="22"/>
      <c r="G233" s="22"/>
      <c r="H233" s="22"/>
      <c r="I233" s="22"/>
      <c r="J233" s="25"/>
      <c r="K233" s="24"/>
      <c r="L233" s="22"/>
      <c r="M233" s="24"/>
      <c r="N233" s="22"/>
      <c r="O233" s="22"/>
      <c r="P233" s="22"/>
      <c r="Q233" s="26"/>
      <c r="R233" s="24"/>
      <c r="S233" s="22"/>
      <c r="T233" s="22"/>
      <c r="U233" s="26"/>
      <c r="V233" s="24"/>
      <c r="W233" s="22"/>
      <c r="X233" s="22"/>
      <c r="Y233" s="22"/>
      <c r="Z233" s="26"/>
    </row>
    <row r="234" spans="1:26" x14ac:dyDescent="0.2">
      <c r="A234" s="27"/>
      <c r="B234" s="28"/>
      <c r="C234" s="28"/>
      <c r="D234" s="28"/>
      <c r="E234" s="28"/>
      <c r="F234" s="28"/>
      <c r="G234" s="28"/>
      <c r="H234" s="28"/>
      <c r="I234" s="28"/>
      <c r="J234" s="29"/>
      <c r="K234" s="27"/>
      <c r="L234" s="28"/>
      <c r="M234" s="27"/>
      <c r="N234" s="28"/>
      <c r="O234" s="28"/>
      <c r="P234" s="28"/>
      <c r="Q234" s="29"/>
      <c r="R234" s="27"/>
      <c r="S234" s="28"/>
      <c r="T234" s="28"/>
      <c r="U234" s="29"/>
      <c r="V234" s="27"/>
      <c r="W234" s="28"/>
      <c r="X234" s="28"/>
      <c r="Y234" s="28"/>
      <c r="Z234" s="29"/>
    </row>
    <row r="235" spans="1:26" x14ac:dyDescent="0.2">
      <c r="A235" s="24"/>
      <c r="B235" s="22"/>
      <c r="C235" s="22"/>
      <c r="D235" s="22"/>
      <c r="E235" s="22"/>
      <c r="F235" s="22"/>
      <c r="G235" s="22"/>
      <c r="H235" s="22"/>
      <c r="I235" s="22"/>
      <c r="J235" s="25"/>
      <c r="K235" s="24"/>
      <c r="L235" s="22"/>
      <c r="M235" s="24"/>
      <c r="N235" s="22"/>
      <c r="O235" s="22"/>
      <c r="P235" s="22"/>
      <c r="Q235" s="26"/>
      <c r="R235" s="24"/>
      <c r="S235" s="22"/>
      <c r="T235" s="22"/>
      <c r="U235" s="26"/>
      <c r="V235" s="24"/>
      <c r="W235" s="22"/>
      <c r="X235" s="22"/>
      <c r="Y235" s="22"/>
      <c r="Z235" s="26"/>
    </row>
    <row r="236" spans="1:26" x14ac:dyDescent="0.2">
      <c r="A236" s="27"/>
      <c r="B236" s="28"/>
      <c r="C236" s="28"/>
      <c r="D236" s="28"/>
      <c r="E236" s="28"/>
      <c r="F236" s="28"/>
      <c r="G236" s="28"/>
      <c r="H236" s="28"/>
      <c r="I236" s="28"/>
      <c r="J236" s="29"/>
      <c r="K236" s="27"/>
      <c r="L236" s="28"/>
      <c r="M236" s="27"/>
      <c r="N236" s="28"/>
      <c r="O236" s="28"/>
      <c r="P236" s="28"/>
      <c r="Q236" s="29"/>
      <c r="R236" s="27"/>
      <c r="S236" s="28"/>
      <c r="T236" s="28"/>
      <c r="U236" s="29"/>
      <c r="V236" s="27"/>
      <c r="W236" s="28"/>
      <c r="X236" s="28"/>
      <c r="Y236" s="28"/>
      <c r="Z236" s="29"/>
    </row>
    <row r="237" spans="1:26" x14ac:dyDescent="0.2">
      <c r="A237" s="24"/>
      <c r="B237" s="22"/>
      <c r="C237" s="22"/>
      <c r="D237" s="22"/>
      <c r="E237" s="22"/>
      <c r="F237" s="22"/>
      <c r="G237" s="22"/>
      <c r="H237" s="22"/>
      <c r="I237" s="22"/>
      <c r="J237" s="25"/>
      <c r="K237" s="24"/>
      <c r="L237" s="22"/>
      <c r="M237" s="24"/>
      <c r="N237" s="22"/>
      <c r="O237" s="22"/>
      <c r="P237" s="22"/>
      <c r="Q237" s="26"/>
      <c r="R237" s="24"/>
      <c r="S237" s="22"/>
      <c r="T237" s="22"/>
      <c r="U237" s="26"/>
      <c r="V237" s="24"/>
      <c r="W237" s="22"/>
      <c r="X237" s="22"/>
      <c r="Y237" s="22"/>
      <c r="Z237" s="26"/>
    </row>
    <row r="238" spans="1:26" x14ac:dyDescent="0.2">
      <c r="A238" s="27"/>
      <c r="B238" s="28"/>
      <c r="C238" s="28"/>
      <c r="D238" s="28"/>
      <c r="E238" s="28"/>
      <c r="F238" s="28"/>
      <c r="G238" s="28"/>
      <c r="H238" s="28"/>
      <c r="I238" s="28"/>
      <c r="J238" s="29"/>
      <c r="K238" s="27"/>
      <c r="L238" s="28"/>
      <c r="M238" s="27"/>
      <c r="N238" s="28"/>
      <c r="O238" s="28"/>
      <c r="P238" s="28"/>
      <c r="Q238" s="29"/>
      <c r="R238" s="27"/>
      <c r="S238" s="28"/>
      <c r="T238" s="28"/>
      <c r="U238" s="29"/>
      <c r="V238" s="27"/>
      <c r="W238" s="28"/>
      <c r="X238" s="28"/>
      <c r="Y238" s="28"/>
      <c r="Z238" s="29"/>
    </row>
    <row r="239" spans="1:26" x14ac:dyDescent="0.2">
      <c r="A239" s="24"/>
      <c r="B239" s="22"/>
      <c r="C239" s="22"/>
      <c r="D239" s="22"/>
      <c r="E239" s="22"/>
      <c r="F239" s="22"/>
      <c r="G239" s="22"/>
      <c r="H239" s="22"/>
      <c r="I239" s="22"/>
      <c r="J239" s="25"/>
      <c r="K239" s="24"/>
      <c r="L239" s="22"/>
      <c r="M239" s="24"/>
      <c r="N239" s="22"/>
      <c r="O239" s="22"/>
      <c r="P239" s="22"/>
      <c r="Q239" s="26"/>
      <c r="R239" s="24"/>
      <c r="S239" s="22"/>
      <c r="T239" s="22"/>
      <c r="U239" s="26"/>
      <c r="V239" s="24"/>
      <c r="W239" s="22"/>
      <c r="X239" s="22"/>
      <c r="Y239" s="22"/>
      <c r="Z239" s="26"/>
    </row>
    <row r="240" spans="1:26" x14ac:dyDescent="0.2">
      <c r="A240" s="27"/>
      <c r="B240" s="28"/>
      <c r="C240" s="28"/>
      <c r="D240" s="28"/>
      <c r="E240" s="28"/>
      <c r="F240" s="28"/>
      <c r="G240" s="28"/>
      <c r="H240" s="28"/>
      <c r="I240" s="28"/>
      <c r="J240" s="29"/>
      <c r="K240" s="27"/>
      <c r="L240" s="28"/>
      <c r="M240" s="27"/>
      <c r="N240" s="28"/>
      <c r="O240" s="28"/>
      <c r="P240" s="28"/>
      <c r="Q240" s="29"/>
      <c r="R240" s="27"/>
      <c r="S240" s="28"/>
      <c r="T240" s="28"/>
      <c r="U240" s="29"/>
      <c r="V240" s="27"/>
      <c r="W240" s="28"/>
      <c r="X240" s="28"/>
      <c r="Y240" s="28"/>
      <c r="Z240" s="29"/>
    </row>
    <row r="241" spans="1:26" x14ac:dyDescent="0.2">
      <c r="A241" s="24"/>
      <c r="B241" s="22"/>
      <c r="C241" s="22"/>
      <c r="D241" s="22"/>
      <c r="E241" s="22"/>
      <c r="F241" s="22"/>
      <c r="G241" s="22"/>
      <c r="H241" s="22"/>
      <c r="I241" s="22"/>
      <c r="J241" s="25"/>
      <c r="K241" s="24"/>
      <c r="L241" s="22"/>
      <c r="M241" s="24"/>
      <c r="N241" s="22"/>
      <c r="O241" s="22"/>
      <c r="P241" s="22"/>
      <c r="Q241" s="26"/>
      <c r="R241" s="24"/>
      <c r="S241" s="22"/>
      <c r="T241" s="22"/>
      <c r="U241" s="26"/>
      <c r="V241" s="24"/>
      <c r="W241" s="22"/>
      <c r="X241" s="22"/>
      <c r="Y241" s="22"/>
      <c r="Z241" s="26"/>
    </row>
    <row r="242" spans="1:26" x14ac:dyDescent="0.2">
      <c r="A242" s="27"/>
      <c r="B242" s="28"/>
      <c r="C242" s="28"/>
      <c r="D242" s="28"/>
      <c r="E242" s="28"/>
      <c r="F242" s="28"/>
      <c r="G242" s="28"/>
      <c r="H242" s="28"/>
      <c r="I242" s="28"/>
      <c r="J242" s="29"/>
      <c r="K242" s="27"/>
      <c r="L242" s="28"/>
      <c r="M242" s="27"/>
      <c r="N242" s="28"/>
      <c r="O242" s="28"/>
      <c r="P242" s="28"/>
      <c r="Q242" s="29"/>
      <c r="R242" s="27"/>
      <c r="S242" s="28"/>
      <c r="T242" s="28"/>
      <c r="U242" s="29"/>
      <c r="V242" s="27"/>
      <c r="W242" s="28"/>
      <c r="X242" s="28"/>
      <c r="Y242" s="28"/>
      <c r="Z242" s="29"/>
    </row>
    <row r="243" spans="1:26" x14ac:dyDescent="0.2">
      <c r="A243" s="24"/>
      <c r="B243" s="22"/>
      <c r="C243" s="22"/>
      <c r="D243" s="22"/>
      <c r="E243" s="22"/>
      <c r="F243" s="22"/>
      <c r="G243" s="22"/>
      <c r="H243" s="22"/>
      <c r="I243" s="22"/>
      <c r="J243" s="25"/>
      <c r="K243" s="24"/>
      <c r="L243" s="22"/>
      <c r="M243" s="24"/>
      <c r="N243" s="22"/>
      <c r="O243" s="22"/>
      <c r="P243" s="22"/>
      <c r="Q243" s="26"/>
      <c r="R243" s="24"/>
      <c r="S243" s="22"/>
      <c r="T243" s="22"/>
      <c r="U243" s="26"/>
      <c r="V243" s="24"/>
      <c r="W243" s="22"/>
      <c r="X243" s="22"/>
      <c r="Y243" s="22"/>
      <c r="Z243" s="26"/>
    </row>
    <row r="244" spans="1:26" x14ac:dyDescent="0.2">
      <c r="A244" s="27"/>
      <c r="B244" s="28"/>
      <c r="C244" s="28"/>
      <c r="D244" s="28"/>
      <c r="E244" s="28"/>
      <c r="F244" s="28"/>
      <c r="G244" s="28"/>
      <c r="H244" s="28"/>
      <c r="I244" s="28"/>
      <c r="J244" s="29"/>
      <c r="K244" s="27"/>
      <c r="L244" s="28"/>
      <c r="M244" s="27"/>
      <c r="N244" s="28"/>
      <c r="O244" s="28"/>
      <c r="P244" s="28"/>
      <c r="Q244" s="29"/>
      <c r="R244" s="27"/>
      <c r="S244" s="28"/>
      <c r="T244" s="28"/>
      <c r="U244" s="29"/>
      <c r="V244" s="27"/>
      <c r="W244" s="28"/>
      <c r="X244" s="28"/>
      <c r="Y244" s="28"/>
      <c r="Z244" s="29"/>
    </row>
    <row r="245" spans="1:26" x14ac:dyDescent="0.2">
      <c r="A245" s="24"/>
      <c r="B245" s="22"/>
      <c r="C245" s="22"/>
      <c r="D245" s="22"/>
      <c r="E245" s="22"/>
      <c r="F245" s="22"/>
      <c r="G245" s="22"/>
      <c r="H245" s="22"/>
      <c r="I245" s="22"/>
      <c r="J245" s="25"/>
      <c r="K245" s="24"/>
      <c r="L245" s="22"/>
      <c r="M245" s="24"/>
      <c r="N245" s="22"/>
      <c r="O245" s="22"/>
      <c r="P245" s="22"/>
      <c r="Q245" s="26"/>
      <c r="R245" s="24"/>
      <c r="S245" s="22"/>
      <c r="T245" s="22"/>
      <c r="U245" s="26"/>
      <c r="V245" s="24"/>
      <c r="W245" s="22"/>
      <c r="X245" s="22"/>
      <c r="Y245" s="22"/>
      <c r="Z245" s="26"/>
    </row>
    <row r="246" spans="1:26" x14ac:dyDescent="0.2">
      <c r="A246" s="27"/>
      <c r="B246" s="28"/>
      <c r="C246" s="28"/>
      <c r="D246" s="28"/>
      <c r="E246" s="28"/>
      <c r="F246" s="28"/>
      <c r="G246" s="28"/>
      <c r="H246" s="28"/>
      <c r="I246" s="28"/>
      <c r="J246" s="29"/>
      <c r="K246" s="27"/>
      <c r="L246" s="28"/>
      <c r="M246" s="27"/>
      <c r="N246" s="28"/>
      <c r="O246" s="28"/>
      <c r="P246" s="28"/>
      <c r="Q246" s="29"/>
      <c r="R246" s="27"/>
      <c r="S246" s="28"/>
      <c r="T246" s="28"/>
      <c r="U246" s="29"/>
      <c r="V246" s="27"/>
      <c r="W246" s="28"/>
      <c r="X246" s="28"/>
      <c r="Y246" s="28"/>
      <c r="Z246" s="29"/>
    </row>
    <row r="247" spans="1:26" x14ac:dyDescent="0.2">
      <c r="A247" s="24"/>
      <c r="B247" s="22"/>
      <c r="C247" s="22"/>
      <c r="D247" s="22"/>
      <c r="E247" s="22"/>
      <c r="F247" s="22"/>
      <c r="G247" s="22"/>
      <c r="H247" s="22"/>
      <c r="I247" s="22"/>
      <c r="J247" s="25"/>
      <c r="K247" s="24"/>
      <c r="L247" s="22"/>
      <c r="M247" s="24"/>
      <c r="N247" s="22"/>
      <c r="O247" s="22"/>
      <c r="P247" s="22"/>
      <c r="Q247" s="26"/>
      <c r="R247" s="24"/>
      <c r="S247" s="22"/>
      <c r="T247" s="22"/>
      <c r="U247" s="26"/>
      <c r="V247" s="24"/>
      <c r="W247" s="22"/>
      <c r="X247" s="22"/>
      <c r="Y247" s="22"/>
      <c r="Z247" s="26"/>
    </row>
    <row r="248" spans="1:26" x14ac:dyDescent="0.2">
      <c r="A248" s="27"/>
      <c r="B248" s="28"/>
      <c r="C248" s="28"/>
      <c r="D248" s="28"/>
      <c r="E248" s="28"/>
      <c r="F248" s="28"/>
      <c r="G248" s="28"/>
      <c r="H248" s="28"/>
      <c r="I248" s="28"/>
      <c r="J248" s="29"/>
      <c r="K248" s="27"/>
      <c r="L248" s="28"/>
      <c r="M248" s="27"/>
      <c r="N248" s="28"/>
      <c r="O248" s="28"/>
      <c r="P248" s="28"/>
      <c r="Q248" s="29"/>
      <c r="R248" s="27"/>
      <c r="S248" s="28"/>
      <c r="T248" s="28"/>
      <c r="U248" s="29"/>
      <c r="V248" s="27"/>
      <c r="W248" s="28"/>
      <c r="X248" s="28"/>
      <c r="Y248" s="28"/>
      <c r="Z248" s="29"/>
    </row>
    <row r="249" spans="1:26" x14ac:dyDescent="0.2">
      <c r="A249" s="24"/>
      <c r="B249" s="22"/>
      <c r="C249" s="22"/>
      <c r="D249" s="22"/>
      <c r="E249" s="22"/>
      <c r="F249" s="22"/>
      <c r="G249" s="22"/>
      <c r="H249" s="22"/>
      <c r="I249" s="22"/>
      <c r="J249" s="25"/>
      <c r="K249" s="24"/>
      <c r="L249" s="22"/>
      <c r="M249" s="24"/>
      <c r="N249" s="22"/>
      <c r="O249" s="22"/>
      <c r="P249" s="22"/>
      <c r="Q249" s="26"/>
      <c r="R249" s="24"/>
      <c r="S249" s="22"/>
      <c r="T249" s="22"/>
      <c r="U249" s="26"/>
      <c r="V249" s="24"/>
      <c r="W249" s="22"/>
      <c r="X249" s="22"/>
      <c r="Y249" s="22"/>
      <c r="Z249" s="26"/>
    </row>
    <row r="250" spans="1:26" x14ac:dyDescent="0.2">
      <c r="A250" s="27"/>
      <c r="B250" s="28"/>
      <c r="C250" s="28"/>
      <c r="D250" s="28"/>
      <c r="E250" s="28"/>
      <c r="F250" s="28"/>
      <c r="G250" s="28"/>
      <c r="H250" s="28"/>
      <c r="I250" s="28"/>
      <c r="J250" s="29"/>
      <c r="K250" s="27"/>
      <c r="L250" s="28"/>
      <c r="M250" s="27"/>
      <c r="N250" s="28"/>
      <c r="O250" s="28"/>
      <c r="P250" s="28"/>
      <c r="Q250" s="29"/>
      <c r="R250" s="27"/>
      <c r="S250" s="28"/>
      <c r="T250" s="28"/>
      <c r="U250" s="29"/>
      <c r="V250" s="27"/>
      <c r="W250" s="28"/>
      <c r="X250" s="28"/>
      <c r="Y250" s="28"/>
      <c r="Z250" s="29"/>
    </row>
    <row r="251" spans="1:26" x14ac:dyDescent="0.2">
      <c r="A251" s="24"/>
      <c r="B251" s="22"/>
      <c r="C251" s="22"/>
      <c r="D251" s="22"/>
      <c r="E251" s="22"/>
      <c r="F251" s="22"/>
      <c r="G251" s="22"/>
      <c r="H251" s="22"/>
      <c r="I251" s="22"/>
      <c r="J251" s="25"/>
      <c r="K251" s="24"/>
      <c r="L251" s="22"/>
      <c r="M251" s="24"/>
      <c r="N251" s="22"/>
      <c r="O251" s="22"/>
      <c r="P251" s="22"/>
      <c r="Q251" s="26"/>
      <c r="R251" s="24"/>
      <c r="S251" s="22"/>
      <c r="T251" s="22"/>
      <c r="U251" s="26"/>
      <c r="V251" s="24"/>
      <c r="W251" s="22"/>
      <c r="X251" s="22"/>
      <c r="Y251" s="22"/>
      <c r="Z251" s="26"/>
    </row>
    <row r="252" spans="1:26" x14ac:dyDescent="0.2">
      <c r="A252" s="27"/>
      <c r="B252" s="28"/>
      <c r="C252" s="28"/>
      <c r="D252" s="28"/>
      <c r="E252" s="28"/>
      <c r="F252" s="28"/>
      <c r="G252" s="28"/>
      <c r="H252" s="28"/>
      <c r="I252" s="28"/>
      <c r="J252" s="29"/>
      <c r="K252" s="27"/>
      <c r="L252" s="28"/>
      <c r="M252" s="27"/>
      <c r="N252" s="28"/>
      <c r="O252" s="28"/>
      <c r="P252" s="28"/>
      <c r="Q252" s="29"/>
      <c r="R252" s="27"/>
      <c r="S252" s="28"/>
      <c r="T252" s="28"/>
      <c r="U252" s="29"/>
      <c r="V252" s="27"/>
      <c r="W252" s="28"/>
      <c r="X252" s="28"/>
      <c r="Y252" s="28"/>
      <c r="Z252" s="29"/>
    </row>
    <row r="253" spans="1:26" x14ac:dyDescent="0.2">
      <c r="A253" s="24"/>
      <c r="B253" s="22"/>
      <c r="C253" s="22"/>
      <c r="D253" s="22"/>
      <c r="E253" s="22"/>
      <c r="F253" s="22"/>
      <c r="G253" s="22"/>
      <c r="H253" s="22"/>
      <c r="I253" s="22"/>
      <c r="J253" s="25"/>
      <c r="K253" s="24"/>
      <c r="L253" s="22"/>
      <c r="M253" s="24"/>
      <c r="N253" s="22"/>
      <c r="O253" s="22"/>
      <c r="P253" s="22"/>
      <c r="Q253" s="26"/>
      <c r="R253" s="24"/>
      <c r="S253" s="22"/>
      <c r="T253" s="22"/>
      <c r="U253" s="26"/>
      <c r="V253" s="24"/>
      <c r="W253" s="22"/>
      <c r="X253" s="22"/>
      <c r="Y253" s="22"/>
      <c r="Z253" s="26"/>
    </row>
    <row r="254" spans="1:26" x14ac:dyDescent="0.2">
      <c r="A254" s="27"/>
      <c r="B254" s="28"/>
      <c r="C254" s="28"/>
      <c r="D254" s="28"/>
      <c r="E254" s="28"/>
      <c r="F254" s="28"/>
      <c r="G254" s="28"/>
      <c r="H254" s="28"/>
      <c r="I254" s="28"/>
      <c r="J254" s="29"/>
      <c r="K254" s="27"/>
      <c r="L254" s="28"/>
      <c r="M254" s="27"/>
      <c r="N254" s="28"/>
      <c r="O254" s="28"/>
      <c r="P254" s="28"/>
      <c r="Q254" s="29"/>
      <c r="R254" s="27"/>
      <c r="S254" s="28"/>
      <c r="T254" s="28"/>
      <c r="U254" s="29"/>
      <c r="V254" s="27"/>
      <c r="W254" s="28"/>
      <c r="X254" s="28"/>
      <c r="Y254" s="28"/>
      <c r="Z254" s="29"/>
    </row>
    <row r="255" spans="1:26" x14ac:dyDescent="0.2">
      <c r="A255" s="24"/>
      <c r="B255" s="22"/>
      <c r="C255" s="22"/>
      <c r="D255" s="22"/>
      <c r="E255" s="22"/>
      <c r="F255" s="22"/>
      <c r="G255" s="22"/>
      <c r="H255" s="22"/>
      <c r="I255" s="22"/>
      <c r="J255" s="25"/>
      <c r="K255" s="24"/>
      <c r="L255" s="22"/>
      <c r="M255" s="24"/>
      <c r="N255" s="22"/>
      <c r="O255" s="22"/>
      <c r="P255" s="22"/>
      <c r="Q255" s="26"/>
      <c r="R255" s="24"/>
      <c r="S255" s="22"/>
      <c r="T255" s="22"/>
      <c r="U255" s="26"/>
      <c r="V255" s="24"/>
      <c r="W255" s="22"/>
      <c r="X255" s="22"/>
      <c r="Y255" s="22"/>
      <c r="Z255" s="26"/>
    </row>
    <row r="256" spans="1:26" x14ac:dyDescent="0.2">
      <c r="A256" s="27"/>
      <c r="B256" s="28"/>
      <c r="C256" s="28"/>
      <c r="D256" s="28"/>
      <c r="E256" s="28"/>
      <c r="F256" s="28"/>
      <c r="G256" s="28"/>
      <c r="H256" s="28"/>
      <c r="I256" s="28"/>
      <c r="J256" s="29"/>
      <c r="K256" s="27"/>
      <c r="L256" s="28"/>
      <c r="M256" s="27"/>
      <c r="N256" s="28"/>
      <c r="O256" s="28"/>
      <c r="P256" s="28"/>
      <c r="Q256" s="29"/>
      <c r="R256" s="27"/>
      <c r="S256" s="28"/>
      <c r="T256" s="28"/>
      <c r="U256" s="29"/>
      <c r="V256" s="27"/>
      <c r="W256" s="28"/>
      <c r="X256" s="28"/>
      <c r="Y256" s="28"/>
      <c r="Z256" s="29"/>
    </row>
    <row r="257" spans="1:26" x14ac:dyDescent="0.2">
      <c r="A257" s="24"/>
      <c r="B257" s="22"/>
      <c r="C257" s="22"/>
      <c r="D257" s="22"/>
      <c r="E257" s="22"/>
      <c r="F257" s="22"/>
      <c r="G257" s="22"/>
      <c r="H257" s="22"/>
      <c r="I257" s="22"/>
      <c r="J257" s="25"/>
      <c r="K257" s="24"/>
      <c r="L257" s="22"/>
      <c r="M257" s="24"/>
      <c r="N257" s="22"/>
      <c r="O257" s="22"/>
      <c r="P257" s="22"/>
      <c r="Q257" s="26"/>
      <c r="R257" s="24"/>
      <c r="S257" s="22"/>
      <c r="T257" s="22"/>
      <c r="U257" s="26"/>
      <c r="V257" s="24"/>
      <c r="W257" s="22"/>
      <c r="X257" s="22"/>
      <c r="Y257" s="22"/>
      <c r="Z257" s="26"/>
    </row>
    <row r="258" spans="1:26" x14ac:dyDescent="0.2">
      <c r="A258" s="27"/>
      <c r="B258" s="28"/>
      <c r="C258" s="28"/>
      <c r="D258" s="28"/>
      <c r="E258" s="28"/>
      <c r="F258" s="28"/>
      <c r="G258" s="28"/>
      <c r="H258" s="28"/>
      <c r="I258" s="28"/>
      <c r="J258" s="29"/>
      <c r="K258" s="27"/>
      <c r="L258" s="28"/>
      <c r="M258" s="27"/>
      <c r="N258" s="28"/>
      <c r="O258" s="28"/>
      <c r="P258" s="28"/>
      <c r="Q258" s="29"/>
      <c r="R258" s="27"/>
      <c r="S258" s="28"/>
      <c r="T258" s="28"/>
      <c r="U258" s="29"/>
      <c r="V258" s="27"/>
      <c r="W258" s="28"/>
      <c r="X258" s="28"/>
      <c r="Y258" s="28"/>
      <c r="Z258" s="29"/>
    </row>
    <row r="259" spans="1:26" x14ac:dyDescent="0.2">
      <c r="A259" s="24"/>
      <c r="B259" s="22"/>
      <c r="C259" s="22"/>
      <c r="D259" s="22"/>
      <c r="E259" s="22"/>
      <c r="F259" s="22"/>
      <c r="G259" s="22"/>
      <c r="H259" s="22"/>
      <c r="I259" s="22"/>
      <c r="J259" s="25"/>
      <c r="K259" s="24"/>
      <c r="L259" s="22"/>
      <c r="M259" s="24"/>
      <c r="N259" s="22"/>
      <c r="O259" s="22"/>
      <c r="P259" s="22"/>
      <c r="Q259" s="26"/>
      <c r="R259" s="24"/>
      <c r="S259" s="22"/>
      <c r="T259" s="22"/>
      <c r="U259" s="26"/>
      <c r="V259" s="24"/>
      <c r="W259" s="22"/>
      <c r="X259" s="22"/>
      <c r="Y259" s="22"/>
      <c r="Z259" s="26"/>
    </row>
    <row r="260" spans="1:26" x14ac:dyDescent="0.2">
      <c r="A260" s="27"/>
      <c r="B260" s="28"/>
      <c r="C260" s="28"/>
      <c r="D260" s="28"/>
      <c r="E260" s="28"/>
      <c r="F260" s="28"/>
      <c r="G260" s="28"/>
      <c r="H260" s="28"/>
      <c r="I260" s="28"/>
      <c r="J260" s="29"/>
      <c r="K260" s="27"/>
      <c r="L260" s="28"/>
      <c r="M260" s="27"/>
      <c r="N260" s="28"/>
      <c r="O260" s="28"/>
      <c r="P260" s="28"/>
      <c r="Q260" s="29"/>
      <c r="R260" s="27"/>
      <c r="S260" s="28"/>
      <c r="T260" s="28"/>
      <c r="U260" s="29"/>
      <c r="V260" s="27"/>
      <c r="W260" s="28"/>
      <c r="X260" s="28"/>
      <c r="Y260" s="28"/>
      <c r="Z260" s="29"/>
    </row>
    <row r="261" spans="1:26" x14ac:dyDescent="0.2">
      <c r="A261" s="24"/>
      <c r="B261" s="22"/>
      <c r="C261" s="22"/>
      <c r="D261" s="22"/>
      <c r="E261" s="22"/>
      <c r="F261" s="22"/>
      <c r="G261" s="22"/>
      <c r="H261" s="22"/>
      <c r="I261" s="22"/>
      <c r="J261" s="25"/>
      <c r="K261" s="24"/>
      <c r="L261" s="22"/>
      <c r="M261" s="24"/>
      <c r="N261" s="22"/>
      <c r="O261" s="22"/>
      <c r="P261" s="22"/>
      <c r="Q261" s="26"/>
      <c r="R261" s="24"/>
      <c r="S261" s="22"/>
      <c r="T261" s="22"/>
      <c r="U261" s="26"/>
      <c r="V261" s="24"/>
      <c r="W261" s="22"/>
      <c r="X261" s="22"/>
      <c r="Y261" s="22"/>
      <c r="Z261" s="26"/>
    </row>
    <row r="262" spans="1:26" x14ac:dyDescent="0.2">
      <c r="A262" s="27"/>
      <c r="B262" s="28"/>
      <c r="C262" s="28"/>
      <c r="D262" s="28"/>
      <c r="E262" s="28"/>
      <c r="F262" s="28"/>
      <c r="G262" s="28"/>
      <c r="H262" s="28"/>
      <c r="I262" s="28"/>
      <c r="J262" s="29"/>
      <c r="K262" s="27"/>
      <c r="L262" s="28"/>
      <c r="M262" s="27"/>
      <c r="N262" s="28"/>
      <c r="O262" s="28"/>
      <c r="P262" s="28"/>
      <c r="Q262" s="29"/>
      <c r="R262" s="27"/>
      <c r="S262" s="28"/>
      <c r="T262" s="28"/>
      <c r="U262" s="29"/>
      <c r="V262" s="27"/>
      <c r="W262" s="28"/>
      <c r="X262" s="28"/>
      <c r="Y262" s="28"/>
      <c r="Z262" s="29"/>
    </row>
    <row r="263" spans="1:26" x14ac:dyDescent="0.2">
      <c r="A263" s="24"/>
      <c r="B263" s="22"/>
      <c r="C263" s="22"/>
      <c r="D263" s="22"/>
      <c r="E263" s="22"/>
      <c r="F263" s="22"/>
      <c r="G263" s="22"/>
      <c r="H263" s="22"/>
      <c r="I263" s="22"/>
      <c r="J263" s="25"/>
      <c r="K263" s="24"/>
      <c r="L263" s="22"/>
      <c r="M263" s="24"/>
      <c r="N263" s="22"/>
      <c r="O263" s="22"/>
      <c r="P263" s="22"/>
      <c r="Q263" s="26"/>
      <c r="R263" s="24"/>
      <c r="S263" s="22"/>
      <c r="T263" s="22"/>
      <c r="U263" s="26"/>
      <c r="V263" s="24"/>
      <c r="W263" s="22"/>
      <c r="X263" s="22"/>
      <c r="Y263" s="22"/>
      <c r="Z263" s="26"/>
    </row>
    <row r="264" spans="1:26" x14ac:dyDescent="0.2">
      <c r="A264" s="27"/>
      <c r="B264" s="28"/>
      <c r="C264" s="28"/>
      <c r="D264" s="28"/>
      <c r="E264" s="28"/>
      <c r="F264" s="28"/>
      <c r="G264" s="28"/>
      <c r="H264" s="28"/>
      <c r="I264" s="28"/>
      <c r="J264" s="29"/>
      <c r="K264" s="27"/>
      <c r="L264" s="28"/>
      <c r="M264" s="27"/>
      <c r="N264" s="28"/>
      <c r="O264" s="28"/>
      <c r="P264" s="28"/>
      <c r="Q264" s="29"/>
      <c r="R264" s="27"/>
      <c r="S264" s="28"/>
      <c r="T264" s="28"/>
      <c r="U264" s="29"/>
      <c r="V264" s="27"/>
      <c r="W264" s="28"/>
      <c r="X264" s="28"/>
      <c r="Y264" s="28"/>
      <c r="Z264" s="29"/>
    </row>
    <row r="265" spans="1:26" x14ac:dyDescent="0.2">
      <c r="A265" s="24"/>
      <c r="B265" s="22"/>
      <c r="C265" s="22"/>
      <c r="D265" s="22"/>
      <c r="E265" s="22"/>
      <c r="F265" s="22"/>
      <c r="G265" s="22"/>
      <c r="H265" s="22"/>
      <c r="I265" s="22"/>
      <c r="J265" s="25"/>
      <c r="K265" s="24"/>
      <c r="L265" s="22"/>
      <c r="M265" s="24"/>
      <c r="N265" s="22"/>
      <c r="O265" s="22"/>
      <c r="P265" s="22"/>
      <c r="Q265" s="26"/>
      <c r="R265" s="24"/>
      <c r="S265" s="22"/>
      <c r="T265" s="22"/>
      <c r="U265" s="26"/>
      <c r="V265" s="24"/>
      <c r="W265" s="22"/>
      <c r="X265" s="22"/>
      <c r="Y265" s="22"/>
      <c r="Z265" s="26"/>
    </row>
    <row r="266" spans="1:26" x14ac:dyDescent="0.2">
      <c r="A266" s="27"/>
      <c r="B266" s="28"/>
      <c r="C266" s="28"/>
      <c r="D266" s="28"/>
      <c r="E266" s="28"/>
      <c r="F266" s="28"/>
      <c r="G266" s="28"/>
      <c r="H266" s="28"/>
      <c r="I266" s="28"/>
      <c r="J266" s="29"/>
      <c r="K266" s="27"/>
      <c r="L266" s="28"/>
      <c r="M266" s="27"/>
      <c r="N266" s="28"/>
      <c r="O266" s="28"/>
      <c r="P266" s="28"/>
      <c r="Q266" s="29"/>
      <c r="R266" s="27"/>
      <c r="S266" s="28"/>
      <c r="T266" s="28"/>
      <c r="U266" s="29"/>
      <c r="V266" s="27"/>
      <c r="W266" s="28"/>
      <c r="X266" s="28"/>
      <c r="Y266" s="28"/>
      <c r="Z266" s="29"/>
    </row>
    <row r="267" spans="1:26" x14ac:dyDescent="0.2">
      <c r="A267" s="24"/>
      <c r="B267" s="22"/>
      <c r="C267" s="22"/>
      <c r="D267" s="22"/>
      <c r="E267" s="22"/>
      <c r="F267" s="22"/>
      <c r="G267" s="22"/>
      <c r="H267" s="22"/>
      <c r="I267" s="22"/>
      <c r="J267" s="25"/>
      <c r="K267" s="24"/>
      <c r="L267" s="22"/>
      <c r="M267" s="24"/>
      <c r="N267" s="22"/>
      <c r="O267" s="22"/>
      <c r="P267" s="22"/>
      <c r="Q267" s="26"/>
      <c r="R267" s="24"/>
      <c r="S267" s="22"/>
      <c r="T267" s="22"/>
      <c r="U267" s="26"/>
      <c r="V267" s="24"/>
      <c r="W267" s="22"/>
      <c r="X267" s="22"/>
      <c r="Y267" s="22"/>
      <c r="Z267" s="26"/>
    </row>
    <row r="268" spans="1:26" x14ac:dyDescent="0.2">
      <c r="A268" s="27"/>
      <c r="B268" s="28"/>
      <c r="C268" s="28"/>
      <c r="D268" s="28"/>
      <c r="E268" s="28"/>
      <c r="F268" s="28"/>
      <c r="G268" s="28"/>
      <c r="H268" s="28"/>
      <c r="I268" s="28"/>
      <c r="J268" s="29"/>
      <c r="K268" s="27"/>
      <c r="L268" s="28"/>
      <c r="M268" s="27"/>
      <c r="N268" s="28"/>
      <c r="O268" s="28"/>
      <c r="P268" s="28"/>
      <c r="Q268" s="29"/>
      <c r="R268" s="27"/>
      <c r="S268" s="28"/>
      <c r="T268" s="28"/>
      <c r="U268" s="29"/>
      <c r="V268" s="27"/>
      <c r="W268" s="28"/>
      <c r="X268" s="28"/>
      <c r="Y268" s="28"/>
      <c r="Z268" s="29"/>
    </row>
    <row r="269" spans="1:26" x14ac:dyDescent="0.2">
      <c r="A269" s="24"/>
      <c r="B269" s="22"/>
      <c r="C269" s="22"/>
      <c r="D269" s="22"/>
      <c r="E269" s="22"/>
      <c r="F269" s="22"/>
      <c r="G269" s="22"/>
      <c r="H269" s="22"/>
      <c r="I269" s="22"/>
      <c r="J269" s="25"/>
      <c r="K269" s="24"/>
      <c r="L269" s="22"/>
      <c r="M269" s="24"/>
      <c r="N269" s="22"/>
      <c r="O269" s="22"/>
      <c r="P269" s="22"/>
      <c r="Q269" s="26"/>
      <c r="R269" s="24"/>
      <c r="S269" s="22"/>
      <c r="T269" s="22"/>
      <c r="U269" s="26"/>
      <c r="V269" s="24"/>
      <c r="W269" s="22"/>
      <c r="X269" s="22"/>
      <c r="Y269" s="22"/>
      <c r="Z269" s="26"/>
    </row>
    <row r="270" spans="1:26" x14ac:dyDescent="0.2">
      <c r="A270" s="27"/>
      <c r="B270" s="28"/>
      <c r="C270" s="28"/>
      <c r="D270" s="28"/>
      <c r="E270" s="28"/>
      <c r="F270" s="28"/>
      <c r="G270" s="28"/>
      <c r="H270" s="28"/>
      <c r="I270" s="28"/>
      <c r="J270" s="29"/>
      <c r="K270" s="27"/>
      <c r="L270" s="28"/>
      <c r="M270" s="27"/>
      <c r="N270" s="28"/>
      <c r="O270" s="28"/>
      <c r="P270" s="28"/>
      <c r="Q270" s="29"/>
      <c r="R270" s="27"/>
      <c r="S270" s="28"/>
      <c r="T270" s="28"/>
      <c r="U270" s="29"/>
      <c r="V270" s="27"/>
      <c r="W270" s="28"/>
      <c r="X270" s="28"/>
      <c r="Y270" s="28"/>
      <c r="Z270" s="29"/>
    </row>
    <row r="271" spans="1:26" x14ac:dyDescent="0.2">
      <c r="A271" s="24"/>
      <c r="B271" s="22"/>
      <c r="C271" s="22"/>
      <c r="D271" s="22"/>
      <c r="E271" s="22"/>
      <c r="F271" s="22"/>
      <c r="G271" s="22"/>
      <c r="H271" s="22"/>
      <c r="I271" s="22"/>
      <c r="J271" s="25"/>
      <c r="K271" s="24"/>
      <c r="L271" s="22"/>
      <c r="M271" s="24"/>
      <c r="N271" s="22"/>
      <c r="O271" s="22"/>
      <c r="P271" s="22"/>
      <c r="Q271" s="26"/>
      <c r="R271" s="24"/>
      <c r="S271" s="22"/>
      <c r="T271" s="22"/>
      <c r="U271" s="26"/>
      <c r="V271" s="24"/>
      <c r="W271" s="22"/>
      <c r="X271" s="22"/>
      <c r="Y271" s="22"/>
      <c r="Z271" s="26"/>
    </row>
    <row r="272" spans="1:26" x14ac:dyDescent="0.2">
      <c r="A272" s="27"/>
      <c r="B272" s="28"/>
      <c r="C272" s="28"/>
      <c r="D272" s="28"/>
      <c r="E272" s="28"/>
      <c r="F272" s="28"/>
      <c r="G272" s="28"/>
      <c r="H272" s="28"/>
      <c r="I272" s="28"/>
      <c r="J272" s="29"/>
      <c r="K272" s="27"/>
      <c r="L272" s="28"/>
      <c r="M272" s="27"/>
      <c r="N272" s="28"/>
      <c r="O272" s="28"/>
      <c r="P272" s="28"/>
      <c r="Q272" s="29"/>
      <c r="R272" s="27"/>
      <c r="S272" s="28"/>
      <c r="T272" s="28"/>
      <c r="U272" s="29"/>
      <c r="V272" s="27"/>
      <c r="W272" s="28"/>
      <c r="X272" s="28"/>
      <c r="Y272" s="28"/>
      <c r="Z272" s="29"/>
    </row>
    <row r="273" spans="1:26" x14ac:dyDescent="0.2">
      <c r="A273" s="24"/>
      <c r="B273" s="22"/>
      <c r="C273" s="22"/>
      <c r="D273" s="22"/>
      <c r="E273" s="22"/>
      <c r="F273" s="22"/>
      <c r="G273" s="22"/>
      <c r="H273" s="22"/>
      <c r="I273" s="22"/>
      <c r="J273" s="25"/>
      <c r="K273" s="24"/>
      <c r="L273" s="22"/>
      <c r="M273" s="24"/>
      <c r="N273" s="22"/>
      <c r="O273" s="22"/>
      <c r="P273" s="22"/>
      <c r="Q273" s="26"/>
      <c r="R273" s="24"/>
      <c r="S273" s="22"/>
      <c r="T273" s="22"/>
      <c r="U273" s="26"/>
      <c r="V273" s="24"/>
      <c r="W273" s="22"/>
      <c r="X273" s="22"/>
      <c r="Y273" s="22"/>
      <c r="Z273" s="26"/>
    </row>
    <row r="274" spans="1:26" x14ac:dyDescent="0.2">
      <c r="A274" s="27"/>
      <c r="B274" s="28"/>
      <c r="C274" s="28"/>
      <c r="D274" s="28"/>
      <c r="E274" s="28"/>
      <c r="F274" s="28"/>
      <c r="G274" s="28"/>
      <c r="H274" s="28"/>
      <c r="I274" s="28"/>
      <c r="J274" s="29"/>
      <c r="K274" s="27"/>
      <c r="L274" s="28"/>
      <c r="M274" s="27"/>
      <c r="N274" s="28"/>
      <c r="O274" s="28"/>
      <c r="P274" s="28"/>
      <c r="Q274" s="29"/>
      <c r="R274" s="27"/>
      <c r="S274" s="28"/>
      <c r="T274" s="28"/>
      <c r="U274" s="29"/>
      <c r="V274" s="27"/>
      <c r="W274" s="28"/>
      <c r="X274" s="28"/>
      <c r="Y274" s="28"/>
      <c r="Z274" s="29"/>
    </row>
    <row r="275" spans="1:26" x14ac:dyDescent="0.2">
      <c r="A275" s="24"/>
      <c r="B275" s="22"/>
      <c r="C275" s="22"/>
      <c r="D275" s="22"/>
      <c r="E275" s="22"/>
      <c r="F275" s="22"/>
      <c r="G275" s="22"/>
      <c r="H275" s="22"/>
      <c r="I275" s="22"/>
      <c r="J275" s="25"/>
      <c r="K275" s="24"/>
      <c r="L275" s="22"/>
      <c r="M275" s="24"/>
      <c r="N275" s="22"/>
      <c r="O275" s="22"/>
      <c r="P275" s="22"/>
      <c r="Q275" s="26"/>
      <c r="R275" s="24"/>
      <c r="S275" s="22"/>
      <c r="T275" s="22"/>
      <c r="U275" s="26"/>
      <c r="V275" s="24"/>
      <c r="W275" s="22"/>
      <c r="X275" s="22"/>
      <c r="Y275" s="22"/>
      <c r="Z275" s="26"/>
    </row>
    <row r="276" spans="1:26" x14ac:dyDescent="0.2">
      <c r="A276" s="27"/>
      <c r="B276" s="28"/>
      <c r="C276" s="28"/>
      <c r="D276" s="28"/>
      <c r="E276" s="28"/>
      <c r="F276" s="28"/>
      <c r="G276" s="28"/>
      <c r="H276" s="28"/>
      <c r="I276" s="28"/>
      <c r="J276" s="29"/>
      <c r="K276" s="27"/>
      <c r="L276" s="28"/>
      <c r="M276" s="27"/>
      <c r="N276" s="28"/>
      <c r="O276" s="28"/>
      <c r="P276" s="28"/>
      <c r="Q276" s="29"/>
      <c r="R276" s="27"/>
      <c r="S276" s="28"/>
      <c r="T276" s="28"/>
      <c r="U276" s="29"/>
      <c r="V276" s="27"/>
      <c r="W276" s="28"/>
      <c r="X276" s="28"/>
      <c r="Y276" s="28"/>
      <c r="Z276" s="29"/>
    </row>
    <row r="277" spans="1:26" x14ac:dyDescent="0.2">
      <c r="A277" s="24"/>
      <c r="B277" s="22"/>
      <c r="C277" s="22"/>
      <c r="D277" s="22"/>
      <c r="E277" s="22"/>
      <c r="F277" s="22"/>
      <c r="G277" s="22"/>
      <c r="H277" s="22"/>
      <c r="I277" s="22"/>
      <c r="J277" s="25"/>
      <c r="K277" s="24"/>
      <c r="L277" s="22"/>
      <c r="M277" s="24"/>
      <c r="N277" s="22"/>
      <c r="O277" s="22"/>
      <c r="P277" s="22"/>
      <c r="Q277" s="26"/>
      <c r="R277" s="24"/>
      <c r="S277" s="22"/>
      <c r="T277" s="22"/>
      <c r="U277" s="26"/>
      <c r="V277" s="24"/>
      <c r="W277" s="22"/>
      <c r="X277" s="22"/>
      <c r="Y277" s="22"/>
      <c r="Z277" s="26"/>
    </row>
    <row r="278" spans="1:26" x14ac:dyDescent="0.2">
      <c r="A278" s="27"/>
      <c r="B278" s="28"/>
      <c r="C278" s="28"/>
      <c r="D278" s="28"/>
      <c r="E278" s="28"/>
      <c r="F278" s="28"/>
      <c r="G278" s="28"/>
      <c r="H278" s="28"/>
      <c r="I278" s="28"/>
      <c r="J278" s="29"/>
      <c r="K278" s="27"/>
      <c r="L278" s="28"/>
      <c r="M278" s="27"/>
      <c r="N278" s="28"/>
      <c r="O278" s="28"/>
      <c r="P278" s="28"/>
      <c r="Q278" s="29"/>
      <c r="R278" s="27"/>
      <c r="S278" s="28"/>
      <c r="T278" s="28"/>
      <c r="U278" s="29"/>
      <c r="V278" s="27"/>
      <c r="W278" s="28"/>
      <c r="X278" s="28"/>
      <c r="Y278" s="28"/>
      <c r="Z278" s="29"/>
    </row>
    <row r="279" spans="1:26" x14ac:dyDescent="0.2">
      <c r="A279" s="24"/>
      <c r="B279" s="22"/>
      <c r="C279" s="22"/>
      <c r="D279" s="22"/>
      <c r="E279" s="22"/>
      <c r="F279" s="22"/>
      <c r="G279" s="22"/>
      <c r="H279" s="22"/>
      <c r="I279" s="22"/>
      <c r="J279" s="25"/>
      <c r="K279" s="24"/>
      <c r="L279" s="22"/>
      <c r="M279" s="24"/>
      <c r="N279" s="22"/>
      <c r="O279" s="22"/>
      <c r="P279" s="22"/>
      <c r="Q279" s="26"/>
      <c r="R279" s="24"/>
      <c r="S279" s="22"/>
      <c r="T279" s="22"/>
      <c r="U279" s="26"/>
      <c r="V279" s="24"/>
      <c r="W279" s="22"/>
      <c r="X279" s="22"/>
      <c r="Y279" s="22"/>
      <c r="Z279" s="26"/>
    </row>
    <row r="280" spans="1:26" x14ac:dyDescent="0.2">
      <c r="A280" s="27"/>
      <c r="B280" s="28"/>
      <c r="C280" s="28"/>
      <c r="D280" s="28"/>
      <c r="E280" s="28"/>
      <c r="F280" s="28"/>
      <c r="G280" s="28"/>
      <c r="H280" s="28"/>
      <c r="I280" s="28"/>
      <c r="J280" s="29"/>
      <c r="K280" s="27"/>
      <c r="L280" s="28"/>
      <c r="M280" s="27"/>
      <c r="N280" s="28"/>
      <c r="O280" s="28"/>
      <c r="P280" s="28"/>
      <c r="Q280" s="29"/>
      <c r="R280" s="27"/>
      <c r="S280" s="28"/>
      <c r="T280" s="28"/>
      <c r="U280" s="29"/>
      <c r="V280" s="27"/>
      <c r="W280" s="28"/>
      <c r="X280" s="28"/>
      <c r="Y280" s="28"/>
      <c r="Z280" s="29"/>
    </row>
    <row r="281" spans="1:26" x14ac:dyDescent="0.2">
      <c r="A281" s="24"/>
      <c r="B281" s="22"/>
      <c r="C281" s="22"/>
      <c r="D281" s="22"/>
      <c r="E281" s="22"/>
      <c r="F281" s="22"/>
      <c r="G281" s="22"/>
      <c r="H281" s="22"/>
      <c r="I281" s="22"/>
      <c r="J281" s="25"/>
      <c r="K281" s="24"/>
      <c r="L281" s="22"/>
      <c r="M281" s="24"/>
      <c r="N281" s="22"/>
      <c r="O281" s="22"/>
      <c r="P281" s="22"/>
      <c r="Q281" s="26"/>
      <c r="R281" s="24"/>
      <c r="S281" s="22"/>
      <c r="T281" s="22"/>
      <c r="U281" s="26"/>
      <c r="V281" s="24"/>
      <c r="W281" s="22"/>
      <c r="X281" s="22"/>
      <c r="Y281" s="22"/>
      <c r="Z281" s="26"/>
    </row>
    <row r="282" spans="1:26" x14ac:dyDescent="0.2">
      <c r="A282" s="27"/>
      <c r="B282" s="28"/>
      <c r="C282" s="28"/>
      <c r="D282" s="28"/>
      <c r="E282" s="28"/>
      <c r="F282" s="28"/>
      <c r="G282" s="28"/>
      <c r="H282" s="28"/>
      <c r="I282" s="28"/>
      <c r="J282" s="29"/>
      <c r="K282" s="27"/>
      <c r="L282" s="28"/>
      <c r="M282" s="27"/>
      <c r="N282" s="28"/>
      <c r="O282" s="28"/>
      <c r="P282" s="28"/>
      <c r="Q282" s="29"/>
      <c r="R282" s="27"/>
      <c r="S282" s="28"/>
      <c r="T282" s="28"/>
      <c r="U282" s="29"/>
      <c r="V282" s="27"/>
      <c r="W282" s="28"/>
      <c r="X282" s="28"/>
      <c r="Y282" s="28"/>
      <c r="Z282" s="29"/>
    </row>
    <row r="283" spans="1:26" x14ac:dyDescent="0.2">
      <c r="A283" s="24"/>
      <c r="B283" s="22"/>
      <c r="C283" s="22"/>
      <c r="D283" s="22"/>
      <c r="E283" s="22"/>
      <c r="F283" s="22"/>
      <c r="G283" s="22"/>
      <c r="H283" s="22"/>
      <c r="I283" s="22"/>
      <c r="J283" s="25"/>
      <c r="K283" s="24"/>
      <c r="L283" s="22"/>
      <c r="M283" s="24"/>
      <c r="N283" s="22"/>
      <c r="O283" s="22"/>
      <c r="P283" s="22"/>
      <c r="Q283" s="26"/>
      <c r="R283" s="24"/>
      <c r="S283" s="22"/>
      <c r="T283" s="22"/>
      <c r="U283" s="26"/>
      <c r="V283" s="24"/>
      <c r="W283" s="22"/>
      <c r="X283" s="22"/>
      <c r="Y283" s="22"/>
      <c r="Z283" s="26"/>
    </row>
    <row r="284" spans="1:26" x14ac:dyDescent="0.2">
      <c r="A284" s="27"/>
      <c r="B284" s="28"/>
      <c r="C284" s="28"/>
      <c r="D284" s="28"/>
      <c r="E284" s="28"/>
      <c r="F284" s="28"/>
      <c r="G284" s="28"/>
      <c r="H284" s="28"/>
      <c r="I284" s="28"/>
      <c r="J284" s="29"/>
      <c r="K284" s="27"/>
      <c r="L284" s="28"/>
      <c r="M284" s="27"/>
      <c r="N284" s="28"/>
      <c r="O284" s="28"/>
      <c r="P284" s="28"/>
      <c r="Q284" s="29"/>
      <c r="R284" s="27"/>
      <c r="S284" s="28"/>
      <c r="T284" s="28"/>
      <c r="U284" s="29"/>
      <c r="V284" s="27"/>
      <c r="W284" s="28"/>
      <c r="X284" s="28"/>
      <c r="Y284" s="28"/>
      <c r="Z284" s="29"/>
    </row>
    <row r="285" spans="1:26" x14ac:dyDescent="0.2">
      <c r="A285" s="24"/>
      <c r="B285" s="22"/>
      <c r="C285" s="22"/>
      <c r="D285" s="22"/>
      <c r="E285" s="22"/>
      <c r="F285" s="22"/>
      <c r="G285" s="22"/>
      <c r="H285" s="22"/>
      <c r="I285" s="22"/>
      <c r="J285" s="25"/>
      <c r="K285" s="24"/>
      <c r="L285" s="22"/>
      <c r="M285" s="24"/>
      <c r="N285" s="22"/>
      <c r="O285" s="22"/>
      <c r="P285" s="22"/>
      <c r="Q285" s="26"/>
      <c r="R285" s="24"/>
      <c r="S285" s="22"/>
      <c r="T285" s="22"/>
      <c r="U285" s="26"/>
      <c r="V285" s="24"/>
      <c r="W285" s="22"/>
      <c r="X285" s="22"/>
      <c r="Y285" s="22"/>
      <c r="Z285" s="26"/>
    </row>
    <row r="286" spans="1:26" x14ac:dyDescent="0.2">
      <c r="A286" s="27"/>
      <c r="B286" s="28"/>
      <c r="C286" s="28"/>
      <c r="D286" s="28"/>
      <c r="E286" s="28"/>
      <c r="F286" s="28"/>
      <c r="G286" s="28"/>
      <c r="H286" s="28"/>
      <c r="I286" s="28"/>
      <c r="J286" s="29"/>
      <c r="K286" s="27"/>
      <c r="L286" s="28"/>
      <c r="M286" s="27"/>
      <c r="N286" s="28"/>
      <c r="O286" s="28"/>
      <c r="P286" s="28"/>
      <c r="Q286" s="29"/>
      <c r="R286" s="27"/>
      <c r="S286" s="28"/>
      <c r="T286" s="28"/>
      <c r="U286" s="29"/>
      <c r="V286" s="27"/>
      <c r="W286" s="28"/>
      <c r="X286" s="28"/>
      <c r="Y286" s="28"/>
      <c r="Z286" s="29"/>
    </row>
    <row r="287" spans="1:26" x14ac:dyDescent="0.2">
      <c r="A287" s="24"/>
      <c r="B287" s="22"/>
      <c r="C287" s="22"/>
      <c r="D287" s="22"/>
      <c r="E287" s="22"/>
      <c r="F287" s="22"/>
      <c r="G287" s="22"/>
      <c r="H287" s="22"/>
      <c r="I287" s="22"/>
      <c r="J287" s="25"/>
      <c r="K287" s="24"/>
      <c r="L287" s="22"/>
      <c r="M287" s="24"/>
      <c r="N287" s="22"/>
      <c r="O287" s="22"/>
      <c r="P287" s="22"/>
      <c r="Q287" s="26"/>
      <c r="R287" s="24"/>
      <c r="S287" s="22"/>
      <c r="T287" s="22"/>
      <c r="U287" s="26"/>
      <c r="V287" s="24"/>
      <c r="W287" s="22"/>
      <c r="X287" s="22"/>
      <c r="Y287" s="22"/>
      <c r="Z287" s="26"/>
    </row>
    <row r="288" spans="1:26" x14ac:dyDescent="0.2">
      <c r="A288" s="27"/>
      <c r="B288" s="28"/>
      <c r="C288" s="28"/>
      <c r="D288" s="28"/>
      <c r="E288" s="28"/>
      <c r="F288" s="28"/>
      <c r="G288" s="28"/>
      <c r="H288" s="28"/>
      <c r="I288" s="28"/>
      <c r="J288" s="29"/>
      <c r="K288" s="27"/>
      <c r="L288" s="28"/>
      <c r="M288" s="27"/>
      <c r="N288" s="28"/>
      <c r="O288" s="28"/>
      <c r="P288" s="28"/>
      <c r="Q288" s="29"/>
      <c r="R288" s="27"/>
      <c r="S288" s="28"/>
      <c r="T288" s="28"/>
      <c r="U288" s="29"/>
      <c r="V288" s="27"/>
      <c r="W288" s="28"/>
      <c r="X288" s="28"/>
      <c r="Y288" s="28"/>
      <c r="Z288" s="29"/>
    </row>
    <row r="289" spans="1:26" x14ac:dyDescent="0.2">
      <c r="A289" s="24"/>
      <c r="B289" s="22"/>
      <c r="C289" s="22"/>
      <c r="D289" s="22"/>
      <c r="E289" s="22"/>
      <c r="F289" s="22"/>
      <c r="G289" s="22"/>
      <c r="H289" s="22"/>
      <c r="I289" s="22"/>
      <c r="J289" s="25"/>
      <c r="K289" s="24"/>
      <c r="L289" s="22"/>
      <c r="M289" s="24"/>
      <c r="N289" s="22"/>
      <c r="O289" s="22"/>
      <c r="P289" s="22"/>
      <c r="Q289" s="26"/>
      <c r="R289" s="24"/>
      <c r="S289" s="22"/>
      <c r="T289" s="22"/>
      <c r="U289" s="26"/>
      <c r="V289" s="24"/>
      <c r="W289" s="22"/>
      <c r="X289" s="22"/>
      <c r="Y289" s="22"/>
      <c r="Z289" s="26"/>
    </row>
    <row r="290" spans="1:26" x14ac:dyDescent="0.2">
      <c r="A290" s="27"/>
      <c r="B290" s="28"/>
      <c r="C290" s="28"/>
      <c r="D290" s="28"/>
      <c r="E290" s="28"/>
      <c r="F290" s="28"/>
      <c r="G290" s="28"/>
      <c r="H290" s="28"/>
      <c r="I290" s="28"/>
      <c r="J290" s="29"/>
      <c r="K290" s="27"/>
      <c r="L290" s="28"/>
      <c r="M290" s="27"/>
      <c r="N290" s="28"/>
      <c r="O290" s="28"/>
      <c r="P290" s="28"/>
      <c r="Q290" s="29"/>
      <c r="R290" s="27"/>
      <c r="S290" s="28"/>
      <c r="T290" s="28"/>
      <c r="U290" s="29"/>
      <c r="V290" s="27"/>
      <c r="W290" s="28"/>
      <c r="X290" s="28"/>
      <c r="Y290" s="28"/>
      <c r="Z290" s="29"/>
    </row>
    <row r="291" spans="1:26" x14ac:dyDescent="0.2">
      <c r="A291" s="24"/>
      <c r="B291" s="22"/>
      <c r="C291" s="22"/>
      <c r="D291" s="22"/>
      <c r="E291" s="22"/>
      <c r="F291" s="22"/>
      <c r="G291" s="22"/>
      <c r="H291" s="22"/>
      <c r="I291" s="22"/>
      <c r="J291" s="25"/>
      <c r="K291" s="24"/>
      <c r="L291" s="22"/>
      <c r="M291" s="24"/>
      <c r="N291" s="22"/>
      <c r="O291" s="22"/>
      <c r="P291" s="22"/>
      <c r="Q291" s="26"/>
      <c r="R291" s="24"/>
      <c r="S291" s="22"/>
      <c r="T291" s="22"/>
      <c r="U291" s="26"/>
      <c r="V291" s="24"/>
      <c r="W291" s="22"/>
      <c r="X291" s="22"/>
      <c r="Y291" s="22"/>
      <c r="Z291" s="26"/>
    </row>
    <row r="292" spans="1:26" x14ac:dyDescent="0.2">
      <c r="A292" s="27"/>
      <c r="B292" s="28"/>
      <c r="C292" s="28"/>
      <c r="D292" s="28"/>
      <c r="E292" s="28"/>
      <c r="F292" s="28"/>
      <c r="G292" s="28"/>
      <c r="H292" s="28"/>
      <c r="I292" s="28"/>
      <c r="J292" s="29"/>
      <c r="K292" s="27"/>
      <c r="L292" s="28"/>
      <c r="M292" s="27"/>
      <c r="N292" s="28"/>
      <c r="O292" s="28"/>
      <c r="P292" s="28"/>
      <c r="Q292" s="29"/>
      <c r="R292" s="27"/>
      <c r="S292" s="28"/>
      <c r="T292" s="28"/>
      <c r="U292" s="29"/>
      <c r="V292" s="27"/>
      <c r="W292" s="28"/>
      <c r="X292" s="28"/>
      <c r="Y292" s="28"/>
      <c r="Z292" s="29"/>
    </row>
    <row r="293" spans="1:26" x14ac:dyDescent="0.2">
      <c r="A293" s="24"/>
      <c r="B293" s="22"/>
      <c r="C293" s="22"/>
      <c r="D293" s="22"/>
      <c r="E293" s="22"/>
      <c r="F293" s="22"/>
      <c r="G293" s="22"/>
      <c r="H293" s="22"/>
      <c r="I293" s="22"/>
      <c r="J293" s="25"/>
      <c r="K293" s="24"/>
      <c r="L293" s="22"/>
      <c r="M293" s="24"/>
      <c r="N293" s="22"/>
      <c r="O293" s="22"/>
      <c r="P293" s="22"/>
      <c r="Q293" s="26"/>
      <c r="R293" s="24"/>
      <c r="S293" s="22"/>
      <c r="T293" s="22"/>
      <c r="U293" s="26"/>
      <c r="V293" s="24"/>
      <c r="W293" s="22"/>
      <c r="X293" s="22"/>
      <c r="Y293" s="22"/>
      <c r="Z293" s="26"/>
    </row>
    <row r="294" spans="1:26" x14ac:dyDescent="0.2">
      <c r="A294" s="27"/>
      <c r="B294" s="28"/>
      <c r="C294" s="28"/>
      <c r="D294" s="28"/>
      <c r="E294" s="28"/>
      <c r="F294" s="28"/>
      <c r="G294" s="28"/>
      <c r="H294" s="28"/>
      <c r="I294" s="28"/>
      <c r="J294" s="29"/>
      <c r="K294" s="27"/>
      <c r="L294" s="28"/>
      <c r="M294" s="27"/>
      <c r="N294" s="28"/>
      <c r="O294" s="28"/>
      <c r="P294" s="28"/>
      <c r="Q294" s="29"/>
      <c r="R294" s="27"/>
      <c r="S294" s="28"/>
      <c r="T294" s="28"/>
      <c r="U294" s="29"/>
      <c r="V294" s="27"/>
      <c r="W294" s="28"/>
      <c r="X294" s="28"/>
      <c r="Y294" s="28"/>
      <c r="Z294" s="29"/>
    </row>
    <row r="295" spans="1:26" x14ac:dyDescent="0.2">
      <c r="A295" s="24"/>
      <c r="B295" s="22"/>
      <c r="C295" s="22"/>
      <c r="D295" s="22"/>
      <c r="E295" s="22"/>
      <c r="F295" s="22"/>
      <c r="G295" s="22"/>
      <c r="H295" s="22"/>
      <c r="I295" s="22"/>
      <c r="J295" s="25"/>
      <c r="K295" s="24"/>
      <c r="L295" s="22"/>
      <c r="M295" s="24"/>
      <c r="N295" s="22"/>
      <c r="O295" s="22"/>
      <c r="P295" s="22"/>
      <c r="Q295" s="26"/>
      <c r="R295" s="24"/>
      <c r="S295" s="22"/>
      <c r="T295" s="22"/>
      <c r="U295" s="26"/>
      <c r="V295" s="24"/>
      <c r="W295" s="22"/>
      <c r="X295" s="22"/>
      <c r="Y295" s="22"/>
      <c r="Z295" s="26"/>
    </row>
    <row r="296" spans="1:26" x14ac:dyDescent="0.2">
      <c r="A296" s="27"/>
      <c r="B296" s="28"/>
      <c r="C296" s="28"/>
      <c r="D296" s="28"/>
      <c r="E296" s="28"/>
      <c r="F296" s="28"/>
      <c r="G296" s="28"/>
      <c r="H296" s="28"/>
      <c r="I296" s="28"/>
      <c r="J296" s="29"/>
      <c r="K296" s="27"/>
      <c r="L296" s="28"/>
      <c r="M296" s="27"/>
      <c r="N296" s="28"/>
      <c r="O296" s="28"/>
      <c r="P296" s="28"/>
      <c r="Q296" s="29"/>
      <c r="R296" s="27"/>
      <c r="S296" s="28"/>
      <c r="T296" s="28"/>
      <c r="U296" s="29"/>
      <c r="V296" s="27"/>
      <c r="W296" s="28"/>
      <c r="X296" s="28"/>
      <c r="Y296" s="28"/>
      <c r="Z296" s="29"/>
    </row>
    <row r="297" spans="1:26" x14ac:dyDescent="0.2">
      <c r="A297" s="24"/>
      <c r="B297" s="22"/>
      <c r="C297" s="22"/>
      <c r="D297" s="22"/>
      <c r="E297" s="22"/>
      <c r="F297" s="22"/>
      <c r="G297" s="22"/>
      <c r="H297" s="22"/>
      <c r="I297" s="22"/>
      <c r="J297" s="25"/>
      <c r="K297" s="24"/>
      <c r="L297" s="22"/>
      <c r="M297" s="24"/>
      <c r="N297" s="22"/>
      <c r="O297" s="22"/>
      <c r="P297" s="22"/>
      <c r="Q297" s="26"/>
      <c r="R297" s="24"/>
      <c r="S297" s="22"/>
      <c r="T297" s="22"/>
      <c r="U297" s="26"/>
      <c r="V297" s="24"/>
      <c r="W297" s="22"/>
      <c r="X297" s="22"/>
      <c r="Y297" s="22"/>
      <c r="Z297" s="26"/>
    </row>
    <row r="298" spans="1:26" x14ac:dyDescent="0.2">
      <c r="A298" s="27"/>
      <c r="B298" s="28"/>
      <c r="C298" s="28"/>
      <c r="D298" s="28"/>
      <c r="E298" s="28"/>
      <c r="F298" s="28"/>
      <c r="G298" s="28"/>
      <c r="H298" s="28"/>
      <c r="I298" s="28"/>
      <c r="J298" s="29"/>
      <c r="K298" s="27"/>
      <c r="L298" s="28"/>
      <c r="M298" s="27"/>
      <c r="N298" s="28"/>
      <c r="O298" s="28"/>
      <c r="P298" s="28"/>
      <c r="Q298" s="29"/>
      <c r="R298" s="27"/>
      <c r="S298" s="28"/>
      <c r="T298" s="28"/>
      <c r="U298" s="29"/>
      <c r="V298" s="27"/>
      <c r="W298" s="28"/>
      <c r="X298" s="28"/>
      <c r="Y298" s="28"/>
      <c r="Z298" s="29"/>
    </row>
    <row r="299" spans="1:26" x14ac:dyDescent="0.2">
      <c r="A299" s="24"/>
      <c r="B299" s="22"/>
      <c r="C299" s="22"/>
      <c r="D299" s="22"/>
      <c r="E299" s="22"/>
      <c r="F299" s="22"/>
      <c r="G299" s="22"/>
      <c r="H299" s="22"/>
      <c r="I299" s="22"/>
      <c r="J299" s="25"/>
      <c r="K299" s="24"/>
      <c r="L299" s="22"/>
      <c r="M299" s="24"/>
      <c r="N299" s="22"/>
      <c r="O299" s="22"/>
      <c r="P299" s="22"/>
      <c r="Q299" s="26"/>
      <c r="R299" s="24"/>
      <c r="S299" s="22"/>
      <c r="T299" s="22"/>
      <c r="U299" s="26"/>
      <c r="V299" s="24"/>
      <c r="W299" s="22"/>
      <c r="X299" s="22"/>
      <c r="Y299" s="22"/>
      <c r="Z299" s="26"/>
    </row>
    <row r="300" spans="1:26" x14ac:dyDescent="0.2">
      <c r="A300" s="27"/>
      <c r="B300" s="28"/>
      <c r="C300" s="28"/>
      <c r="D300" s="28"/>
      <c r="E300" s="28"/>
      <c r="F300" s="28"/>
      <c r="G300" s="28"/>
      <c r="H300" s="28"/>
      <c r="I300" s="28"/>
      <c r="J300" s="29"/>
      <c r="K300" s="27"/>
      <c r="L300" s="28"/>
      <c r="M300" s="27"/>
      <c r="N300" s="28"/>
      <c r="O300" s="28"/>
      <c r="P300" s="28"/>
      <c r="Q300" s="29"/>
      <c r="R300" s="27"/>
      <c r="S300" s="28"/>
      <c r="T300" s="28"/>
      <c r="U300" s="29"/>
      <c r="V300" s="27"/>
      <c r="W300" s="28"/>
      <c r="X300" s="28"/>
      <c r="Y300" s="28"/>
      <c r="Z300" s="29"/>
    </row>
    <row r="301" spans="1:26" x14ac:dyDescent="0.2">
      <c r="A301" s="24"/>
      <c r="B301" s="22"/>
      <c r="C301" s="22"/>
      <c r="D301" s="22"/>
      <c r="E301" s="22"/>
      <c r="F301" s="22"/>
      <c r="G301" s="22"/>
      <c r="H301" s="22"/>
      <c r="I301" s="22"/>
      <c r="J301" s="25"/>
      <c r="K301" s="24"/>
      <c r="L301" s="22"/>
      <c r="M301" s="24"/>
      <c r="N301" s="22"/>
      <c r="O301" s="22"/>
      <c r="P301" s="22"/>
      <c r="Q301" s="26"/>
      <c r="R301" s="24"/>
      <c r="S301" s="22"/>
      <c r="T301" s="22"/>
      <c r="U301" s="26"/>
      <c r="V301" s="24"/>
      <c r="W301" s="22"/>
      <c r="X301" s="22"/>
      <c r="Y301" s="22"/>
      <c r="Z301" s="26"/>
    </row>
    <row r="302" spans="1:26" x14ac:dyDescent="0.2">
      <c r="A302" s="27"/>
      <c r="B302" s="28"/>
      <c r="C302" s="28"/>
      <c r="D302" s="28"/>
      <c r="E302" s="28"/>
      <c r="F302" s="28"/>
      <c r="G302" s="28"/>
      <c r="H302" s="28"/>
      <c r="I302" s="28"/>
      <c r="J302" s="29"/>
      <c r="K302" s="27"/>
      <c r="L302" s="28"/>
      <c r="M302" s="27"/>
      <c r="N302" s="28"/>
      <c r="O302" s="28"/>
      <c r="P302" s="28"/>
      <c r="Q302" s="29"/>
      <c r="R302" s="27"/>
      <c r="S302" s="28"/>
      <c r="T302" s="28"/>
      <c r="U302" s="29"/>
      <c r="V302" s="27"/>
      <c r="W302" s="28"/>
      <c r="X302" s="28"/>
      <c r="Y302" s="28"/>
      <c r="Z302" s="29"/>
    </row>
    <row r="303" spans="1:26" x14ac:dyDescent="0.2">
      <c r="A303" s="24"/>
      <c r="B303" s="22"/>
      <c r="C303" s="22"/>
      <c r="D303" s="22"/>
      <c r="E303" s="22"/>
      <c r="F303" s="22"/>
      <c r="G303" s="22"/>
      <c r="H303" s="22"/>
      <c r="I303" s="22"/>
      <c r="J303" s="25"/>
      <c r="K303" s="24"/>
      <c r="L303" s="22"/>
      <c r="M303" s="24"/>
      <c r="N303" s="22"/>
      <c r="O303" s="22"/>
      <c r="P303" s="22"/>
      <c r="Q303" s="26"/>
      <c r="R303" s="24"/>
      <c r="S303" s="22"/>
      <c r="T303" s="22"/>
      <c r="U303" s="26"/>
      <c r="V303" s="24"/>
      <c r="W303" s="22"/>
      <c r="X303" s="22"/>
      <c r="Y303" s="22"/>
      <c r="Z303" s="26"/>
    </row>
    <row r="304" spans="1:26" x14ac:dyDescent="0.2">
      <c r="A304" s="27"/>
      <c r="B304" s="28"/>
      <c r="C304" s="28"/>
      <c r="D304" s="28"/>
      <c r="E304" s="28"/>
      <c r="F304" s="28"/>
      <c r="G304" s="28"/>
      <c r="H304" s="28"/>
      <c r="I304" s="28"/>
      <c r="J304" s="29"/>
      <c r="K304" s="27"/>
      <c r="L304" s="28"/>
      <c r="M304" s="27"/>
      <c r="N304" s="28"/>
      <c r="O304" s="28"/>
      <c r="P304" s="28"/>
      <c r="Q304" s="29"/>
      <c r="R304" s="27"/>
      <c r="S304" s="28"/>
      <c r="T304" s="28"/>
      <c r="U304" s="29"/>
      <c r="V304" s="27"/>
      <c r="W304" s="28"/>
      <c r="X304" s="28"/>
      <c r="Y304" s="28"/>
      <c r="Z304" s="29"/>
    </row>
    <row r="305" spans="1:26" x14ac:dyDescent="0.2">
      <c r="A305" s="24"/>
      <c r="B305" s="22"/>
      <c r="C305" s="22"/>
      <c r="D305" s="22"/>
      <c r="E305" s="22"/>
      <c r="F305" s="22"/>
      <c r="G305" s="22"/>
      <c r="H305" s="22"/>
      <c r="I305" s="22"/>
      <c r="J305" s="25"/>
      <c r="K305" s="24"/>
      <c r="L305" s="22"/>
      <c r="M305" s="24"/>
      <c r="N305" s="22"/>
      <c r="O305" s="22"/>
      <c r="P305" s="22"/>
      <c r="Q305" s="26"/>
      <c r="R305" s="24"/>
      <c r="S305" s="22"/>
      <c r="T305" s="22"/>
      <c r="U305" s="26"/>
      <c r="V305" s="24"/>
      <c r="W305" s="22"/>
      <c r="X305" s="22"/>
      <c r="Y305" s="22"/>
      <c r="Z305" s="26"/>
    </row>
    <row r="306" spans="1:26" x14ac:dyDescent="0.2">
      <c r="A306" s="27"/>
      <c r="B306" s="28"/>
      <c r="C306" s="28"/>
      <c r="D306" s="28"/>
      <c r="E306" s="28"/>
      <c r="F306" s="28"/>
      <c r="G306" s="28"/>
      <c r="H306" s="28"/>
      <c r="I306" s="28"/>
      <c r="J306" s="29"/>
      <c r="K306" s="27"/>
      <c r="L306" s="28"/>
      <c r="M306" s="27"/>
      <c r="N306" s="28"/>
      <c r="O306" s="28"/>
      <c r="P306" s="28"/>
      <c r="Q306" s="29"/>
      <c r="R306" s="27"/>
      <c r="S306" s="28"/>
      <c r="T306" s="28"/>
      <c r="U306" s="29"/>
      <c r="V306" s="27"/>
      <c r="W306" s="28"/>
      <c r="X306" s="28"/>
      <c r="Y306" s="28"/>
      <c r="Z306" s="29"/>
    </row>
    <row r="307" spans="1:26" x14ac:dyDescent="0.2">
      <c r="A307" s="24"/>
      <c r="B307" s="22"/>
      <c r="C307" s="22"/>
      <c r="D307" s="22"/>
      <c r="E307" s="22"/>
      <c r="F307" s="22"/>
      <c r="G307" s="22"/>
      <c r="H307" s="22"/>
      <c r="I307" s="22"/>
      <c r="J307" s="25"/>
      <c r="K307" s="24"/>
      <c r="L307" s="22"/>
      <c r="M307" s="24"/>
      <c r="N307" s="22"/>
      <c r="O307" s="22"/>
      <c r="P307" s="22"/>
      <c r="Q307" s="26"/>
      <c r="R307" s="24"/>
      <c r="S307" s="22"/>
      <c r="T307" s="22"/>
      <c r="U307" s="26"/>
      <c r="V307" s="24"/>
      <c r="W307" s="22"/>
      <c r="X307" s="22"/>
      <c r="Y307" s="22"/>
      <c r="Z307" s="26"/>
    </row>
    <row r="308" spans="1:26" x14ac:dyDescent="0.2">
      <c r="A308" s="27"/>
      <c r="B308" s="28"/>
      <c r="C308" s="28"/>
      <c r="D308" s="28"/>
      <c r="E308" s="28"/>
      <c r="F308" s="28"/>
      <c r="G308" s="28"/>
      <c r="H308" s="28"/>
      <c r="I308" s="28"/>
      <c r="J308" s="29"/>
      <c r="K308" s="27"/>
      <c r="L308" s="28"/>
      <c r="M308" s="27"/>
      <c r="N308" s="28"/>
      <c r="O308" s="28"/>
      <c r="P308" s="28"/>
      <c r="Q308" s="29"/>
      <c r="R308" s="27"/>
      <c r="S308" s="28"/>
      <c r="T308" s="28"/>
      <c r="U308" s="29"/>
      <c r="V308" s="27"/>
      <c r="W308" s="28"/>
      <c r="X308" s="28"/>
      <c r="Y308" s="28"/>
      <c r="Z308" s="29"/>
    </row>
    <row r="309" spans="1:26" x14ac:dyDescent="0.2">
      <c r="A309" s="24"/>
      <c r="B309" s="22"/>
      <c r="C309" s="22"/>
      <c r="D309" s="22"/>
      <c r="E309" s="22"/>
      <c r="F309" s="22"/>
      <c r="G309" s="22"/>
      <c r="H309" s="22"/>
      <c r="I309" s="22"/>
      <c r="J309" s="25"/>
      <c r="K309" s="24"/>
      <c r="L309" s="22"/>
      <c r="M309" s="24"/>
      <c r="N309" s="22"/>
      <c r="O309" s="22"/>
      <c r="P309" s="22"/>
      <c r="Q309" s="26"/>
      <c r="R309" s="24"/>
      <c r="S309" s="22"/>
      <c r="T309" s="22"/>
      <c r="U309" s="26"/>
      <c r="V309" s="24"/>
      <c r="W309" s="22"/>
      <c r="X309" s="22"/>
      <c r="Y309" s="22"/>
      <c r="Z309" s="26"/>
    </row>
    <row r="310" spans="1:26" x14ac:dyDescent="0.2">
      <c r="A310" s="27"/>
      <c r="B310" s="28"/>
      <c r="C310" s="28"/>
      <c r="D310" s="28"/>
      <c r="E310" s="28"/>
      <c r="F310" s="28"/>
      <c r="G310" s="28"/>
      <c r="H310" s="28"/>
      <c r="I310" s="28"/>
      <c r="J310" s="29"/>
      <c r="K310" s="27"/>
      <c r="L310" s="28"/>
      <c r="M310" s="27"/>
      <c r="N310" s="28"/>
      <c r="O310" s="28"/>
      <c r="P310" s="28"/>
      <c r="Q310" s="29"/>
      <c r="R310" s="27"/>
      <c r="S310" s="28"/>
      <c r="T310" s="28"/>
      <c r="U310" s="29"/>
      <c r="V310" s="27"/>
      <c r="W310" s="28"/>
      <c r="X310" s="28"/>
      <c r="Y310" s="28"/>
      <c r="Z310" s="29"/>
    </row>
    <row r="311" spans="1:26" x14ac:dyDescent="0.2">
      <c r="A311" s="24"/>
      <c r="B311" s="22"/>
      <c r="C311" s="22"/>
      <c r="D311" s="22"/>
      <c r="E311" s="22"/>
      <c r="F311" s="22"/>
      <c r="G311" s="22"/>
      <c r="H311" s="22"/>
      <c r="I311" s="22"/>
      <c r="J311" s="25"/>
      <c r="K311" s="24"/>
      <c r="L311" s="22"/>
      <c r="M311" s="24"/>
      <c r="N311" s="22"/>
      <c r="O311" s="22"/>
      <c r="P311" s="22"/>
      <c r="Q311" s="26"/>
      <c r="R311" s="24"/>
      <c r="S311" s="22"/>
      <c r="T311" s="22"/>
      <c r="U311" s="26"/>
      <c r="V311" s="24"/>
      <c r="W311" s="22"/>
      <c r="X311" s="22"/>
      <c r="Y311" s="22"/>
      <c r="Z311" s="26"/>
    </row>
    <row r="312" spans="1:26" x14ac:dyDescent="0.2">
      <c r="A312" s="27"/>
      <c r="B312" s="28"/>
      <c r="C312" s="28"/>
      <c r="D312" s="28"/>
      <c r="E312" s="28"/>
      <c r="F312" s="28"/>
      <c r="G312" s="28"/>
      <c r="H312" s="28"/>
      <c r="I312" s="28"/>
      <c r="J312" s="29"/>
      <c r="K312" s="27"/>
      <c r="L312" s="28"/>
      <c r="M312" s="27"/>
      <c r="N312" s="28"/>
      <c r="O312" s="28"/>
      <c r="P312" s="28"/>
      <c r="Q312" s="29"/>
      <c r="R312" s="27"/>
      <c r="S312" s="28"/>
      <c r="T312" s="28"/>
      <c r="U312" s="29"/>
      <c r="V312" s="27"/>
      <c r="W312" s="28"/>
      <c r="X312" s="28"/>
      <c r="Y312" s="28"/>
      <c r="Z312" s="29"/>
    </row>
    <row r="313" spans="1:26" x14ac:dyDescent="0.2">
      <c r="A313" s="24"/>
      <c r="B313" s="22"/>
      <c r="C313" s="22"/>
      <c r="D313" s="22"/>
      <c r="E313" s="22"/>
      <c r="F313" s="22"/>
      <c r="G313" s="22"/>
      <c r="H313" s="22"/>
      <c r="I313" s="22"/>
      <c r="J313" s="25"/>
      <c r="K313" s="24"/>
      <c r="L313" s="22"/>
      <c r="M313" s="24"/>
      <c r="N313" s="22"/>
      <c r="O313" s="22"/>
      <c r="P313" s="22"/>
      <c r="Q313" s="26"/>
      <c r="R313" s="24"/>
      <c r="S313" s="22"/>
      <c r="T313" s="22"/>
      <c r="U313" s="26"/>
      <c r="V313" s="24"/>
      <c r="W313" s="22"/>
      <c r="X313" s="22"/>
      <c r="Y313" s="22"/>
      <c r="Z313" s="26"/>
    </row>
    <row r="314" spans="1:26" x14ac:dyDescent="0.2">
      <c r="A314" s="27"/>
      <c r="B314" s="28"/>
      <c r="C314" s="28"/>
      <c r="D314" s="28"/>
      <c r="E314" s="28"/>
      <c r="F314" s="28"/>
      <c r="G314" s="28"/>
      <c r="H314" s="28"/>
      <c r="I314" s="28"/>
      <c r="J314" s="29"/>
      <c r="K314" s="27"/>
      <c r="L314" s="28"/>
      <c r="M314" s="27"/>
      <c r="N314" s="28"/>
      <c r="O314" s="28"/>
      <c r="P314" s="28"/>
      <c r="Q314" s="29"/>
      <c r="R314" s="27"/>
      <c r="S314" s="28"/>
      <c r="T314" s="28"/>
      <c r="U314" s="29"/>
      <c r="V314" s="27"/>
      <c r="W314" s="28"/>
      <c r="X314" s="28"/>
      <c r="Y314" s="28"/>
      <c r="Z314" s="29"/>
    </row>
    <row r="315" spans="1:26" x14ac:dyDescent="0.2">
      <c r="A315" s="24"/>
      <c r="B315" s="22"/>
      <c r="C315" s="22"/>
      <c r="D315" s="22"/>
      <c r="E315" s="22"/>
      <c r="F315" s="22"/>
      <c r="G315" s="22"/>
      <c r="H315" s="22"/>
      <c r="I315" s="22"/>
      <c r="J315" s="25"/>
      <c r="K315" s="24"/>
      <c r="L315" s="22"/>
      <c r="M315" s="24"/>
      <c r="N315" s="22"/>
      <c r="O315" s="22"/>
      <c r="P315" s="22"/>
      <c r="Q315" s="26"/>
      <c r="R315" s="24"/>
      <c r="S315" s="22"/>
      <c r="T315" s="22"/>
      <c r="U315" s="26"/>
      <c r="V315" s="24"/>
      <c r="W315" s="22"/>
      <c r="X315" s="22"/>
      <c r="Y315" s="22"/>
      <c r="Z315" s="26"/>
    </row>
    <row r="316" spans="1:26" x14ac:dyDescent="0.2">
      <c r="A316" s="27"/>
      <c r="B316" s="28"/>
      <c r="C316" s="28"/>
      <c r="D316" s="28"/>
      <c r="E316" s="28"/>
      <c r="F316" s="28"/>
      <c r="G316" s="28"/>
      <c r="H316" s="28"/>
      <c r="I316" s="28"/>
      <c r="J316" s="29"/>
      <c r="K316" s="27"/>
      <c r="L316" s="28"/>
      <c r="M316" s="27"/>
      <c r="N316" s="28"/>
      <c r="O316" s="28"/>
      <c r="P316" s="28"/>
      <c r="Q316" s="29"/>
      <c r="R316" s="27"/>
      <c r="S316" s="28"/>
      <c r="T316" s="28"/>
      <c r="U316" s="29"/>
      <c r="V316" s="27"/>
      <c r="W316" s="28"/>
      <c r="X316" s="28"/>
      <c r="Y316" s="28"/>
      <c r="Z316" s="29"/>
    </row>
    <row r="317" spans="1:26" x14ac:dyDescent="0.2">
      <c r="A317" s="24"/>
      <c r="B317" s="22"/>
      <c r="C317" s="22"/>
      <c r="D317" s="22"/>
      <c r="E317" s="22"/>
      <c r="F317" s="22"/>
      <c r="G317" s="22"/>
      <c r="H317" s="22"/>
      <c r="I317" s="22"/>
      <c r="J317" s="25"/>
      <c r="K317" s="24"/>
      <c r="L317" s="22"/>
      <c r="M317" s="24"/>
      <c r="N317" s="22"/>
      <c r="O317" s="22"/>
      <c r="P317" s="22"/>
      <c r="Q317" s="26"/>
      <c r="R317" s="24"/>
      <c r="S317" s="22"/>
      <c r="T317" s="22"/>
      <c r="U317" s="26"/>
      <c r="V317" s="24"/>
      <c r="W317" s="22"/>
      <c r="X317" s="22"/>
      <c r="Y317" s="22"/>
      <c r="Z317" s="26"/>
    </row>
    <row r="318" spans="1:26" x14ac:dyDescent="0.2">
      <c r="A318" s="27"/>
      <c r="B318" s="28"/>
      <c r="C318" s="28"/>
      <c r="D318" s="28"/>
      <c r="E318" s="28"/>
      <c r="F318" s="28"/>
      <c r="G318" s="28"/>
      <c r="H318" s="28"/>
      <c r="I318" s="28"/>
      <c r="J318" s="29"/>
      <c r="K318" s="27"/>
      <c r="L318" s="28"/>
      <c r="M318" s="27"/>
      <c r="N318" s="28"/>
      <c r="O318" s="28"/>
      <c r="P318" s="28"/>
      <c r="Q318" s="29"/>
      <c r="R318" s="27"/>
      <c r="S318" s="28"/>
      <c r="T318" s="28"/>
      <c r="U318" s="29"/>
      <c r="V318" s="27"/>
      <c r="W318" s="28"/>
      <c r="X318" s="28"/>
      <c r="Y318" s="28"/>
      <c r="Z318" s="29"/>
    </row>
    <row r="319" spans="1:26" x14ac:dyDescent="0.2">
      <c r="A319" s="24"/>
      <c r="B319" s="22"/>
      <c r="C319" s="22"/>
      <c r="D319" s="22"/>
      <c r="E319" s="22"/>
      <c r="F319" s="22"/>
      <c r="G319" s="22"/>
      <c r="H319" s="22"/>
      <c r="I319" s="22"/>
      <c r="J319" s="25"/>
      <c r="K319" s="24"/>
      <c r="L319" s="22"/>
      <c r="M319" s="24"/>
      <c r="N319" s="22"/>
      <c r="O319" s="22"/>
      <c r="P319" s="22"/>
      <c r="Q319" s="26"/>
      <c r="R319" s="24"/>
      <c r="S319" s="22"/>
      <c r="T319" s="22"/>
      <c r="U319" s="26"/>
      <c r="V319" s="24"/>
      <c r="W319" s="22"/>
      <c r="X319" s="22"/>
      <c r="Y319" s="22"/>
      <c r="Z319" s="26"/>
    </row>
    <row r="320" spans="1:26" x14ac:dyDescent="0.2">
      <c r="A320" s="27"/>
      <c r="B320" s="28"/>
      <c r="C320" s="28"/>
      <c r="D320" s="28"/>
      <c r="E320" s="28"/>
      <c r="F320" s="28"/>
      <c r="G320" s="28"/>
      <c r="H320" s="28"/>
      <c r="I320" s="28"/>
      <c r="J320" s="29"/>
      <c r="K320" s="27"/>
      <c r="L320" s="28"/>
      <c r="M320" s="27"/>
      <c r="N320" s="28"/>
      <c r="O320" s="28"/>
      <c r="P320" s="28"/>
      <c r="Q320" s="29"/>
      <c r="R320" s="27"/>
      <c r="S320" s="28"/>
      <c r="T320" s="28"/>
      <c r="U320" s="29"/>
      <c r="V320" s="27"/>
      <c r="W320" s="28"/>
      <c r="X320" s="28"/>
      <c r="Y320" s="28"/>
      <c r="Z320" s="29"/>
    </row>
    <row r="321" spans="1:26" x14ac:dyDescent="0.2">
      <c r="A321" s="24"/>
      <c r="B321" s="22"/>
      <c r="C321" s="22"/>
      <c r="D321" s="22"/>
      <c r="E321" s="22"/>
      <c r="F321" s="22"/>
      <c r="G321" s="22"/>
      <c r="H321" s="22"/>
      <c r="I321" s="22"/>
      <c r="J321" s="25"/>
      <c r="K321" s="24"/>
      <c r="L321" s="22"/>
      <c r="M321" s="24"/>
      <c r="N321" s="22"/>
      <c r="O321" s="22"/>
      <c r="P321" s="22"/>
      <c r="Q321" s="26"/>
      <c r="R321" s="24"/>
      <c r="S321" s="22"/>
      <c r="T321" s="22"/>
      <c r="U321" s="26"/>
      <c r="V321" s="24"/>
      <c r="W321" s="22"/>
      <c r="X321" s="22"/>
      <c r="Y321" s="22"/>
      <c r="Z321" s="26"/>
    </row>
    <row r="322" spans="1:26" x14ac:dyDescent="0.2">
      <c r="A322" s="27"/>
      <c r="B322" s="28"/>
      <c r="C322" s="28"/>
      <c r="D322" s="28"/>
      <c r="E322" s="28"/>
      <c r="F322" s="28"/>
      <c r="G322" s="28"/>
      <c r="H322" s="28"/>
      <c r="I322" s="28"/>
      <c r="J322" s="29"/>
      <c r="K322" s="27"/>
      <c r="L322" s="28"/>
      <c r="M322" s="27"/>
      <c r="N322" s="28"/>
      <c r="O322" s="28"/>
      <c r="P322" s="28"/>
      <c r="Q322" s="29"/>
      <c r="R322" s="27"/>
      <c r="S322" s="28"/>
      <c r="T322" s="28"/>
      <c r="U322" s="29"/>
      <c r="V322" s="27"/>
      <c r="W322" s="28"/>
      <c r="X322" s="28"/>
      <c r="Y322" s="28"/>
      <c r="Z322" s="29"/>
    </row>
    <row r="323" spans="1:26" x14ac:dyDescent="0.2">
      <c r="A323" s="24"/>
      <c r="B323" s="22"/>
      <c r="C323" s="22"/>
      <c r="D323" s="22"/>
      <c r="E323" s="22"/>
      <c r="F323" s="22"/>
      <c r="G323" s="22"/>
      <c r="H323" s="22"/>
      <c r="I323" s="22"/>
      <c r="J323" s="25"/>
      <c r="K323" s="24"/>
      <c r="L323" s="22"/>
      <c r="M323" s="24"/>
      <c r="N323" s="22"/>
      <c r="O323" s="22"/>
      <c r="P323" s="22"/>
      <c r="Q323" s="26"/>
      <c r="R323" s="24"/>
      <c r="S323" s="22"/>
      <c r="T323" s="22"/>
      <c r="U323" s="26"/>
      <c r="V323" s="24"/>
      <c r="W323" s="22"/>
      <c r="X323" s="22"/>
      <c r="Y323" s="22"/>
      <c r="Z323" s="26"/>
    </row>
    <row r="324" spans="1:26" x14ac:dyDescent="0.2">
      <c r="A324" s="27"/>
      <c r="B324" s="28"/>
      <c r="C324" s="28"/>
      <c r="D324" s="28"/>
      <c r="E324" s="28"/>
      <c r="F324" s="28"/>
      <c r="G324" s="28"/>
      <c r="H324" s="28"/>
      <c r="I324" s="28"/>
      <c r="J324" s="29"/>
      <c r="K324" s="27"/>
      <c r="L324" s="28"/>
      <c r="M324" s="27"/>
      <c r="N324" s="28"/>
      <c r="O324" s="28"/>
      <c r="P324" s="28"/>
      <c r="Q324" s="29"/>
      <c r="R324" s="27"/>
      <c r="S324" s="28"/>
      <c r="T324" s="28"/>
      <c r="U324" s="29"/>
      <c r="V324" s="27"/>
      <c r="W324" s="28"/>
      <c r="X324" s="28"/>
      <c r="Y324" s="28"/>
      <c r="Z324" s="29"/>
    </row>
    <row r="325" spans="1:26" x14ac:dyDescent="0.2">
      <c r="A325" s="24"/>
      <c r="B325" s="22"/>
      <c r="C325" s="22"/>
      <c r="D325" s="22"/>
      <c r="E325" s="22"/>
      <c r="F325" s="22"/>
      <c r="G325" s="22"/>
      <c r="H325" s="22"/>
      <c r="I325" s="22"/>
      <c r="J325" s="25"/>
      <c r="K325" s="24"/>
      <c r="L325" s="22"/>
      <c r="M325" s="24"/>
      <c r="N325" s="22"/>
      <c r="O325" s="22"/>
      <c r="P325" s="22"/>
      <c r="Q325" s="26"/>
      <c r="R325" s="24"/>
      <c r="S325" s="22"/>
      <c r="T325" s="22"/>
      <c r="U325" s="26"/>
      <c r="V325" s="24"/>
      <c r="W325" s="22"/>
      <c r="X325" s="22"/>
      <c r="Y325" s="22"/>
      <c r="Z325" s="26"/>
    </row>
    <row r="326" spans="1:26" x14ac:dyDescent="0.2">
      <c r="A326" s="27"/>
      <c r="B326" s="28"/>
      <c r="C326" s="28"/>
      <c r="D326" s="28"/>
      <c r="E326" s="28"/>
      <c r="F326" s="28"/>
      <c r="G326" s="28"/>
      <c r="H326" s="28"/>
      <c r="I326" s="28"/>
      <c r="J326" s="29"/>
      <c r="K326" s="27"/>
      <c r="L326" s="28"/>
      <c r="M326" s="27"/>
      <c r="N326" s="28"/>
      <c r="O326" s="28"/>
      <c r="P326" s="28"/>
      <c r="Q326" s="29"/>
      <c r="R326" s="27"/>
      <c r="S326" s="28"/>
      <c r="T326" s="28"/>
      <c r="U326" s="29"/>
      <c r="V326" s="27"/>
      <c r="W326" s="28"/>
      <c r="X326" s="28"/>
      <c r="Y326" s="28"/>
      <c r="Z326" s="29"/>
    </row>
    <row r="327" spans="1:26" x14ac:dyDescent="0.2">
      <c r="A327" s="24"/>
      <c r="B327" s="22"/>
      <c r="C327" s="22"/>
      <c r="D327" s="22"/>
      <c r="E327" s="22"/>
      <c r="F327" s="22"/>
      <c r="G327" s="22"/>
      <c r="H327" s="22"/>
      <c r="I327" s="22"/>
      <c r="J327" s="25"/>
      <c r="K327" s="24"/>
      <c r="L327" s="22"/>
      <c r="M327" s="24"/>
      <c r="N327" s="22"/>
      <c r="O327" s="22"/>
      <c r="P327" s="22"/>
      <c r="Q327" s="26"/>
      <c r="R327" s="24"/>
      <c r="S327" s="22"/>
      <c r="T327" s="22"/>
      <c r="U327" s="26"/>
      <c r="V327" s="24"/>
      <c r="W327" s="22"/>
      <c r="X327" s="22"/>
      <c r="Y327" s="22"/>
      <c r="Z327" s="26"/>
    </row>
    <row r="328" spans="1:26" x14ac:dyDescent="0.2">
      <c r="A328" s="27"/>
      <c r="B328" s="28"/>
      <c r="C328" s="28"/>
      <c r="D328" s="28"/>
      <c r="E328" s="28"/>
      <c r="F328" s="28"/>
      <c r="G328" s="28"/>
      <c r="H328" s="28"/>
      <c r="I328" s="28"/>
      <c r="J328" s="29"/>
      <c r="K328" s="27"/>
      <c r="L328" s="28"/>
      <c r="M328" s="27"/>
      <c r="N328" s="28"/>
      <c r="O328" s="28"/>
      <c r="P328" s="28"/>
      <c r="Q328" s="29"/>
      <c r="R328" s="27"/>
      <c r="S328" s="28"/>
      <c r="T328" s="28"/>
      <c r="U328" s="29"/>
      <c r="V328" s="27"/>
      <c r="W328" s="28"/>
      <c r="X328" s="28"/>
      <c r="Y328" s="28"/>
      <c r="Z328" s="29"/>
    </row>
    <row r="329" spans="1:26" x14ac:dyDescent="0.2">
      <c r="A329" s="24"/>
      <c r="B329" s="22"/>
      <c r="C329" s="22"/>
      <c r="D329" s="22"/>
      <c r="E329" s="22"/>
      <c r="F329" s="22"/>
      <c r="G329" s="22"/>
      <c r="H329" s="22"/>
      <c r="I329" s="22"/>
      <c r="J329" s="25"/>
      <c r="K329" s="24"/>
      <c r="L329" s="22"/>
      <c r="M329" s="24"/>
      <c r="N329" s="22"/>
      <c r="O329" s="22"/>
      <c r="P329" s="22"/>
      <c r="Q329" s="26"/>
      <c r="R329" s="24"/>
      <c r="S329" s="22"/>
      <c r="T329" s="22"/>
      <c r="U329" s="26"/>
      <c r="V329" s="24"/>
      <c r="W329" s="22"/>
      <c r="X329" s="22"/>
      <c r="Y329" s="22"/>
      <c r="Z329" s="26"/>
    </row>
    <row r="330" spans="1:26" x14ac:dyDescent="0.2">
      <c r="A330" s="27"/>
      <c r="B330" s="28"/>
      <c r="C330" s="28"/>
      <c r="D330" s="28"/>
      <c r="E330" s="28"/>
      <c r="F330" s="28"/>
      <c r="G330" s="28"/>
      <c r="H330" s="28"/>
      <c r="I330" s="28"/>
      <c r="J330" s="29"/>
      <c r="K330" s="27"/>
      <c r="L330" s="28"/>
      <c r="M330" s="27"/>
      <c r="N330" s="28"/>
      <c r="O330" s="28"/>
      <c r="P330" s="28"/>
      <c r="Q330" s="29"/>
      <c r="R330" s="27"/>
      <c r="S330" s="28"/>
      <c r="T330" s="28"/>
      <c r="U330" s="29"/>
      <c r="V330" s="27"/>
      <c r="W330" s="28"/>
      <c r="X330" s="28"/>
      <c r="Y330" s="28"/>
      <c r="Z330" s="29"/>
    </row>
    <row r="331" spans="1:26" x14ac:dyDescent="0.2">
      <c r="A331" s="24"/>
      <c r="B331" s="22"/>
      <c r="C331" s="22"/>
      <c r="D331" s="22"/>
      <c r="E331" s="22"/>
      <c r="F331" s="22"/>
      <c r="G331" s="22"/>
      <c r="H331" s="22"/>
      <c r="I331" s="22"/>
      <c r="J331" s="25"/>
      <c r="K331" s="24"/>
      <c r="L331" s="22"/>
      <c r="M331" s="24"/>
      <c r="N331" s="22"/>
      <c r="O331" s="22"/>
      <c r="P331" s="22"/>
      <c r="Q331" s="26"/>
      <c r="R331" s="24"/>
      <c r="S331" s="22"/>
      <c r="T331" s="22"/>
      <c r="U331" s="26"/>
      <c r="V331" s="24"/>
      <c r="W331" s="22"/>
      <c r="X331" s="22"/>
      <c r="Y331" s="22"/>
      <c r="Z331" s="26"/>
    </row>
    <row r="332" spans="1:26" x14ac:dyDescent="0.2">
      <c r="A332" s="27"/>
      <c r="B332" s="28"/>
      <c r="C332" s="28"/>
      <c r="D332" s="28"/>
      <c r="E332" s="28"/>
      <c r="F332" s="28"/>
      <c r="G332" s="28"/>
      <c r="H332" s="28"/>
      <c r="I332" s="28"/>
      <c r="J332" s="29"/>
      <c r="K332" s="27"/>
      <c r="L332" s="28"/>
      <c r="M332" s="27"/>
      <c r="N332" s="28"/>
      <c r="O332" s="28"/>
      <c r="P332" s="28"/>
      <c r="Q332" s="29"/>
      <c r="R332" s="27"/>
      <c r="S332" s="28"/>
      <c r="T332" s="28"/>
      <c r="U332" s="29"/>
      <c r="V332" s="27"/>
      <c r="W332" s="28"/>
      <c r="X332" s="28"/>
      <c r="Y332" s="28"/>
      <c r="Z332" s="29"/>
    </row>
    <row r="333" spans="1:26" x14ac:dyDescent="0.2">
      <c r="A333" s="24"/>
      <c r="B333" s="22"/>
      <c r="C333" s="22"/>
      <c r="D333" s="22"/>
      <c r="E333" s="22"/>
      <c r="F333" s="22"/>
      <c r="G333" s="22"/>
      <c r="H333" s="22"/>
      <c r="I333" s="22"/>
      <c r="J333" s="25"/>
      <c r="K333" s="24"/>
      <c r="L333" s="22"/>
      <c r="M333" s="24"/>
      <c r="N333" s="22"/>
      <c r="O333" s="22"/>
      <c r="P333" s="22"/>
      <c r="Q333" s="26"/>
      <c r="R333" s="24"/>
      <c r="S333" s="22"/>
      <c r="T333" s="22"/>
      <c r="U333" s="26"/>
      <c r="V333" s="24"/>
      <c r="W333" s="22"/>
      <c r="X333" s="22"/>
      <c r="Y333" s="22"/>
      <c r="Z333" s="26"/>
    </row>
    <row r="334" spans="1:26" x14ac:dyDescent="0.2">
      <c r="A334" s="27"/>
      <c r="B334" s="28"/>
      <c r="C334" s="28"/>
      <c r="D334" s="28"/>
      <c r="E334" s="28"/>
      <c r="F334" s="28"/>
      <c r="G334" s="28"/>
      <c r="H334" s="28"/>
      <c r="I334" s="28"/>
      <c r="J334" s="29"/>
      <c r="K334" s="27"/>
      <c r="L334" s="28"/>
      <c r="M334" s="27"/>
      <c r="N334" s="28"/>
      <c r="O334" s="28"/>
      <c r="P334" s="28"/>
      <c r="Q334" s="29"/>
      <c r="R334" s="27"/>
      <c r="S334" s="28"/>
      <c r="T334" s="28"/>
      <c r="U334" s="29"/>
      <c r="V334" s="27"/>
      <c r="W334" s="28"/>
      <c r="X334" s="28"/>
      <c r="Y334" s="28"/>
      <c r="Z334" s="29"/>
    </row>
    <row r="335" spans="1:26" x14ac:dyDescent="0.2">
      <c r="A335" s="24"/>
      <c r="B335" s="22"/>
      <c r="C335" s="22"/>
      <c r="D335" s="22"/>
      <c r="E335" s="22"/>
      <c r="F335" s="22"/>
      <c r="G335" s="22"/>
      <c r="H335" s="22"/>
      <c r="I335" s="22"/>
      <c r="J335" s="25"/>
      <c r="K335" s="24"/>
      <c r="L335" s="22"/>
      <c r="M335" s="24"/>
      <c r="N335" s="22"/>
      <c r="O335" s="22"/>
      <c r="P335" s="22"/>
      <c r="Q335" s="26"/>
      <c r="R335" s="24"/>
      <c r="S335" s="22"/>
      <c r="T335" s="22"/>
      <c r="U335" s="26"/>
      <c r="V335" s="24"/>
      <c r="W335" s="22"/>
      <c r="X335" s="22"/>
      <c r="Y335" s="22"/>
      <c r="Z335" s="26"/>
    </row>
    <row r="336" spans="1:26" x14ac:dyDescent="0.2">
      <c r="A336" s="27"/>
      <c r="B336" s="28"/>
      <c r="C336" s="28"/>
      <c r="D336" s="28"/>
      <c r="E336" s="28"/>
      <c r="F336" s="28"/>
      <c r="G336" s="28"/>
      <c r="H336" s="28"/>
      <c r="I336" s="28"/>
      <c r="J336" s="29"/>
      <c r="K336" s="27"/>
      <c r="L336" s="28"/>
      <c r="M336" s="27"/>
      <c r="N336" s="28"/>
      <c r="O336" s="28"/>
      <c r="P336" s="28"/>
      <c r="Q336" s="29"/>
      <c r="R336" s="27"/>
      <c r="S336" s="28"/>
      <c r="T336" s="28"/>
      <c r="U336" s="29"/>
      <c r="V336" s="27"/>
      <c r="W336" s="28"/>
      <c r="X336" s="28"/>
      <c r="Y336" s="28"/>
      <c r="Z336" s="29"/>
    </row>
    <row r="337" spans="1:26" x14ac:dyDescent="0.2">
      <c r="A337" s="24"/>
      <c r="B337" s="22"/>
      <c r="C337" s="22"/>
      <c r="D337" s="22"/>
      <c r="E337" s="22"/>
      <c r="F337" s="22"/>
      <c r="G337" s="22"/>
      <c r="H337" s="22"/>
      <c r="I337" s="22"/>
      <c r="J337" s="25"/>
      <c r="K337" s="24"/>
      <c r="L337" s="22"/>
      <c r="M337" s="24"/>
      <c r="N337" s="22"/>
      <c r="O337" s="22"/>
      <c r="P337" s="22"/>
      <c r="Q337" s="26"/>
      <c r="R337" s="24"/>
      <c r="S337" s="22"/>
      <c r="T337" s="22"/>
      <c r="U337" s="26"/>
      <c r="V337" s="24"/>
      <c r="W337" s="22"/>
      <c r="X337" s="22"/>
      <c r="Y337" s="22"/>
      <c r="Z337" s="26"/>
    </row>
    <row r="338" spans="1:26" x14ac:dyDescent="0.2">
      <c r="A338" s="27"/>
      <c r="B338" s="28"/>
      <c r="C338" s="28"/>
      <c r="D338" s="28"/>
      <c r="E338" s="28"/>
      <c r="F338" s="28"/>
      <c r="G338" s="28"/>
      <c r="H338" s="28"/>
      <c r="I338" s="28"/>
      <c r="J338" s="29"/>
      <c r="K338" s="27"/>
      <c r="L338" s="28"/>
      <c r="M338" s="27"/>
      <c r="N338" s="28"/>
      <c r="O338" s="28"/>
      <c r="P338" s="28"/>
      <c r="Q338" s="29"/>
      <c r="R338" s="27"/>
      <c r="S338" s="28"/>
      <c r="T338" s="28"/>
      <c r="U338" s="29"/>
      <c r="V338" s="27"/>
      <c r="W338" s="28"/>
      <c r="X338" s="28"/>
      <c r="Y338" s="28"/>
      <c r="Z338" s="29"/>
    </row>
    <row r="339" spans="1:26" x14ac:dyDescent="0.2">
      <c r="A339" s="24"/>
      <c r="B339" s="22"/>
      <c r="C339" s="22"/>
      <c r="D339" s="22"/>
      <c r="E339" s="22"/>
      <c r="F339" s="22"/>
      <c r="G339" s="22"/>
      <c r="H339" s="22"/>
      <c r="I339" s="22"/>
      <c r="J339" s="25"/>
      <c r="K339" s="24"/>
      <c r="L339" s="22"/>
      <c r="M339" s="24"/>
      <c r="N339" s="22"/>
      <c r="O339" s="22"/>
      <c r="P339" s="22"/>
      <c r="Q339" s="26"/>
      <c r="R339" s="24"/>
      <c r="S339" s="22"/>
      <c r="T339" s="22"/>
      <c r="U339" s="26"/>
      <c r="V339" s="24"/>
      <c r="W339" s="22"/>
      <c r="X339" s="22"/>
      <c r="Y339" s="22"/>
      <c r="Z339" s="26"/>
    </row>
    <row r="340" spans="1:26" x14ac:dyDescent="0.2">
      <c r="A340" s="27"/>
      <c r="B340" s="28"/>
      <c r="C340" s="28"/>
      <c r="D340" s="28"/>
      <c r="E340" s="28"/>
      <c r="F340" s="28"/>
      <c r="G340" s="28"/>
      <c r="H340" s="28"/>
      <c r="I340" s="28"/>
      <c r="J340" s="29"/>
      <c r="K340" s="27"/>
      <c r="L340" s="28"/>
      <c r="M340" s="27"/>
      <c r="N340" s="28"/>
      <c r="O340" s="28"/>
      <c r="P340" s="28"/>
      <c r="Q340" s="29"/>
      <c r="R340" s="27"/>
      <c r="S340" s="28"/>
      <c r="T340" s="28"/>
      <c r="U340" s="29"/>
      <c r="V340" s="27"/>
      <c r="W340" s="28"/>
      <c r="X340" s="28"/>
      <c r="Y340" s="28"/>
      <c r="Z340" s="29"/>
    </row>
    <row r="341" spans="1:26" x14ac:dyDescent="0.2">
      <c r="A341" s="24"/>
      <c r="B341" s="22"/>
      <c r="C341" s="22"/>
      <c r="D341" s="22"/>
      <c r="E341" s="22"/>
      <c r="F341" s="22"/>
      <c r="G341" s="22"/>
      <c r="H341" s="22"/>
      <c r="I341" s="22"/>
      <c r="J341" s="25"/>
      <c r="K341" s="24"/>
      <c r="L341" s="22"/>
      <c r="M341" s="24"/>
      <c r="N341" s="22"/>
      <c r="O341" s="22"/>
      <c r="P341" s="22"/>
      <c r="Q341" s="26"/>
      <c r="R341" s="24"/>
      <c r="S341" s="22"/>
      <c r="T341" s="22"/>
      <c r="U341" s="26"/>
      <c r="V341" s="24"/>
      <c r="W341" s="22"/>
      <c r="X341" s="22"/>
      <c r="Y341" s="22"/>
      <c r="Z341" s="26"/>
    </row>
    <row r="342" spans="1:26" x14ac:dyDescent="0.2">
      <c r="A342" s="27"/>
      <c r="B342" s="28"/>
      <c r="C342" s="28"/>
      <c r="D342" s="28"/>
      <c r="E342" s="28"/>
      <c r="F342" s="28"/>
      <c r="G342" s="28"/>
      <c r="H342" s="28"/>
      <c r="I342" s="28"/>
      <c r="J342" s="29"/>
      <c r="K342" s="27"/>
      <c r="L342" s="28"/>
      <c r="M342" s="27"/>
      <c r="N342" s="28"/>
      <c r="O342" s="28"/>
      <c r="P342" s="28"/>
      <c r="Q342" s="29"/>
      <c r="R342" s="27"/>
      <c r="S342" s="28"/>
      <c r="T342" s="28"/>
      <c r="U342" s="29"/>
      <c r="V342" s="27"/>
      <c r="W342" s="28"/>
      <c r="X342" s="28"/>
      <c r="Y342" s="28"/>
      <c r="Z342" s="29"/>
    </row>
    <row r="343" spans="1:26" x14ac:dyDescent="0.2">
      <c r="A343" s="24"/>
      <c r="B343" s="22"/>
      <c r="C343" s="22"/>
      <c r="D343" s="22"/>
      <c r="E343" s="22"/>
      <c r="F343" s="22"/>
      <c r="G343" s="22"/>
      <c r="H343" s="22"/>
      <c r="I343" s="22"/>
      <c r="J343" s="25"/>
      <c r="K343" s="24"/>
      <c r="L343" s="22"/>
      <c r="M343" s="24"/>
      <c r="N343" s="22"/>
      <c r="O343" s="22"/>
      <c r="P343" s="22"/>
      <c r="Q343" s="26"/>
      <c r="R343" s="24"/>
      <c r="S343" s="22"/>
      <c r="T343" s="22"/>
      <c r="U343" s="26"/>
      <c r="V343" s="24"/>
      <c r="W343" s="22"/>
      <c r="X343" s="22"/>
      <c r="Y343" s="22"/>
      <c r="Z343" s="26"/>
    </row>
    <row r="344" spans="1:26" x14ac:dyDescent="0.2">
      <c r="A344" s="27"/>
      <c r="B344" s="28"/>
      <c r="C344" s="28"/>
      <c r="D344" s="28"/>
      <c r="E344" s="28"/>
      <c r="F344" s="28"/>
      <c r="G344" s="28"/>
      <c r="H344" s="28"/>
      <c r="I344" s="28"/>
      <c r="J344" s="29"/>
      <c r="K344" s="27"/>
      <c r="L344" s="28"/>
      <c r="M344" s="27"/>
      <c r="N344" s="28"/>
      <c r="O344" s="28"/>
      <c r="P344" s="28"/>
      <c r="Q344" s="29"/>
      <c r="R344" s="27"/>
      <c r="S344" s="28"/>
      <c r="T344" s="28"/>
      <c r="U344" s="29"/>
      <c r="V344" s="27"/>
      <c r="W344" s="28"/>
      <c r="X344" s="28"/>
      <c r="Y344" s="28"/>
      <c r="Z344" s="29"/>
    </row>
    <row r="345" spans="1:26" x14ac:dyDescent="0.2">
      <c r="A345" s="24"/>
      <c r="B345" s="22"/>
      <c r="C345" s="22"/>
      <c r="D345" s="22"/>
      <c r="E345" s="22"/>
      <c r="F345" s="22"/>
      <c r="G345" s="22"/>
      <c r="H345" s="22"/>
      <c r="I345" s="22"/>
      <c r="J345" s="25"/>
      <c r="K345" s="24"/>
      <c r="L345" s="22"/>
      <c r="M345" s="24"/>
      <c r="N345" s="22"/>
      <c r="O345" s="22"/>
      <c r="P345" s="22"/>
      <c r="Q345" s="26"/>
      <c r="R345" s="24"/>
      <c r="S345" s="22"/>
      <c r="T345" s="22"/>
      <c r="U345" s="26"/>
      <c r="V345" s="24"/>
      <c r="W345" s="22"/>
      <c r="X345" s="22"/>
      <c r="Y345" s="22"/>
      <c r="Z345" s="26"/>
    </row>
    <row r="346" spans="1:26" x14ac:dyDescent="0.2">
      <c r="A346" s="27"/>
      <c r="B346" s="28"/>
      <c r="C346" s="28"/>
      <c r="D346" s="28"/>
      <c r="E346" s="28"/>
      <c r="F346" s="28"/>
      <c r="G346" s="28"/>
      <c r="H346" s="28"/>
      <c r="I346" s="28"/>
      <c r="J346" s="29"/>
      <c r="K346" s="27"/>
      <c r="L346" s="28"/>
      <c r="M346" s="27"/>
      <c r="N346" s="28"/>
      <c r="O346" s="28"/>
      <c r="P346" s="28"/>
      <c r="Q346" s="29"/>
      <c r="R346" s="27"/>
      <c r="S346" s="28"/>
      <c r="T346" s="28"/>
      <c r="U346" s="29"/>
      <c r="V346" s="27"/>
      <c r="W346" s="28"/>
      <c r="X346" s="28"/>
      <c r="Y346" s="28"/>
      <c r="Z346" s="29"/>
    </row>
    <row r="347" spans="1:26" x14ac:dyDescent="0.2">
      <c r="A347" s="24"/>
      <c r="B347" s="22"/>
      <c r="C347" s="22"/>
      <c r="D347" s="22"/>
      <c r="E347" s="22"/>
      <c r="F347" s="22"/>
      <c r="G347" s="22"/>
      <c r="H347" s="22"/>
      <c r="I347" s="22"/>
      <c r="J347" s="25"/>
      <c r="K347" s="24"/>
      <c r="L347" s="22"/>
      <c r="M347" s="24"/>
      <c r="N347" s="22"/>
      <c r="O347" s="22"/>
      <c r="P347" s="22"/>
      <c r="Q347" s="26"/>
      <c r="R347" s="24"/>
      <c r="S347" s="22"/>
      <c r="T347" s="22"/>
      <c r="U347" s="26"/>
      <c r="V347" s="24"/>
      <c r="W347" s="22"/>
      <c r="X347" s="22"/>
      <c r="Y347" s="22"/>
      <c r="Z347" s="26"/>
    </row>
    <row r="348" spans="1:26" x14ac:dyDescent="0.2">
      <c r="A348" s="27"/>
      <c r="B348" s="28"/>
      <c r="C348" s="28"/>
      <c r="D348" s="28"/>
      <c r="E348" s="28"/>
      <c r="F348" s="28"/>
      <c r="G348" s="28"/>
      <c r="H348" s="28"/>
      <c r="I348" s="28"/>
      <c r="J348" s="29"/>
      <c r="K348" s="27"/>
      <c r="L348" s="28"/>
      <c r="M348" s="27"/>
      <c r="N348" s="28"/>
      <c r="O348" s="28"/>
      <c r="P348" s="28"/>
      <c r="Q348" s="29"/>
      <c r="R348" s="27"/>
      <c r="S348" s="28"/>
      <c r="T348" s="28"/>
      <c r="U348" s="29"/>
      <c r="V348" s="27"/>
      <c r="W348" s="28"/>
      <c r="X348" s="28"/>
      <c r="Y348" s="28"/>
      <c r="Z348" s="29"/>
    </row>
    <row r="349" spans="1:26" x14ac:dyDescent="0.2">
      <c r="A349" s="24"/>
      <c r="B349" s="22"/>
      <c r="C349" s="22"/>
      <c r="D349" s="22"/>
      <c r="E349" s="22"/>
      <c r="F349" s="22"/>
      <c r="G349" s="22"/>
      <c r="H349" s="22"/>
      <c r="I349" s="22"/>
      <c r="J349" s="25"/>
      <c r="K349" s="24"/>
      <c r="L349" s="22"/>
      <c r="M349" s="24"/>
      <c r="N349" s="22"/>
      <c r="O349" s="22"/>
      <c r="P349" s="22"/>
      <c r="Q349" s="26"/>
      <c r="R349" s="24"/>
      <c r="S349" s="22"/>
      <c r="T349" s="22"/>
      <c r="U349" s="26"/>
      <c r="V349" s="24"/>
      <c r="W349" s="22"/>
      <c r="X349" s="22"/>
      <c r="Y349" s="22"/>
      <c r="Z349" s="26"/>
    </row>
    <row r="350" spans="1:26" x14ac:dyDescent="0.2">
      <c r="A350" s="27"/>
      <c r="B350" s="28"/>
      <c r="C350" s="28"/>
      <c r="D350" s="28"/>
      <c r="E350" s="28"/>
      <c r="F350" s="28"/>
      <c r="G350" s="28"/>
      <c r="H350" s="28"/>
      <c r="I350" s="28"/>
      <c r="J350" s="29"/>
      <c r="K350" s="27"/>
      <c r="L350" s="28"/>
      <c r="M350" s="27"/>
      <c r="N350" s="28"/>
      <c r="O350" s="28"/>
      <c r="P350" s="28"/>
      <c r="Q350" s="29"/>
      <c r="R350" s="27"/>
      <c r="S350" s="28"/>
      <c r="T350" s="28"/>
      <c r="U350" s="29"/>
      <c r="V350" s="27"/>
      <c r="W350" s="28"/>
      <c r="X350" s="28"/>
      <c r="Y350" s="28"/>
      <c r="Z350" s="29"/>
    </row>
    <row r="351" spans="1:26" x14ac:dyDescent="0.2">
      <c r="A351" s="24"/>
      <c r="B351" s="22"/>
      <c r="C351" s="22"/>
      <c r="D351" s="22"/>
      <c r="E351" s="22"/>
      <c r="F351" s="22"/>
      <c r="G351" s="22"/>
      <c r="H351" s="22"/>
      <c r="I351" s="22"/>
      <c r="J351" s="25"/>
      <c r="K351" s="24"/>
      <c r="L351" s="22"/>
      <c r="M351" s="24"/>
      <c r="N351" s="22"/>
      <c r="O351" s="22"/>
      <c r="P351" s="22"/>
      <c r="Q351" s="26"/>
      <c r="R351" s="24"/>
      <c r="S351" s="22"/>
      <c r="T351" s="22"/>
      <c r="U351" s="26"/>
      <c r="V351" s="24"/>
      <c r="W351" s="22"/>
      <c r="X351" s="22"/>
      <c r="Y351" s="22"/>
      <c r="Z351" s="26"/>
    </row>
    <row r="352" spans="1:26" x14ac:dyDescent="0.2">
      <c r="A352" s="27"/>
      <c r="B352" s="28"/>
      <c r="C352" s="28"/>
      <c r="D352" s="28"/>
      <c r="E352" s="28"/>
      <c r="F352" s="28"/>
      <c r="G352" s="28"/>
      <c r="H352" s="28"/>
      <c r="I352" s="28"/>
      <c r="J352" s="29"/>
      <c r="K352" s="27"/>
      <c r="L352" s="28"/>
      <c r="M352" s="27"/>
      <c r="N352" s="28"/>
      <c r="O352" s="28"/>
      <c r="P352" s="28"/>
      <c r="Q352" s="29"/>
      <c r="R352" s="27"/>
      <c r="S352" s="28"/>
      <c r="T352" s="28"/>
      <c r="U352" s="29"/>
      <c r="V352" s="27"/>
      <c r="W352" s="28"/>
      <c r="X352" s="28"/>
      <c r="Y352" s="28"/>
      <c r="Z352" s="29"/>
    </row>
    <row r="353" spans="1:26" x14ac:dyDescent="0.2">
      <c r="A353" s="24"/>
      <c r="B353" s="22"/>
      <c r="C353" s="22"/>
      <c r="D353" s="22"/>
      <c r="E353" s="22"/>
      <c r="F353" s="22"/>
      <c r="G353" s="22"/>
      <c r="H353" s="22"/>
      <c r="I353" s="22"/>
      <c r="J353" s="25"/>
      <c r="K353" s="24"/>
      <c r="L353" s="22"/>
      <c r="M353" s="24"/>
      <c r="N353" s="22"/>
      <c r="O353" s="22"/>
      <c r="P353" s="22"/>
      <c r="Q353" s="26"/>
      <c r="R353" s="24"/>
      <c r="S353" s="22"/>
      <c r="T353" s="22"/>
      <c r="U353" s="26"/>
      <c r="V353" s="24"/>
      <c r="W353" s="22"/>
      <c r="X353" s="22"/>
      <c r="Y353" s="22"/>
      <c r="Z353" s="26"/>
    </row>
    <row r="354" spans="1:26" x14ac:dyDescent="0.2">
      <c r="A354" s="27"/>
      <c r="B354" s="28"/>
      <c r="C354" s="28"/>
      <c r="D354" s="28"/>
      <c r="E354" s="28"/>
      <c r="F354" s="28"/>
      <c r="G354" s="28"/>
      <c r="H354" s="28"/>
      <c r="I354" s="28"/>
      <c r="J354" s="29"/>
      <c r="K354" s="27"/>
      <c r="L354" s="28"/>
      <c r="M354" s="27"/>
      <c r="N354" s="28"/>
      <c r="O354" s="28"/>
      <c r="P354" s="28"/>
      <c r="Q354" s="29"/>
      <c r="R354" s="27"/>
      <c r="S354" s="28"/>
      <c r="T354" s="28"/>
      <c r="U354" s="29"/>
      <c r="V354" s="27"/>
      <c r="W354" s="28"/>
      <c r="X354" s="28"/>
      <c r="Y354" s="28"/>
      <c r="Z354" s="29"/>
    </row>
    <row r="355" spans="1:26" x14ac:dyDescent="0.2">
      <c r="A355" s="24"/>
      <c r="B355" s="22"/>
      <c r="C355" s="22"/>
      <c r="D355" s="22"/>
      <c r="E355" s="22"/>
      <c r="F355" s="22"/>
      <c r="G355" s="22"/>
      <c r="H355" s="22"/>
      <c r="I355" s="22"/>
      <c r="J355" s="25"/>
      <c r="K355" s="24"/>
      <c r="L355" s="22"/>
      <c r="M355" s="24"/>
      <c r="N355" s="22"/>
      <c r="O355" s="22"/>
      <c r="P355" s="22"/>
      <c r="Q355" s="26"/>
      <c r="R355" s="24"/>
      <c r="S355" s="22"/>
      <c r="T355" s="22"/>
      <c r="U355" s="26"/>
      <c r="V355" s="24"/>
      <c r="W355" s="22"/>
      <c r="X355" s="22"/>
      <c r="Y355" s="22"/>
      <c r="Z355" s="26"/>
    </row>
    <row r="356" spans="1:26" x14ac:dyDescent="0.2">
      <c r="A356" s="27"/>
      <c r="B356" s="28"/>
      <c r="C356" s="28"/>
      <c r="D356" s="28"/>
      <c r="E356" s="28"/>
      <c r="F356" s="28"/>
      <c r="G356" s="28"/>
      <c r="H356" s="28"/>
      <c r="I356" s="28"/>
      <c r="J356" s="29"/>
      <c r="K356" s="27"/>
      <c r="L356" s="28"/>
      <c r="M356" s="27"/>
      <c r="N356" s="28"/>
      <c r="O356" s="28"/>
      <c r="P356" s="28"/>
      <c r="Q356" s="29"/>
      <c r="R356" s="27"/>
      <c r="S356" s="28"/>
      <c r="T356" s="28"/>
      <c r="U356" s="29"/>
      <c r="V356" s="27"/>
      <c r="W356" s="28"/>
      <c r="X356" s="28"/>
      <c r="Y356" s="28"/>
      <c r="Z356" s="29"/>
    </row>
    <row r="357" spans="1:26" x14ac:dyDescent="0.2">
      <c r="A357" s="24"/>
      <c r="B357" s="22"/>
      <c r="C357" s="22"/>
      <c r="D357" s="22"/>
      <c r="E357" s="22"/>
      <c r="F357" s="22"/>
      <c r="G357" s="22"/>
      <c r="H357" s="22"/>
      <c r="I357" s="22"/>
      <c r="J357" s="25"/>
      <c r="K357" s="24"/>
      <c r="L357" s="22"/>
      <c r="M357" s="24"/>
      <c r="N357" s="22"/>
      <c r="O357" s="22"/>
      <c r="P357" s="22"/>
      <c r="Q357" s="26"/>
      <c r="R357" s="24"/>
      <c r="S357" s="22"/>
      <c r="T357" s="22"/>
      <c r="U357" s="26"/>
      <c r="V357" s="24"/>
      <c r="W357" s="22"/>
      <c r="X357" s="22"/>
      <c r="Y357" s="22"/>
      <c r="Z357" s="26"/>
    </row>
    <row r="358" spans="1:26" x14ac:dyDescent="0.2">
      <c r="A358" s="27"/>
      <c r="B358" s="28"/>
      <c r="C358" s="28"/>
      <c r="D358" s="28"/>
      <c r="E358" s="28"/>
      <c r="F358" s="28"/>
      <c r="G358" s="28"/>
      <c r="H358" s="28"/>
      <c r="I358" s="28"/>
      <c r="J358" s="29"/>
      <c r="K358" s="27"/>
      <c r="L358" s="28"/>
      <c r="M358" s="27"/>
      <c r="N358" s="28"/>
      <c r="O358" s="28"/>
      <c r="P358" s="28"/>
      <c r="Q358" s="29"/>
      <c r="R358" s="27"/>
      <c r="S358" s="28"/>
      <c r="T358" s="28"/>
      <c r="U358" s="29"/>
      <c r="V358" s="27"/>
      <c r="W358" s="28"/>
      <c r="X358" s="28"/>
      <c r="Y358" s="28"/>
      <c r="Z358" s="29"/>
    </row>
    <row r="359" spans="1:26" x14ac:dyDescent="0.2">
      <c r="A359" s="24"/>
      <c r="B359" s="22"/>
      <c r="C359" s="22"/>
      <c r="D359" s="22"/>
      <c r="E359" s="22"/>
      <c r="F359" s="22"/>
      <c r="G359" s="22"/>
      <c r="H359" s="22"/>
      <c r="I359" s="22"/>
      <c r="J359" s="25"/>
      <c r="K359" s="24"/>
      <c r="L359" s="22"/>
      <c r="M359" s="24"/>
      <c r="N359" s="22"/>
      <c r="O359" s="22"/>
      <c r="P359" s="22"/>
      <c r="Q359" s="26"/>
      <c r="R359" s="24"/>
      <c r="S359" s="22"/>
      <c r="T359" s="22"/>
      <c r="U359" s="26"/>
      <c r="V359" s="24"/>
      <c r="W359" s="22"/>
      <c r="X359" s="22"/>
      <c r="Y359" s="22"/>
      <c r="Z359" s="26"/>
    </row>
    <row r="360" spans="1:26" x14ac:dyDescent="0.2">
      <c r="A360" s="27"/>
      <c r="B360" s="28"/>
      <c r="C360" s="28"/>
      <c r="D360" s="28"/>
      <c r="E360" s="28"/>
      <c r="F360" s="28"/>
      <c r="G360" s="28"/>
      <c r="H360" s="28"/>
      <c r="I360" s="28"/>
      <c r="J360" s="29"/>
      <c r="K360" s="27"/>
      <c r="L360" s="28"/>
      <c r="M360" s="27"/>
      <c r="N360" s="28"/>
      <c r="O360" s="28"/>
      <c r="P360" s="28"/>
      <c r="Q360" s="29"/>
      <c r="R360" s="27"/>
      <c r="S360" s="28"/>
      <c r="T360" s="28"/>
      <c r="U360" s="29"/>
      <c r="V360" s="27"/>
      <c r="W360" s="28"/>
      <c r="X360" s="28"/>
      <c r="Y360" s="28"/>
      <c r="Z360" s="29"/>
    </row>
    <row r="361" spans="1:26" x14ac:dyDescent="0.2">
      <c r="A361" s="24"/>
      <c r="B361" s="22"/>
      <c r="C361" s="22"/>
      <c r="D361" s="22"/>
      <c r="E361" s="22"/>
      <c r="F361" s="22"/>
      <c r="G361" s="22"/>
      <c r="H361" s="22"/>
      <c r="I361" s="22"/>
      <c r="J361" s="25"/>
      <c r="K361" s="24"/>
      <c r="L361" s="22"/>
      <c r="M361" s="24"/>
      <c r="N361" s="22"/>
      <c r="O361" s="22"/>
      <c r="P361" s="22"/>
      <c r="Q361" s="26"/>
      <c r="R361" s="24"/>
      <c r="S361" s="22"/>
      <c r="T361" s="22"/>
      <c r="U361" s="26"/>
      <c r="V361" s="24"/>
      <c r="W361" s="22"/>
      <c r="X361" s="22"/>
      <c r="Y361" s="22"/>
      <c r="Z361" s="26"/>
    </row>
    <row r="362" spans="1:26" x14ac:dyDescent="0.2">
      <c r="A362" s="27"/>
      <c r="B362" s="28"/>
      <c r="C362" s="28"/>
      <c r="D362" s="28"/>
      <c r="E362" s="28"/>
      <c r="F362" s="28"/>
      <c r="G362" s="28"/>
      <c r="H362" s="28"/>
      <c r="I362" s="28"/>
      <c r="J362" s="29"/>
      <c r="K362" s="27"/>
      <c r="L362" s="28"/>
      <c r="M362" s="27"/>
      <c r="N362" s="28"/>
      <c r="O362" s="28"/>
      <c r="P362" s="28"/>
      <c r="Q362" s="29"/>
      <c r="R362" s="27"/>
      <c r="S362" s="28"/>
      <c r="T362" s="28"/>
      <c r="U362" s="29"/>
      <c r="V362" s="27"/>
      <c r="W362" s="28"/>
      <c r="X362" s="28"/>
      <c r="Y362" s="28"/>
      <c r="Z362" s="29"/>
    </row>
    <row r="363" spans="1:26" x14ac:dyDescent="0.2">
      <c r="A363" s="24"/>
      <c r="B363" s="22"/>
      <c r="C363" s="22"/>
      <c r="D363" s="22"/>
      <c r="E363" s="22"/>
      <c r="F363" s="22"/>
      <c r="G363" s="22"/>
      <c r="H363" s="22"/>
      <c r="I363" s="22"/>
      <c r="J363" s="25"/>
      <c r="K363" s="24"/>
      <c r="L363" s="22"/>
      <c r="M363" s="24"/>
      <c r="N363" s="22"/>
      <c r="O363" s="22"/>
      <c r="P363" s="22"/>
      <c r="Q363" s="26"/>
      <c r="R363" s="24"/>
      <c r="S363" s="22"/>
      <c r="T363" s="22"/>
      <c r="U363" s="26"/>
      <c r="V363" s="24"/>
      <c r="W363" s="22"/>
      <c r="X363" s="22"/>
      <c r="Y363" s="22"/>
      <c r="Z363" s="26"/>
    </row>
    <row r="364" spans="1:26" x14ac:dyDescent="0.2">
      <c r="A364" s="27"/>
      <c r="B364" s="28"/>
      <c r="C364" s="28"/>
      <c r="D364" s="28"/>
      <c r="E364" s="28"/>
      <c r="F364" s="28"/>
      <c r="G364" s="28"/>
      <c r="H364" s="28"/>
      <c r="I364" s="28"/>
      <c r="J364" s="29"/>
      <c r="K364" s="27"/>
      <c r="L364" s="28"/>
      <c r="M364" s="27"/>
      <c r="N364" s="28"/>
      <c r="O364" s="28"/>
      <c r="P364" s="28"/>
      <c r="Q364" s="29"/>
      <c r="R364" s="27"/>
      <c r="S364" s="28"/>
      <c r="T364" s="28"/>
      <c r="U364" s="29"/>
      <c r="V364" s="27"/>
      <c r="W364" s="28"/>
      <c r="X364" s="28"/>
      <c r="Y364" s="28"/>
      <c r="Z364" s="29"/>
    </row>
    <row r="365" spans="1:26" x14ac:dyDescent="0.2">
      <c r="A365" s="24"/>
      <c r="B365" s="22"/>
      <c r="C365" s="22"/>
      <c r="D365" s="22"/>
      <c r="E365" s="22"/>
      <c r="F365" s="22"/>
      <c r="G365" s="22"/>
      <c r="H365" s="22"/>
      <c r="I365" s="22"/>
      <c r="J365" s="25"/>
      <c r="K365" s="24"/>
      <c r="L365" s="22"/>
      <c r="M365" s="24"/>
      <c r="N365" s="22"/>
      <c r="O365" s="22"/>
      <c r="P365" s="22"/>
      <c r="Q365" s="26"/>
      <c r="R365" s="24"/>
      <c r="S365" s="22"/>
      <c r="T365" s="22"/>
      <c r="U365" s="26"/>
      <c r="V365" s="24"/>
      <c r="W365" s="22"/>
      <c r="X365" s="22"/>
      <c r="Y365" s="22"/>
      <c r="Z365" s="26"/>
    </row>
    <row r="366" spans="1:26" x14ac:dyDescent="0.2">
      <c r="A366" s="27"/>
      <c r="B366" s="28"/>
      <c r="C366" s="28"/>
      <c r="D366" s="28"/>
      <c r="E366" s="28"/>
      <c r="F366" s="28"/>
      <c r="G366" s="28"/>
      <c r="H366" s="28"/>
      <c r="I366" s="28"/>
      <c r="J366" s="29"/>
      <c r="K366" s="27"/>
      <c r="L366" s="28"/>
      <c r="M366" s="27"/>
      <c r="N366" s="28"/>
      <c r="O366" s="28"/>
      <c r="P366" s="28"/>
      <c r="Q366" s="29"/>
      <c r="R366" s="27"/>
      <c r="S366" s="28"/>
      <c r="T366" s="28"/>
      <c r="U366" s="29"/>
      <c r="V366" s="27"/>
      <c r="W366" s="28"/>
      <c r="X366" s="28"/>
      <c r="Y366" s="28"/>
      <c r="Z366" s="29"/>
    </row>
    <row r="367" spans="1:26" x14ac:dyDescent="0.2">
      <c r="A367" s="24"/>
      <c r="B367" s="22"/>
      <c r="C367" s="22"/>
      <c r="D367" s="22"/>
      <c r="E367" s="22"/>
      <c r="F367" s="22"/>
      <c r="G367" s="22"/>
      <c r="H367" s="22"/>
      <c r="I367" s="22"/>
      <c r="J367" s="25"/>
      <c r="K367" s="24"/>
      <c r="L367" s="22"/>
      <c r="M367" s="24"/>
      <c r="N367" s="22"/>
      <c r="O367" s="22"/>
      <c r="P367" s="22"/>
      <c r="Q367" s="26"/>
      <c r="R367" s="24"/>
      <c r="S367" s="22"/>
      <c r="T367" s="22"/>
      <c r="U367" s="26"/>
      <c r="V367" s="24"/>
      <c r="W367" s="22"/>
      <c r="X367" s="22"/>
      <c r="Y367" s="22"/>
      <c r="Z367" s="26"/>
    </row>
    <row r="368" spans="1:26" x14ac:dyDescent="0.2">
      <c r="A368" s="27"/>
      <c r="B368" s="28"/>
      <c r="C368" s="28"/>
      <c r="D368" s="28"/>
      <c r="E368" s="28"/>
      <c r="F368" s="28"/>
      <c r="G368" s="28"/>
      <c r="H368" s="28"/>
      <c r="I368" s="28"/>
      <c r="J368" s="29"/>
      <c r="K368" s="27"/>
      <c r="L368" s="28"/>
      <c r="M368" s="27"/>
      <c r="N368" s="28"/>
      <c r="O368" s="28"/>
      <c r="P368" s="28"/>
      <c r="Q368" s="29"/>
      <c r="R368" s="27"/>
      <c r="S368" s="28"/>
      <c r="T368" s="28"/>
      <c r="U368" s="29"/>
      <c r="V368" s="27"/>
      <c r="W368" s="28"/>
      <c r="X368" s="28"/>
      <c r="Y368" s="28"/>
      <c r="Z368" s="29"/>
    </row>
    <row r="369" spans="1:26" x14ac:dyDescent="0.2">
      <c r="A369" s="24"/>
      <c r="B369" s="22"/>
      <c r="C369" s="22"/>
      <c r="D369" s="22"/>
      <c r="E369" s="22"/>
      <c r="F369" s="22"/>
      <c r="G369" s="22"/>
      <c r="H369" s="22"/>
      <c r="I369" s="22"/>
      <c r="J369" s="25"/>
      <c r="K369" s="24"/>
      <c r="L369" s="22"/>
      <c r="M369" s="24"/>
      <c r="N369" s="22"/>
      <c r="O369" s="22"/>
      <c r="P369" s="22"/>
      <c r="Q369" s="26"/>
      <c r="R369" s="24"/>
      <c r="S369" s="22"/>
      <c r="T369" s="22"/>
      <c r="U369" s="26"/>
      <c r="V369" s="24"/>
      <c r="W369" s="22"/>
      <c r="X369" s="22"/>
      <c r="Y369" s="22"/>
      <c r="Z369" s="26"/>
    </row>
    <row r="370" spans="1:26" x14ac:dyDescent="0.2">
      <c r="A370" s="27"/>
      <c r="B370" s="28"/>
      <c r="C370" s="28"/>
      <c r="D370" s="28"/>
      <c r="E370" s="28"/>
      <c r="F370" s="28"/>
      <c r="G370" s="28"/>
      <c r="H370" s="28"/>
      <c r="I370" s="28"/>
      <c r="J370" s="29"/>
      <c r="K370" s="27"/>
      <c r="L370" s="28"/>
      <c r="M370" s="27"/>
      <c r="N370" s="28"/>
      <c r="O370" s="28"/>
      <c r="P370" s="28"/>
      <c r="Q370" s="29"/>
      <c r="R370" s="27"/>
      <c r="S370" s="28"/>
      <c r="T370" s="28"/>
      <c r="U370" s="29"/>
      <c r="V370" s="27"/>
      <c r="W370" s="28"/>
      <c r="X370" s="28"/>
      <c r="Y370" s="28"/>
      <c r="Z370" s="29"/>
    </row>
    <row r="371" spans="1:26" x14ac:dyDescent="0.2">
      <c r="A371" s="24"/>
      <c r="B371" s="22"/>
      <c r="C371" s="22"/>
      <c r="D371" s="22"/>
      <c r="E371" s="22"/>
      <c r="F371" s="22"/>
      <c r="G371" s="22"/>
      <c r="H371" s="22"/>
      <c r="I371" s="22"/>
      <c r="J371" s="25"/>
      <c r="K371" s="24"/>
      <c r="L371" s="22"/>
      <c r="M371" s="24"/>
      <c r="N371" s="22"/>
      <c r="O371" s="22"/>
      <c r="P371" s="22"/>
      <c r="Q371" s="26"/>
      <c r="R371" s="24"/>
      <c r="S371" s="22"/>
      <c r="T371" s="22"/>
      <c r="U371" s="26"/>
      <c r="V371" s="24"/>
      <c r="W371" s="22"/>
      <c r="X371" s="22"/>
      <c r="Y371" s="22"/>
      <c r="Z371" s="26"/>
    </row>
    <row r="372" spans="1:26" x14ac:dyDescent="0.2">
      <c r="A372" s="27"/>
      <c r="B372" s="28"/>
      <c r="C372" s="28"/>
      <c r="D372" s="28"/>
      <c r="E372" s="28"/>
      <c r="F372" s="28"/>
      <c r="G372" s="28"/>
      <c r="H372" s="28"/>
      <c r="I372" s="28"/>
      <c r="J372" s="29"/>
      <c r="K372" s="27"/>
      <c r="L372" s="28"/>
      <c r="M372" s="27"/>
      <c r="N372" s="28"/>
      <c r="O372" s="28"/>
      <c r="P372" s="28"/>
      <c r="Q372" s="29"/>
      <c r="R372" s="27"/>
      <c r="S372" s="28"/>
      <c r="T372" s="28"/>
      <c r="U372" s="29"/>
      <c r="V372" s="27"/>
      <c r="W372" s="28"/>
      <c r="X372" s="28"/>
      <c r="Y372" s="28"/>
      <c r="Z372" s="29"/>
    </row>
    <row r="373" spans="1:26" x14ac:dyDescent="0.2">
      <c r="A373" s="24"/>
      <c r="B373" s="22"/>
      <c r="C373" s="22"/>
      <c r="D373" s="22"/>
      <c r="E373" s="22"/>
      <c r="F373" s="22"/>
      <c r="G373" s="22"/>
      <c r="H373" s="22"/>
      <c r="I373" s="22"/>
      <c r="J373" s="25"/>
      <c r="K373" s="24"/>
      <c r="L373" s="22"/>
      <c r="M373" s="24"/>
      <c r="N373" s="22"/>
      <c r="O373" s="22"/>
      <c r="P373" s="22"/>
      <c r="Q373" s="26"/>
      <c r="R373" s="24"/>
      <c r="S373" s="22"/>
      <c r="T373" s="22"/>
      <c r="U373" s="26"/>
      <c r="V373" s="24"/>
      <c r="W373" s="22"/>
      <c r="X373" s="22"/>
      <c r="Y373" s="22"/>
      <c r="Z373" s="26"/>
    </row>
    <row r="374" spans="1:26" x14ac:dyDescent="0.2">
      <c r="A374" s="27"/>
      <c r="B374" s="28"/>
      <c r="C374" s="28"/>
      <c r="D374" s="28"/>
      <c r="E374" s="28"/>
      <c r="F374" s="28"/>
      <c r="G374" s="28"/>
      <c r="H374" s="28"/>
      <c r="I374" s="28"/>
      <c r="J374" s="29"/>
      <c r="K374" s="27"/>
      <c r="L374" s="28"/>
      <c r="M374" s="27"/>
      <c r="N374" s="28"/>
      <c r="O374" s="28"/>
      <c r="P374" s="28"/>
      <c r="Q374" s="29"/>
      <c r="R374" s="27"/>
      <c r="S374" s="28"/>
      <c r="T374" s="28"/>
      <c r="U374" s="29"/>
      <c r="V374" s="27"/>
      <c r="W374" s="28"/>
      <c r="X374" s="28"/>
      <c r="Y374" s="28"/>
      <c r="Z374" s="29"/>
    </row>
    <row r="375" spans="1:26" x14ac:dyDescent="0.2">
      <c r="A375" s="24"/>
      <c r="B375" s="22"/>
      <c r="C375" s="22"/>
      <c r="D375" s="22"/>
      <c r="E375" s="22"/>
      <c r="F375" s="22"/>
      <c r="G375" s="22"/>
      <c r="H375" s="22"/>
      <c r="I375" s="22"/>
      <c r="J375" s="25"/>
      <c r="K375" s="24"/>
      <c r="L375" s="22"/>
      <c r="M375" s="24"/>
      <c r="N375" s="22"/>
      <c r="O375" s="22"/>
      <c r="P375" s="22"/>
      <c r="Q375" s="26"/>
      <c r="R375" s="24"/>
      <c r="S375" s="22"/>
      <c r="T375" s="22"/>
      <c r="U375" s="26"/>
      <c r="V375" s="24"/>
      <c r="W375" s="22"/>
      <c r="X375" s="22"/>
      <c r="Y375" s="22"/>
      <c r="Z375" s="26"/>
    </row>
    <row r="376" spans="1:26" x14ac:dyDescent="0.2">
      <c r="A376" s="27"/>
      <c r="B376" s="28"/>
      <c r="C376" s="28"/>
      <c r="D376" s="28"/>
      <c r="E376" s="28"/>
      <c r="F376" s="28"/>
      <c r="G376" s="28"/>
      <c r="H376" s="28"/>
      <c r="I376" s="28"/>
      <c r="J376" s="29"/>
      <c r="K376" s="27"/>
      <c r="L376" s="28"/>
      <c r="M376" s="27"/>
      <c r="N376" s="28"/>
      <c r="O376" s="28"/>
      <c r="P376" s="28"/>
      <c r="Q376" s="29"/>
      <c r="R376" s="27"/>
      <c r="S376" s="28"/>
      <c r="T376" s="28"/>
      <c r="U376" s="29"/>
      <c r="V376" s="27"/>
      <c r="W376" s="28"/>
      <c r="X376" s="28"/>
      <c r="Y376" s="28"/>
      <c r="Z376" s="29"/>
    </row>
    <row r="377" spans="1:26" x14ac:dyDescent="0.2">
      <c r="A377" s="24"/>
      <c r="B377" s="22"/>
      <c r="C377" s="22"/>
      <c r="D377" s="22"/>
      <c r="E377" s="22"/>
      <c r="F377" s="22"/>
      <c r="G377" s="22"/>
      <c r="H377" s="22"/>
      <c r="I377" s="22"/>
      <c r="J377" s="25"/>
      <c r="K377" s="24"/>
      <c r="L377" s="22"/>
      <c r="M377" s="24"/>
      <c r="N377" s="22"/>
      <c r="O377" s="22"/>
      <c r="P377" s="22"/>
      <c r="Q377" s="26"/>
      <c r="R377" s="24"/>
      <c r="S377" s="22"/>
      <c r="T377" s="22"/>
      <c r="U377" s="26"/>
      <c r="V377" s="24"/>
      <c r="W377" s="22"/>
      <c r="X377" s="22"/>
      <c r="Y377" s="22"/>
      <c r="Z377" s="26"/>
    </row>
    <row r="378" spans="1:26" x14ac:dyDescent="0.2">
      <c r="A378" s="27"/>
      <c r="B378" s="28"/>
      <c r="C378" s="28"/>
      <c r="D378" s="28"/>
      <c r="E378" s="28"/>
      <c r="F378" s="28"/>
      <c r="G378" s="28"/>
      <c r="H378" s="28"/>
      <c r="I378" s="28"/>
      <c r="J378" s="29"/>
      <c r="K378" s="27"/>
      <c r="L378" s="28"/>
      <c r="M378" s="27"/>
      <c r="N378" s="28"/>
      <c r="O378" s="28"/>
      <c r="P378" s="28"/>
      <c r="Q378" s="29"/>
      <c r="R378" s="27"/>
      <c r="S378" s="28"/>
      <c r="T378" s="28"/>
      <c r="U378" s="29"/>
      <c r="V378" s="27"/>
      <c r="W378" s="28"/>
      <c r="X378" s="28"/>
      <c r="Y378" s="28"/>
      <c r="Z378" s="29"/>
    </row>
    <row r="379" spans="1:26" x14ac:dyDescent="0.2">
      <c r="A379" s="24"/>
      <c r="B379" s="22"/>
      <c r="C379" s="22"/>
      <c r="D379" s="22"/>
      <c r="E379" s="22"/>
      <c r="F379" s="22"/>
      <c r="G379" s="22"/>
      <c r="H379" s="22"/>
      <c r="I379" s="22"/>
      <c r="J379" s="25"/>
      <c r="K379" s="24"/>
      <c r="L379" s="22"/>
      <c r="M379" s="24"/>
      <c r="N379" s="22"/>
      <c r="O379" s="22"/>
      <c r="P379" s="22"/>
      <c r="Q379" s="26"/>
      <c r="R379" s="24"/>
      <c r="S379" s="22"/>
      <c r="T379" s="22"/>
      <c r="U379" s="26"/>
      <c r="V379" s="24"/>
      <c r="W379" s="22"/>
      <c r="X379" s="22"/>
      <c r="Y379" s="22"/>
      <c r="Z379" s="26"/>
    </row>
    <row r="380" spans="1:26" x14ac:dyDescent="0.2">
      <c r="A380" s="27"/>
      <c r="B380" s="28"/>
      <c r="C380" s="28"/>
      <c r="D380" s="28"/>
      <c r="E380" s="28"/>
      <c r="F380" s="28"/>
      <c r="G380" s="28"/>
      <c r="H380" s="28"/>
      <c r="I380" s="28"/>
      <c r="J380" s="29"/>
      <c r="K380" s="27"/>
      <c r="L380" s="28"/>
      <c r="M380" s="27"/>
      <c r="N380" s="28"/>
      <c r="O380" s="28"/>
      <c r="P380" s="28"/>
      <c r="Q380" s="29"/>
      <c r="R380" s="27"/>
      <c r="S380" s="28"/>
      <c r="T380" s="28"/>
      <c r="U380" s="29"/>
      <c r="V380" s="27"/>
      <c r="W380" s="28"/>
      <c r="X380" s="28"/>
      <c r="Y380" s="28"/>
      <c r="Z380" s="29"/>
    </row>
    <row r="381" spans="1:26" x14ac:dyDescent="0.2">
      <c r="A381" s="24"/>
      <c r="B381" s="22"/>
      <c r="C381" s="22"/>
      <c r="D381" s="22"/>
      <c r="E381" s="22"/>
      <c r="F381" s="22"/>
      <c r="G381" s="22"/>
      <c r="H381" s="22"/>
      <c r="I381" s="22"/>
      <c r="J381" s="25"/>
      <c r="K381" s="24"/>
      <c r="L381" s="22"/>
      <c r="M381" s="24"/>
      <c r="N381" s="22"/>
      <c r="O381" s="22"/>
      <c r="P381" s="22"/>
      <c r="Q381" s="26"/>
      <c r="R381" s="24"/>
      <c r="S381" s="22"/>
      <c r="T381" s="22"/>
      <c r="U381" s="26"/>
      <c r="V381" s="24"/>
      <c r="W381" s="22"/>
      <c r="X381" s="22"/>
      <c r="Y381" s="22"/>
      <c r="Z381" s="26"/>
    </row>
    <row r="382" spans="1:26" x14ac:dyDescent="0.2">
      <c r="A382" s="27"/>
      <c r="B382" s="28"/>
      <c r="C382" s="28"/>
      <c r="D382" s="28"/>
      <c r="E382" s="28"/>
      <c r="F382" s="28"/>
      <c r="G382" s="28"/>
      <c r="H382" s="28"/>
      <c r="I382" s="28"/>
      <c r="J382" s="29"/>
      <c r="K382" s="27"/>
      <c r="L382" s="28"/>
      <c r="M382" s="27"/>
      <c r="N382" s="28"/>
      <c r="O382" s="28"/>
      <c r="P382" s="28"/>
      <c r="Q382" s="29"/>
      <c r="R382" s="27"/>
      <c r="S382" s="28"/>
      <c r="T382" s="28"/>
      <c r="U382" s="29"/>
      <c r="V382" s="27"/>
      <c r="W382" s="28"/>
      <c r="X382" s="28"/>
      <c r="Y382" s="28"/>
      <c r="Z382" s="29"/>
    </row>
    <row r="383" spans="1:26" x14ac:dyDescent="0.2">
      <c r="A383" s="24"/>
      <c r="B383" s="22"/>
      <c r="C383" s="22"/>
      <c r="D383" s="22"/>
      <c r="E383" s="22"/>
      <c r="F383" s="22"/>
      <c r="G383" s="22"/>
      <c r="H383" s="22"/>
      <c r="I383" s="22"/>
      <c r="J383" s="25"/>
      <c r="K383" s="24"/>
      <c r="L383" s="22"/>
      <c r="M383" s="24"/>
      <c r="N383" s="22"/>
      <c r="O383" s="22"/>
      <c r="P383" s="22"/>
      <c r="Q383" s="26"/>
      <c r="R383" s="24"/>
      <c r="S383" s="22"/>
      <c r="T383" s="22"/>
      <c r="U383" s="26"/>
      <c r="V383" s="24"/>
      <c r="W383" s="22"/>
      <c r="X383" s="22"/>
      <c r="Y383" s="22"/>
      <c r="Z383" s="26"/>
    </row>
    <row r="384" spans="1:26" x14ac:dyDescent="0.2">
      <c r="A384" s="27"/>
      <c r="B384" s="28"/>
      <c r="C384" s="28"/>
      <c r="D384" s="28"/>
      <c r="E384" s="28"/>
      <c r="F384" s="28"/>
      <c r="G384" s="28"/>
      <c r="H384" s="28"/>
      <c r="I384" s="28"/>
      <c r="J384" s="29"/>
      <c r="K384" s="27"/>
      <c r="L384" s="28"/>
      <c r="M384" s="27"/>
      <c r="N384" s="28"/>
      <c r="O384" s="28"/>
      <c r="P384" s="28"/>
      <c r="Q384" s="29"/>
      <c r="R384" s="27"/>
      <c r="S384" s="28"/>
      <c r="T384" s="28"/>
      <c r="U384" s="29"/>
      <c r="V384" s="27"/>
      <c r="W384" s="28"/>
      <c r="X384" s="28"/>
      <c r="Y384" s="28"/>
      <c r="Z384" s="29"/>
    </row>
    <row r="385" spans="1:26" x14ac:dyDescent="0.2">
      <c r="A385" s="24"/>
      <c r="B385" s="22"/>
      <c r="C385" s="22"/>
      <c r="D385" s="22"/>
      <c r="E385" s="22"/>
      <c r="F385" s="22"/>
      <c r="G385" s="22"/>
      <c r="H385" s="22"/>
      <c r="I385" s="22"/>
      <c r="J385" s="25"/>
      <c r="K385" s="24"/>
      <c r="L385" s="22"/>
      <c r="M385" s="24"/>
      <c r="N385" s="22"/>
      <c r="O385" s="22"/>
      <c r="P385" s="22"/>
      <c r="Q385" s="26"/>
      <c r="R385" s="24"/>
      <c r="S385" s="22"/>
      <c r="T385" s="22"/>
      <c r="U385" s="26"/>
      <c r="V385" s="24"/>
      <c r="W385" s="22"/>
      <c r="X385" s="22"/>
      <c r="Y385" s="22"/>
      <c r="Z385" s="26"/>
    </row>
    <row r="386" spans="1:26" x14ac:dyDescent="0.2">
      <c r="A386" s="27"/>
      <c r="B386" s="28"/>
      <c r="C386" s="28"/>
      <c r="D386" s="28"/>
      <c r="E386" s="28"/>
      <c r="F386" s="28"/>
      <c r="G386" s="28"/>
      <c r="H386" s="28"/>
      <c r="I386" s="28"/>
      <c r="J386" s="29"/>
      <c r="K386" s="27"/>
      <c r="L386" s="28"/>
      <c r="M386" s="27"/>
      <c r="N386" s="28"/>
      <c r="O386" s="28"/>
      <c r="P386" s="28"/>
      <c r="Q386" s="29"/>
      <c r="R386" s="27"/>
      <c r="S386" s="28"/>
      <c r="T386" s="28"/>
      <c r="U386" s="29"/>
      <c r="V386" s="27"/>
      <c r="W386" s="28"/>
      <c r="X386" s="28"/>
      <c r="Y386" s="28"/>
      <c r="Z386" s="29"/>
    </row>
    <row r="387" spans="1:26" x14ac:dyDescent="0.2">
      <c r="A387" s="24"/>
      <c r="B387" s="22"/>
      <c r="C387" s="22"/>
      <c r="D387" s="22"/>
      <c r="E387" s="22"/>
      <c r="F387" s="22"/>
      <c r="G387" s="22"/>
      <c r="H387" s="22"/>
      <c r="I387" s="22"/>
      <c r="J387" s="25"/>
      <c r="K387" s="24"/>
      <c r="L387" s="22"/>
      <c r="M387" s="24"/>
      <c r="N387" s="22"/>
      <c r="O387" s="22"/>
      <c r="P387" s="22"/>
      <c r="Q387" s="26"/>
      <c r="R387" s="24"/>
      <c r="S387" s="22"/>
      <c r="T387" s="22"/>
      <c r="U387" s="26"/>
      <c r="V387" s="24"/>
      <c r="W387" s="22"/>
      <c r="X387" s="22"/>
      <c r="Y387" s="22"/>
      <c r="Z387" s="26"/>
    </row>
    <row r="388" spans="1:26" x14ac:dyDescent="0.2">
      <c r="A388" s="27"/>
      <c r="B388" s="28"/>
      <c r="C388" s="28"/>
      <c r="D388" s="28"/>
      <c r="E388" s="28"/>
      <c r="F388" s="28"/>
      <c r="G388" s="28"/>
      <c r="H388" s="28"/>
      <c r="I388" s="28"/>
      <c r="J388" s="29"/>
      <c r="K388" s="27"/>
      <c r="L388" s="28"/>
      <c r="M388" s="27"/>
      <c r="N388" s="28"/>
      <c r="O388" s="28"/>
      <c r="P388" s="28"/>
      <c r="Q388" s="29"/>
      <c r="R388" s="27"/>
      <c r="S388" s="28"/>
      <c r="T388" s="28"/>
      <c r="U388" s="29"/>
      <c r="V388" s="27"/>
      <c r="W388" s="28"/>
      <c r="X388" s="28"/>
      <c r="Y388" s="28"/>
      <c r="Z388" s="29"/>
    </row>
    <row r="389" spans="1:26" x14ac:dyDescent="0.2">
      <c r="A389" s="24"/>
      <c r="B389" s="22"/>
      <c r="C389" s="22"/>
      <c r="D389" s="22"/>
      <c r="E389" s="22"/>
      <c r="F389" s="22"/>
      <c r="G389" s="22"/>
      <c r="H389" s="22"/>
      <c r="I389" s="22"/>
      <c r="J389" s="25"/>
      <c r="K389" s="24"/>
      <c r="L389" s="22"/>
      <c r="M389" s="24"/>
      <c r="N389" s="22"/>
      <c r="O389" s="22"/>
      <c r="P389" s="22"/>
      <c r="Q389" s="26"/>
      <c r="R389" s="24"/>
      <c r="S389" s="22"/>
      <c r="T389" s="22"/>
      <c r="U389" s="26"/>
      <c r="V389" s="24"/>
      <c r="W389" s="22"/>
      <c r="X389" s="22"/>
      <c r="Y389" s="22"/>
      <c r="Z389" s="26"/>
    </row>
    <row r="390" spans="1:26" x14ac:dyDescent="0.2">
      <c r="A390" s="27"/>
      <c r="B390" s="28"/>
      <c r="C390" s="28"/>
      <c r="D390" s="28"/>
      <c r="E390" s="28"/>
      <c r="F390" s="28"/>
      <c r="G390" s="28"/>
      <c r="H390" s="28"/>
      <c r="I390" s="28"/>
      <c r="J390" s="29"/>
      <c r="K390" s="27"/>
      <c r="L390" s="28"/>
      <c r="M390" s="27"/>
      <c r="N390" s="28"/>
      <c r="O390" s="28"/>
      <c r="P390" s="28"/>
      <c r="Q390" s="29"/>
      <c r="R390" s="27"/>
      <c r="S390" s="28"/>
      <c r="T390" s="28"/>
      <c r="U390" s="29"/>
      <c r="V390" s="27"/>
      <c r="W390" s="28"/>
      <c r="X390" s="28"/>
      <c r="Y390" s="28"/>
      <c r="Z390" s="29"/>
    </row>
    <row r="391" spans="1:26" x14ac:dyDescent="0.2">
      <c r="A391" s="24"/>
      <c r="B391" s="22"/>
      <c r="C391" s="22"/>
      <c r="D391" s="22"/>
      <c r="E391" s="22"/>
      <c r="F391" s="22"/>
      <c r="G391" s="22"/>
      <c r="H391" s="22"/>
      <c r="I391" s="22"/>
      <c r="J391" s="25"/>
      <c r="K391" s="24"/>
      <c r="L391" s="22"/>
      <c r="M391" s="24"/>
      <c r="N391" s="22"/>
      <c r="O391" s="22"/>
      <c r="P391" s="22"/>
      <c r="Q391" s="26"/>
      <c r="R391" s="24"/>
      <c r="S391" s="22"/>
      <c r="T391" s="22"/>
      <c r="U391" s="26"/>
      <c r="V391" s="24"/>
      <c r="W391" s="22"/>
      <c r="X391" s="22"/>
      <c r="Y391" s="22"/>
      <c r="Z391" s="26"/>
    </row>
    <row r="392" spans="1:26" x14ac:dyDescent="0.2">
      <c r="A392" s="27"/>
      <c r="B392" s="28"/>
      <c r="C392" s="28"/>
      <c r="D392" s="28"/>
      <c r="E392" s="28"/>
      <c r="F392" s="28"/>
      <c r="G392" s="28"/>
      <c r="H392" s="28"/>
      <c r="I392" s="28"/>
      <c r="J392" s="29"/>
      <c r="K392" s="27"/>
      <c r="L392" s="28"/>
      <c r="M392" s="27"/>
      <c r="N392" s="28"/>
      <c r="O392" s="28"/>
      <c r="P392" s="28"/>
      <c r="Q392" s="29"/>
      <c r="R392" s="27"/>
      <c r="S392" s="28"/>
      <c r="T392" s="28"/>
      <c r="U392" s="29"/>
      <c r="V392" s="27"/>
      <c r="W392" s="28"/>
      <c r="X392" s="28"/>
      <c r="Y392" s="28"/>
      <c r="Z392" s="29"/>
    </row>
    <row r="393" spans="1:26" x14ac:dyDescent="0.2">
      <c r="A393" s="24"/>
      <c r="B393" s="22"/>
      <c r="C393" s="22"/>
      <c r="D393" s="22"/>
      <c r="E393" s="22"/>
      <c r="F393" s="22"/>
      <c r="G393" s="22"/>
      <c r="H393" s="22"/>
      <c r="I393" s="22"/>
      <c r="J393" s="25"/>
      <c r="K393" s="24"/>
      <c r="L393" s="22"/>
      <c r="M393" s="24"/>
      <c r="N393" s="22"/>
      <c r="O393" s="22"/>
      <c r="P393" s="22"/>
      <c r="Q393" s="26"/>
      <c r="R393" s="24"/>
      <c r="S393" s="22"/>
      <c r="T393" s="22"/>
      <c r="U393" s="26"/>
      <c r="V393" s="24"/>
      <c r="W393" s="22"/>
      <c r="X393" s="22"/>
      <c r="Y393" s="22"/>
      <c r="Z393" s="26"/>
    </row>
    <row r="394" spans="1:26" x14ac:dyDescent="0.2">
      <c r="A394" s="27"/>
      <c r="B394" s="28"/>
      <c r="C394" s="28"/>
      <c r="D394" s="28"/>
      <c r="E394" s="28"/>
      <c r="F394" s="28"/>
      <c r="G394" s="28"/>
      <c r="H394" s="28"/>
      <c r="I394" s="28"/>
      <c r="J394" s="29"/>
      <c r="K394" s="27"/>
      <c r="L394" s="28"/>
      <c r="M394" s="27"/>
      <c r="N394" s="28"/>
      <c r="O394" s="28"/>
      <c r="P394" s="28"/>
      <c r="Q394" s="29"/>
      <c r="R394" s="27"/>
      <c r="S394" s="28"/>
      <c r="T394" s="28"/>
      <c r="U394" s="29"/>
      <c r="V394" s="27"/>
      <c r="W394" s="28"/>
      <c r="X394" s="28"/>
      <c r="Y394" s="28"/>
      <c r="Z394" s="29"/>
    </row>
    <row r="395" spans="1:26" x14ac:dyDescent="0.2">
      <c r="A395" s="24"/>
      <c r="B395" s="22"/>
      <c r="C395" s="22"/>
      <c r="D395" s="22"/>
      <c r="E395" s="22"/>
      <c r="F395" s="22"/>
      <c r="G395" s="22"/>
      <c r="H395" s="22"/>
      <c r="I395" s="22"/>
      <c r="J395" s="25"/>
      <c r="K395" s="24"/>
      <c r="L395" s="22"/>
      <c r="M395" s="24"/>
      <c r="N395" s="22"/>
      <c r="O395" s="22"/>
      <c r="P395" s="22"/>
      <c r="Q395" s="26"/>
      <c r="R395" s="24"/>
      <c r="S395" s="22"/>
      <c r="T395" s="22"/>
      <c r="U395" s="26"/>
      <c r="V395" s="24"/>
      <c r="W395" s="22"/>
      <c r="X395" s="22"/>
      <c r="Y395" s="22"/>
      <c r="Z395" s="26"/>
    </row>
    <row r="396" spans="1:26" x14ac:dyDescent="0.2">
      <c r="A396" s="27"/>
      <c r="B396" s="28"/>
      <c r="C396" s="28"/>
      <c r="D396" s="28"/>
      <c r="E396" s="28"/>
      <c r="F396" s="28"/>
      <c r="G396" s="28"/>
      <c r="H396" s="28"/>
      <c r="I396" s="28"/>
      <c r="J396" s="29"/>
      <c r="K396" s="27"/>
      <c r="L396" s="28"/>
      <c r="M396" s="27"/>
      <c r="N396" s="28"/>
      <c r="O396" s="28"/>
      <c r="P396" s="28"/>
      <c r="Q396" s="29"/>
      <c r="R396" s="27"/>
      <c r="S396" s="28"/>
      <c r="T396" s="28"/>
      <c r="U396" s="29"/>
      <c r="V396" s="27"/>
      <c r="W396" s="28"/>
      <c r="X396" s="28"/>
      <c r="Y396" s="28"/>
      <c r="Z396" s="29"/>
    </row>
    <row r="397" spans="1:26" x14ac:dyDescent="0.2">
      <c r="A397" s="24"/>
      <c r="B397" s="22"/>
      <c r="C397" s="22"/>
      <c r="D397" s="22"/>
      <c r="E397" s="22"/>
      <c r="F397" s="22"/>
      <c r="G397" s="22"/>
      <c r="H397" s="22"/>
      <c r="I397" s="22"/>
      <c r="J397" s="25"/>
      <c r="K397" s="24"/>
      <c r="L397" s="22"/>
      <c r="M397" s="24"/>
      <c r="N397" s="22"/>
      <c r="O397" s="22"/>
      <c r="P397" s="22"/>
      <c r="Q397" s="26"/>
      <c r="R397" s="24"/>
      <c r="S397" s="22"/>
      <c r="T397" s="22"/>
      <c r="U397" s="26"/>
      <c r="V397" s="24"/>
      <c r="W397" s="22"/>
      <c r="X397" s="22"/>
      <c r="Y397" s="22"/>
      <c r="Z397" s="26"/>
    </row>
    <row r="398" spans="1:26" x14ac:dyDescent="0.2">
      <c r="A398" s="27"/>
      <c r="B398" s="28"/>
      <c r="C398" s="28"/>
      <c r="D398" s="28"/>
      <c r="E398" s="28"/>
      <c r="F398" s="28"/>
      <c r="G398" s="28"/>
      <c r="H398" s="28"/>
      <c r="I398" s="28"/>
      <c r="J398" s="29"/>
      <c r="K398" s="27"/>
      <c r="L398" s="28"/>
      <c r="M398" s="27"/>
      <c r="N398" s="28"/>
      <c r="O398" s="28"/>
      <c r="P398" s="28"/>
      <c r="Q398" s="29"/>
      <c r="R398" s="27"/>
      <c r="S398" s="28"/>
      <c r="T398" s="28"/>
      <c r="U398" s="29"/>
      <c r="V398" s="27"/>
      <c r="W398" s="28"/>
      <c r="X398" s="28"/>
      <c r="Y398" s="28"/>
      <c r="Z398" s="29"/>
    </row>
    <row r="399" spans="1:26" x14ac:dyDescent="0.2">
      <c r="A399" s="24"/>
      <c r="B399" s="22"/>
      <c r="C399" s="22"/>
      <c r="D399" s="22"/>
      <c r="E399" s="22"/>
      <c r="F399" s="22"/>
      <c r="G399" s="22"/>
      <c r="H399" s="22"/>
      <c r="I399" s="22"/>
      <c r="J399" s="25"/>
      <c r="K399" s="24"/>
      <c r="L399" s="22"/>
      <c r="M399" s="24"/>
      <c r="N399" s="22"/>
      <c r="O399" s="22"/>
      <c r="P399" s="22"/>
      <c r="Q399" s="26"/>
      <c r="R399" s="24"/>
      <c r="S399" s="22"/>
      <c r="T399" s="22"/>
      <c r="U399" s="26"/>
      <c r="V399" s="24"/>
      <c r="W399" s="22"/>
      <c r="X399" s="22"/>
      <c r="Y399" s="22"/>
      <c r="Z399" s="26"/>
    </row>
    <row r="400" spans="1:26" x14ac:dyDescent="0.2">
      <c r="A400" s="27"/>
      <c r="B400" s="28"/>
      <c r="C400" s="28"/>
      <c r="D400" s="28"/>
      <c r="E400" s="28"/>
      <c r="F400" s="28"/>
      <c r="G400" s="28"/>
      <c r="H400" s="28"/>
      <c r="I400" s="28"/>
      <c r="J400" s="29"/>
      <c r="K400" s="27"/>
      <c r="L400" s="28"/>
      <c r="M400" s="27"/>
      <c r="N400" s="28"/>
      <c r="O400" s="28"/>
      <c r="P400" s="28"/>
      <c r="Q400" s="29"/>
      <c r="R400" s="27"/>
      <c r="S400" s="28"/>
      <c r="T400" s="28"/>
      <c r="U400" s="29"/>
      <c r="V400" s="27"/>
      <c r="W400" s="28"/>
      <c r="X400" s="28"/>
      <c r="Y400" s="28"/>
      <c r="Z400" s="29"/>
    </row>
    <row r="401" spans="1:26" x14ac:dyDescent="0.2">
      <c r="A401" s="24"/>
      <c r="B401" s="22"/>
      <c r="C401" s="22"/>
      <c r="D401" s="22"/>
      <c r="E401" s="22"/>
      <c r="F401" s="22"/>
      <c r="G401" s="22"/>
      <c r="H401" s="22"/>
      <c r="I401" s="22"/>
      <c r="J401" s="25"/>
      <c r="K401" s="24"/>
      <c r="L401" s="22"/>
      <c r="M401" s="24"/>
      <c r="N401" s="22"/>
      <c r="O401" s="22"/>
      <c r="P401" s="22"/>
      <c r="Q401" s="26"/>
      <c r="R401" s="24"/>
      <c r="S401" s="22"/>
      <c r="T401" s="22"/>
      <c r="U401" s="26"/>
      <c r="V401" s="24"/>
      <c r="W401" s="22"/>
      <c r="X401" s="22"/>
      <c r="Y401" s="22"/>
      <c r="Z401" s="26"/>
    </row>
    <row r="402" spans="1:26" x14ac:dyDescent="0.2">
      <c r="A402" s="27"/>
      <c r="B402" s="28"/>
      <c r="C402" s="28"/>
      <c r="D402" s="28"/>
      <c r="E402" s="28"/>
      <c r="F402" s="28"/>
      <c r="G402" s="28"/>
      <c r="H402" s="28"/>
      <c r="I402" s="28"/>
      <c r="J402" s="29"/>
      <c r="K402" s="27"/>
      <c r="L402" s="28"/>
      <c r="M402" s="27"/>
      <c r="N402" s="28"/>
      <c r="O402" s="28"/>
      <c r="P402" s="28"/>
      <c r="Q402" s="29"/>
      <c r="R402" s="27"/>
      <c r="S402" s="28"/>
      <c r="T402" s="28"/>
      <c r="U402" s="29"/>
      <c r="V402" s="27"/>
      <c r="W402" s="28"/>
      <c r="X402" s="28"/>
      <c r="Y402" s="28"/>
      <c r="Z402" s="29"/>
    </row>
    <row r="403" spans="1:26" x14ac:dyDescent="0.2">
      <c r="A403" s="24"/>
      <c r="B403" s="22"/>
      <c r="C403" s="22"/>
      <c r="D403" s="22"/>
      <c r="E403" s="22"/>
      <c r="F403" s="22"/>
      <c r="G403" s="22"/>
      <c r="H403" s="22"/>
      <c r="I403" s="22"/>
      <c r="J403" s="25"/>
      <c r="K403" s="24"/>
      <c r="L403" s="22"/>
      <c r="M403" s="24"/>
      <c r="N403" s="22"/>
      <c r="O403" s="22"/>
      <c r="P403" s="22"/>
      <c r="Q403" s="26"/>
      <c r="R403" s="24"/>
      <c r="S403" s="22"/>
      <c r="T403" s="22"/>
      <c r="U403" s="26"/>
      <c r="V403" s="24"/>
      <c r="W403" s="22"/>
      <c r="X403" s="22"/>
      <c r="Y403" s="22"/>
      <c r="Z403" s="26"/>
    </row>
    <row r="404" spans="1:26" x14ac:dyDescent="0.2">
      <c r="A404" s="27"/>
      <c r="B404" s="28"/>
      <c r="C404" s="28"/>
      <c r="D404" s="28"/>
      <c r="E404" s="28"/>
      <c r="F404" s="28"/>
      <c r="G404" s="28"/>
      <c r="H404" s="28"/>
      <c r="I404" s="28"/>
      <c r="J404" s="29"/>
      <c r="K404" s="27"/>
      <c r="L404" s="28"/>
      <c r="M404" s="27"/>
      <c r="N404" s="28"/>
      <c r="O404" s="28"/>
      <c r="P404" s="28"/>
      <c r="Q404" s="29"/>
      <c r="R404" s="27"/>
      <c r="S404" s="28"/>
      <c r="T404" s="28"/>
      <c r="U404" s="29"/>
      <c r="V404" s="27"/>
      <c r="W404" s="28"/>
      <c r="X404" s="28"/>
      <c r="Y404" s="28"/>
      <c r="Z404" s="29"/>
    </row>
    <row r="405" spans="1:26" x14ac:dyDescent="0.2">
      <c r="A405" s="24"/>
      <c r="B405" s="22"/>
      <c r="C405" s="22"/>
      <c r="D405" s="22"/>
      <c r="E405" s="22"/>
      <c r="F405" s="22"/>
      <c r="G405" s="22"/>
      <c r="H405" s="22"/>
      <c r="I405" s="22"/>
      <c r="J405" s="25"/>
      <c r="K405" s="24"/>
      <c r="L405" s="22"/>
      <c r="M405" s="24"/>
      <c r="N405" s="22"/>
      <c r="O405" s="22"/>
      <c r="P405" s="22"/>
      <c r="Q405" s="26"/>
      <c r="R405" s="24"/>
      <c r="S405" s="22"/>
      <c r="T405" s="22"/>
      <c r="U405" s="26"/>
      <c r="V405" s="24"/>
      <c r="W405" s="22"/>
      <c r="X405" s="22"/>
      <c r="Y405" s="22"/>
      <c r="Z405" s="26"/>
    </row>
    <row r="406" spans="1:26" x14ac:dyDescent="0.2">
      <c r="A406" s="27"/>
      <c r="B406" s="28"/>
      <c r="C406" s="28"/>
      <c r="D406" s="28"/>
      <c r="E406" s="28"/>
      <c r="F406" s="28"/>
      <c r="G406" s="28"/>
      <c r="H406" s="28"/>
      <c r="I406" s="28"/>
      <c r="J406" s="29"/>
      <c r="K406" s="27"/>
      <c r="L406" s="28"/>
      <c r="M406" s="27"/>
      <c r="N406" s="28"/>
      <c r="O406" s="28"/>
      <c r="P406" s="28"/>
      <c r="Q406" s="29"/>
      <c r="R406" s="27"/>
      <c r="S406" s="28"/>
      <c r="T406" s="28"/>
      <c r="U406" s="29"/>
      <c r="V406" s="27"/>
      <c r="W406" s="28"/>
      <c r="X406" s="28"/>
      <c r="Y406" s="28"/>
      <c r="Z406" s="29"/>
    </row>
    <row r="407" spans="1:26" x14ac:dyDescent="0.2">
      <c r="A407" s="24"/>
      <c r="B407" s="22"/>
      <c r="C407" s="22"/>
      <c r="D407" s="22"/>
      <c r="E407" s="22"/>
      <c r="F407" s="22"/>
      <c r="G407" s="22"/>
      <c r="H407" s="22"/>
      <c r="I407" s="22"/>
      <c r="J407" s="25"/>
      <c r="K407" s="24"/>
      <c r="L407" s="22"/>
      <c r="M407" s="24"/>
      <c r="N407" s="22"/>
      <c r="O407" s="22"/>
      <c r="P407" s="22"/>
      <c r="Q407" s="26"/>
      <c r="R407" s="24"/>
      <c r="S407" s="22"/>
      <c r="T407" s="22"/>
      <c r="U407" s="26"/>
      <c r="V407" s="24"/>
      <c r="W407" s="22"/>
      <c r="X407" s="22"/>
      <c r="Y407" s="22"/>
      <c r="Z407" s="26"/>
    </row>
    <row r="408" spans="1:26" x14ac:dyDescent="0.2">
      <c r="A408" s="27"/>
      <c r="B408" s="28"/>
      <c r="C408" s="28"/>
      <c r="D408" s="28"/>
      <c r="E408" s="28"/>
      <c r="F408" s="28"/>
      <c r="G408" s="28"/>
      <c r="H408" s="28"/>
      <c r="I408" s="28"/>
      <c r="J408" s="29"/>
      <c r="K408" s="27"/>
      <c r="L408" s="28"/>
      <c r="M408" s="27"/>
      <c r="N408" s="28"/>
      <c r="O408" s="28"/>
      <c r="P408" s="28"/>
      <c r="Q408" s="29"/>
      <c r="R408" s="27"/>
      <c r="S408" s="28"/>
      <c r="T408" s="28"/>
      <c r="U408" s="29"/>
      <c r="V408" s="27"/>
      <c r="W408" s="28"/>
      <c r="X408" s="28"/>
      <c r="Y408" s="28"/>
      <c r="Z408" s="29"/>
    </row>
    <row r="409" spans="1:26" x14ac:dyDescent="0.2">
      <c r="A409" s="24"/>
      <c r="B409" s="22"/>
      <c r="C409" s="22"/>
      <c r="D409" s="22"/>
      <c r="E409" s="22"/>
      <c r="F409" s="22"/>
      <c r="G409" s="22"/>
      <c r="H409" s="22"/>
      <c r="I409" s="22"/>
      <c r="J409" s="25"/>
      <c r="K409" s="24"/>
      <c r="L409" s="22"/>
      <c r="M409" s="24"/>
      <c r="N409" s="22"/>
      <c r="O409" s="22"/>
      <c r="P409" s="22"/>
      <c r="Q409" s="26"/>
      <c r="R409" s="24"/>
      <c r="S409" s="22"/>
      <c r="T409" s="22"/>
      <c r="U409" s="26"/>
      <c r="V409" s="24"/>
      <c r="W409" s="22"/>
      <c r="X409" s="22"/>
      <c r="Y409" s="22"/>
      <c r="Z409" s="26"/>
    </row>
    <row r="410" spans="1:26" x14ac:dyDescent="0.2">
      <c r="A410" s="27"/>
      <c r="B410" s="28"/>
      <c r="C410" s="28"/>
      <c r="D410" s="28"/>
      <c r="E410" s="28"/>
      <c r="F410" s="28"/>
      <c r="G410" s="28"/>
      <c r="H410" s="28"/>
      <c r="I410" s="28"/>
      <c r="J410" s="29"/>
      <c r="K410" s="27"/>
      <c r="L410" s="28"/>
      <c r="M410" s="27"/>
      <c r="N410" s="28"/>
      <c r="O410" s="28"/>
      <c r="P410" s="28"/>
      <c r="Q410" s="29"/>
      <c r="R410" s="27"/>
      <c r="S410" s="28"/>
      <c r="T410" s="28"/>
      <c r="U410" s="29"/>
      <c r="V410" s="27"/>
      <c r="W410" s="28"/>
      <c r="X410" s="28"/>
      <c r="Y410" s="28"/>
      <c r="Z410" s="29"/>
    </row>
    <row r="411" spans="1:26" x14ac:dyDescent="0.2">
      <c r="A411" s="24"/>
      <c r="B411" s="22"/>
      <c r="C411" s="22"/>
      <c r="D411" s="22"/>
      <c r="E411" s="22"/>
      <c r="F411" s="22"/>
      <c r="G411" s="22"/>
      <c r="H411" s="22"/>
      <c r="I411" s="22"/>
      <c r="J411" s="25"/>
      <c r="K411" s="24"/>
      <c r="L411" s="22"/>
      <c r="M411" s="24"/>
      <c r="N411" s="22"/>
      <c r="O411" s="22"/>
      <c r="P411" s="22"/>
      <c r="Q411" s="26"/>
      <c r="R411" s="24"/>
      <c r="S411" s="22"/>
      <c r="T411" s="22"/>
      <c r="U411" s="26"/>
      <c r="V411" s="24"/>
      <c r="W411" s="22"/>
      <c r="X411" s="22"/>
      <c r="Y411" s="22"/>
      <c r="Z411" s="26"/>
    </row>
    <row r="412" spans="1:26" x14ac:dyDescent="0.2">
      <c r="A412" s="27"/>
      <c r="B412" s="28"/>
      <c r="C412" s="28"/>
      <c r="D412" s="28"/>
      <c r="E412" s="28"/>
      <c r="F412" s="28"/>
      <c r="G412" s="28"/>
      <c r="H412" s="28"/>
      <c r="I412" s="28"/>
      <c r="J412" s="29"/>
      <c r="K412" s="27"/>
      <c r="L412" s="28"/>
      <c r="M412" s="27"/>
      <c r="N412" s="28"/>
      <c r="O412" s="28"/>
      <c r="P412" s="28"/>
      <c r="Q412" s="29"/>
      <c r="R412" s="27"/>
      <c r="S412" s="28"/>
      <c r="T412" s="28"/>
      <c r="U412" s="29"/>
      <c r="V412" s="27"/>
      <c r="W412" s="28"/>
      <c r="X412" s="28"/>
      <c r="Y412" s="28"/>
      <c r="Z412" s="29"/>
    </row>
    <row r="413" spans="1:26" x14ac:dyDescent="0.2">
      <c r="A413" s="24"/>
      <c r="B413" s="22"/>
      <c r="C413" s="22"/>
      <c r="D413" s="22"/>
      <c r="E413" s="22"/>
      <c r="F413" s="22"/>
      <c r="G413" s="22"/>
      <c r="H413" s="22"/>
      <c r="I413" s="22"/>
      <c r="J413" s="25"/>
      <c r="K413" s="24"/>
      <c r="L413" s="22"/>
      <c r="M413" s="24"/>
      <c r="N413" s="22"/>
      <c r="O413" s="22"/>
      <c r="P413" s="22"/>
      <c r="Q413" s="26"/>
      <c r="R413" s="24"/>
      <c r="S413" s="22"/>
      <c r="T413" s="22"/>
      <c r="U413" s="26"/>
      <c r="V413" s="24"/>
      <c r="W413" s="22"/>
      <c r="X413" s="22"/>
      <c r="Y413" s="22"/>
      <c r="Z413" s="26"/>
    </row>
    <row r="414" spans="1:26" x14ac:dyDescent="0.2">
      <c r="A414" s="27"/>
      <c r="B414" s="28"/>
      <c r="C414" s="28"/>
      <c r="D414" s="28"/>
      <c r="E414" s="28"/>
      <c r="F414" s="28"/>
      <c r="G414" s="28"/>
      <c r="H414" s="28"/>
      <c r="I414" s="28"/>
      <c r="J414" s="29"/>
      <c r="K414" s="27"/>
      <c r="L414" s="28"/>
      <c r="M414" s="27"/>
      <c r="N414" s="28"/>
      <c r="O414" s="28"/>
      <c r="P414" s="28"/>
      <c r="Q414" s="29"/>
      <c r="R414" s="27"/>
      <c r="S414" s="28"/>
      <c r="T414" s="28"/>
      <c r="U414" s="29"/>
      <c r="V414" s="27"/>
      <c r="W414" s="28"/>
      <c r="X414" s="28"/>
      <c r="Y414" s="28"/>
      <c r="Z414" s="29"/>
    </row>
    <row r="415" spans="1:26" x14ac:dyDescent="0.2">
      <c r="A415" s="24"/>
      <c r="B415" s="22"/>
      <c r="C415" s="22"/>
      <c r="D415" s="22"/>
      <c r="E415" s="22"/>
      <c r="F415" s="22"/>
      <c r="G415" s="22"/>
      <c r="H415" s="22"/>
      <c r="I415" s="22"/>
      <c r="J415" s="25"/>
      <c r="K415" s="24"/>
      <c r="L415" s="22"/>
      <c r="M415" s="24"/>
      <c r="N415" s="22"/>
      <c r="O415" s="22"/>
      <c r="P415" s="22"/>
      <c r="Q415" s="26"/>
      <c r="R415" s="24"/>
      <c r="S415" s="22"/>
      <c r="T415" s="22"/>
      <c r="U415" s="26"/>
      <c r="V415" s="24"/>
      <c r="W415" s="22"/>
      <c r="X415" s="22"/>
      <c r="Y415" s="22"/>
      <c r="Z415" s="26"/>
    </row>
    <row r="416" spans="1:26" x14ac:dyDescent="0.2">
      <c r="A416" s="27"/>
      <c r="B416" s="28"/>
      <c r="C416" s="28"/>
      <c r="D416" s="28"/>
      <c r="E416" s="28"/>
      <c r="F416" s="28"/>
      <c r="G416" s="28"/>
      <c r="H416" s="28"/>
      <c r="I416" s="28"/>
      <c r="J416" s="29"/>
      <c r="K416" s="27"/>
      <c r="L416" s="28"/>
      <c r="M416" s="27"/>
      <c r="N416" s="28"/>
      <c r="O416" s="28"/>
      <c r="P416" s="28"/>
      <c r="Q416" s="29"/>
      <c r="R416" s="27"/>
      <c r="S416" s="28"/>
      <c r="T416" s="28"/>
      <c r="U416" s="29"/>
      <c r="V416" s="27"/>
      <c r="W416" s="28"/>
      <c r="X416" s="28"/>
      <c r="Y416" s="28"/>
      <c r="Z416" s="29"/>
    </row>
    <row r="417" spans="1:26" x14ac:dyDescent="0.2">
      <c r="A417" s="24"/>
      <c r="B417" s="22"/>
      <c r="C417" s="22"/>
      <c r="D417" s="22"/>
      <c r="E417" s="22"/>
      <c r="F417" s="22"/>
      <c r="G417" s="22"/>
      <c r="H417" s="22"/>
      <c r="I417" s="22"/>
      <c r="J417" s="25"/>
      <c r="K417" s="24"/>
      <c r="L417" s="22"/>
      <c r="M417" s="24"/>
      <c r="N417" s="22"/>
      <c r="O417" s="22"/>
      <c r="P417" s="22"/>
      <c r="Q417" s="26"/>
      <c r="R417" s="24"/>
      <c r="S417" s="22"/>
      <c r="T417" s="22"/>
      <c r="U417" s="26"/>
      <c r="V417" s="24"/>
      <c r="W417" s="22"/>
      <c r="X417" s="22"/>
      <c r="Y417" s="22"/>
      <c r="Z417" s="26"/>
    </row>
    <row r="418" spans="1:26" x14ac:dyDescent="0.2">
      <c r="A418" s="27"/>
      <c r="B418" s="28"/>
      <c r="C418" s="28"/>
      <c r="D418" s="28"/>
      <c r="E418" s="28"/>
      <c r="F418" s="28"/>
      <c r="G418" s="28"/>
      <c r="H418" s="28"/>
      <c r="I418" s="28"/>
      <c r="J418" s="29"/>
      <c r="K418" s="27"/>
      <c r="L418" s="28"/>
      <c r="M418" s="27"/>
      <c r="N418" s="28"/>
      <c r="O418" s="28"/>
      <c r="P418" s="28"/>
      <c r="Q418" s="29"/>
      <c r="R418" s="27"/>
      <c r="S418" s="28"/>
      <c r="T418" s="28"/>
      <c r="U418" s="29"/>
      <c r="V418" s="27"/>
      <c r="W418" s="28"/>
      <c r="X418" s="28"/>
      <c r="Y418" s="28"/>
      <c r="Z418" s="29"/>
    </row>
    <row r="419" spans="1:26" x14ac:dyDescent="0.2">
      <c r="A419" s="24"/>
      <c r="B419" s="22"/>
      <c r="C419" s="22"/>
      <c r="D419" s="22"/>
      <c r="E419" s="22"/>
      <c r="F419" s="22"/>
      <c r="G419" s="22"/>
      <c r="H419" s="22"/>
      <c r="I419" s="22"/>
      <c r="J419" s="25"/>
      <c r="K419" s="24"/>
      <c r="L419" s="22"/>
      <c r="M419" s="24"/>
      <c r="N419" s="22"/>
      <c r="O419" s="22"/>
      <c r="P419" s="22"/>
      <c r="Q419" s="26"/>
      <c r="R419" s="24"/>
      <c r="S419" s="22"/>
      <c r="T419" s="22"/>
      <c r="U419" s="26"/>
      <c r="V419" s="24"/>
      <c r="W419" s="22"/>
      <c r="X419" s="22"/>
      <c r="Y419" s="22"/>
      <c r="Z419" s="26"/>
    </row>
    <row r="420" spans="1:26" x14ac:dyDescent="0.2">
      <c r="A420" s="27"/>
      <c r="B420" s="28"/>
      <c r="C420" s="28"/>
      <c r="D420" s="28"/>
      <c r="E420" s="28"/>
      <c r="F420" s="28"/>
      <c r="G420" s="28"/>
      <c r="H420" s="28"/>
      <c r="I420" s="28"/>
      <c r="J420" s="29"/>
      <c r="K420" s="27"/>
      <c r="L420" s="28"/>
      <c r="M420" s="27"/>
      <c r="N420" s="28"/>
      <c r="O420" s="28"/>
      <c r="P420" s="28"/>
      <c r="Q420" s="29"/>
      <c r="R420" s="27"/>
      <c r="S420" s="28"/>
      <c r="T420" s="28"/>
      <c r="U420" s="29"/>
      <c r="V420" s="27"/>
      <c r="W420" s="28"/>
      <c r="X420" s="28"/>
      <c r="Y420" s="28"/>
      <c r="Z420" s="29"/>
    </row>
    <row r="421" spans="1:26" x14ac:dyDescent="0.2">
      <c r="A421" s="24"/>
      <c r="B421" s="22"/>
      <c r="C421" s="22"/>
      <c r="D421" s="22"/>
      <c r="E421" s="22"/>
      <c r="F421" s="22"/>
      <c r="G421" s="22"/>
      <c r="H421" s="22"/>
      <c r="I421" s="22"/>
      <c r="J421" s="25"/>
      <c r="K421" s="24"/>
      <c r="L421" s="22"/>
      <c r="M421" s="24"/>
      <c r="N421" s="22"/>
      <c r="O421" s="22"/>
      <c r="P421" s="22"/>
      <c r="Q421" s="26"/>
      <c r="R421" s="24"/>
      <c r="S421" s="22"/>
      <c r="T421" s="22"/>
      <c r="U421" s="26"/>
      <c r="V421" s="24"/>
      <c r="W421" s="22"/>
      <c r="X421" s="22"/>
      <c r="Y421" s="22"/>
      <c r="Z421" s="26"/>
    </row>
    <row r="422" spans="1:26" x14ac:dyDescent="0.2">
      <c r="A422" s="27"/>
      <c r="B422" s="28"/>
      <c r="C422" s="28"/>
      <c r="D422" s="28"/>
      <c r="E422" s="28"/>
      <c r="F422" s="28"/>
      <c r="G422" s="28"/>
      <c r="H422" s="28"/>
      <c r="I422" s="28"/>
      <c r="J422" s="29"/>
      <c r="K422" s="27"/>
      <c r="L422" s="28"/>
      <c r="M422" s="27"/>
      <c r="N422" s="28"/>
      <c r="O422" s="28"/>
      <c r="P422" s="28"/>
      <c r="Q422" s="29"/>
      <c r="R422" s="27"/>
      <c r="S422" s="28"/>
      <c r="T422" s="28"/>
      <c r="U422" s="29"/>
      <c r="V422" s="27"/>
      <c r="W422" s="28"/>
      <c r="X422" s="28"/>
      <c r="Y422" s="28"/>
      <c r="Z422" s="29"/>
    </row>
    <row r="423" spans="1:26" x14ac:dyDescent="0.2">
      <c r="A423" s="24"/>
      <c r="B423" s="22"/>
      <c r="C423" s="22"/>
      <c r="D423" s="22"/>
      <c r="E423" s="22"/>
      <c r="F423" s="22"/>
      <c r="G423" s="22"/>
      <c r="H423" s="22"/>
      <c r="I423" s="22"/>
      <c r="J423" s="25"/>
      <c r="K423" s="24"/>
      <c r="L423" s="22"/>
      <c r="M423" s="24"/>
      <c r="N423" s="22"/>
      <c r="O423" s="22"/>
      <c r="P423" s="22"/>
      <c r="Q423" s="26"/>
      <c r="R423" s="24"/>
      <c r="S423" s="22"/>
      <c r="T423" s="22"/>
      <c r="U423" s="26"/>
      <c r="V423" s="24"/>
      <c r="W423" s="22"/>
      <c r="X423" s="22"/>
      <c r="Y423" s="22"/>
      <c r="Z423" s="26"/>
    </row>
    <row r="424" spans="1:26" x14ac:dyDescent="0.2">
      <c r="A424" s="27"/>
      <c r="B424" s="28"/>
      <c r="C424" s="28"/>
      <c r="D424" s="28"/>
      <c r="E424" s="28"/>
      <c r="F424" s="28"/>
      <c r="G424" s="28"/>
      <c r="H424" s="28"/>
      <c r="I424" s="28"/>
      <c r="J424" s="29"/>
      <c r="K424" s="27"/>
      <c r="L424" s="28"/>
      <c r="M424" s="27"/>
      <c r="N424" s="28"/>
      <c r="O424" s="28"/>
      <c r="P424" s="28"/>
      <c r="Q424" s="29"/>
      <c r="R424" s="27"/>
      <c r="S424" s="28"/>
      <c r="T424" s="28"/>
      <c r="U424" s="29"/>
      <c r="V424" s="27"/>
      <c r="W424" s="28"/>
      <c r="X424" s="28"/>
      <c r="Y424" s="28"/>
      <c r="Z424" s="29"/>
    </row>
    <row r="425" spans="1:26" x14ac:dyDescent="0.2">
      <c r="A425" s="24"/>
      <c r="B425" s="22"/>
      <c r="C425" s="22"/>
      <c r="D425" s="22"/>
      <c r="E425" s="22"/>
      <c r="F425" s="22"/>
      <c r="G425" s="22"/>
      <c r="H425" s="22"/>
      <c r="I425" s="22"/>
      <c r="J425" s="25"/>
      <c r="K425" s="24"/>
      <c r="L425" s="22"/>
      <c r="M425" s="24"/>
      <c r="N425" s="22"/>
      <c r="O425" s="22"/>
      <c r="P425" s="22"/>
      <c r="Q425" s="26"/>
      <c r="R425" s="24"/>
      <c r="S425" s="22"/>
      <c r="T425" s="22"/>
      <c r="U425" s="26"/>
      <c r="V425" s="24"/>
      <c r="W425" s="22"/>
      <c r="X425" s="22"/>
      <c r="Y425" s="22"/>
      <c r="Z425" s="26"/>
    </row>
    <row r="426" spans="1:26" x14ac:dyDescent="0.2">
      <c r="A426" s="27"/>
      <c r="B426" s="28"/>
      <c r="C426" s="28"/>
      <c r="D426" s="28"/>
      <c r="E426" s="28"/>
      <c r="F426" s="28"/>
      <c r="G426" s="28"/>
      <c r="H426" s="28"/>
      <c r="I426" s="28"/>
      <c r="J426" s="29"/>
      <c r="K426" s="27"/>
      <c r="L426" s="28"/>
      <c r="M426" s="27"/>
      <c r="N426" s="28"/>
      <c r="O426" s="28"/>
      <c r="P426" s="28"/>
      <c r="Q426" s="29"/>
      <c r="R426" s="27"/>
      <c r="S426" s="28"/>
      <c r="T426" s="28"/>
      <c r="U426" s="29"/>
      <c r="V426" s="27"/>
      <c r="W426" s="28"/>
      <c r="X426" s="28"/>
      <c r="Y426" s="28"/>
      <c r="Z426" s="29"/>
    </row>
    <row r="427" spans="1:26" x14ac:dyDescent="0.2">
      <c r="A427" s="24"/>
      <c r="B427" s="22"/>
      <c r="C427" s="22"/>
      <c r="D427" s="22"/>
      <c r="E427" s="22"/>
      <c r="F427" s="22"/>
      <c r="G427" s="22"/>
      <c r="H427" s="22"/>
      <c r="I427" s="22"/>
      <c r="J427" s="25"/>
      <c r="K427" s="24"/>
      <c r="L427" s="22"/>
      <c r="M427" s="24"/>
      <c r="N427" s="22"/>
      <c r="O427" s="22"/>
      <c r="P427" s="22"/>
      <c r="Q427" s="26"/>
      <c r="R427" s="24"/>
      <c r="S427" s="22"/>
      <c r="T427" s="22"/>
      <c r="U427" s="26"/>
      <c r="V427" s="24"/>
      <c r="W427" s="22"/>
      <c r="X427" s="22"/>
      <c r="Y427" s="22"/>
      <c r="Z427" s="26"/>
    </row>
    <row r="428" spans="1:26" x14ac:dyDescent="0.2">
      <c r="A428" s="27"/>
      <c r="B428" s="28"/>
      <c r="C428" s="28"/>
      <c r="D428" s="28"/>
      <c r="E428" s="28"/>
      <c r="F428" s="28"/>
      <c r="G428" s="28"/>
      <c r="H428" s="28"/>
      <c r="I428" s="28"/>
      <c r="J428" s="29"/>
      <c r="K428" s="27"/>
      <c r="L428" s="28"/>
      <c r="M428" s="27"/>
      <c r="N428" s="28"/>
      <c r="O428" s="28"/>
      <c r="P428" s="28"/>
      <c r="Q428" s="29"/>
      <c r="R428" s="27"/>
      <c r="S428" s="28"/>
      <c r="T428" s="28"/>
      <c r="U428" s="29"/>
      <c r="V428" s="27"/>
      <c r="W428" s="28"/>
      <c r="X428" s="28"/>
      <c r="Y428" s="28"/>
      <c r="Z428" s="29"/>
    </row>
    <row r="429" spans="1:26" x14ac:dyDescent="0.2">
      <c r="A429" s="24"/>
      <c r="B429" s="22"/>
      <c r="C429" s="22"/>
      <c r="D429" s="22"/>
      <c r="E429" s="22"/>
      <c r="F429" s="22"/>
      <c r="G429" s="22"/>
      <c r="H429" s="22"/>
      <c r="I429" s="22"/>
      <c r="J429" s="25"/>
      <c r="K429" s="24"/>
      <c r="L429" s="22"/>
      <c r="M429" s="24"/>
      <c r="N429" s="22"/>
      <c r="O429" s="22"/>
      <c r="P429" s="22"/>
      <c r="Q429" s="26"/>
      <c r="R429" s="24"/>
      <c r="S429" s="22"/>
      <c r="T429" s="22"/>
      <c r="U429" s="26"/>
      <c r="V429" s="24"/>
      <c r="W429" s="22"/>
      <c r="X429" s="22"/>
      <c r="Y429" s="22"/>
      <c r="Z429" s="26"/>
    </row>
    <row r="430" spans="1:26" x14ac:dyDescent="0.2">
      <c r="A430" s="27"/>
      <c r="B430" s="28"/>
      <c r="C430" s="28"/>
      <c r="D430" s="28"/>
      <c r="E430" s="28"/>
      <c r="F430" s="28"/>
      <c r="G430" s="28"/>
      <c r="H430" s="28"/>
      <c r="I430" s="28"/>
      <c r="J430" s="29"/>
      <c r="K430" s="27"/>
      <c r="L430" s="28"/>
      <c r="M430" s="27"/>
      <c r="N430" s="28"/>
      <c r="O430" s="28"/>
      <c r="P430" s="28"/>
      <c r="Q430" s="29"/>
      <c r="R430" s="27"/>
      <c r="S430" s="28"/>
      <c r="T430" s="28"/>
      <c r="U430" s="29"/>
      <c r="V430" s="27"/>
      <c r="W430" s="28"/>
      <c r="X430" s="28"/>
      <c r="Y430" s="28"/>
      <c r="Z430" s="29"/>
    </row>
    <row r="431" spans="1:26" x14ac:dyDescent="0.2">
      <c r="A431" s="24"/>
      <c r="B431" s="22"/>
      <c r="C431" s="22"/>
      <c r="D431" s="22"/>
      <c r="E431" s="22"/>
      <c r="F431" s="22"/>
      <c r="G431" s="22"/>
      <c r="H431" s="22"/>
      <c r="I431" s="22"/>
      <c r="J431" s="25"/>
      <c r="K431" s="24"/>
      <c r="L431" s="22"/>
      <c r="M431" s="24"/>
      <c r="N431" s="22"/>
      <c r="O431" s="22"/>
      <c r="P431" s="22"/>
      <c r="Q431" s="26"/>
      <c r="R431" s="24"/>
      <c r="S431" s="22"/>
      <c r="T431" s="22"/>
      <c r="U431" s="26"/>
      <c r="V431" s="24"/>
      <c r="W431" s="22"/>
      <c r="X431" s="22"/>
      <c r="Y431" s="22"/>
      <c r="Z431" s="26"/>
    </row>
    <row r="432" spans="1:26" x14ac:dyDescent="0.2">
      <c r="A432" s="27"/>
      <c r="B432" s="28"/>
      <c r="C432" s="28"/>
      <c r="D432" s="28"/>
      <c r="E432" s="28"/>
      <c r="F432" s="28"/>
      <c r="G432" s="28"/>
      <c r="H432" s="28"/>
      <c r="I432" s="28"/>
      <c r="J432" s="29"/>
      <c r="K432" s="27"/>
      <c r="L432" s="28"/>
      <c r="M432" s="27"/>
      <c r="N432" s="28"/>
      <c r="O432" s="28"/>
      <c r="P432" s="28"/>
      <c r="Q432" s="29"/>
      <c r="R432" s="27"/>
      <c r="S432" s="28"/>
      <c r="T432" s="28"/>
      <c r="U432" s="29"/>
      <c r="V432" s="27"/>
      <c r="W432" s="28"/>
      <c r="X432" s="28"/>
      <c r="Y432" s="28"/>
      <c r="Z432" s="29"/>
    </row>
    <row r="433" spans="1:26" x14ac:dyDescent="0.2">
      <c r="A433" s="24"/>
      <c r="B433" s="22"/>
      <c r="C433" s="22"/>
      <c r="D433" s="22"/>
      <c r="E433" s="22"/>
      <c r="F433" s="22"/>
      <c r="G433" s="22"/>
      <c r="H433" s="22"/>
      <c r="I433" s="22"/>
      <c r="J433" s="25"/>
      <c r="K433" s="24"/>
      <c r="L433" s="22"/>
      <c r="M433" s="24"/>
      <c r="N433" s="22"/>
      <c r="O433" s="22"/>
      <c r="P433" s="22"/>
      <c r="Q433" s="26"/>
      <c r="R433" s="24"/>
      <c r="S433" s="22"/>
      <c r="T433" s="22"/>
      <c r="U433" s="26"/>
      <c r="V433" s="24"/>
      <c r="W433" s="22"/>
      <c r="X433" s="22"/>
      <c r="Y433" s="22"/>
      <c r="Z433" s="26"/>
    </row>
    <row r="434" spans="1:26" x14ac:dyDescent="0.2">
      <c r="A434" s="27"/>
      <c r="B434" s="28"/>
      <c r="C434" s="28"/>
      <c r="D434" s="28"/>
      <c r="E434" s="28"/>
      <c r="F434" s="28"/>
      <c r="G434" s="28"/>
      <c r="H434" s="28"/>
      <c r="I434" s="28"/>
      <c r="J434" s="29"/>
      <c r="K434" s="27"/>
      <c r="L434" s="28"/>
      <c r="M434" s="27"/>
      <c r="N434" s="28"/>
      <c r="O434" s="28"/>
      <c r="P434" s="28"/>
      <c r="Q434" s="29"/>
      <c r="R434" s="27"/>
      <c r="S434" s="28"/>
      <c r="T434" s="28"/>
      <c r="U434" s="29"/>
      <c r="V434" s="27"/>
      <c r="W434" s="28"/>
      <c r="X434" s="28"/>
      <c r="Y434" s="28"/>
      <c r="Z434" s="29"/>
    </row>
    <row r="435" spans="1:26" x14ac:dyDescent="0.2">
      <c r="A435" s="24"/>
      <c r="B435" s="22"/>
      <c r="C435" s="22"/>
      <c r="D435" s="22"/>
      <c r="E435" s="22"/>
      <c r="F435" s="22"/>
      <c r="G435" s="22"/>
      <c r="H435" s="22"/>
      <c r="I435" s="22"/>
      <c r="J435" s="25"/>
      <c r="K435" s="24"/>
      <c r="L435" s="22"/>
      <c r="M435" s="24"/>
      <c r="N435" s="22"/>
      <c r="O435" s="22"/>
      <c r="P435" s="22"/>
      <c r="Q435" s="26"/>
      <c r="R435" s="24"/>
      <c r="S435" s="22"/>
      <c r="T435" s="22"/>
      <c r="U435" s="26"/>
      <c r="V435" s="24"/>
      <c r="W435" s="22"/>
      <c r="X435" s="22"/>
      <c r="Y435" s="22"/>
      <c r="Z435" s="26"/>
    </row>
    <row r="436" spans="1:26" x14ac:dyDescent="0.2">
      <c r="A436" s="27"/>
      <c r="B436" s="28"/>
      <c r="C436" s="28"/>
      <c r="D436" s="28"/>
      <c r="E436" s="28"/>
      <c r="F436" s="28"/>
      <c r="G436" s="28"/>
      <c r="H436" s="28"/>
      <c r="I436" s="28"/>
      <c r="J436" s="29"/>
      <c r="K436" s="27"/>
      <c r="L436" s="28"/>
      <c r="M436" s="27"/>
      <c r="N436" s="28"/>
      <c r="O436" s="28"/>
      <c r="P436" s="28"/>
      <c r="Q436" s="29"/>
      <c r="R436" s="27"/>
      <c r="S436" s="28"/>
      <c r="T436" s="28"/>
      <c r="U436" s="29"/>
      <c r="V436" s="27"/>
      <c r="W436" s="28"/>
      <c r="X436" s="28"/>
      <c r="Y436" s="28"/>
      <c r="Z436" s="29"/>
    </row>
    <row r="437" spans="1:26" x14ac:dyDescent="0.2">
      <c r="A437" s="24"/>
      <c r="B437" s="22"/>
      <c r="C437" s="22"/>
      <c r="D437" s="22"/>
      <c r="E437" s="22"/>
      <c r="F437" s="22"/>
      <c r="G437" s="22"/>
      <c r="H437" s="22"/>
      <c r="I437" s="22"/>
      <c r="J437" s="25"/>
      <c r="K437" s="24"/>
      <c r="L437" s="22"/>
      <c r="M437" s="24"/>
      <c r="N437" s="22"/>
      <c r="O437" s="22"/>
      <c r="P437" s="22"/>
      <c r="Q437" s="26"/>
      <c r="R437" s="24"/>
      <c r="S437" s="22"/>
      <c r="T437" s="22"/>
      <c r="U437" s="26"/>
      <c r="V437" s="24"/>
      <c r="W437" s="22"/>
      <c r="X437" s="22"/>
      <c r="Y437" s="22"/>
      <c r="Z437" s="26"/>
    </row>
    <row r="438" spans="1:26" x14ac:dyDescent="0.2">
      <c r="A438" s="27"/>
      <c r="B438" s="28"/>
      <c r="C438" s="28"/>
      <c r="D438" s="28"/>
      <c r="E438" s="28"/>
      <c r="F438" s="28"/>
      <c r="G438" s="28"/>
      <c r="H438" s="28"/>
      <c r="I438" s="28"/>
      <c r="J438" s="29"/>
      <c r="K438" s="27"/>
      <c r="L438" s="28"/>
      <c r="M438" s="27"/>
      <c r="N438" s="28"/>
      <c r="O438" s="28"/>
      <c r="P438" s="28"/>
      <c r="Q438" s="29"/>
      <c r="R438" s="27"/>
      <c r="S438" s="28"/>
      <c r="T438" s="28"/>
      <c r="U438" s="29"/>
      <c r="V438" s="27"/>
      <c r="W438" s="28"/>
      <c r="X438" s="28"/>
      <c r="Y438" s="28"/>
      <c r="Z438" s="29"/>
    </row>
    <row r="439" spans="1:26" x14ac:dyDescent="0.2">
      <c r="A439" s="24"/>
      <c r="B439" s="22"/>
      <c r="C439" s="22"/>
      <c r="D439" s="22"/>
      <c r="E439" s="22"/>
      <c r="F439" s="22"/>
      <c r="G439" s="22"/>
      <c r="H439" s="22"/>
      <c r="I439" s="22"/>
      <c r="J439" s="25"/>
      <c r="K439" s="24"/>
      <c r="L439" s="22"/>
      <c r="M439" s="24"/>
      <c r="N439" s="22"/>
      <c r="O439" s="22"/>
      <c r="P439" s="22"/>
      <c r="Q439" s="26"/>
      <c r="R439" s="24"/>
      <c r="S439" s="22"/>
      <c r="T439" s="22"/>
      <c r="U439" s="26"/>
      <c r="V439" s="24"/>
      <c r="W439" s="22"/>
      <c r="X439" s="22"/>
      <c r="Y439" s="22"/>
      <c r="Z439" s="26"/>
    </row>
    <row r="440" spans="1:26" x14ac:dyDescent="0.2">
      <c r="A440" s="27"/>
      <c r="B440" s="28"/>
      <c r="C440" s="28"/>
      <c r="D440" s="28"/>
      <c r="E440" s="28"/>
      <c r="F440" s="28"/>
      <c r="G440" s="28"/>
      <c r="H440" s="28"/>
      <c r="I440" s="28"/>
      <c r="J440" s="29"/>
      <c r="K440" s="27"/>
      <c r="L440" s="28"/>
      <c r="M440" s="27"/>
      <c r="N440" s="28"/>
      <c r="O440" s="28"/>
      <c r="P440" s="28"/>
      <c r="Q440" s="29"/>
      <c r="R440" s="27"/>
      <c r="S440" s="28"/>
      <c r="T440" s="28"/>
      <c r="U440" s="29"/>
      <c r="V440" s="27"/>
      <c r="W440" s="28"/>
      <c r="X440" s="28"/>
      <c r="Y440" s="28"/>
      <c r="Z440" s="29"/>
    </row>
    <row r="441" spans="1:26" x14ac:dyDescent="0.2">
      <c r="A441" s="24"/>
      <c r="B441" s="22"/>
      <c r="C441" s="22"/>
      <c r="D441" s="22"/>
      <c r="E441" s="22"/>
      <c r="F441" s="22"/>
      <c r="G441" s="22"/>
      <c r="H441" s="22"/>
      <c r="I441" s="22"/>
      <c r="J441" s="25"/>
      <c r="K441" s="24"/>
      <c r="L441" s="22"/>
      <c r="M441" s="24"/>
      <c r="N441" s="22"/>
      <c r="O441" s="22"/>
      <c r="P441" s="22"/>
      <c r="Q441" s="26"/>
      <c r="R441" s="24"/>
      <c r="S441" s="22"/>
      <c r="T441" s="22"/>
      <c r="U441" s="26"/>
      <c r="V441" s="24"/>
      <c r="W441" s="22"/>
      <c r="X441" s="22"/>
      <c r="Y441" s="22"/>
      <c r="Z441" s="26"/>
    </row>
    <row r="442" spans="1:26" x14ac:dyDescent="0.2">
      <c r="A442" s="27"/>
      <c r="B442" s="28"/>
      <c r="C442" s="28"/>
      <c r="D442" s="28"/>
      <c r="E442" s="28"/>
      <c r="F442" s="28"/>
      <c r="G442" s="28"/>
      <c r="H442" s="28"/>
      <c r="I442" s="28"/>
      <c r="J442" s="29"/>
      <c r="K442" s="27"/>
      <c r="L442" s="28"/>
      <c r="M442" s="27"/>
      <c r="N442" s="28"/>
      <c r="O442" s="28"/>
      <c r="P442" s="28"/>
      <c r="Q442" s="29"/>
      <c r="R442" s="27"/>
      <c r="S442" s="28"/>
      <c r="T442" s="28"/>
      <c r="U442" s="29"/>
      <c r="V442" s="27"/>
      <c r="W442" s="28"/>
      <c r="X442" s="28"/>
      <c r="Y442" s="28"/>
      <c r="Z442" s="29"/>
    </row>
    <row r="443" spans="1:26" x14ac:dyDescent="0.2">
      <c r="A443" s="24"/>
      <c r="B443" s="22"/>
      <c r="C443" s="22"/>
      <c r="D443" s="22"/>
      <c r="E443" s="22"/>
      <c r="F443" s="22"/>
      <c r="G443" s="22"/>
      <c r="H443" s="22"/>
      <c r="I443" s="22"/>
      <c r="J443" s="25"/>
      <c r="K443" s="24"/>
      <c r="L443" s="22"/>
      <c r="M443" s="24"/>
      <c r="N443" s="22"/>
      <c r="O443" s="22"/>
      <c r="P443" s="22"/>
      <c r="Q443" s="26"/>
      <c r="R443" s="24"/>
      <c r="S443" s="22"/>
      <c r="T443" s="22"/>
      <c r="U443" s="26"/>
      <c r="V443" s="24"/>
      <c r="W443" s="22"/>
      <c r="X443" s="22"/>
      <c r="Y443" s="22"/>
      <c r="Z443" s="26"/>
    </row>
    <row r="444" spans="1:26" x14ac:dyDescent="0.2">
      <c r="A444" s="27"/>
      <c r="B444" s="28"/>
      <c r="C444" s="28"/>
      <c r="D444" s="28"/>
      <c r="E444" s="28"/>
      <c r="F444" s="28"/>
      <c r="G444" s="28"/>
      <c r="H444" s="28"/>
      <c r="I444" s="28"/>
      <c r="J444" s="29"/>
      <c r="K444" s="27"/>
      <c r="L444" s="28"/>
      <c r="M444" s="27"/>
      <c r="N444" s="28"/>
      <c r="O444" s="28"/>
      <c r="P444" s="28"/>
      <c r="Q444" s="29"/>
      <c r="R444" s="27"/>
      <c r="S444" s="28"/>
      <c r="T444" s="28"/>
      <c r="U444" s="29"/>
      <c r="V444" s="27"/>
      <c r="W444" s="28"/>
      <c r="X444" s="28"/>
      <c r="Y444" s="28"/>
      <c r="Z444" s="29"/>
    </row>
    <row r="445" spans="1:26" x14ac:dyDescent="0.2">
      <c r="A445" s="24"/>
      <c r="B445" s="22"/>
      <c r="C445" s="22"/>
      <c r="D445" s="22"/>
      <c r="E445" s="22"/>
      <c r="F445" s="22"/>
      <c r="G445" s="22"/>
      <c r="H445" s="22"/>
      <c r="I445" s="22"/>
      <c r="J445" s="25"/>
      <c r="K445" s="24"/>
      <c r="L445" s="22"/>
      <c r="M445" s="24"/>
      <c r="N445" s="22"/>
      <c r="O445" s="22"/>
      <c r="P445" s="22"/>
      <c r="Q445" s="26"/>
      <c r="R445" s="24"/>
      <c r="S445" s="22"/>
      <c r="T445" s="22"/>
      <c r="U445" s="26"/>
      <c r="V445" s="24"/>
      <c r="W445" s="22"/>
      <c r="X445" s="22"/>
      <c r="Y445" s="22"/>
      <c r="Z445" s="26"/>
    </row>
    <row r="446" spans="1:26" x14ac:dyDescent="0.2">
      <c r="A446" s="27"/>
      <c r="B446" s="28"/>
      <c r="C446" s="28"/>
      <c r="D446" s="28"/>
      <c r="E446" s="28"/>
      <c r="F446" s="28"/>
      <c r="G446" s="28"/>
      <c r="H446" s="28"/>
      <c r="I446" s="28"/>
      <c r="J446" s="29"/>
      <c r="K446" s="27"/>
      <c r="L446" s="28"/>
      <c r="M446" s="27"/>
      <c r="N446" s="28"/>
      <c r="O446" s="28"/>
      <c r="P446" s="28"/>
      <c r="Q446" s="29"/>
      <c r="R446" s="27"/>
      <c r="S446" s="28"/>
      <c r="T446" s="28"/>
      <c r="U446" s="29"/>
      <c r="V446" s="27"/>
      <c r="W446" s="28"/>
      <c r="X446" s="28"/>
      <c r="Y446" s="28"/>
      <c r="Z446" s="29"/>
    </row>
    <row r="447" spans="1:26" x14ac:dyDescent="0.2">
      <c r="A447" s="24"/>
      <c r="B447" s="22"/>
      <c r="C447" s="22"/>
      <c r="D447" s="22"/>
      <c r="E447" s="22"/>
      <c r="F447" s="22"/>
      <c r="G447" s="22"/>
      <c r="H447" s="22"/>
      <c r="I447" s="22"/>
      <c r="J447" s="25"/>
      <c r="K447" s="24"/>
      <c r="L447" s="22"/>
      <c r="M447" s="24"/>
      <c r="N447" s="22"/>
      <c r="O447" s="22"/>
      <c r="P447" s="22"/>
      <c r="Q447" s="26"/>
      <c r="R447" s="24"/>
      <c r="S447" s="22"/>
      <c r="T447" s="22"/>
      <c r="U447" s="26"/>
      <c r="V447" s="24"/>
      <c r="W447" s="22"/>
      <c r="X447" s="22"/>
      <c r="Y447" s="22"/>
      <c r="Z447" s="26"/>
    </row>
    <row r="448" spans="1:26" x14ac:dyDescent="0.2">
      <c r="A448" s="27"/>
      <c r="B448" s="28"/>
      <c r="C448" s="28"/>
      <c r="D448" s="28"/>
      <c r="E448" s="28"/>
      <c r="F448" s="28"/>
      <c r="G448" s="28"/>
      <c r="H448" s="28"/>
      <c r="I448" s="28"/>
      <c r="J448" s="29"/>
      <c r="K448" s="27"/>
      <c r="L448" s="28"/>
      <c r="M448" s="27"/>
      <c r="N448" s="28"/>
      <c r="O448" s="28"/>
      <c r="P448" s="28"/>
      <c r="Q448" s="29"/>
      <c r="R448" s="27"/>
      <c r="S448" s="28"/>
      <c r="T448" s="28"/>
      <c r="U448" s="29"/>
      <c r="V448" s="27"/>
      <c r="W448" s="28"/>
      <c r="X448" s="28"/>
      <c r="Y448" s="28"/>
      <c r="Z448" s="29"/>
    </row>
    <row r="449" spans="1:26" x14ac:dyDescent="0.2">
      <c r="A449" s="24"/>
      <c r="B449" s="22"/>
      <c r="C449" s="22"/>
      <c r="D449" s="22"/>
      <c r="E449" s="22"/>
      <c r="F449" s="22"/>
      <c r="G449" s="22"/>
      <c r="H449" s="22"/>
      <c r="I449" s="22"/>
      <c r="J449" s="25"/>
      <c r="K449" s="24"/>
      <c r="L449" s="22"/>
      <c r="M449" s="24"/>
      <c r="N449" s="22"/>
      <c r="O449" s="22"/>
      <c r="P449" s="22"/>
      <c r="Q449" s="26"/>
      <c r="R449" s="24"/>
      <c r="S449" s="22"/>
      <c r="T449" s="22"/>
      <c r="U449" s="26"/>
      <c r="V449" s="24"/>
      <c r="W449" s="22"/>
      <c r="X449" s="22"/>
      <c r="Y449" s="22"/>
      <c r="Z449" s="26"/>
    </row>
    <row r="450" spans="1:26" x14ac:dyDescent="0.2">
      <c r="A450" s="27"/>
      <c r="B450" s="28"/>
      <c r="C450" s="28"/>
      <c r="D450" s="28"/>
      <c r="E450" s="28"/>
      <c r="F450" s="28"/>
      <c r="G450" s="28"/>
      <c r="H450" s="28"/>
      <c r="I450" s="28"/>
      <c r="J450" s="29"/>
      <c r="K450" s="27"/>
      <c r="L450" s="28"/>
      <c r="M450" s="27"/>
      <c r="N450" s="28"/>
      <c r="O450" s="28"/>
      <c r="P450" s="28"/>
      <c r="Q450" s="29"/>
      <c r="R450" s="27"/>
      <c r="S450" s="28"/>
      <c r="T450" s="28"/>
      <c r="U450" s="29"/>
      <c r="V450" s="27"/>
      <c r="W450" s="28"/>
      <c r="X450" s="28"/>
      <c r="Y450" s="28"/>
      <c r="Z450" s="29"/>
    </row>
    <row r="451" spans="1:26" x14ac:dyDescent="0.2">
      <c r="A451" s="24"/>
      <c r="B451" s="22"/>
      <c r="C451" s="22"/>
      <c r="D451" s="22"/>
      <c r="E451" s="22"/>
      <c r="F451" s="22"/>
      <c r="G451" s="22"/>
      <c r="H451" s="22"/>
      <c r="I451" s="22"/>
      <c r="J451" s="25"/>
      <c r="K451" s="24"/>
      <c r="L451" s="22"/>
      <c r="M451" s="24"/>
      <c r="N451" s="22"/>
      <c r="O451" s="22"/>
      <c r="P451" s="22"/>
      <c r="Q451" s="26"/>
      <c r="R451" s="24"/>
      <c r="S451" s="22"/>
      <c r="T451" s="22"/>
      <c r="U451" s="26"/>
      <c r="V451" s="24"/>
      <c r="W451" s="22"/>
      <c r="X451" s="22"/>
      <c r="Y451" s="22"/>
      <c r="Z451" s="26"/>
    </row>
    <row r="452" spans="1:26" x14ac:dyDescent="0.2">
      <c r="A452" s="27"/>
      <c r="B452" s="28"/>
      <c r="C452" s="28"/>
      <c r="D452" s="28"/>
      <c r="E452" s="28"/>
      <c r="F452" s="28"/>
      <c r="G452" s="28"/>
      <c r="H452" s="28"/>
      <c r="I452" s="28"/>
      <c r="J452" s="29"/>
      <c r="K452" s="27"/>
      <c r="L452" s="28"/>
      <c r="M452" s="27"/>
      <c r="N452" s="28"/>
      <c r="O452" s="28"/>
      <c r="P452" s="28"/>
      <c r="Q452" s="29"/>
      <c r="R452" s="27"/>
      <c r="S452" s="28"/>
      <c r="T452" s="28"/>
      <c r="U452" s="29"/>
      <c r="V452" s="27"/>
      <c r="W452" s="28"/>
      <c r="X452" s="28"/>
      <c r="Y452" s="28"/>
      <c r="Z452" s="29"/>
    </row>
    <row r="453" spans="1:26" x14ac:dyDescent="0.2">
      <c r="A453" s="24"/>
      <c r="B453" s="22"/>
      <c r="C453" s="22"/>
      <c r="D453" s="22"/>
      <c r="E453" s="22"/>
      <c r="F453" s="22"/>
      <c r="G453" s="22"/>
      <c r="H453" s="22"/>
      <c r="I453" s="22"/>
      <c r="J453" s="25"/>
      <c r="K453" s="24"/>
      <c r="L453" s="22"/>
      <c r="M453" s="24"/>
      <c r="N453" s="22"/>
      <c r="O453" s="22"/>
      <c r="P453" s="22"/>
      <c r="Q453" s="26"/>
      <c r="R453" s="24"/>
      <c r="S453" s="22"/>
      <c r="T453" s="22"/>
      <c r="U453" s="26"/>
      <c r="V453" s="24"/>
      <c r="W453" s="22"/>
      <c r="X453" s="22"/>
      <c r="Y453" s="22"/>
      <c r="Z453" s="26"/>
    </row>
    <row r="454" spans="1:26" x14ac:dyDescent="0.2">
      <c r="A454" s="27"/>
      <c r="B454" s="28"/>
      <c r="C454" s="28"/>
      <c r="D454" s="28"/>
      <c r="E454" s="28"/>
      <c r="F454" s="28"/>
      <c r="G454" s="28"/>
      <c r="H454" s="28"/>
      <c r="I454" s="28"/>
      <c r="J454" s="29"/>
      <c r="K454" s="27"/>
      <c r="L454" s="28"/>
      <c r="M454" s="27"/>
      <c r="N454" s="28"/>
      <c r="O454" s="28"/>
      <c r="P454" s="28"/>
      <c r="Q454" s="29"/>
      <c r="R454" s="27"/>
      <c r="S454" s="28"/>
      <c r="T454" s="28"/>
      <c r="U454" s="29"/>
      <c r="V454" s="27"/>
      <c r="W454" s="28"/>
      <c r="X454" s="28"/>
      <c r="Y454" s="28"/>
      <c r="Z454" s="29"/>
    </row>
    <row r="455" spans="1:26" x14ac:dyDescent="0.2">
      <c r="A455" s="24"/>
      <c r="B455" s="22"/>
      <c r="C455" s="22"/>
      <c r="D455" s="22"/>
      <c r="E455" s="22"/>
      <c r="F455" s="22"/>
      <c r="G455" s="22"/>
      <c r="H455" s="22"/>
      <c r="I455" s="22"/>
      <c r="J455" s="25"/>
      <c r="K455" s="24"/>
      <c r="L455" s="22"/>
      <c r="M455" s="24"/>
      <c r="N455" s="22"/>
      <c r="O455" s="22"/>
      <c r="P455" s="22"/>
      <c r="Q455" s="26"/>
      <c r="R455" s="24"/>
      <c r="S455" s="22"/>
      <c r="T455" s="22"/>
      <c r="U455" s="26"/>
      <c r="V455" s="24"/>
      <c r="W455" s="22"/>
      <c r="X455" s="22"/>
      <c r="Y455" s="22"/>
      <c r="Z455" s="26"/>
    </row>
    <row r="456" spans="1:26" x14ac:dyDescent="0.2">
      <c r="A456" s="27"/>
      <c r="B456" s="28"/>
      <c r="C456" s="28"/>
      <c r="D456" s="28"/>
      <c r="E456" s="28"/>
      <c r="F456" s="28"/>
      <c r="G456" s="28"/>
      <c r="H456" s="28"/>
      <c r="I456" s="28"/>
      <c r="J456" s="29"/>
      <c r="K456" s="27"/>
      <c r="L456" s="28"/>
      <c r="M456" s="27"/>
      <c r="N456" s="28"/>
      <c r="O456" s="28"/>
      <c r="P456" s="28"/>
      <c r="Q456" s="29"/>
      <c r="R456" s="27"/>
      <c r="S456" s="28"/>
      <c r="T456" s="28"/>
      <c r="U456" s="29"/>
      <c r="V456" s="27"/>
      <c r="W456" s="28"/>
      <c r="X456" s="28"/>
      <c r="Y456" s="28"/>
      <c r="Z456" s="29"/>
    </row>
    <row r="457" spans="1:26" x14ac:dyDescent="0.2">
      <c r="A457" s="24"/>
      <c r="B457" s="22"/>
      <c r="C457" s="22"/>
      <c r="D457" s="22"/>
      <c r="E457" s="22"/>
      <c r="F457" s="22"/>
      <c r="G457" s="22"/>
      <c r="H457" s="22"/>
      <c r="I457" s="22"/>
      <c r="J457" s="25"/>
      <c r="K457" s="24"/>
      <c r="L457" s="22"/>
      <c r="M457" s="24"/>
      <c r="N457" s="22"/>
      <c r="O457" s="22"/>
      <c r="P457" s="22"/>
      <c r="Q457" s="26"/>
      <c r="R457" s="24"/>
      <c r="S457" s="22"/>
      <c r="T457" s="22"/>
      <c r="U457" s="26"/>
      <c r="V457" s="24"/>
      <c r="W457" s="22"/>
      <c r="X457" s="22"/>
      <c r="Y457" s="22"/>
      <c r="Z457" s="26"/>
    </row>
    <row r="458" spans="1:26" x14ac:dyDescent="0.2">
      <c r="A458" s="27"/>
      <c r="B458" s="28"/>
      <c r="C458" s="28"/>
      <c r="D458" s="28"/>
      <c r="E458" s="28"/>
      <c r="F458" s="28"/>
      <c r="G458" s="28"/>
      <c r="H458" s="28"/>
      <c r="I458" s="28"/>
      <c r="J458" s="29"/>
      <c r="K458" s="27"/>
      <c r="L458" s="28"/>
      <c r="M458" s="27"/>
      <c r="N458" s="28"/>
      <c r="O458" s="28"/>
      <c r="P458" s="28"/>
      <c r="Q458" s="29"/>
      <c r="R458" s="27"/>
      <c r="S458" s="28"/>
      <c r="T458" s="28"/>
      <c r="U458" s="29"/>
      <c r="V458" s="27"/>
      <c r="W458" s="28"/>
      <c r="X458" s="28"/>
      <c r="Y458" s="28"/>
      <c r="Z458" s="29"/>
    </row>
    <row r="459" spans="1:26" x14ac:dyDescent="0.2">
      <c r="A459" s="24"/>
      <c r="B459" s="22"/>
      <c r="C459" s="22"/>
      <c r="D459" s="22"/>
      <c r="E459" s="22"/>
      <c r="F459" s="22"/>
      <c r="G459" s="22"/>
      <c r="H459" s="22"/>
      <c r="I459" s="22"/>
      <c r="J459" s="25"/>
      <c r="K459" s="24"/>
      <c r="L459" s="22"/>
      <c r="M459" s="24"/>
      <c r="N459" s="22"/>
      <c r="O459" s="22"/>
      <c r="P459" s="22"/>
      <c r="Q459" s="26"/>
      <c r="R459" s="24"/>
      <c r="S459" s="22"/>
      <c r="T459" s="22"/>
      <c r="U459" s="26"/>
      <c r="V459" s="24"/>
      <c r="W459" s="22"/>
      <c r="X459" s="22"/>
      <c r="Y459" s="22"/>
      <c r="Z459" s="26"/>
    </row>
    <row r="460" spans="1:26" x14ac:dyDescent="0.2">
      <c r="A460" s="27"/>
      <c r="B460" s="28"/>
      <c r="C460" s="28"/>
      <c r="D460" s="28"/>
      <c r="E460" s="28"/>
      <c r="F460" s="28"/>
      <c r="G460" s="28"/>
      <c r="H460" s="28"/>
      <c r="I460" s="28"/>
      <c r="J460" s="29"/>
      <c r="K460" s="27"/>
      <c r="L460" s="28"/>
      <c r="M460" s="27"/>
      <c r="N460" s="28"/>
      <c r="O460" s="28"/>
      <c r="P460" s="28"/>
      <c r="Q460" s="29"/>
      <c r="R460" s="27"/>
      <c r="S460" s="28"/>
      <c r="T460" s="28"/>
      <c r="U460" s="29"/>
      <c r="V460" s="27"/>
      <c r="W460" s="28"/>
      <c r="X460" s="28"/>
      <c r="Y460" s="28"/>
      <c r="Z460" s="29"/>
    </row>
    <row r="461" spans="1:26" x14ac:dyDescent="0.2">
      <c r="A461" s="24"/>
      <c r="B461" s="22"/>
      <c r="C461" s="22"/>
      <c r="D461" s="22"/>
      <c r="E461" s="22"/>
      <c r="F461" s="22"/>
      <c r="G461" s="22"/>
      <c r="H461" s="22"/>
      <c r="I461" s="22"/>
      <c r="J461" s="25"/>
      <c r="K461" s="24"/>
      <c r="L461" s="22"/>
      <c r="M461" s="24"/>
      <c r="N461" s="22"/>
      <c r="O461" s="22"/>
      <c r="P461" s="22"/>
      <c r="Q461" s="26"/>
      <c r="R461" s="24"/>
      <c r="S461" s="22"/>
      <c r="T461" s="22"/>
      <c r="U461" s="26"/>
      <c r="V461" s="24"/>
      <c r="W461" s="22"/>
      <c r="X461" s="22"/>
      <c r="Y461" s="22"/>
      <c r="Z461" s="26"/>
    </row>
    <row r="462" spans="1:26" x14ac:dyDescent="0.2">
      <c r="A462" s="27"/>
      <c r="B462" s="28"/>
      <c r="C462" s="28"/>
      <c r="D462" s="28"/>
      <c r="E462" s="28"/>
      <c r="F462" s="28"/>
      <c r="G462" s="28"/>
      <c r="H462" s="28"/>
      <c r="I462" s="28"/>
      <c r="J462" s="29"/>
      <c r="K462" s="27"/>
      <c r="L462" s="28"/>
      <c r="M462" s="27"/>
      <c r="N462" s="28"/>
      <c r="O462" s="28"/>
      <c r="P462" s="28"/>
      <c r="Q462" s="29"/>
      <c r="R462" s="27"/>
      <c r="S462" s="28"/>
      <c r="T462" s="28"/>
      <c r="U462" s="29"/>
      <c r="V462" s="27"/>
      <c r="W462" s="28"/>
      <c r="X462" s="28"/>
      <c r="Y462" s="28"/>
      <c r="Z462" s="29"/>
    </row>
    <row r="463" spans="1:26" x14ac:dyDescent="0.2">
      <c r="A463" s="24"/>
      <c r="B463" s="22"/>
      <c r="C463" s="22"/>
      <c r="D463" s="22"/>
      <c r="E463" s="22"/>
      <c r="F463" s="22"/>
      <c r="G463" s="22"/>
      <c r="H463" s="22"/>
      <c r="I463" s="22"/>
      <c r="J463" s="25"/>
      <c r="K463" s="24"/>
      <c r="L463" s="22"/>
      <c r="M463" s="24"/>
      <c r="N463" s="22"/>
      <c r="O463" s="22"/>
      <c r="P463" s="22"/>
      <c r="Q463" s="26"/>
      <c r="R463" s="24"/>
      <c r="S463" s="22"/>
      <c r="T463" s="22"/>
      <c r="U463" s="26"/>
      <c r="V463" s="24"/>
      <c r="W463" s="22"/>
      <c r="X463" s="22"/>
      <c r="Y463" s="22"/>
      <c r="Z463" s="26"/>
    </row>
    <row r="464" spans="1:26" x14ac:dyDescent="0.2">
      <c r="A464" s="27"/>
      <c r="B464" s="28"/>
      <c r="C464" s="28"/>
      <c r="D464" s="28"/>
      <c r="E464" s="28"/>
      <c r="F464" s="28"/>
      <c r="G464" s="28"/>
      <c r="H464" s="28"/>
      <c r="I464" s="28"/>
      <c r="J464" s="29"/>
      <c r="K464" s="27"/>
      <c r="L464" s="28"/>
      <c r="M464" s="27"/>
      <c r="N464" s="28"/>
      <c r="O464" s="28"/>
      <c r="P464" s="28"/>
      <c r="Q464" s="29"/>
      <c r="R464" s="27"/>
      <c r="S464" s="28"/>
      <c r="T464" s="28"/>
      <c r="U464" s="29"/>
      <c r="V464" s="27"/>
      <c r="W464" s="28"/>
      <c r="X464" s="28"/>
      <c r="Y464" s="28"/>
      <c r="Z464" s="29"/>
    </row>
    <row r="465" spans="1:26" x14ac:dyDescent="0.2">
      <c r="A465" s="24"/>
      <c r="B465" s="22"/>
      <c r="C465" s="22"/>
      <c r="D465" s="22"/>
      <c r="E465" s="22"/>
      <c r="F465" s="22"/>
      <c r="G465" s="22"/>
      <c r="H465" s="22"/>
      <c r="I465" s="22"/>
      <c r="J465" s="25"/>
      <c r="K465" s="24"/>
      <c r="L465" s="22"/>
      <c r="M465" s="24"/>
      <c r="N465" s="22"/>
      <c r="O465" s="22"/>
      <c r="P465" s="22"/>
      <c r="Q465" s="26"/>
      <c r="R465" s="24"/>
      <c r="S465" s="22"/>
      <c r="T465" s="22"/>
      <c r="U465" s="26"/>
      <c r="V465" s="24"/>
      <c r="W465" s="22"/>
      <c r="X465" s="22"/>
      <c r="Y465" s="22"/>
      <c r="Z465" s="26"/>
    </row>
    <row r="466" spans="1:26" x14ac:dyDescent="0.2">
      <c r="A466" s="27"/>
      <c r="B466" s="28"/>
      <c r="C466" s="28"/>
      <c r="D466" s="28"/>
      <c r="E466" s="28"/>
      <c r="F466" s="28"/>
      <c r="G466" s="28"/>
      <c r="H466" s="28"/>
      <c r="I466" s="28"/>
      <c r="J466" s="29"/>
      <c r="K466" s="27"/>
      <c r="L466" s="28"/>
      <c r="M466" s="27"/>
      <c r="N466" s="28"/>
      <c r="O466" s="28"/>
      <c r="P466" s="28"/>
      <c r="Q466" s="29"/>
      <c r="R466" s="27"/>
      <c r="S466" s="28"/>
      <c r="T466" s="28"/>
      <c r="U466" s="29"/>
      <c r="V466" s="27"/>
      <c r="W466" s="28"/>
      <c r="X466" s="28"/>
      <c r="Y466" s="28"/>
      <c r="Z466" s="29"/>
    </row>
    <row r="467" spans="1:26" x14ac:dyDescent="0.2">
      <c r="A467" s="24"/>
      <c r="B467" s="22"/>
      <c r="C467" s="22"/>
      <c r="D467" s="22"/>
      <c r="E467" s="22"/>
      <c r="F467" s="22"/>
      <c r="G467" s="22"/>
      <c r="H467" s="22"/>
      <c r="I467" s="22"/>
      <c r="J467" s="25"/>
      <c r="K467" s="24"/>
      <c r="L467" s="22"/>
      <c r="M467" s="24"/>
      <c r="N467" s="22"/>
      <c r="O467" s="22"/>
      <c r="P467" s="22"/>
      <c r="Q467" s="26"/>
      <c r="R467" s="24"/>
      <c r="S467" s="22"/>
      <c r="T467" s="22"/>
      <c r="U467" s="26"/>
      <c r="V467" s="24"/>
      <c r="W467" s="22"/>
      <c r="X467" s="22"/>
      <c r="Y467" s="22"/>
      <c r="Z467" s="26"/>
    </row>
    <row r="468" spans="1:26" x14ac:dyDescent="0.2">
      <c r="A468" s="27"/>
      <c r="B468" s="28"/>
      <c r="C468" s="28"/>
      <c r="D468" s="28"/>
      <c r="E468" s="28"/>
      <c r="F468" s="28"/>
      <c r="G468" s="28"/>
      <c r="H468" s="28"/>
      <c r="I468" s="28"/>
      <c r="J468" s="29"/>
      <c r="K468" s="27"/>
      <c r="L468" s="28"/>
      <c r="M468" s="27"/>
      <c r="N468" s="28"/>
      <c r="O468" s="28"/>
      <c r="P468" s="28"/>
      <c r="Q468" s="29"/>
      <c r="R468" s="27"/>
      <c r="S468" s="28"/>
      <c r="T468" s="28"/>
      <c r="U468" s="29"/>
      <c r="V468" s="27"/>
      <c r="W468" s="28"/>
      <c r="X468" s="28"/>
      <c r="Y468" s="28"/>
      <c r="Z468" s="29"/>
    </row>
    <row r="469" spans="1:26" x14ac:dyDescent="0.2">
      <c r="A469" s="24"/>
      <c r="B469" s="22"/>
      <c r="C469" s="22"/>
      <c r="D469" s="22"/>
      <c r="E469" s="22"/>
      <c r="F469" s="22"/>
      <c r="G469" s="22"/>
      <c r="H469" s="22"/>
      <c r="I469" s="22"/>
      <c r="J469" s="25"/>
      <c r="K469" s="24"/>
      <c r="L469" s="22"/>
      <c r="M469" s="24"/>
      <c r="N469" s="22"/>
      <c r="O469" s="22"/>
      <c r="P469" s="22"/>
      <c r="Q469" s="26"/>
      <c r="R469" s="24"/>
      <c r="S469" s="22"/>
      <c r="T469" s="22"/>
      <c r="U469" s="26"/>
      <c r="V469" s="24"/>
      <c r="W469" s="22"/>
      <c r="X469" s="22"/>
      <c r="Y469" s="22"/>
      <c r="Z469" s="26"/>
    </row>
    <row r="470" spans="1:26" x14ac:dyDescent="0.2">
      <c r="A470" s="27"/>
      <c r="B470" s="28"/>
      <c r="C470" s="28"/>
      <c r="D470" s="28"/>
      <c r="E470" s="28"/>
      <c r="F470" s="28"/>
      <c r="G470" s="28"/>
      <c r="H470" s="28"/>
      <c r="I470" s="28"/>
      <c r="J470" s="29"/>
      <c r="K470" s="27"/>
      <c r="L470" s="28"/>
      <c r="M470" s="27"/>
      <c r="N470" s="28"/>
      <c r="O470" s="28"/>
      <c r="P470" s="28"/>
      <c r="Q470" s="29"/>
      <c r="R470" s="27"/>
      <c r="S470" s="28"/>
      <c r="T470" s="28"/>
      <c r="U470" s="29"/>
      <c r="V470" s="27"/>
      <c r="W470" s="28"/>
      <c r="X470" s="28"/>
      <c r="Y470" s="28"/>
      <c r="Z470" s="29"/>
    </row>
    <row r="471" spans="1:26" x14ac:dyDescent="0.2">
      <c r="A471" s="24"/>
      <c r="B471" s="22"/>
      <c r="C471" s="22"/>
      <c r="D471" s="22"/>
      <c r="E471" s="22"/>
      <c r="F471" s="22"/>
      <c r="G471" s="22"/>
      <c r="H471" s="22"/>
      <c r="I471" s="22"/>
      <c r="J471" s="25"/>
      <c r="K471" s="24"/>
      <c r="L471" s="22"/>
      <c r="M471" s="24"/>
      <c r="N471" s="22"/>
      <c r="O471" s="22"/>
      <c r="P471" s="22"/>
      <c r="Q471" s="26"/>
      <c r="R471" s="24"/>
      <c r="S471" s="22"/>
      <c r="T471" s="22"/>
      <c r="U471" s="26"/>
      <c r="V471" s="24"/>
      <c r="W471" s="22"/>
      <c r="X471" s="22"/>
      <c r="Y471" s="22"/>
      <c r="Z471" s="26"/>
    </row>
    <row r="472" spans="1:26" x14ac:dyDescent="0.2">
      <c r="A472" s="27"/>
      <c r="B472" s="28"/>
      <c r="C472" s="28"/>
      <c r="D472" s="28"/>
      <c r="E472" s="28"/>
      <c r="F472" s="28"/>
      <c r="G472" s="28"/>
      <c r="H472" s="28"/>
      <c r="I472" s="28"/>
      <c r="J472" s="29"/>
      <c r="K472" s="27"/>
      <c r="L472" s="28"/>
      <c r="M472" s="27"/>
      <c r="N472" s="28"/>
      <c r="O472" s="28"/>
      <c r="P472" s="28"/>
      <c r="Q472" s="29"/>
      <c r="R472" s="27"/>
      <c r="S472" s="28"/>
      <c r="T472" s="28"/>
      <c r="U472" s="29"/>
      <c r="V472" s="27"/>
      <c r="W472" s="28"/>
      <c r="X472" s="28"/>
      <c r="Y472" s="28"/>
      <c r="Z472" s="29"/>
    </row>
    <row r="473" spans="1:26" x14ac:dyDescent="0.2">
      <c r="A473" s="24"/>
      <c r="B473" s="22"/>
      <c r="C473" s="22"/>
      <c r="D473" s="22"/>
      <c r="E473" s="22"/>
      <c r="F473" s="22"/>
      <c r="G473" s="22"/>
      <c r="H473" s="22"/>
      <c r="I473" s="22"/>
      <c r="J473" s="25"/>
      <c r="K473" s="24"/>
      <c r="L473" s="22"/>
      <c r="M473" s="24"/>
      <c r="N473" s="22"/>
      <c r="O473" s="22"/>
      <c r="P473" s="22"/>
      <c r="Q473" s="26"/>
      <c r="R473" s="24"/>
      <c r="S473" s="22"/>
      <c r="T473" s="22"/>
      <c r="U473" s="26"/>
      <c r="V473" s="24"/>
      <c r="W473" s="22"/>
      <c r="X473" s="22"/>
      <c r="Y473" s="22"/>
      <c r="Z473" s="26"/>
    </row>
    <row r="474" spans="1:26" x14ac:dyDescent="0.2">
      <c r="A474" s="27"/>
      <c r="B474" s="28"/>
      <c r="C474" s="28"/>
      <c r="D474" s="28"/>
      <c r="E474" s="28"/>
      <c r="F474" s="28"/>
      <c r="G474" s="28"/>
      <c r="H474" s="28"/>
      <c r="I474" s="28"/>
      <c r="J474" s="29"/>
      <c r="K474" s="27"/>
      <c r="L474" s="28"/>
      <c r="M474" s="27"/>
      <c r="N474" s="28"/>
      <c r="O474" s="28"/>
      <c r="P474" s="28"/>
      <c r="Q474" s="29"/>
      <c r="R474" s="27"/>
      <c r="S474" s="28"/>
      <c r="T474" s="28"/>
      <c r="U474" s="29"/>
      <c r="V474" s="27"/>
      <c r="W474" s="28"/>
      <c r="X474" s="28"/>
      <c r="Y474" s="28"/>
      <c r="Z474" s="29"/>
    </row>
    <row r="475" spans="1:26" x14ac:dyDescent="0.2">
      <c r="A475" s="24"/>
      <c r="B475" s="22"/>
      <c r="C475" s="22"/>
      <c r="D475" s="22"/>
      <c r="E475" s="22"/>
      <c r="F475" s="22"/>
      <c r="G475" s="22"/>
      <c r="H475" s="22"/>
      <c r="I475" s="22"/>
      <c r="J475" s="25"/>
      <c r="K475" s="24"/>
      <c r="L475" s="22"/>
      <c r="M475" s="24"/>
      <c r="N475" s="22"/>
      <c r="O475" s="22"/>
      <c r="P475" s="22"/>
      <c r="Q475" s="26"/>
      <c r="R475" s="24"/>
      <c r="S475" s="22"/>
      <c r="T475" s="22"/>
      <c r="U475" s="26"/>
      <c r="V475" s="24"/>
      <c r="W475" s="22"/>
      <c r="X475" s="22"/>
      <c r="Y475" s="22"/>
      <c r="Z475" s="26"/>
    </row>
    <row r="476" spans="1:26" x14ac:dyDescent="0.2">
      <c r="A476" s="27"/>
      <c r="B476" s="28"/>
      <c r="C476" s="28"/>
      <c r="D476" s="28"/>
      <c r="E476" s="28"/>
      <c r="F476" s="28"/>
      <c r="G476" s="28"/>
      <c r="H476" s="28"/>
      <c r="I476" s="28"/>
      <c r="J476" s="29"/>
      <c r="K476" s="27"/>
      <c r="L476" s="28"/>
      <c r="M476" s="27"/>
      <c r="N476" s="28"/>
      <c r="O476" s="28"/>
      <c r="P476" s="28"/>
      <c r="Q476" s="29"/>
      <c r="R476" s="27"/>
      <c r="S476" s="28"/>
      <c r="T476" s="28"/>
      <c r="U476" s="29"/>
      <c r="V476" s="27"/>
      <c r="W476" s="28"/>
      <c r="X476" s="28"/>
      <c r="Y476" s="28"/>
      <c r="Z476" s="29"/>
    </row>
    <row r="477" spans="1:26" x14ac:dyDescent="0.2">
      <c r="A477" s="24"/>
      <c r="B477" s="22"/>
      <c r="C477" s="22"/>
      <c r="D477" s="22"/>
      <c r="E477" s="22"/>
      <c r="F477" s="22"/>
      <c r="G477" s="22"/>
      <c r="H477" s="22"/>
      <c r="I477" s="22"/>
      <c r="J477" s="25"/>
      <c r="K477" s="24"/>
      <c r="L477" s="22"/>
      <c r="M477" s="24"/>
      <c r="N477" s="22"/>
      <c r="O477" s="22"/>
      <c r="P477" s="22"/>
      <c r="Q477" s="26"/>
      <c r="R477" s="24"/>
      <c r="S477" s="22"/>
      <c r="T477" s="22"/>
      <c r="U477" s="26"/>
      <c r="V477" s="24"/>
      <c r="W477" s="22"/>
      <c r="X477" s="22"/>
      <c r="Y477" s="22"/>
      <c r="Z477" s="26"/>
    </row>
    <row r="478" spans="1:26" x14ac:dyDescent="0.2">
      <c r="A478" s="27"/>
      <c r="B478" s="28"/>
      <c r="C478" s="28"/>
      <c r="D478" s="28"/>
      <c r="E478" s="28"/>
      <c r="F478" s="28"/>
      <c r="G478" s="28"/>
      <c r="H478" s="28"/>
      <c r="I478" s="28"/>
      <c r="J478" s="29"/>
      <c r="K478" s="27"/>
      <c r="L478" s="28"/>
      <c r="M478" s="27"/>
      <c r="N478" s="28"/>
      <c r="O478" s="28"/>
      <c r="P478" s="28"/>
      <c r="Q478" s="29"/>
      <c r="R478" s="27"/>
      <c r="S478" s="28"/>
      <c r="T478" s="28"/>
      <c r="U478" s="29"/>
      <c r="V478" s="27"/>
      <c r="W478" s="28"/>
      <c r="X478" s="28"/>
      <c r="Y478" s="28"/>
      <c r="Z478" s="29"/>
    </row>
    <row r="479" spans="1:26" x14ac:dyDescent="0.2">
      <c r="A479" s="24"/>
      <c r="B479" s="22"/>
      <c r="C479" s="22"/>
      <c r="D479" s="22"/>
      <c r="E479" s="22"/>
      <c r="F479" s="22"/>
      <c r="G479" s="22"/>
      <c r="H479" s="22"/>
      <c r="I479" s="22"/>
      <c r="J479" s="25"/>
      <c r="K479" s="24"/>
      <c r="L479" s="22"/>
      <c r="M479" s="24"/>
      <c r="N479" s="22"/>
      <c r="O479" s="22"/>
      <c r="P479" s="22"/>
      <c r="Q479" s="26"/>
      <c r="R479" s="24"/>
      <c r="S479" s="22"/>
      <c r="T479" s="22"/>
      <c r="U479" s="26"/>
      <c r="V479" s="24"/>
      <c r="W479" s="22"/>
      <c r="X479" s="22"/>
      <c r="Y479" s="22"/>
      <c r="Z479" s="26"/>
    </row>
    <row r="480" spans="1:26" x14ac:dyDescent="0.2">
      <c r="A480" s="27"/>
      <c r="B480" s="28"/>
      <c r="C480" s="28"/>
      <c r="D480" s="28"/>
      <c r="E480" s="28"/>
      <c r="F480" s="28"/>
      <c r="G480" s="28"/>
      <c r="H480" s="28"/>
      <c r="I480" s="28"/>
      <c r="J480" s="29"/>
      <c r="K480" s="27"/>
      <c r="L480" s="28"/>
      <c r="M480" s="27"/>
      <c r="N480" s="28"/>
      <c r="O480" s="28"/>
      <c r="P480" s="28"/>
      <c r="Q480" s="29"/>
      <c r="R480" s="27"/>
      <c r="S480" s="28"/>
      <c r="T480" s="28"/>
      <c r="U480" s="29"/>
      <c r="V480" s="27"/>
      <c r="W480" s="28"/>
      <c r="X480" s="28"/>
      <c r="Y480" s="28"/>
      <c r="Z480" s="29"/>
    </row>
    <row r="481" spans="1:26" x14ac:dyDescent="0.2">
      <c r="A481" s="24"/>
      <c r="B481" s="22"/>
      <c r="C481" s="22"/>
      <c r="D481" s="22"/>
      <c r="E481" s="22"/>
      <c r="F481" s="22"/>
      <c r="G481" s="22"/>
      <c r="H481" s="22"/>
      <c r="I481" s="22"/>
      <c r="J481" s="25"/>
      <c r="K481" s="24"/>
      <c r="L481" s="22"/>
      <c r="M481" s="24"/>
      <c r="N481" s="22"/>
      <c r="O481" s="22"/>
      <c r="P481" s="22"/>
      <c r="Q481" s="26"/>
      <c r="R481" s="24"/>
      <c r="S481" s="22"/>
      <c r="T481" s="22"/>
      <c r="U481" s="26"/>
      <c r="V481" s="24"/>
      <c r="W481" s="22"/>
      <c r="X481" s="22"/>
      <c r="Y481" s="22"/>
      <c r="Z481" s="26"/>
    </row>
    <row r="482" spans="1:26" x14ac:dyDescent="0.2">
      <c r="A482" s="27"/>
      <c r="B482" s="28"/>
      <c r="C482" s="28"/>
      <c r="D482" s="28"/>
      <c r="E482" s="28"/>
      <c r="F482" s="28"/>
      <c r="G482" s="28"/>
      <c r="H482" s="28"/>
      <c r="I482" s="28"/>
      <c r="J482" s="29"/>
      <c r="K482" s="27"/>
      <c r="L482" s="28"/>
      <c r="M482" s="27"/>
      <c r="N482" s="28"/>
      <c r="O482" s="28"/>
      <c r="P482" s="28"/>
      <c r="Q482" s="29"/>
      <c r="R482" s="27"/>
      <c r="S482" s="28"/>
      <c r="T482" s="28"/>
      <c r="U482" s="29"/>
      <c r="V482" s="27"/>
      <c r="W482" s="28"/>
      <c r="X482" s="28"/>
      <c r="Y482" s="28"/>
      <c r="Z482" s="29"/>
    </row>
    <row r="483" spans="1:26" x14ac:dyDescent="0.2">
      <c r="A483" s="24"/>
      <c r="B483" s="22"/>
      <c r="C483" s="22"/>
      <c r="D483" s="22"/>
      <c r="E483" s="22"/>
      <c r="F483" s="22"/>
      <c r="G483" s="22"/>
      <c r="H483" s="22"/>
      <c r="I483" s="22"/>
      <c r="J483" s="25"/>
      <c r="K483" s="24"/>
      <c r="L483" s="22"/>
      <c r="M483" s="24"/>
      <c r="N483" s="22"/>
      <c r="O483" s="22"/>
      <c r="P483" s="22"/>
      <c r="Q483" s="26"/>
      <c r="R483" s="24"/>
      <c r="S483" s="22"/>
      <c r="T483" s="22"/>
      <c r="U483" s="26"/>
      <c r="V483" s="24"/>
      <c r="W483" s="22"/>
      <c r="X483" s="22"/>
      <c r="Y483" s="22"/>
      <c r="Z483" s="26"/>
    </row>
    <row r="484" spans="1:26" x14ac:dyDescent="0.2">
      <c r="A484" s="27"/>
      <c r="B484" s="28"/>
      <c r="C484" s="28"/>
      <c r="D484" s="28"/>
      <c r="E484" s="28"/>
      <c r="F484" s="28"/>
      <c r="G484" s="28"/>
      <c r="H484" s="28"/>
      <c r="I484" s="28"/>
      <c r="J484" s="29"/>
      <c r="K484" s="27"/>
      <c r="L484" s="28"/>
      <c r="M484" s="27"/>
      <c r="N484" s="28"/>
      <c r="O484" s="28"/>
      <c r="P484" s="28"/>
      <c r="Q484" s="29"/>
      <c r="R484" s="27"/>
      <c r="S484" s="28"/>
      <c r="T484" s="28"/>
      <c r="U484" s="29"/>
      <c r="V484" s="27"/>
      <c r="W484" s="28"/>
      <c r="X484" s="28"/>
      <c r="Y484" s="28"/>
      <c r="Z484" s="29"/>
    </row>
    <row r="485" spans="1:26" x14ac:dyDescent="0.2">
      <c r="A485" s="24"/>
      <c r="B485" s="22"/>
      <c r="C485" s="22"/>
      <c r="D485" s="22"/>
      <c r="E485" s="22"/>
      <c r="F485" s="22"/>
      <c r="G485" s="22"/>
      <c r="H485" s="22"/>
      <c r="I485" s="22"/>
      <c r="J485" s="25"/>
      <c r="K485" s="24"/>
      <c r="L485" s="22"/>
      <c r="M485" s="24"/>
      <c r="N485" s="22"/>
      <c r="O485" s="22"/>
      <c r="P485" s="22"/>
      <c r="Q485" s="26"/>
      <c r="R485" s="24"/>
      <c r="S485" s="22"/>
      <c r="T485" s="22"/>
      <c r="U485" s="26"/>
      <c r="V485" s="24"/>
      <c r="W485" s="22"/>
      <c r="X485" s="22"/>
      <c r="Y485" s="22"/>
      <c r="Z485" s="26"/>
    </row>
    <row r="486" spans="1:26" x14ac:dyDescent="0.2">
      <c r="A486" s="27"/>
      <c r="B486" s="28"/>
      <c r="C486" s="28"/>
      <c r="D486" s="28"/>
      <c r="E486" s="28"/>
      <c r="F486" s="28"/>
      <c r="G486" s="28"/>
      <c r="H486" s="28"/>
      <c r="I486" s="28"/>
      <c r="J486" s="29"/>
      <c r="K486" s="27"/>
      <c r="L486" s="28"/>
      <c r="M486" s="27"/>
      <c r="N486" s="28"/>
      <c r="O486" s="28"/>
      <c r="P486" s="28"/>
      <c r="Q486" s="29"/>
      <c r="R486" s="27"/>
      <c r="S486" s="28"/>
      <c r="T486" s="28"/>
      <c r="U486" s="29"/>
      <c r="V486" s="27"/>
      <c r="W486" s="28"/>
      <c r="X486" s="28"/>
      <c r="Y486" s="28"/>
      <c r="Z486" s="29"/>
    </row>
    <row r="487" spans="1:26" x14ac:dyDescent="0.2">
      <c r="A487" s="24"/>
      <c r="B487" s="22"/>
      <c r="C487" s="22"/>
      <c r="D487" s="22"/>
      <c r="E487" s="22"/>
      <c r="F487" s="22"/>
      <c r="G487" s="22"/>
      <c r="H487" s="22"/>
      <c r="I487" s="22"/>
      <c r="J487" s="25"/>
      <c r="K487" s="24"/>
      <c r="L487" s="22"/>
      <c r="M487" s="24"/>
      <c r="N487" s="22"/>
      <c r="O487" s="22"/>
      <c r="P487" s="22"/>
      <c r="Q487" s="26"/>
      <c r="R487" s="24"/>
      <c r="S487" s="22"/>
      <c r="T487" s="22"/>
      <c r="U487" s="26"/>
      <c r="V487" s="24"/>
      <c r="W487" s="22"/>
      <c r="X487" s="22"/>
      <c r="Y487" s="22"/>
      <c r="Z487" s="26"/>
    </row>
    <row r="488" spans="1:26" x14ac:dyDescent="0.2">
      <c r="A488" s="27"/>
      <c r="B488" s="28"/>
      <c r="C488" s="28"/>
      <c r="D488" s="28"/>
      <c r="E488" s="28"/>
      <c r="F488" s="28"/>
      <c r="G488" s="28"/>
      <c r="H488" s="28"/>
      <c r="I488" s="28"/>
      <c r="J488" s="29"/>
      <c r="K488" s="27"/>
      <c r="L488" s="28"/>
      <c r="M488" s="27"/>
      <c r="N488" s="28"/>
      <c r="O488" s="28"/>
      <c r="P488" s="28"/>
      <c r="Q488" s="29"/>
      <c r="R488" s="27"/>
      <c r="S488" s="28"/>
      <c r="T488" s="28"/>
      <c r="U488" s="29"/>
      <c r="V488" s="27"/>
      <c r="W488" s="28"/>
      <c r="X488" s="28"/>
      <c r="Y488" s="28"/>
      <c r="Z488" s="29"/>
    </row>
    <row r="489" spans="1:26" x14ac:dyDescent="0.2">
      <c r="A489" s="24"/>
      <c r="B489" s="22"/>
      <c r="C489" s="22"/>
      <c r="D489" s="22"/>
      <c r="E489" s="22"/>
      <c r="F489" s="22"/>
      <c r="G489" s="22"/>
      <c r="H489" s="22"/>
      <c r="I489" s="22"/>
      <c r="J489" s="25"/>
      <c r="K489" s="24"/>
      <c r="L489" s="22"/>
      <c r="M489" s="24"/>
      <c r="N489" s="22"/>
      <c r="O489" s="22"/>
      <c r="P489" s="22"/>
      <c r="Q489" s="26"/>
      <c r="R489" s="24"/>
      <c r="S489" s="22"/>
      <c r="T489" s="22"/>
      <c r="U489" s="26"/>
      <c r="V489" s="24"/>
      <c r="W489" s="22"/>
      <c r="X489" s="22"/>
      <c r="Y489" s="22"/>
      <c r="Z489" s="26"/>
    </row>
    <row r="490" spans="1:26" x14ac:dyDescent="0.2">
      <c r="A490" s="27"/>
      <c r="B490" s="28"/>
      <c r="C490" s="28"/>
      <c r="D490" s="28"/>
      <c r="E490" s="28"/>
      <c r="F490" s="28"/>
      <c r="G490" s="28"/>
      <c r="H490" s="28"/>
      <c r="I490" s="28"/>
      <c r="J490" s="29"/>
      <c r="K490" s="27"/>
      <c r="L490" s="28"/>
      <c r="M490" s="27"/>
      <c r="N490" s="28"/>
      <c r="O490" s="28"/>
      <c r="P490" s="28"/>
      <c r="Q490" s="29"/>
      <c r="R490" s="27"/>
      <c r="S490" s="28"/>
      <c r="T490" s="28"/>
      <c r="U490" s="29"/>
      <c r="V490" s="27"/>
      <c r="W490" s="28"/>
      <c r="X490" s="28"/>
      <c r="Y490" s="28"/>
      <c r="Z490" s="29"/>
    </row>
    <row r="491" spans="1:26" x14ac:dyDescent="0.2">
      <c r="A491" s="24"/>
      <c r="B491" s="22"/>
      <c r="C491" s="22"/>
      <c r="D491" s="22"/>
      <c r="E491" s="22"/>
      <c r="F491" s="22"/>
      <c r="G491" s="22"/>
      <c r="H491" s="22"/>
      <c r="I491" s="22"/>
      <c r="J491" s="25"/>
      <c r="K491" s="24"/>
      <c r="L491" s="22"/>
      <c r="M491" s="24"/>
      <c r="N491" s="22"/>
      <c r="O491" s="22"/>
      <c r="P491" s="22"/>
      <c r="Q491" s="26"/>
      <c r="R491" s="24"/>
      <c r="S491" s="22"/>
      <c r="T491" s="22"/>
      <c r="U491" s="26"/>
      <c r="V491" s="24"/>
      <c r="W491" s="22"/>
      <c r="X491" s="22"/>
      <c r="Y491" s="22"/>
      <c r="Z491" s="26"/>
    </row>
    <row r="492" spans="1:26" x14ac:dyDescent="0.2">
      <c r="A492" s="27"/>
      <c r="B492" s="28"/>
      <c r="C492" s="28"/>
      <c r="D492" s="28"/>
      <c r="E492" s="28"/>
      <c r="F492" s="28"/>
      <c r="G492" s="28"/>
      <c r="H492" s="28"/>
      <c r="I492" s="28"/>
      <c r="J492" s="29"/>
      <c r="K492" s="27"/>
      <c r="L492" s="28"/>
      <c r="M492" s="27"/>
      <c r="N492" s="28"/>
      <c r="O492" s="28"/>
      <c r="P492" s="28"/>
      <c r="Q492" s="29"/>
      <c r="R492" s="27"/>
      <c r="S492" s="28"/>
      <c r="T492" s="28"/>
      <c r="U492" s="29"/>
      <c r="V492" s="27"/>
      <c r="W492" s="28"/>
      <c r="X492" s="28"/>
      <c r="Y492" s="28"/>
      <c r="Z492" s="29"/>
    </row>
    <row r="493" spans="1:26" x14ac:dyDescent="0.2">
      <c r="A493" s="24"/>
      <c r="B493" s="22"/>
      <c r="C493" s="22"/>
      <c r="D493" s="22"/>
      <c r="E493" s="22"/>
      <c r="F493" s="22"/>
      <c r="G493" s="22"/>
      <c r="H493" s="22"/>
      <c r="I493" s="22"/>
      <c r="J493" s="25"/>
      <c r="K493" s="24"/>
      <c r="L493" s="22"/>
      <c r="M493" s="24"/>
      <c r="N493" s="22"/>
      <c r="O493" s="22"/>
      <c r="P493" s="22"/>
      <c r="Q493" s="26"/>
      <c r="R493" s="24"/>
      <c r="S493" s="22"/>
      <c r="T493" s="22"/>
      <c r="U493" s="26"/>
      <c r="V493" s="24"/>
      <c r="W493" s="22"/>
      <c r="X493" s="22"/>
      <c r="Y493" s="22"/>
      <c r="Z493" s="26"/>
    </row>
    <row r="494" spans="1:26" x14ac:dyDescent="0.2">
      <c r="A494" s="27"/>
      <c r="B494" s="28"/>
      <c r="C494" s="28"/>
      <c r="D494" s="28"/>
      <c r="E494" s="28"/>
      <c r="F494" s="28"/>
      <c r="G494" s="28"/>
      <c r="H494" s="28"/>
      <c r="I494" s="28"/>
      <c r="J494" s="29"/>
      <c r="K494" s="27"/>
      <c r="L494" s="28"/>
      <c r="M494" s="27"/>
      <c r="N494" s="28"/>
      <c r="O494" s="28"/>
      <c r="P494" s="28"/>
      <c r="Q494" s="29"/>
      <c r="R494" s="27"/>
      <c r="S494" s="28"/>
      <c r="T494" s="28"/>
      <c r="U494" s="29"/>
      <c r="V494" s="27"/>
      <c r="W494" s="28"/>
      <c r="X494" s="28"/>
      <c r="Y494" s="28"/>
      <c r="Z494" s="29"/>
    </row>
    <row r="495" spans="1:26" x14ac:dyDescent="0.2">
      <c r="A495" s="24"/>
      <c r="B495" s="22"/>
      <c r="C495" s="22"/>
      <c r="D495" s="22"/>
      <c r="E495" s="22"/>
      <c r="F495" s="22"/>
      <c r="G495" s="22"/>
      <c r="H495" s="22"/>
      <c r="I495" s="22"/>
      <c r="J495" s="25"/>
      <c r="K495" s="24"/>
      <c r="L495" s="22"/>
      <c r="M495" s="24"/>
      <c r="N495" s="22"/>
      <c r="O495" s="22"/>
      <c r="P495" s="22"/>
      <c r="Q495" s="26"/>
      <c r="R495" s="24"/>
      <c r="S495" s="22"/>
      <c r="T495" s="22"/>
      <c r="U495" s="26"/>
      <c r="V495" s="24"/>
      <c r="W495" s="22"/>
      <c r="X495" s="22"/>
      <c r="Y495" s="22"/>
      <c r="Z495" s="26"/>
    </row>
    <row r="496" spans="1:26" x14ac:dyDescent="0.2">
      <c r="A496" s="27"/>
      <c r="B496" s="28"/>
      <c r="C496" s="28"/>
      <c r="D496" s="28"/>
      <c r="E496" s="28"/>
      <c r="F496" s="28"/>
      <c r="G496" s="28"/>
      <c r="H496" s="28"/>
      <c r="I496" s="28"/>
      <c r="J496" s="29"/>
      <c r="K496" s="27"/>
      <c r="L496" s="28"/>
      <c r="M496" s="27"/>
      <c r="N496" s="28"/>
      <c r="O496" s="28"/>
      <c r="P496" s="28"/>
      <c r="Q496" s="29"/>
      <c r="R496" s="27"/>
      <c r="S496" s="28"/>
      <c r="T496" s="28"/>
      <c r="U496" s="29"/>
      <c r="V496" s="27"/>
      <c r="W496" s="28"/>
      <c r="X496" s="28"/>
      <c r="Y496" s="28"/>
      <c r="Z496" s="29"/>
    </row>
    <row r="497" spans="1:26" x14ac:dyDescent="0.2">
      <c r="A497" s="24"/>
      <c r="B497" s="22"/>
      <c r="C497" s="22"/>
      <c r="D497" s="22"/>
      <c r="E497" s="22"/>
      <c r="F497" s="22"/>
      <c r="G497" s="22"/>
      <c r="H497" s="22"/>
      <c r="I497" s="22"/>
      <c r="J497" s="25"/>
      <c r="K497" s="24"/>
      <c r="L497" s="22"/>
      <c r="M497" s="24"/>
      <c r="N497" s="22"/>
      <c r="O497" s="22"/>
      <c r="P497" s="22"/>
      <c r="Q497" s="26"/>
      <c r="R497" s="24"/>
      <c r="S497" s="22"/>
      <c r="T497" s="22"/>
      <c r="U497" s="26"/>
      <c r="V497" s="24"/>
      <c r="W497" s="22"/>
      <c r="X497" s="22"/>
      <c r="Y497" s="22"/>
      <c r="Z497" s="26"/>
    </row>
    <row r="498" spans="1:26" x14ac:dyDescent="0.2">
      <c r="A498" s="27"/>
      <c r="B498" s="28"/>
      <c r="C498" s="28"/>
      <c r="D498" s="28"/>
      <c r="E498" s="28"/>
      <c r="F498" s="28"/>
      <c r="G498" s="28"/>
      <c r="H498" s="28"/>
      <c r="I498" s="28"/>
      <c r="J498" s="29"/>
      <c r="K498" s="27"/>
      <c r="L498" s="28"/>
      <c r="M498" s="27"/>
      <c r="N498" s="28"/>
      <c r="O498" s="28"/>
      <c r="P498" s="28"/>
      <c r="Q498" s="29"/>
      <c r="R498" s="27"/>
      <c r="S498" s="28"/>
      <c r="T498" s="28"/>
      <c r="U498" s="29"/>
      <c r="V498" s="27"/>
      <c r="W498" s="28"/>
      <c r="X498" s="28"/>
      <c r="Y498" s="28"/>
      <c r="Z498" s="29"/>
    </row>
    <row r="499" spans="1:26" x14ac:dyDescent="0.2">
      <c r="A499" s="24"/>
      <c r="B499" s="22"/>
      <c r="C499" s="22"/>
      <c r="D499" s="22"/>
      <c r="E499" s="22"/>
      <c r="F499" s="22"/>
      <c r="G499" s="22"/>
      <c r="H499" s="22"/>
      <c r="I499" s="22"/>
      <c r="J499" s="25"/>
      <c r="K499" s="24"/>
      <c r="L499" s="22"/>
      <c r="M499" s="24"/>
      <c r="N499" s="22"/>
      <c r="O499" s="22"/>
      <c r="P499" s="22"/>
      <c r="Q499" s="26"/>
      <c r="R499" s="24"/>
      <c r="S499" s="22"/>
      <c r="T499" s="22"/>
      <c r="U499" s="26"/>
      <c r="V499" s="24"/>
      <c r="W499" s="22"/>
      <c r="X499" s="22"/>
      <c r="Y499" s="22"/>
      <c r="Z499" s="26"/>
    </row>
    <row r="500" spans="1:26" x14ac:dyDescent="0.2">
      <c r="A500" s="27"/>
      <c r="B500" s="28"/>
      <c r="C500" s="28"/>
      <c r="D500" s="28"/>
      <c r="E500" s="28"/>
      <c r="F500" s="28"/>
      <c r="G500" s="28"/>
      <c r="H500" s="28"/>
      <c r="I500" s="28"/>
      <c r="J500" s="29"/>
      <c r="K500" s="27"/>
      <c r="L500" s="28"/>
      <c r="M500" s="27"/>
      <c r="N500" s="28"/>
      <c r="O500" s="28"/>
      <c r="P500" s="28"/>
      <c r="Q500" s="29"/>
      <c r="R500" s="27"/>
      <c r="S500" s="28"/>
      <c r="T500" s="28"/>
      <c r="U500" s="29"/>
      <c r="V500" s="27"/>
      <c r="W500" s="28"/>
      <c r="X500" s="28"/>
      <c r="Y500" s="28"/>
      <c r="Z500" s="29"/>
    </row>
    <row r="501" spans="1:26" x14ac:dyDescent="0.2">
      <c r="A501" s="24"/>
      <c r="B501" s="22"/>
      <c r="C501" s="22"/>
      <c r="D501" s="22"/>
      <c r="E501" s="22"/>
      <c r="F501" s="22"/>
      <c r="G501" s="22"/>
      <c r="H501" s="22"/>
      <c r="I501" s="22"/>
      <c r="J501" s="25"/>
      <c r="K501" s="24"/>
      <c r="L501" s="22"/>
      <c r="M501" s="24"/>
      <c r="N501" s="22"/>
      <c r="O501" s="22"/>
      <c r="P501" s="22"/>
      <c r="Q501" s="26"/>
      <c r="R501" s="24"/>
      <c r="S501" s="22"/>
      <c r="T501" s="22"/>
      <c r="U501" s="26"/>
      <c r="V501" s="24"/>
      <c r="W501" s="22"/>
      <c r="X501" s="22"/>
      <c r="Y501" s="22"/>
      <c r="Z501" s="26"/>
    </row>
    <row r="502" spans="1:26" x14ac:dyDescent="0.2">
      <c r="A502" s="27"/>
      <c r="B502" s="28"/>
      <c r="C502" s="28"/>
      <c r="D502" s="28"/>
      <c r="E502" s="28"/>
      <c r="F502" s="28"/>
      <c r="G502" s="28"/>
      <c r="H502" s="28"/>
      <c r="I502" s="28"/>
      <c r="J502" s="29"/>
      <c r="K502" s="27"/>
      <c r="L502" s="28"/>
      <c r="M502" s="27"/>
      <c r="N502" s="28"/>
      <c r="O502" s="28"/>
      <c r="P502" s="28"/>
      <c r="Q502" s="29"/>
      <c r="R502" s="27"/>
      <c r="S502" s="28"/>
      <c r="T502" s="28"/>
      <c r="U502" s="29"/>
      <c r="V502" s="27"/>
      <c r="W502" s="28"/>
      <c r="X502" s="28"/>
      <c r="Y502" s="28"/>
      <c r="Z502" s="29"/>
    </row>
    <row r="503" spans="1:26" x14ac:dyDescent="0.2">
      <c r="A503" s="24"/>
      <c r="B503" s="22"/>
      <c r="C503" s="22"/>
      <c r="D503" s="22"/>
      <c r="E503" s="22"/>
      <c r="F503" s="22"/>
      <c r="G503" s="22"/>
      <c r="H503" s="22"/>
      <c r="I503" s="22"/>
      <c r="J503" s="25"/>
      <c r="K503" s="24"/>
      <c r="L503" s="22"/>
      <c r="M503" s="24"/>
      <c r="N503" s="22"/>
      <c r="O503" s="22"/>
      <c r="P503" s="22"/>
      <c r="Q503" s="26"/>
      <c r="R503" s="24"/>
      <c r="S503" s="22"/>
      <c r="T503" s="22"/>
      <c r="U503" s="26"/>
      <c r="V503" s="24"/>
      <c r="W503" s="22"/>
      <c r="X503" s="22"/>
      <c r="Y503" s="22"/>
      <c r="Z503" s="26"/>
    </row>
  </sheetData>
  <autoFilter ref="A2:Z2" xr:uid="{00000000-0009-0000-0000-000002000000}"/>
  <mergeCells count="5">
    <mergeCell ref="A1:J1"/>
    <mergeCell ref="K1:L1"/>
    <mergeCell ref="M1:Q1"/>
    <mergeCell ref="R1:U1"/>
    <mergeCell ref="V1:Z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2:D8"/>
  <sheetViews>
    <sheetView workbookViewId="0">
      <selection activeCell="C6" sqref="C6"/>
    </sheetView>
  </sheetViews>
  <sheetFormatPr baseColWidth="10" defaultRowHeight="15" x14ac:dyDescent="0.25"/>
  <cols>
    <col min="1" max="1" width="21" bestFit="1" customWidth="1"/>
    <col min="2" max="2" width="16.5703125" bestFit="1" customWidth="1"/>
    <col min="3" max="3" width="13.42578125" bestFit="1" customWidth="1"/>
    <col min="4" max="4" width="15.140625" bestFit="1" customWidth="1"/>
  </cols>
  <sheetData>
    <row r="2" spans="1:4" x14ac:dyDescent="0.25">
      <c r="A2" t="s">
        <v>139</v>
      </c>
    </row>
    <row r="3" spans="1:4" x14ac:dyDescent="0.25">
      <c r="A3" s="39" t="s">
        <v>122</v>
      </c>
      <c r="B3" t="s">
        <v>126</v>
      </c>
      <c r="C3" t="s">
        <v>129</v>
      </c>
      <c r="D3" t="s">
        <v>130</v>
      </c>
    </row>
    <row r="4" spans="1:4" x14ac:dyDescent="0.25">
      <c r="A4" s="40" t="s">
        <v>94</v>
      </c>
      <c r="B4" s="70">
        <v>7</v>
      </c>
      <c r="C4" s="70">
        <v>10</v>
      </c>
      <c r="D4" s="70">
        <v>2</v>
      </c>
    </row>
    <row r="5" spans="1:4" x14ac:dyDescent="0.25">
      <c r="A5" s="40" t="s">
        <v>140</v>
      </c>
      <c r="B5" s="70">
        <v>7</v>
      </c>
      <c r="C5" s="70">
        <v>10</v>
      </c>
      <c r="D5" s="70">
        <v>2</v>
      </c>
    </row>
    <row r="6" spans="1:4" x14ac:dyDescent="0.25">
      <c r="A6" s="40" t="s">
        <v>138</v>
      </c>
      <c r="B6" s="70">
        <v>3</v>
      </c>
      <c r="C6" s="70">
        <v>10</v>
      </c>
      <c r="D6" s="70">
        <v>2</v>
      </c>
    </row>
    <row r="7" spans="1:4" x14ac:dyDescent="0.25">
      <c r="A7" s="40" t="s">
        <v>141</v>
      </c>
      <c r="B7" s="70">
        <v>1</v>
      </c>
      <c r="C7" s="70">
        <v>9</v>
      </c>
      <c r="D7" s="70">
        <v>3</v>
      </c>
    </row>
    <row r="8" spans="1:4" x14ac:dyDescent="0.25">
      <c r="A8" s="40" t="s">
        <v>123</v>
      </c>
      <c r="B8" s="70">
        <v>18</v>
      </c>
      <c r="C8" s="70">
        <v>39</v>
      </c>
      <c r="D8" s="70">
        <v>9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3:C8"/>
  <sheetViews>
    <sheetView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16.5703125" bestFit="1" customWidth="1"/>
    <col min="3" max="3" width="13.42578125" bestFit="1" customWidth="1"/>
  </cols>
  <sheetData>
    <row r="3" spans="1:3" x14ac:dyDescent="0.25">
      <c r="A3" s="39" t="s">
        <v>122</v>
      </c>
      <c r="B3" t="s">
        <v>126</v>
      </c>
      <c r="C3" t="s">
        <v>129</v>
      </c>
    </row>
    <row r="4" spans="1:3" x14ac:dyDescent="0.25">
      <c r="A4" s="40" t="s">
        <v>94</v>
      </c>
      <c r="B4" s="70">
        <v>4</v>
      </c>
      <c r="C4" s="70">
        <v>4</v>
      </c>
    </row>
    <row r="5" spans="1:3" x14ac:dyDescent="0.25">
      <c r="A5" s="40" t="s">
        <v>140</v>
      </c>
      <c r="B5" s="70">
        <v>0</v>
      </c>
      <c r="C5" s="70">
        <v>4</v>
      </c>
    </row>
    <row r="6" spans="1:3" x14ac:dyDescent="0.25">
      <c r="A6" s="40" t="s">
        <v>138</v>
      </c>
      <c r="B6" s="70">
        <v>1</v>
      </c>
      <c r="C6" s="70">
        <v>2</v>
      </c>
    </row>
    <row r="7" spans="1:3" x14ac:dyDescent="0.25">
      <c r="A7" s="40" t="s">
        <v>141</v>
      </c>
      <c r="B7" s="70">
        <v>1</v>
      </c>
      <c r="C7" s="70">
        <v>3</v>
      </c>
    </row>
    <row r="8" spans="1:3" x14ac:dyDescent="0.25">
      <c r="A8" s="40" t="s">
        <v>123</v>
      </c>
      <c r="B8" s="70">
        <v>6</v>
      </c>
      <c r="C8" s="70">
        <v>13</v>
      </c>
    </row>
  </sheetData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"/>
  <dimension ref="A3:B8"/>
  <sheetViews>
    <sheetView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27.42578125" bestFit="1" customWidth="1"/>
  </cols>
  <sheetData>
    <row r="3" spans="1:2" x14ac:dyDescent="0.25">
      <c r="A3" s="39" t="s">
        <v>122</v>
      </c>
      <c r="B3" t="s">
        <v>137</v>
      </c>
    </row>
    <row r="4" spans="1:2" x14ac:dyDescent="0.25">
      <c r="A4" s="40" t="s">
        <v>94</v>
      </c>
      <c r="B4" s="70">
        <v>2</v>
      </c>
    </row>
    <row r="5" spans="1:2" x14ac:dyDescent="0.25">
      <c r="A5" s="40" t="s">
        <v>140</v>
      </c>
      <c r="B5" s="70">
        <v>3</v>
      </c>
    </row>
    <row r="6" spans="1:2" x14ac:dyDescent="0.25">
      <c r="A6" s="40" t="s">
        <v>138</v>
      </c>
      <c r="B6" s="70">
        <v>4</v>
      </c>
    </row>
    <row r="7" spans="1:2" x14ac:dyDescent="0.25">
      <c r="A7" s="40" t="s">
        <v>141</v>
      </c>
      <c r="B7" s="70">
        <v>5</v>
      </c>
    </row>
    <row r="8" spans="1:2" x14ac:dyDescent="0.25">
      <c r="A8" s="40" t="s">
        <v>123</v>
      </c>
      <c r="B8" s="70">
        <v>14</v>
      </c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1"/>
  <dimension ref="A2:D8"/>
  <sheetViews>
    <sheetView tabSelected="1" workbookViewId="0">
      <selection activeCell="H22" sqref="H22"/>
    </sheetView>
  </sheetViews>
  <sheetFormatPr baseColWidth="10" defaultRowHeight="15" x14ac:dyDescent="0.25"/>
  <cols>
    <col min="1" max="1" width="21" bestFit="1" customWidth="1"/>
    <col min="2" max="2" width="16.5703125" bestFit="1" customWidth="1"/>
    <col min="3" max="3" width="13.42578125" bestFit="1" customWidth="1"/>
    <col min="4" max="4" width="27.42578125" bestFit="1" customWidth="1"/>
    <col min="5" max="5" width="5.28515625" customWidth="1"/>
    <col min="6" max="6" width="12.85546875" customWidth="1"/>
    <col min="7" max="7" width="5.85546875" customWidth="1"/>
    <col min="8" max="8" width="19.5703125" bestFit="1" customWidth="1"/>
    <col min="9" max="9" width="26.28515625" customWidth="1"/>
    <col min="10" max="10" width="3.7109375" customWidth="1"/>
  </cols>
  <sheetData>
    <row r="2" spans="1:4" x14ac:dyDescent="0.25">
      <c r="A2" s="63" t="s">
        <v>127</v>
      </c>
      <c r="B2" s="63"/>
    </row>
    <row r="3" spans="1:4" x14ac:dyDescent="0.25">
      <c r="A3" s="39" t="s">
        <v>122</v>
      </c>
      <c r="B3" t="s">
        <v>126</v>
      </c>
      <c r="C3" t="s">
        <v>129</v>
      </c>
      <c r="D3" t="s">
        <v>137</v>
      </c>
    </row>
    <row r="4" spans="1:4" x14ac:dyDescent="0.25">
      <c r="A4" s="40" t="s">
        <v>94</v>
      </c>
      <c r="B4" s="70">
        <v>1</v>
      </c>
      <c r="C4" s="70">
        <v>3</v>
      </c>
      <c r="D4" s="70">
        <v>3</v>
      </c>
    </row>
    <row r="5" spans="1:4" x14ac:dyDescent="0.25">
      <c r="A5" s="40" t="s">
        <v>140</v>
      </c>
      <c r="B5" s="70">
        <v>3</v>
      </c>
      <c r="C5" s="70">
        <v>3</v>
      </c>
      <c r="D5" s="70">
        <v>3</v>
      </c>
    </row>
    <row r="6" spans="1:4" x14ac:dyDescent="0.25">
      <c r="A6" s="40" t="s">
        <v>138</v>
      </c>
      <c r="B6" s="70">
        <v>2</v>
      </c>
      <c r="C6" s="70">
        <v>4</v>
      </c>
      <c r="D6" s="70">
        <v>4</v>
      </c>
    </row>
    <row r="7" spans="1:4" x14ac:dyDescent="0.25">
      <c r="A7" s="40" t="s">
        <v>141</v>
      </c>
      <c r="B7" s="70">
        <v>1</v>
      </c>
      <c r="C7" s="70">
        <v>2</v>
      </c>
      <c r="D7" s="70">
        <v>2</v>
      </c>
    </row>
    <row r="8" spans="1:4" x14ac:dyDescent="0.25">
      <c r="A8" s="40" t="s">
        <v>123</v>
      </c>
      <c r="B8" s="70">
        <v>7</v>
      </c>
      <c r="C8" s="70">
        <v>12</v>
      </c>
      <c r="D8" s="70">
        <v>12</v>
      </c>
    </row>
  </sheetData>
  <mergeCells count="1">
    <mergeCell ref="A2:B2"/>
  </mergeCell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P14"/>
  <sheetViews>
    <sheetView showGridLines="0" zoomScale="80" zoomScaleNormal="80" workbookViewId="0">
      <selection activeCell="A2" sqref="A2:K14"/>
    </sheetView>
  </sheetViews>
  <sheetFormatPr baseColWidth="10" defaultColWidth="11.5703125" defaultRowHeight="15" x14ac:dyDescent="0.25"/>
  <cols>
    <col min="1" max="1" width="22.7109375" style="3" bestFit="1" customWidth="1"/>
    <col min="2" max="2" width="23.28515625" style="3" bestFit="1" customWidth="1"/>
    <col min="3" max="3" width="22.140625" style="3" bestFit="1" customWidth="1"/>
    <col min="4" max="4" width="26.7109375" style="3" bestFit="1" customWidth="1"/>
    <col min="5" max="5" width="20.5703125" style="3" bestFit="1" customWidth="1"/>
    <col min="6" max="6" width="26" style="3" bestFit="1" customWidth="1"/>
    <col min="7" max="8" width="26" style="3" customWidth="1"/>
    <col min="9" max="9" width="11.42578125"/>
    <col min="10" max="10" width="13.28515625" bestFit="1" customWidth="1"/>
    <col min="11" max="11" width="21" customWidth="1"/>
    <col min="12" max="12" width="11.5703125" style="13"/>
    <col min="13" max="13" width="21" style="13" customWidth="1"/>
    <col min="14" max="14" width="14.42578125" style="13" customWidth="1"/>
    <col min="15" max="15" width="9.140625" style="13" customWidth="1"/>
    <col min="16" max="16" width="18.28515625" style="13" bestFit="1" customWidth="1"/>
    <col min="17" max="16384" width="11.5703125" style="13"/>
  </cols>
  <sheetData>
    <row r="1" spans="1:16" ht="19.899999999999999" customHeight="1" x14ac:dyDescent="0.25">
      <c r="A1" s="14" t="s">
        <v>38</v>
      </c>
      <c r="B1" s="56" t="s">
        <v>39</v>
      </c>
      <c r="C1" s="56"/>
      <c r="D1" s="56"/>
      <c r="E1" s="56"/>
      <c r="F1" s="56"/>
      <c r="G1" s="56"/>
      <c r="H1" s="56"/>
      <c r="I1" s="56"/>
      <c r="J1" s="56"/>
      <c r="K1" s="56"/>
      <c r="M1"/>
      <c r="N1"/>
    </row>
    <row r="2" spans="1:16" ht="30" customHeight="1" thickBot="1" x14ac:dyDescent="0.3">
      <c r="A2" s="87" t="s">
        <v>29</v>
      </c>
      <c r="B2" s="90" t="s">
        <v>40</v>
      </c>
      <c r="C2" s="90" t="s">
        <v>5</v>
      </c>
      <c r="D2" s="90" t="s">
        <v>2</v>
      </c>
      <c r="E2" s="90" t="s">
        <v>1</v>
      </c>
      <c r="F2" s="75" t="s">
        <v>4</v>
      </c>
      <c r="G2" s="75" t="s">
        <v>6</v>
      </c>
      <c r="H2" s="75" t="s">
        <v>77</v>
      </c>
      <c r="I2" s="75" t="s">
        <v>69</v>
      </c>
      <c r="J2" s="90" t="s">
        <v>70</v>
      </c>
      <c r="K2" s="91" t="s">
        <v>72</v>
      </c>
      <c r="M2"/>
      <c r="N2"/>
      <c r="O2"/>
      <c r="P2"/>
    </row>
    <row r="3" spans="1:16" x14ac:dyDescent="0.25">
      <c r="A3" s="95" t="s">
        <v>94</v>
      </c>
      <c r="B3" s="22">
        <v>1</v>
      </c>
      <c r="C3" s="22" t="s">
        <v>86</v>
      </c>
      <c r="D3" s="22" t="s">
        <v>88</v>
      </c>
      <c r="E3" s="30" t="s">
        <v>90</v>
      </c>
      <c r="F3" s="22" t="s">
        <v>92</v>
      </c>
      <c r="G3" s="22" t="s">
        <v>100</v>
      </c>
      <c r="H3" s="22">
        <f>IF(ISBLANK(A3),"",IF(ISBLANK(G3),"NA",IF(G3="Retournée",1,0)))</f>
        <v>1</v>
      </c>
      <c r="I3" s="22">
        <f>IF(ISBLANK(A3),"",SUM(H3))</f>
        <v>1</v>
      </c>
      <c r="J3" s="22">
        <f>IF(ISBLANK(A3),"",COUNT(H3))</f>
        <v>1</v>
      </c>
      <c r="K3" s="86">
        <f>IF(ISBLANK(A3),"",COUNTIF(H3,0))</f>
        <v>0</v>
      </c>
      <c r="M3"/>
      <c r="N3"/>
      <c r="O3"/>
      <c r="P3"/>
    </row>
    <row r="4" spans="1:16" x14ac:dyDescent="0.25">
      <c r="A4" s="96" t="s">
        <v>94</v>
      </c>
      <c r="B4" s="28">
        <v>2</v>
      </c>
      <c r="C4" s="28" t="s">
        <v>87</v>
      </c>
      <c r="D4" s="28" t="s">
        <v>89</v>
      </c>
      <c r="E4" s="28" t="s">
        <v>91</v>
      </c>
      <c r="F4" s="28" t="s">
        <v>93</v>
      </c>
      <c r="G4" s="28" t="s">
        <v>100</v>
      </c>
      <c r="H4" s="22">
        <f>IF(ISBLANK(A4),"",IF(ISBLANK(G4),"NA",IF(G4="Retournée",1,0)))</f>
        <v>1</v>
      </c>
      <c r="I4" s="22">
        <f t="shared" ref="I4:I14" si="0">IF(ISBLANK(A4),"",SUM(H4))</f>
        <v>1</v>
      </c>
      <c r="J4" s="22">
        <f t="shared" ref="J4:J14" si="1">IF(ISBLANK(A4),"",COUNT(H4))</f>
        <v>1</v>
      </c>
      <c r="K4" s="86">
        <f t="shared" ref="K4:K14" si="2">IF(ISBLANK(A4),"",COUNTIF(H4,0))</f>
        <v>0</v>
      </c>
      <c r="M4"/>
      <c r="N4"/>
      <c r="O4"/>
      <c r="P4"/>
    </row>
    <row r="5" spans="1:16" x14ac:dyDescent="0.25">
      <c r="A5" s="95" t="s">
        <v>94</v>
      </c>
      <c r="B5" s="22">
        <v>3</v>
      </c>
      <c r="C5" s="22" t="s">
        <v>124</v>
      </c>
      <c r="D5" s="22" t="s">
        <v>125</v>
      </c>
      <c r="E5" s="30"/>
      <c r="F5" s="22"/>
      <c r="G5" s="22" t="s">
        <v>7</v>
      </c>
      <c r="H5" s="22">
        <f>IF(ISBLANK(A5),"",IF(ISBLANK(G5),"NA",IF(G5="Retournée",1,0)))</f>
        <v>0</v>
      </c>
      <c r="I5" s="22">
        <f t="shared" si="0"/>
        <v>0</v>
      </c>
      <c r="J5" s="22">
        <f t="shared" si="1"/>
        <v>1</v>
      </c>
      <c r="K5" s="86">
        <f t="shared" si="2"/>
        <v>1</v>
      </c>
      <c r="M5"/>
      <c r="N5"/>
      <c r="O5"/>
      <c r="P5"/>
    </row>
    <row r="6" spans="1:16" x14ac:dyDescent="0.25">
      <c r="A6" s="95" t="s">
        <v>140</v>
      </c>
      <c r="B6" s="22">
        <v>1</v>
      </c>
      <c r="C6" s="22" t="s">
        <v>86</v>
      </c>
      <c r="D6" s="22" t="s">
        <v>88</v>
      </c>
      <c r="E6" s="30" t="s">
        <v>90</v>
      </c>
      <c r="F6" s="22" t="s">
        <v>92</v>
      </c>
      <c r="G6" s="22" t="s">
        <v>7</v>
      </c>
      <c r="H6" s="22">
        <f t="shared" ref="H6:H14" si="3">IF(ISBLANK(A6),"",IF(ISBLANK(G6),"NA",IF(G6="Retournée",1,0)))</f>
        <v>0</v>
      </c>
      <c r="I6" s="22">
        <f t="shared" si="0"/>
        <v>0</v>
      </c>
      <c r="J6" s="22">
        <f t="shared" si="1"/>
        <v>1</v>
      </c>
      <c r="K6" s="86">
        <f t="shared" si="2"/>
        <v>1</v>
      </c>
      <c r="M6"/>
      <c r="N6"/>
      <c r="O6"/>
      <c r="P6"/>
    </row>
    <row r="7" spans="1:16" x14ac:dyDescent="0.25">
      <c r="A7" s="96" t="s">
        <v>140</v>
      </c>
      <c r="B7" s="28">
        <v>2</v>
      </c>
      <c r="C7" s="28" t="s">
        <v>87</v>
      </c>
      <c r="D7" s="28" t="s">
        <v>89</v>
      </c>
      <c r="E7" s="28" t="s">
        <v>91</v>
      </c>
      <c r="F7" s="28" t="s">
        <v>93</v>
      </c>
      <c r="G7" s="22" t="s">
        <v>7</v>
      </c>
      <c r="H7" s="22">
        <f t="shared" si="3"/>
        <v>0</v>
      </c>
      <c r="I7" s="22">
        <f t="shared" si="0"/>
        <v>0</v>
      </c>
      <c r="J7" s="22">
        <f t="shared" si="1"/>
        <v>1</v>
      </c>
      <c r="K7" s="86">
        <f t="shared" si="2"/>
        <v>1</v>
      </c>
      <c r="M7"/>
      <c r="N7"/>
      <c r="O7"/>
    </row>
    <row r="8" spans="1:16" x14ac:dyDescent="0.25">
      <c r="A8" s="95" t="s">
        <v>140</v>
      </c>
      <c r="B8" s="22">
        <v>3</v>
      </c>
      <c r="C8" s="22" t="s">
        <v>124</v>
      </c>
      <c r="D8" s="22" t="s">
        <v>125</v>
      </c>
      <c r="E8" s="30"/>
      <c r="F8" s="22"/>
      <c r="G8" s="22" t="s">
        <v>7</v>
      </c>
      <c r="H8" s="22">
        <f t="shared" si="3"/>
        <v>0</v>
      </c>
      <c r="I8" s="22">
        <f t="shared" si="0"/>
        <v>0</v>
      </c>
      <c r="J8" s="22">
        <f t="shared" si="1"/>
        <v>1</v>
      </c>
      <c r="K8" s="86">
        <f t="shared" si="2"/>
        <v>1</v>
      </c>
      <c r="M8"/>
      <c r="N8"/>
      <c r="O8"/>
    </row>
    <row r="9" spans="1:16" x14ac:dyDescent="0.25">
      <c r="A9" s="95" t="s">
        <v>138</v>
      </c>
      <c r="B9" s="22">
        <v>1</v>
      </c>
      <c r="C9" s="22" t="s">
        <v>86</v>
      </c>
      <c r="D9" s="22" t="s">
        <v>88</v>
      </c>
      <c r="E9" s="30" t="s">
        <v>90</v>
      </c>
      <c r="F9" s="22" t="s">
        <v>92</v>
      </c>
      <c r="G9" s="28" t="s">
        <v>100</v>
      </c>
      <c r="H9" s="22">
        <f t="shared" si="3"/>
        <v>1</v>
      </c>
      <c r="I9" s="22">
        <f t="shared" si="0"/>
        <v>1</v>
      </c>
      <c r="J9" s="22">
        <f t="shared" si="1"/>
        <v>1</v>
      </c>
      <c r="K9" s="86">
        <f t="shared" si="2"/>
        <v>0</v>
      </c>
      <c r="M9"/>
      <c r="N9"/>
      <c r="O9"/>
    </row>
    <row r="10" spans="1:16" x14ac:dyDescent="0.25">
      <c r="A10" s="96" t="s">
        <v>138</v>
      </c>
      <c r="B10" s="28">
        <v>2</v>
      </c>
      <c r="C10" s="28" t="s">
        <v>87</v>
      </c>
      <c r="D10" s="28" t="s">
        <v>89</v>
      </c>
      <c r="E10" s="28" t="s">
        <v>91</v>
      </c>
      <c r="F10" s="28" t="s">
        <v>93</v>
      </c>
      <c r="G10" s="28" t="s">
        <v>100</v>
      </c>
      <c r="H10" s="22">
        <f t="shared" si="3"/>
        <v>1</v>
      </c>
      <c r="I10" s="22">
        <f t="shared" si="0"/>
        <v>1</v>
      </c>
      <c r="J10" s="22">
        <f t="shared" si="1"/>
        <v>1</v>
      </c>
      <c r="K10" s="86">
        <f t="shared" si="2"/>
        <v>0</v>
      </c>
      <c r="M10"/>
      <c r="N10"/>
      <c r="O10"/>
    </row>
    <row r="11" spans="1:16" x14ac:dyDescent="0.25">
      <c r="A11" s="95" t="s">
        <v>138</v>
      </c>
      <c r="B11" s="22">
        <v>3</v>
      </c>
      <c r="C11" s="22" t="s">
        <v>124</v>
      </c>
      <c r="D11" s="22" t="s">
        <v>125</v>
      </c>
      <c r="E11" s="30"/>
      <c r="F11" s="22"/>
      <c r="G11" s="22" t="s">
        <v>7</v>
      </c>
      <c r="H11" s="22">
        <f t="shared" si="3"/>
        <v>0</v>
      </c>
      <c r="I11" s="22">
        <f t="shared" si="0"/>
        <v>0</v>
      </c>
      <c r="J11" s="22">
        <f t="shared" si="1"/>
        <v>1</v>
      </c>
      <c r="K11" s="86">
        <f t="shared" si="2"/>
        <v>1</v>
      </c>
      <c r="M11"/>
      <c r="N11"/>
      <c r="O11"/>
    </row>
    <row r="12" spans="1:16" x14ac:dyDescent="0.25">
      <c r="A12" s="96" t="s">
        <v>138</v>
      </c>
      <c r="B12" s="28">
        <v>4</v>
      </c>
      <c r="C12" s="22" t="s">
        <v>124</v>
      </c>
      <c r="D12" s="22" t="s">
        <v>125</v>
      </c>
      <c r="E12" s="30"/>
      <c r="F12" s="22"/>
      <c r="G12" s="22" t="s">
        <v>7</v>
      </c>
      <c r="H12" s="22">
        <f t="shared" si="3"/>
        <v>0</v>
      </c>
      <c r="I12" s="22">
        <f t="shared" si="0"/>
        <v>0</v>
      </c>
      <c r="J12" s="22">
        <f t="shared" si="1"/>
        <v>1</v>
      </c>
      <c r="K12" s="86">
        <f t="shared" si="2"/>
        <v>1</v>
      </c>
      <c r="M12"/>
      <c r="N12"/>
      <c r="O12"/>
    </row>
    <row r="13" spans="1:16" x14ac:dyDescent="0.25">
      <c r="A13" s="95" t="s">
        <v>141</v>
      </c>
      <c r="B13" s="22">
        <v>1</v>
      </c>
      <c r="C13" s="22" t="s">
        <v>86</v>
      </c>
      <c r="D13" s="22" t="s">
        <v>88</v>
      </c>
      <c r="E13" s="30" t="s">
        <v>90</v>
      </c>
      <c r="F13" s="22" t="s">
        <v>92</v>
      </c>
      <c r="G13" s="28" t="s">
        <v>100</v>
      </c>
      <c r="H13" s="22">
        <f t="shared" si="3"/>
        <v>1</v>
      </c>
      <c r="I13" s="22">
        <f t="shared" si="0"/>
        <v>1</v>
      </c>
      <c r="J13" s="22">
        <f t="shared" si="1"/>
        <v>1</v>
      </c>
      <c r="K13" s="86">
        <f t="shared" si="2"/>
        <v>0</v>
      </c>
      <c r="M13"/>
      <c r="N13"/>
      <c r="O13"/>
    </row>
    <row r="14" spans="1:16" x14ac:dyDescent="0.25">
      <c r="A14" s="98" t="s">
        <v>141</v>
      </c>
      <c r="B14" s="99">
        <v>2</v>
      </c>
      <c r="C14" s="99" t="s">
        <v>87</v>
      </c>
      <c r="D14" s="99" t="s">
        <v>89</v>
      </c>
      <c r="E14" s="99" t="s">
        <v>91</v>
      </c>
      <c r="F14" s="99" t="s">
        <v>93</v>
      </c>
      <c r="G14" s="93" t="s">
        <v>7</v>
      </c>
      <c r="H14" s="93">
        <f t="shared" si="3"/>
        <v>0</v>
      </c>
      <c r="I14" s="93">
        <f t="shared" si="0"/>
        <v>0</v>
      </c>
      <c r="J14" s="93">
        <f t="shared" si="1"/>
        <v>1</v>
      </c>
      <c r="K14" s="94">
        <f t="shared" si="2"/>
        <v>1</v>
      </c>
      <c r="M14"/>
      <c r="N14"/>
      <c r="O14"/>
    </row>
  </sheetData>
  <mergeCells count="1">
    <mergeCell ref="B1:K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I16"/>
  <sheetViews>
    <sheetView showGridLines="0" zoomScale="80" zoomScaleNormal="80" workbookViewId="0">
      <selection activeCell="C25" sqref="C25"/>
    </sheetView>
  </sheetViews>
  <sheetFormatPr baseColWidth="10" defaultColWidth="11.5703125" defaultRowHeight="12.75" x14ac:dyDescent="0.2"/>
  <cols>
    <col min="1" max="1" width="22.7109375" style="3" bestFit="1" customWidth="1"/>
    <col min="2" max="2" width="23.28515625" style="3" customWidth="1"/>
    <col min="3" max="3" width="22.5703125" style="3" customWidth="1"/>
    <col min="4" max="4" width="26.7109375" style="3" bestFit="1" customWidth="1"/>
    <col min="5" max="8" width="26.7109375" style="3" customWidth="1"/>
    <col min="9" max="9" width="24.42578125" style="3" customWidth="1"/>
    <col min="10" max="16384" width="11.5703125" style="13"/>
  </cols>
  <sheetData>
    <row r="1" spans="1:9" ht="19.899999999999999" customHeight="1" x14ac:dyDescent="0.2">
      <c r="A1" s="56" t="s">
        <v>44</v>
      </c>
      <c r="B1" s="56"/>
      <c r="C1" s="56"/>
      <c r="D1" s="56"/>
      <c r="E1" s="56"/>
      <c r="F1" s="56"/>
      <c r="G1" s="56"/>
      <c r="H1" s="56"/>
      <c r="I1" s="56"/>
    </row>
    <row r="2" spans="1:9" customFormat="1" ht="30" customHeight="1" thickBot="1" x14ac:dyDescent="0.3">
      <c r="A2" s="87" t="s">
        <v>29</v>
      </c>
      <c r="B2" s="90" t="s">
        <v>41</v>
      </c>
      <c r="C2" s="90" t="s">
        <v>42</v>
      </c>
      <c r="D2" s="90" t="s">
        <v>43</v>
      </c>
      <c r="E2" s="75" t="s">
        <v>3</v>
      </c>
      <c r="F2" s="75" t="s">
        <v>82</v>
      </c>
      <c r="G2" s="75" t="s">
        <v>83</v>
      </c>
      <c r="H2" s="75" t="s">
        <v>84</v>
      </c>
      <c r="I2" s="78" t="s">
        <v>85</v>
      </c>
    </row>
    <row r="3" spans="1:9" customFormat="1" ht="15" x14ac:dyDescent="0.25">
      <c r="A3" s="95" t="s">
        <v>94</v>
      </c>
      <c r="B3" s="22">
        <v>1</v>
      </c>
      <c r="C3" s="22">
        <v>1</v>
      </c>
      <c r="D3" s="22" t="s">
        <v>95</v>
      </c>
      <c r="E3" s="22">
        <v>11</v>
      </c>
      <c r="F3" s="22" t="s">
        <v>97</v>
      </c>
      <c r="G3" s="22" t="s">
        <v>90</v>
      </c>
      <c r="H3" s="22" t="s">
        <v>98</v>
      </c>
      <c r="I3" s="86" t="s">
        <v>91</v>
      </c>
    </row>
    <row r="4" spans="1:9" customFormat="1" ht="15" x14ac:dyDescent="0.25">
      <c r="A4" s="96" t="s">
        <v>94</v>
      </c>
      <c r="B4" s="28">
        <v>2</v>
      </c>
      <c r="C4" s="28">
        <v>2</v>
      </c>
      <c r="D4" s="28" t="s">
        <v>96</v>
      </c>
      <c r="E4" s="28">
        <v>12</v>
      </c>
      <c r="F4" s="28" t="s">
        <v>97</v>
      </c>
      <c r="G4" s="28" t="s">
        <v>90</v>
      </c>
      <c r="H4" s="28" t="s">
        <v>98</v>
      </c>
      <c r="I4" s="97" t="s">
        <v>91</v>
      </c>
    </row>
    <row r="5" spans="1:9" customFormat="1" ht="15" x14ac:dyDescent="0.25">
      <c r="A5" s="95" t="s">
        <v>140</v>
      </c>
      <c r="B5" s="22">
        <v>1</v>
      </c>
      <c r="C5" s="22">
        <v>1</v>
      </c>
      <c r="D5" s="22" t="s">
        <v>95</v>
      </c>
      <c r="E5" s="22">
        <v>11</v>
      </c>
      <c r="F5" s="22" t="s">
        <v>97</v>
      </c>
      <c r="G5" s="22" t="s">
        <v>90</v>
      </c>
      <c r="H5" s="22" t="s">
        <v>98</v>
      </c>
      <c r="I5" s="86" t="s">
        <v>91</v>
      </c>
    </row>
    <row r="6" spans="1:9" customFormat="1" ht="15" x14ac:dyDescent="0.25">
      <c r="A6" s="96" t="s">
        <v>140</v>
      </c>
      <c r="B6" s="28">
        <v>2</v>
      </c>
      <c r="C6" s="28">
        <v>2</v>
      </c>
      <c r="D6" s="28" t="s">
        <v>96</v>
      </c>
      <c r="E6" s="28">
        <v>12</v>
      </c>
      <c r="F6" s="28" t="s">
        <v>97</v>
      </c>
      <c r="G6" s="28" t="s">
        <v>90</v>
      </c>
      <c r="H6" s="28" t="s">
        <v>98</v>
      </c>
      <c r="I6" s="97" t="s">
        <v>91</v>
      </c>
    </row>
    <row r="7" spans="1:9" customFormat="1" ht="15" x14ac:dyDescent="0.25">
      <c r="A7" s="96" t="s">
        <v>140</v>
      </c>
      <c r="B7" s="28">
        <v>2</v>
      </c>
      <c r="C7" s="28">
        <v>3</v>
      </c>
      <c r="D7" s="28" t="s">
        <v>96</v>
      </c>
      <c r="E7" s="28">
        <v>12</v>
      </c>
      <c r="F7" s="28" t="s">
        <v>97</v>
      </c>
      <c r="G7" s="28" t="s">
        <v>90</v>
      </c>
      <c r="H7" s="28" t="s">
        <v>98</v>
      </c>
      <c r="I7" s="97" t="s">
        <v>91</v>
      </c>
    </row>
    <row r="8" spans="1:9" x14ac:dyDescent="0.2">
      <c r="A8" s="95" t="s">
        <v>138</v>
      </c>
      <c r="B8" s="22">
        <v>1</v>
      </c>
      <c r="C8" s="22">
        <v>1</v>
      </c>
      <c r="D8" s="22" t="s">
        <v>95</v>
      </c>
      <c r="E8" s="22">
        <v>11</v>
      </c>
      <c r="F8" s="22" t="s">
        <v>97</v>
      </c>
      <c r="G8" s="22" t="s">
        <v>90</v>
      </c>
      <c r="H8" s="22" t="s">
        <v>98</v>
      </c>
      <c r="I8" s="86" t="s">
        <v>91</v>
      </c>
    </row>
    <row r="9" spans="1:9" x14ac:dyDescent="0.2">
      <c r="A9" s="96" t="s">
        <v>138</v>
      </c>
      <c r="B9" s="28">
        <v>2</v>
      </c>
      <c r="C9" s="28">
        <v>2</v>
      </c>
      <c r="D9" s="28" t="s">
        <v>96</v>
      </c>
      <c r="E9" s="28">
        <v>12</v>
      </c>
      <c r="F9" s="28" t="s">
        <v>97</v>
      </c>
      <c r="G9" s="28" t="s">
        <v>90</v>
      </c>
      <c r="H9" s="28" t="s">
        <v>98</v>
      </c>
      <c r="I9" s="97" t="s">
        <v>91</v>
      </c>
    </row>
    <row r="10" spans="1:9" x14ac:dyDescent="0.2">
      <c r="A10" s="96" t="s">
        <v>138</v>
      </c>
      <c r="B10" s="28">
        <v>3</v>
      </c>
      <c r="C10" s="28">
        <v>3</v>
      </c>
      <c r="D10" s="28" t="s">
        <v>96</v>
      </c>
      <c r="E10" s="28">
        <v>12</v>
      </c>
      <c r="F10" s="28" t="s">
        <v>97</v>
      </c>
      <c r="G10" s="28" t="s">
        <v>90</v>
      </c>
      <c r="H10" s="28" t="s">
        <v>98</v>
      </c>
      <c r="I10" s="97" t="s">
        <v>91</v>
      </c>
    </row>
    <row r="11" spans="1:9" x14ac:dyDescent="0.2">
      <c r="A11" s="96" t="s">
        <v>138</v>
      </c>
      <c r="B11" s="28">
        <v>4</v>
      </c>
      <c r="C11" s="28">
        <v>3</v>
      </c>
      <c r="D11" s="28" t="s">
        <v>96</v>
      </c>
      <c r="E11" s="28">
        <v>12</v>
      </c>
      <c r="F11" s="28" t="s">
        <v>97</v>
      </c>
      <c r="G11" s="28" t="s">
        <v>90</v>
      </c>
      <c r="H11" s="28" t="s">
        <v>98</v>
      </c>
      <c r="I11" s="97" t="s">
        <v>91</v>
      </c>
    </row>
    <row r="12" spans="1:9" x14ac:dyDescent="0.2">
      <c r="A12" s="95" t="s">
        <v>141</v>
      </c>
      <c r="B12" s="22">
        <v>1</v>
      </c>
      <c r="C12" s="22">
        <v>1</v>
      </c>
      <c r="D12" s="22" t="s">
        <v>95</v>
      </c>
      <c r="E12" s="22">
        <v>11</v>
      </c>
      <c r="F12" s="22" t="s">
        <v>97</v>
      </c>
      <c r="G12" s="22" t="s">
        <v>90</v>
      </c>
      <c r="H12" s="22" t="s">
        <v>98</v>
      </c>
      <c r="I12" s="86" t="s">
        <v>91</v>
      </c>
    </row>
    <row r="13" spans="1:9" x14ac:dyDescent="0.2">
      <c r="A13" s="96" t="s">
        <v>141</v>
      </c>
      <c r="B13" s="28">
        <v>2</v>
      </c>
      <c r="C13" s="28">
        <v>2</v>
      </c>
      <c r="D13" s="28" t="s">
        <v>96</v>
      </c>
      <c r="E13" s="28">
        <v>12</v>
      </c>
      <c r="F13" s="28" t="s">
        <v>97</v>
      </c>
      <c r="G13" s="28" t="s">
        <v>90</v>
      </c>
      <c r="H13" s="28" t="s">
        <v>98</v>
      </c>
      <c r="I13" s="97" t="s">
        <v>91</v>
      </c>
    </row>
    <row r="14" spans="1:9" x14ac:dyDescent="0.2">
      <c r="A14" s="96" t="s">
        <v>141</v>
      </c>
      <c r="B14" s="28">
        <v>3</v>
      </c>
      <c r="C14" s="28">
        <v>3</v>
      </c>
      <c r="D14" s="28" t="s">
        <v>96</v>
      </c>
      <c r="E14" s="28">
        <v>12</v>
      </c>
      <c r="F14" s="28" t="s">
        <v>97</v>
      </c>
      <c r="G14" s="28" t="s">
        <v>90</v>
      </c>
      <c r="H14" s="28" t="s">
        <v>98</v>
      </c>
      <c r="I14" s="97" t="s">
        <v>91</v>
      </c>
    </row>
    <row r="15" spans="1:9" x14ac:dyDescent="0.2">
      <c r="A15" s="96" t="s">
        <v>141</v>
      </c>
      <c r="B15" s="28">
        <v>4</v>
      </c>
      <c r="C15" s="28">
        <v>3</v>
      </c>
      <c r="D15" s="28" t="s">
        <v>96</v>
      </c>
      <c r="E15" s="28">
        <v>12</v>
      </c>
      <c r="F15" s="28" t="s">
        <v>97</v>
      </c>
      <c r="G15" s="28" t="s">
        <v>90</v>
      </c>
      <c r="H15" s="28" t="s">
        <v>98</v>
      </c>
      <c r="I15" s="97" t="s">
        <v>91</v>
      </c>
    </row>
    <row r="16" spans="1:9" x14ac:dyDescent="0.2">
      <c r="A16" s="98" t="s">
        <v>141</v>
      </c>
      <c r="B16" s="99">
        <v>5</v>
      </c>
      <c r="C16" s="99">
        <v>3</v>
      </c>
      <c r="D16" s="99" t="s">
        <v>96</v>
      </c>
      <c r="E16" s="99">
        <v>12</v>
      </c>
      <c r="F16" s="99" t="s">
        <v>97</v>
      </c>
      <c r="G16" s="99" t="s">
        <v>90</v>
      </c>
      <c r="H16" s="99" t="s">
        <v>98</v>
      </c>
      <c r="I16" s="100" t="s">
        <v>91</v>
      </c>
    </row>
  </sheetData>
  <mergeCells count="1">
    <mergeCell ref="A1:I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W503"/>
  <sheetViews>
    <sheetView zoomScale="80" zoomScaleNormal="80" workbookViewId="0">
      <selection activeCell="A4" sqref="A4:J7"/>
    </sheetView>
  </sheetViews>
  <sheetFormatPr baseColWidth="10" defaultRowHeight="15" x14ac:dyDescent="0.25"/>
  <cols>
    <col min="1" max="1" width="22" bestFit="1" customWidth="1"/>
    <col min="2" max="2" width="14.28515625" bestFit="1" customWidth="1"/>
    <col min="4" max="4" width="20.28515625" bestFit="1" customWidth="1"/>
    <col min="8" max="8" width="19.7109375" bestFit="1" customWidth="1"/>
    <col min="9" max="9" width="21" bestFit="1" customWidth="1"/>
    <col min="11" max="11" width="19.7109375" customWidth="1"/>
    <col min="12" max="12" width="14.85546875" bestFit="1" customWidth="1"/>
    <col min="14" max="14" width="15.85546875" bestFit="1" customWidth="1"/>
    <col min="16" max="16" width="20.28515625" customWidth="1"/>
    <col min="17" max="17" width="14.28515625" customWidth="1"/>
    <col min="18" max="18" width="18.85546875" bestFit="1" customWidth="1"/>
    <col min="19" max="19" width="21" customWidth="1"/>
    <col min="21" max="21" width="13.28515625" bestFit="1" customWidth="1"/>
    <col min="22" max="24" width="21" customWidth="1"/>
    <col min="27" max="28" width="19.7109375" customWidth="1"/>
    <col min="29" max="29" width="12.7109375" bestFit="1" customWidth="1"/>
    <col min="30" max="30" width="15.85546875" customWidth="1"/>
    <col min="32" max="32" width="18.85546875" customWidth="1"/>
    <col min="33" max="35" width="12.7109375" customWidth="1"/>
  </cols>
  <sheetData>
    <row r="1" spans="1:23" ht="19.899999999999999" customHeight="1" thickBot="1" x14ac:dyDescent="0.3">
      <c r="A1" s="64" t="s">
        <v>53</v>
      </c>
      <c r="B1" s="65"/>
      <c r="C1" s="65"/>
      <c r="D1" s="65"/>
      <c r="E1" s="65"/>
      <c r="F1" s="65"/>
      <c r="G1" s="65"/>
      <c r="H1" s="65"/>
      <c r="I1" s="65"/>
      <c r="J1" s="66"/>
      <c r="K1" s="64" t="s">
        <v>80</v>
      </c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6"/>
    </row>
    <row r="2" spans="1:23" ht="30" customHeight="1" thickBot="1" x14ac:dyDescent="0.3">
      <c r="A2" s="16" t="s">
        <v>29</v>
      </c>
      <c r="B2" s="18" t="s">
        <v>45</v>
      </c>
      <c r="C2" s="18" t="s">
        <v>46</v>
      </c>
      <c r="D2" s="18" t="s">
        <v>47</v>
      </c>
      <c r="E2" s="18" t="s">
        <v>48</v>
      </c>
      <c r="F2" s="18" t="s">
        <v>49</v>
      </c>
      <c r="G2" s="18" t="s">
        <v>50</v>
      </c>
      <c r="H2" s="19" t="s">
        <v>62</v>
      </c>
      <c r="I2" s="18" t="s">
        <v>51</v>
      </c>
      <c r="J2" s="20" t="s">
        <v>52</v>
      </c>
      <c r="K2" s="16" t="s">
        <v>54</v>
      </c>
      <c r="L2" s="18" t="s">
        <v>55</v>
      </c>
      <c r="M2" s="18" t="s">
        <v>56</v>
      </c>
      <c r="N2" s="19" t="s">
        <v>57</v>
      </c>
      <c r="O2" s="19" t="s">
        <v>63</v>
      </c>
      <c r="P2" s="18" t="s">
        <v>58</v>
      </c>
      <c r="Q2" s="19" t="s">
        <v>59</v>
      </c>
      <c r="R2" s="18" t="s">
        <v>60</v>
      </c>
      <c r="S2" s="19" t="s">
        <v>61</v>
      </c>
      <c r="T2" s="19" t="s">
        <v>69</v>
      </c>
      <c r="U2" s="18" t="s">
        <v>70</v>
      </c>
      <c r="V2" s="18" t="s">
        <v>71</v>
      </c>
      <c r="W2" s="17" t="s">
        <v>72</v>
      </c>
    </row>
    <row r="3" spans="1:23" x14ac:dyDescent="0.25">
      <c r="A3" s="24" t="s">
        <v>94</v>
      </c>
      <c r="B3" s="22" t="s">
        <v>99</v>
      </c>
      <c r="C3" s="31">
        <v>1</v>
      </c>
      <c r="D3" s="31">
        <v>2</v>
      </c>
      <c r="E3" s="31">
        <v>3</v>
      </c>
      <c r="F3" s="31">
        <v>4</v>
      </c>
      <c r="G3" s="31">
        <v>5</v>
      </c>
      <c r="H3" s="31" t="s">
        <v>7</v>
      </c>
      <c r="I3" s="31">
        <v>7</v>
      </c>
      <c r="J3" s="32" t="s">
        <v>7</v>
      </c>
      <c r="K3" s="24">
        <f t="shared" ref="K3" si="0">IF(ISBLANK(A3),"",IF(ISBLANK(B3),0,IF(B3="Retourné",1,0)))</f>
        <v>1</v>
      </c>
      <c r="L3" s="22">
        <f t="shared" ref="L3" ca="1" si="1">IF(ISBLANK(A3),"",IF(ISBLANK(C3),0,IF(EDATE(C3,6)&gt;=TODAY(),1,0)))</f>
        <v>0</v>
      </c>
      <c r="M3" s="22">
        <f t="shared" ref="M3" ca="1" si="2">IF(ISBLANK(A3),"",IF(ISBLANK(D3),0,IF(EDATE(D3,6)&gt;=TODAY(),1,0)))</f>
        <v>0</v>
      </c>
      <c r="N3" s="22">
        <f t="shared" ref="N3" ca="1" si="3">IF(ISBLANK(A3),"",IF(ISBLANK(E3),0,IF(E3&gt;=TODAY(),1,0)))</f>
        <v>0</v>
      </c>
      <c r="O3" s="22">
        <f t="shared" ref="O3" si="4">IF(ISBLANK(A3),"",IF(ISBLANK(H3),0,IF(152="NA","NA",IF(H3="Retournée",1,0))))</f>
        <v>0</v>
      </c>
      <c r="P3" s="22">
        <f t="shared" ref="P3" ca="1" si="5">IF(ISBLANK(A3),"",IF(ISBLANK(F3),0,IF(EDATE(F3,6)&gt;=TODAY(),1,0)))</f>
        <v>0</v>
      </c>
      <c r="Q3" s="22">
        <f t="shared" ref="Q3" ca="1" si="6">IF(ISBLANK(A3),"",IF(ISBLANK(G3),0,IF(EDATE(G3,12)&gt;=TODAY(),1,0)))</f>
        <v>0</v>
      </c>
      <c r="R3" s="22">
        <f t="shared" ref="R3" ca="1" si="7">IF(ISBLANK(A3),"",IF(ISBLANK(I3),0,IF(EDATE(I3,3)&gt;=TODAY(),1,0)))</f>
        <v>0</v>
      </c>
      <c r="S3" s="22">
        <f t="shared" ref="S3" si="8">IF(ISBLANK(A3),"",IF(ISBLANK(J3),0,IF(J3="NA","NA",IF(J3="Retournée",1,0))))</f>
        <v>0</v>
      </c>
      <c r="T3" s="22">
        <f ca="1">IF(ISBLANK(A3),"",SUM(K3:S3))</f>
        <v>1</v>
      </c>
      <c r="U3" s="22">
        <f ca="1">IF(ISBLANK(A3),"",COUNT(K3:S3))</f>
        <v>9</v>
      </c>
      <c r="V3" s="22">
        <f ca="1">IF(ISBLANK(A3),"",T3/U3)</f>
        <v>0.1111111111111111</v>
      </c>
      <c r="W3" s="26">
        <f ca="1">IF(ISBLANK(A3),"",COUNTIF(K3:S3,0))</f>
        <v>8</v>
      </c>
    </row>
    <row r="4" spans="1:23" x14ac:dyDescent="0.25">
      <c r="A4" s="24"/>
      <c r="B4" s="22"/>
      <c r="C4" s="31"/>
      <c r="D4" s="31"/>
      <c r="E4" s="31"/>
      <c r="F4" s="31"/>
      <c r="G4" s="31"/>
      <c r="H4" s="31"/>
      <c r="I4" s="31"/>
      <c r="J4" s="32"/>
      <c r="K4" s="24" t="str">
        <f t="shared" ref="K4:K67" si="9">IF(ISBLANK(A4),"",IF(ISBLANK(B4),0,IF(B4="Retourné",1,0)))</f>
        <v/>
      </c>
      <c r="L4" s="22" t="str">
        <f t="shared" ref="L4:L67" ca="1" si="10">IF(ISBLANK(A4),"",IF(ISBLANK(C4),0,IF(EDATE(C4,6)&gt;=TODAY(),1,0)))</f>
        <v/>
      </c>
      <c r="M4" s="22" t="str">
        <f t="shared" ref="M4:M67" ca="1" si="11">IF(ISBLANK(A4),"",IF(ISBLANK(D4),0,IF(EDATE(D4,6)&gt;=TODAY(),1,0)))</f>
        <v/>
      </c>
      <c r="N4" s="22" t="str">
        <f t="shared" ref="N4:N67" ca="1" si="12">IF(ISBLANK(A4),"",IF(ISBLANK(E4),0,IF(E4&gt;=TODAY(),1,0)))</f>
        <v/>
      </c>
      <c r="O4" s="22" t="str">
        <f t="shared" ref="O4:O67" si="13">IF(ISBLANK(A4),"",IF(ISBLANK(H4),0,IF(152="NA","NA",IF(H4="Retournée",1,0))))</f>
        <v/>
      </c>
      <c r="P4" s="22" t="str">
        <f t="shared" ref="P4:P67" ca="1" si="14">IF(ISBLANK(A4),"",IF(ISBLANK(F4),0,IF(EDATE(F4,6)&gt;=TODAY(),1,0)))</f>
        <v/>
      </c>
      <c r="Q4" s="22" t="str">
        <f t="shared" ref="Q4:Q67" ca="1" si="15">IF(ISBLANK(A4),"",IF(ISBLANK(G4),0,IF(EDATE(G4,12)&gt;=TODAY(),1,0)))</f>
        <v/>
      </c>
      <c r="R4" s="22" t="str">
        <f t="shared" ref="R4:R67" ca="1" si="16">IF(ISBLANK(A4),"",IF(ISBLANK(I4),0,IF(EDATE(I4,3)&gt;=TODAY(),1,0)))</f>
        <v/>
      </c>
      <c r="S4" s="22" t="str">
        <f t="shared" ref="S4:S67" si="17">IF(ISBLANK(A4),"",IF(ISBLANK(J4),0,IF(J4="NA","NA",IF(J4="Retournée",1,0))))</f>
        <v/>
      </c>
      <c r="T4" s="22" t="str">
        <f t="shared" ref="T4:T67" si="18">IF(ISBLANK(A4),"",SUM(K4:S4))</f>
        <v/>
      </c>
      <c r="U4" s="22" t="str">
        <f t="shared" ref="U4:U67" si="19">IF(ISBLANK(A4),"",COUNT(K4:S4))</f>
        <v/>
      </c>
      <c r="V4" s="22" t="str">
        <f t="shared" ref="V4:V67" si="20">IF(ISBLANK(A4),"",T4/U4)</f>
        <v/>
      </c>
      <c r="W4" s="26" t="str">
        <f t="shared" ref="W4:W67" si="21">IF(ISBLANK(A4),"",COUNTIF(K4:S4,0))</f>
        <v/>
      </c>
    </row>
    <row r="5" spans="1:23" x14ac:dyDescent="0.25">
      <c r="A5" s="24"/>
      <c r="B5" s="22"/>
      <c r="C5" s="31"/>
      <c r="D5" s="31"/>
      <c r="E5" s="31"/>
      <c r="F5" s="31"/>
      <c r="G5" s="31"/>
      <c r="H5" s="31"/>
      <c r="I5" s="31"/>
      <c r="J5" s="32"/>
      <c r="K5" s="24" t="str">
        <f t="shared" si="9"/>
        <v/>
      </c>
      <c r="L5" s="22" t="str">
        <f t="shared" ca="1" si="10"/>
        <v/>
      </c>
      <c r="M5" s="22" t="str">
        <f t="shared" ca="1" si="11"/>
        <v/>
      </c>
      <c r="N5" s="22" t="str">
        <f t="shared" ca="1" si="12"/>
        <v/>
      </c>
      <c r="O5" s="22" t="str">
        <f t="shared" si="13"/>
        <v/>
      </c>
      <c r="P5" s="22" t="str">
        <f t="shared" ca="1" si="14"/>
        <v/>
      </c>
      <c r="Q5" s="22" t="str">
        <f t="shared" ca="1" si="15"/>
        <v/>
      </c>
      <c r="R5" s="22" t="str">
        <f t="shared" ca="1" si="16"/>
        <v/>
      </c>
      <c r="S5" s="22" t="str">
        <f t="shared" si="17"/>
        <v/>
      </c>
      <c r="T5" s="22" t="str">
        <f t="shared" si="18"/>
        <v/>
      </c>
      <c r="U5" s="22" t="str">
        <f t="shared" si="19"/>
        <v/>
      </c>
      <c r="V5" s="22" t="str">
        <f t="shared" si="20"/>
        <v/>
      </c>
      <c r="W5" s="26" t="str">
        <f t="shared" si="21"/>
        <v/>
      </c>
    </row>
    <row r="6" spans="1:23" x14ac:dyDescent="0.25">
      <c r="A6" s="24"/>
      <c r="B6" s="22"/>
      <c r="C6" s="31"/>
      <c r="D6" s="31"/>
      <c r="E6" s="31"/>
      <c r="F6" s="31"/>
      <c r="G6" s="31"/>
      <c r="H6" s="31"/>
      <c r="I6" s="31"/>
      <c r="J6" s="32"/>
      <c r="K6" s="24" t="str">
        <f t="shared" si="9"/>
        <v/>
      </c>
      <c r="L6" s="22" t="str">
        <f t="shared" ca="1" si="10"/>
        <v/>
      </c>
      <c r="M6" s="22" t="str">
        <f t="shared" ca="1" si="11"/>
        <v/>
      </c>
      <c r="N6" s="22" t="str">
        <f t="shared" ca="1" si="12"/>
        <v/>
      </c>
      <c r="O6" s="22" t="str">
        <f t="shared" si="13"/>
        <v/>
      </c>
      <c r="P6" s="22" t="str">
        <f t="shared" ca="1" si="14"/>
        <v/>
      </c>
      <c r="Q6" s="22" t="str">
        <f t="shared" ca="1" si="15"/>
        <v/>
      </c>
      <c r="R6" s="22" t="str">
        <f t="shared" ca="1" si="16"/>
        <v/>
      </c>
      <c r="S6" s="22" t="str">
        <f t="shared" si="17"/>
        <v/>
      </c>
      <c r="T6" s="22" t="str">
        <f t="shared" si="18"/>
        <v/>
      </c>
      <c r="U6" s="22" t="str">
        <f t="shared" si="19"/>
        <v/>
      </c>
      <c r="V6" s="22" t="str">
        <f t="shared" si="20"/>
        <v/>
      </c>
      <c r="W6" s="26" t="str">
        <f t="shared" si="21"/>
        <v/>
      </c>
    </row>
    <row r="7" spans="1:23" x14ac:dyDescent="0.25">
      <c r="A7" s="24"/>
      <c r="B7" s="22"/>
      <c r="C7" s="31"/>
      <c r="D7" s="31"/>
      <c r="E7" s="31"/>
      <c r="F7" s="31"/>
      <c r="G7" s="31"/>
      <c r="H7" s="31"/>
      <c r="I7" s="31"/>
      <c r="J7" s="32"/>
      <c r="K7" s="24" t="str">
        <f t="shared" si="9"/>
        <v/>
      </c>
      <c r="L7" s="22" t="str">
        <f t="shared" ca="1" si="10"/>
        <v/>
      </c>
      <c r="M7" s="22" t="str">
        <f t="shared" ca="1" si="11"/>
        <v/>
      </c>
      <c r="N7" s="22" t="str">
        <f t="shared" ca="1" si="12"/>
        <v/>
      </c>
      <c r="O7" s="22" t="str">
        <f t="shared" si="13"/>
        <v/>
      </c>
      <c r="P7" s="22" t="str">
        <f t="shared" ca="1" si="14"/>
        <v/>
      </c>
      <c r="Q7" s="22" t="str">
        <f t="shared" ca="1" si="15"/>
        <v/>
      </c>
      <c r="R7" s="22" t="str">
        <f t="shared" ca="1" si="16"/>
        <v/>
      </c>
      <c r="S7" s="22" t="str">
        <f t="shared" si="17"/>
        <v/>
      </c>
      <c r="T7" s="22" t="str">
        <f t="shared" si="18"/>
        <v/>
      </c>
      <c r="U7" s="22" t="str">
        <f t="shared" si="19"/>
        <v/>
      </c>
      <c r="V7" s="22" t="str">
        <f t="shared" si="20"/>
        <v/>
      </c>
      <c r="W7" s="26" t="str">
        <f t="shared" si="21"/>
        <v/>
      </c>
    </row>
    <row r="8" spans="1:23" x14ac:dyDescent="0.25">
      <c r="A8" s="24"/>
      <c r="B8" s="22"/>
      <c r="C8" s="31"/>
      <c r="D8" s="31"/>
      <c r="E8" s="31"/>
      <c r="F8" s="31"/>
      <c r="G8" s="31"/>
      <c r="H8" s="31"/>
      <c r="I8" s="31"/>
      <c r="J8" s="32"/>
      <c r="K8" s="24" t="str">
        <f t="shared" si="9"/>
        <v/>
      </c>
      <c r="L8" s="22" t="str">
        <f t="shared" ca="1" si="10"/>
        <v/>
      </c>
      <c r="M8" s="22" t="str">
        <f t="shared" ca="1" si="11"/>
        <v/>
      </c>
      <c r="N8" s="22" t="str">
        <f t="shared" ca="1" si="12"/>
        <v/>
      </c>
      <c r="O8" s="22" t="str">
        <f t="shared" si="13"/>
        <v/>
      </c>
      <c r="P8" s="22" t="str">
        <f t="shared" ca="1" si="14"/>
        <v/>
      </c>
      <c r="Q8" s="22" t="str">
        <f t="shared" ca="1" si="15"/>
        <v/>
      </c>
      <c r="R8" s="22" t="str">
        <f t="shared" ca="1" si="16"/>
        <v/>
      </c>
      <c r="S8" s="22" t="str">
        <f t="shared" si="17"/>
        <v/>
      </c>
      <c r="T8" s="22" t="str">
        <f t="shared" si="18"/>
        <v/>
      </c>
      <c r="U8" s="22" t="str">
        <f t="shared" si="19"/>
        <v/>
      </c>
      <c r="V8" s="22" t="str">
        <f t="shared" si="20"/>
        <v/>
      </c>
      <c r="W8" s="26" t="str">
        <f t="shared" si="21"/>
        <v/>
      </c>
    </row>
    <row r="9" spans="1:23" x14ac:dyDescent="0.25">
      <c r="A9" s="24"/>
      <c r="B9" s="22"/>
      <c r="C9" s="31"/>
      <c r="D9" s="31"/>
      <c r="E9" s="31"/>
      <c r="F9" s="31"/>
      <c r="G9" s="31"/>
      <c r="H9" s="31"/>
      <c r="I9" s="31"/>
      <c r="J9" s="32"/>
      <c r="K9" s="24" t="str">
        <f t="shared" si="9"/>
        <v/>
      </c>
      <c r="L9" s="22" t="str">
        <f t="shared" ca="1" si="10"/>
        <v/>
      </c>
      <c r="M9" s="22" t="str">
        <f t="shared" ca="1" si="11"/>
        <v/>
      </c>
      <c r="N9" s="22" t="str">
        <f t="shared" ca="1" si="12"/>
        <v/>
      </c>
      <c r="O9" s="22" t="str">
        <f t="shared" si="13"/>
        <v/>
      </c>
      <c r="P9" s="22" t="str">
        <f t="shared" ca="1" si="14"/>
        <v/>
      </c>
      <c r="Q9" s="22" t="str">
        <f t="shared" ca="1" si="15"/>
        <v/>
      </c>
      <c r="R9" s="22" t="str">
        <f t="shared" ca="1" si="16"/>
        <v/>
      </c>
      <c r="S9" s="22" t="str">
        <f t="shared" si="17"/>
        <v/>
      </c>
      <c r="T9" s="22" t="str">
        <f t="shared" si="18"/>
        <v/>
      </c>
      <c r="U9" s="22" t="str">
        <f t="shared" si="19"/>
        <v/>
      </c>
      <c r="V9" s="22" t="str">
        <f t="shared" si="20"/>
        <v/>
      </c>
      <c r="W9" s="26" t="str">
        <f t="shared" si="21"/>
        <v/>
      </c>
    </row>
    <row r="10" spans="1:23" x14ac:dyDescent="0.25">
      <c r="A10" s="24"/>
      <c r="B10" s="22"/>
      <c r="C10" s="31"/>
      <c r="D10" s="31"/>
      <c r="E10" s="31"/>
      <c r="F10" s="31"/>
      <c r="G10" s="31"/>
      <c r="H10" s="31"/>
      <c r="I10" s="31"/>
      <c r="J10" s="32"/>
      <c r="K10" s="24" t="str">
        <f t="shared" si="9"/>
        <v/>
      </c>
      <c r="L10" s="22" t="str">
        <f t="shared" ca="1" si="10"/>
        <v/>
      </c>
      <c r="M10" s="22" t="str">
        <f t="shared" ca="1" si="11"/>
        <v/>
      </c>
      <c r="N10" s="22" t="str">
        <f t="shared" ca="1" si="12"/>
        <v/>
      </c>
      <c r="O10" s="22" t="str">
        <f t="shared" si="13"/>
        <v/>
      </c>
      <c r="P10" s="22" t="str">
        <f t="shared" ca="1" si="14"/>
        <v/>
      </c>
      <c r="Q10" s="22" t="str">
        <f t="shared" ca="1" si="15"/>
        <v/>
      </c>
      <c r="R10" s="22" t="str">
        <f t="shared" ca="1" si="16"/>
        <v/>
      </c>
      <c r="S10" s="22" t="str">
        <f t="shared" si="17"/>
        <v/>
      </c>
      <c r="T10" s="22" t="str">
        <f t="shared" si="18"/>
        <v/>
      </c>
      <c r="U10" s="22" t="str">
        <f t="shared" si="19"/>
        <v/>
      </c>
      <c r="V10" s="22" t="str">
        <f t="shared" si="20"/>
        <v/>
      </c>
      <c r="W10" s="26" t="str">
        <f t="shared" si="21"/>
        <v/>
      </c>
    </row>
    <row r="11" spans="1:23" x14ac:dyDescent="0.25">
      <c r="A11" s="24"/>
      <c r="B11" s="22"/>
      <c r="C11" s="31"/>
      <c r="D11" s="31"/>
      <c r="E11" s="31"/>
      <c r="F11" s="31"/>
      <c r="G11" s="31"/>
      <c r="H11" s="31"/>
      <c r="I11" s="31"/>
      <c r="J11" s="32"/>
      <c r="K11" s="24" t="str">
        <f t="shared" si="9"/>
        <v/>
      </c>
      <c r="L11" s="22" t="str">
        <f t="shared" ca="1" si="10"/>
        <v/>
      </c>
      <c r="M11" s="22" t="str">
        <f t="shared" ca="1" si="11"/>
        <v/>
      </c>
      <c r="N11" s="22" t="str">
        <f t="shared" ca="1" si="12"/>
        <v/>
      </c>
      <c r="O11" s="22" t="str">
        <f t="shared" si="13"/>
        <v/>
      </c>
      <c r="P11" s="22" t="str">
        <f t="shared" ca="1" si="14"/>
        <v/>
      </c>
      <c r="Q11" s="22" t="str">
        <f t="shared" ca="1" si="15"/>
        <v/>
      </c>
      <c r="R11" s="22" t="str">
        <f t="shared" ca="1" si="16"/>
        <v/>
      </c>
      <c r="S11" s="22" t="str">
        <f t="shared" si="17"/>
        <v/>
      </c>
      <c r="T11" s="22" t="str">
        <f t="shared" si="18"/>
        <v/>
      </c>
      <c r="U11" s="22" t="str">
        <f t="shared" si="19"/>
        <v/>
      </c>
      <c r="V11" s="22" t="str">
        <f t="shared" si="20"/>
        <v/>
      </c>
      <c r="W11" s="26" t="str">
        <f t="shared" si="21"/>
        <v/>
      </c>
    </row>
    <row r="12" spans="1:23" x14ac:dyDescent="0.25">
      <c r="A12" s="24"/>
      <c r="B12" s="22"/>
      <c r="C12" s="31"/>
      <c r="D12" s="31"/>
      <c r="E12" s="31"/>
      <c r="F12" s="31"/>
      <c r="G12" s="31"/>
      <c r="H12" s="31"/>
      <c r="I12" s="31"/>
      <c r="J12" s="32"/>
      <c r="K12" s="24" t="str">
        <f t="shared" si="9"/>
        <v/>
      </c>
      <c r="L12" s="22" t="str">
        <f t="shared" ca="1" si="10"/>
        <v/>
      </c>
      <c r="M12" s="22" t="str">
        <f t="shared" ca="1" si="11"/>
        <v/>
      </c>
      <c r="N12" s="22" t="str">
        <f t="shared" ca="1" si="12"/>
        <v/>
      </c>
      <c r="O12" s="22" t="str">
        <f t="shared" si="13"/>
        <v/>
      </c>
      <c r="P12" s="22" t="str">
        <f t="shared" ca="1" si="14"/>
        <v/>
      </c>
      <c r="Q12" s="22" t="str">
        <f t="shared" ca="1" si="15"/>
        <v/>
      </c>
      <c r="R12" s="22" t="str">
        <f t="shared" ca="1" si="16"/>
        <v/>
      </c>
      <c r="S12" s="22" t="str">
        <f t="shared" si="17"/>
        <v/>
      </c>
      <c r="T12" s="22" t="str">
        <f t="shared" si="18"/>
        <v/>
      </c>
      <c r="U12" s="22" t="str">
        <f t="shared" si="19"/>
        <v/>
      </c>
      <c r="V12" s="22" t="str">
        <f t="shared" si="20"/>
        <v/>
      </c>
      <c r="W12" s="26" t="str">
        <f t="shared" si="21"/>
        <v/>
      </c>
    </row>
    <row r="13" spans="1:23" x14ac:dyDescent="0.25">
      <c r="A13" s="24"/>
      <c r="B13" s="22"/>
      <c r="C13" s="31"/>
      <c r="D13" s="31"/>
      <c r="E13" s="31"/>
      <c r="F13" s="31"/>
      <c r="G13" s="31"/>
      <c r="H13" s="31"/>
      <c r="I13" s="31"/>
      <c r="J13" s="32"/>
      <c r="K13" s="24" t="str">
        <f t="shared" si="9"/>
        <v/>
      </c>
      <c r="L13" s="22" t="str">
        <f t="shared" ca="1" si="10"/>
        <v/>
      </c>
      <c r="M13" s="22" t="str">
        <f t="shared" ca="1" si="11"/>
        <v/>
      </c>
      <c r="N13" s="22" t="str">
        <f t="shared" ca="1" si="12"/>
        <v/>
      </c>
      <c r="O13" s="22" t="str">
        <f t="shared" si="13"/>
        <v/>
      </c>
      <c r="P13" s="22" t="str">
        <f t="shared" ca="1" si="14"/>
        <v/>
      </c>
      <c r="Q13" s="22" t="str">
        <f t="shared" ca="1" si="15"/>
        <v/>
      </c>
      <c r="R13" s="22" t="str">
        <f t="shared" ca="1" si="16"/>
        <v/>
      </c>
      <c r="S13" s="22" t="str">
        <f t="shared" si="17"/>
        <v/>
      </c>
      <c r="T13" s="22" t="str">
        <f t="shared" si="18"/>
        <v/>
      </c>
      <c r="U13" s="22" t="str">
        <f t="shared" si="19"/>
        <v/>
      </c>
      <c r="V13" s="22" t="str">
        <f t="shared" si="20"/>
        <v/>
      </c>
      <c r="W13" s="26" t="str">
        <f t="shared" si="21"/>
        <v/>
      </c>
    </row>
    <row r="14" spans="1:23" x14ac:dyDescent="0.25">
      <c r="A14" s="24"/>
      <c r="B14" s="22"/>
      <c r="C14" s="31"/>
      <c r="D14" s="31"/>
      <c r="E14" s="31"/>
      <c r="F14" s="31"/>
      <c r="G14" s="31"/>
      <c r="H14" s="31"/>
      <c r="I14" s="31"/>
      <c r="J14" s="32"/>
      <c r="K14" s="24" t="str">
        <f t="shared" si="9"/>
        <v/>
      </c>
      <c r="L14" s="22" t="str">
        <f t="shared" ca="1" si="10"/>
        <v/>
      </c>
      <c r="M14" s="22" t="str">
        <f t="shared" ca="1" si="11"/>
        <v/>
      </c>
      <c r="N14" s="22" t="str">
        <f t="shared" ca="1" si="12"/>
        <v/>
      </c>
      <c r="O14" s="22" t="str">
        <f t="shared" si="13"/>
        <v/>
      </c>
      <c r="P14" s="22" t="str">
        <f t="shared" ca="1" si="14"/>
        <v/>
      </c>
      <c r="Q14" s="22" t="str">
        <f t="shared" ca="1" si="15"/>
        <v/>
      </c>
      <c r="R14" s="22" t="str">
        <f t="shared" ca="1" si="16"/>
        <v/>
      </c>
      <c r="S14" s="22" t="str">
        <f t="shared" si="17"/>
        <v/>
      </c>
      <c r="T14" s="22" t="str">
        <f t="shared" si="18"/>
        <v/>
      </c>
      <c r="U14" s="22" t="str">
        <f t="shared" si="19"/>
        <v/>
      </c>
      <c r="V14" s="22" t="str">
        <f t="shared" si="20"/>
        <v/>
      </c>
      <c r="W14" s="26" t="str">
        <f t="shared" si="21"/>
        <v/>
      </c>
    </row>
    <row r="15" spans="1:23" x14ac:dyDescent="0.25">
      <c r="A15" s="24"/>
      <c r="B15" s="22"/>
      <c r="C15" s="31"/>
      <c r="D15" s="31"/>
      <c r="E15" s="31"/>
      <c r="F15" s="31"/>
      <c r="G15" s="31"/>
      <c r="H15" s="31"/>
      <c r="I15" s="31"/>
      <c r="J15" s="32"/>
      <c r="K15" s="24" t="str">
        <f t="shared" si="9"/>
        <v/>
      </c>
      <c r="L15" s="22" t="str">
        <f t="shared" ca="1" si="10"/>
        <v/>
      </c>
      <c r="M15" s="22" t="str">
        <f t="shared" ca="1" si="11"/>
        <v/>
      </c>
      <c r="N15" s="22" t="str">
        <f t="shared" ca="1" si="12"/>
        <v/>
      </c>
      <c r="O15" s="22" t="str">
        <f t="shared" si="13"/>
        <v/>
      </c>
      <c r="P15" s="22" t="str">
        <f t="shared" ca="1" si="14"/>
        <v/>
      </c>
      <c r="Q15" s="22" t="str">
        <f t="shared" ca="1" si="15"/>
        <v/>
      </c>
      <c r="R15" s="22" t="str">
        <f t="shared" ca="1" si="16"/>
        <v/>
      </c>
      <c r="S15" s="22" t="str">
        <f t="shared" si="17"/>
        <v/>
      </c>
      <c r="T15" s="22" t="str">
        <f t="shared" si="18"/>
        <v/>
      </c>
      <c r="U15" s="22" t="str">
        <f t="shared" si="19"/>
        <v/>
      </c>
      <c r="V15" s="22" t="str">
        <f t="shared" si="20"/>
        <v/>
      </c>
      <c r="W15" s="26" t="str">
        <f t="shared" si="21"/>
        <v/>
      </c>
    </row>
    <row r="16" spans="1:23" x14ac:dyDescent="0.25">
      <c r="A16" s="24"/>
      <c r="B16" s="22"/>
      <c r="C16" s="31"/>
      <c r="D16" s="31"/>
      <c r="E16" s="31"/>
      <c r="F16" s="31"/>
      <c r="G16" s="31"/>
      <c r="H16" s="31"/>
      <c r="I16" s="31"/>
      <c r="J16" s="32"/>
      <c r="K16" s="24" t="str">
        <f t="shared" si="9"/>
        <v/>
      </c>
      <c r="L16" s="22" t="str">
        <f t="shared" ca="1" si="10"/>
        <v/>
      </c>
      <c r="M16" s="22" t="str">
        <f t="shared" ca="1" si="11"/>
        <v/>
      </c>
      <c r="N16" s="22" t="str">
        <f t="shared" ca="1" si="12"/>
        <v/>
      </c>
      <c r="O16" s="22" t="str">
        <f t="shared" si="13"/>
        <v/>
      </c>
      <c r="P16" s="22" t="str">
        <f t="shared" ca="1" si="14"/>
        <v/>
      </c>
      <c r="Q16" s="22" t="str">
        <f t="shared" ca="1" si="15"/>
        <v/>
      </c>
      <c r="R16" s="22" t="str">
        <f t="shared" ca="1" si="16"/>
        <v/>
      </c>
      <c r="S16" s="22" t="str">
        <f t="shared" si="17"/>
        <v/>
      </c>
      <c r="T16" s="22" t="str">
        <f t="shared" si="18"/>
        <v/>
      </c>
      <c r="U16" s="22" t="str">
        <f t="shared" si="19"/>
        <v/>
      </c>
      <c r="V16" s="22" t="str">
        <f t="shared" si="20"/>
        <v/>
      </c>
      <c r="W16" s="26" t="str">
        <f t="shared" si="21"/>
        <v/>
      </c>
    </row>
    <row r="17" spans="1:23" x14ac:dyDescent="0.25">
      <c r="A17" s="24"/>
      <c r="B17" s="22"/>
      <c r="C17" s="31"/>
      <c r="D17" s="31"/>
      <c r="E17" s="31"/>
      <c r="F17" s="31"/>
      <c r="G17" s="31"/>
      <c r="H17" s="31"/>
      <c r="I17" s="31"/>
      <c r="J17" s="32"/>
      <c r="K17" s="24" t="str">
        <f t="shared" si="9"/>
        <v/>
      </c>
      <c r="L17" s="22" t="str">
        <f t="shared" ca="1" si="10"/>
        <v/>
      </c>
      <c r="M17" s="22" t="str">
        <f t="shared" ca="1" si="11"/>
        <v/>
      </c>
      <c r="N17" s="22" t="str">
        <f t="shared" ca="1" si="12"/>
        <v/>
      </c>
      <c r="O17" s="22" t="str">
        <f t="shared" si="13"/>
        <v/>
      </c>
      <c r="P17" s="22" t="str">
        <f t="shared" ca="1" si="14"/>
        <v/>
      </c>
      <c r="Q17" s="22" t="str">
        <f t="shared" ca="1" si="15"/>
        <v/>
      </c>
      <c r="R17" s="22" t="str">
        <f t="shared" ca="1" si="16"/>
        <v/>
      </c>
      <c r="S17" s="22" t="str">
        <f t="shared" si="17"/>
        <v/>
      </c>
      <c r="T17" s="22" t="str">
        <f t="shared" si="18"/>
        <v/>
      </c>
      <c r="U17" s="22" t="str">
        <f t="shared" si="19"/>
        <v/>
      </c>
      <c r="V17" s="22" t="str">
        <f t="shared" si="20"/>
        <v/>
      </c>
      <c r="W17" s="26" t="str">
        <f t="shared" si="21"/>
        <v/>
      </c>
    </row>
    <row r="18" spans="1:23" x14ac:dyDescent="0.25">
      <c r="A18" s="24"/>
      <c r="B18" s="22"/>
      <c r="C18" s="31"/>
      <c r="D18" s="31"/>
      <c r="E18" s="31"/>
      <c r="F18" s="31"/>
      <c r="G18" s="31"/>
      <c r="H18" s="31"/>
      <c r="I18" s="31"/>
      <c r="J18" s="32"/>
      <c r="K18" s="24" t="str">
        <f t="shared" si="9"/>
        <v/>
      </c>
      <c r="L18" s="22" t="str">
        <f t="shared" ca="1" si="10"/>
        <v/>
      </c>
      <c r="M18" s="22" t="str">
        <f t="shared" ca="1" si="11"/>
        <v/>
      </c>
      <c r="N18" s="22" t="str">
        <f t="shared" ca="1" si="12"/>
        <v/>
      </c>
      <c r="O18" s="22" t="str">
        <f t="shared" si="13"/>
        <v/>
      </c>
      <c r="P18" s="22" t="str">
        <f t="shared" ca="1" si="14"/>
        <v/>
      </c>
      <c r="Q18" s="22" t="str">
        <f t="shared" ca="1" si="15"/>
        <v/>
      </c>
      <c r="R18" s="22" t="str">
        <f t="shared" ca="1" si="16"/>
        <v/>
      </c>
      <c r="S18" s="22" t="str">
        <f t="shared" si="17"/>
        <v/>
      </c>
      <c r="T18" s="22" t="str">
        <f t="shared" si="18"/>
        <v/>
      </c>
      <c r="U18" s="22" t="str">
        <f t="shared" si="19"/>
        <v/>
      </c>
      <c r="V18" s="22" t="str">
        <f t="shared" si="20"/>
        <v/>
      </c>
      <c r="W18" s="26" t="str">
        <f t="shared" si="21"/>
        <v/>
      </c>
    </row>
    <row r="19" spans="1:23" x14ac:dyDescent="0.25">
      <c r="A19" s="24"/>
      <c r="B19" s="22"/>
      <c r="C19" s="31"/>
      <c r="D19" s="31"/>
      <c r="E19" s="31"/>
      <c r="F19" s="31"/>
      <c r="G19" s="31"/>
      <c r="H19" s="31"/>
      <c r="I19" s="31"/>
      <c r="J19" s="32"/>
      <c r="K19" s="24" t="str">
        <f t="shared" si="9"/>
        <v/>
      </c>
      <c r="L19" s="22" t="str">
        <f t="shared" ca="1" si="10"/>
        <v/>
      </c>
      <c r="M19" s="22" t="str">
        <f t="shared" ca="1" si="11"/>
        <v/>
      </c>
      <c r="N19" s="22" t="str">
        <f t="shared" ca="1" si="12"/>
        <v/>
      </c>
      <c r="O19" s="22" t="str">
        <f t="shared" si="13"/>
        <v/>
      </c>
      <c r="P19" s="22" t="str">
        <f t="shared" ca="1" si="14"/>
        <v/>
      </c>
      <c r="Q19" s="22" t="str">
        <f t="shared" ca="1" si="15"/>
        <v/>
      </c>
      <c r="R19" s="22" t="str">
        <f t="shared" ca="1" si="16"/>
        <v/>
      </c>
      <c r="S19" s="22" t="str">
        <f t="shared" si="17"/>
        <v/>
      </c>
      <c r="T19" s="22" t="str">
        <f t="shared" si="18"/>
        <v/>
      </c>
      <c r="U19" s="22" t="str">
        <f t="shared" si="19"/>
        <v/>
      </c>
      <c r="V19" s="22" t="str">
        <f t="shared" si="20"/>
        <v/>
      </c>
      <c r="W19" s="26" t="str">
        <f t="shared" si="21"/>
        <v/>
      </c>
    </row>
    <row r="20" spans="1:23" x14ac:dyDescent="0.25">
      <c r="A20" s="24"/>
      <c r="B20" s="22"/>
      <c r="C20" s="31"/>
      <c r="D20" s="31"/>
      <c r="E20" s="31"/>
      <c r="F20" s="31"/>
      <c r="G20" s="31"/>
      <c r="H20" s="31"/>
      <c r="I20" s="31"/>
      <c r="J20" s="32"/>
      <c r="K20" s="24" t="str">
        <f t="shared" si="9"/>
        <v/>
      </c>
      <c r="L20" s="22" t="str">
        <f t="shared" ca="1" si="10"/>
        <v/>
      </c>
      <c r="M20" s="22" t="str">
        <f t="shared" ca="1" si="11"/>
        <v/>
      </c>
      <c r="N20" s="22" t="str">
        <f t="shared" ca="1" si="12"/>
        <v/>
      </c>
      <c r="O20" s="22" t="str">
        <f t="shared" si="13"/>
        <v/>
      </c>
      <c r="P20" s="22" t="str">
        <f t="shared" ca="1" si="14"/>
        <v/>
      </c>
      <c r="Q20" s="22" t="str">
        <f t="shared" ca="1" si="15"/>
        <v/>
      </c>
      <c r="R20" s="22" t="str">
        <f t="shared" ca="1" si="16"/>
        <v/>
      </c>
      <c r="S20" s="22" t="str">
        <f t="shared" si="17"/>
        <v/>
      </c>
      <c r="T20" s="22" t="str">
        <f t="shared" si="18"/>
        <v/>
      </c>
      <c r="U20" s="22" t="str">
        <f t="shared" si="19"/>
        <v/>
      </c>
      <c r="V20" s="22" t="str">
        <f t="shared" si="20"/>
        <v/>
      </c>
      <c r="W20" s="26" t="str">
        <f t="shared" si="21"/>
        <v/>
      </c>
    </row>
    <row r="21" spans="1:23" x14ac:dyDescent="0.25">
      <c r="A21" s="24"/>
      <c r="B21" s="22"/>
      <c r="C21" s="31"/>
      <c r="D21" s="31"/>
      <c r="E21" s="31"/>
      <c r="F21" s="31"/>
      <c r="G21" s="31"/>
      <c r="H21" s="31"/>
      <c r="I21" s="31"/>
      <c r="J21" s="32"/>
      <c r="K21" s="24" t="str">
        <f t="shared" si="9"/>
        <v/>
      </c>
      <c r="L21" s="22" t="str">
        <f t="shared" ca="1" si="10"/>
        <v/>
      </c>
      <c r="M21" s="22" t="str">
        <f t="shared" ca="1" si="11"/>
        <v/>
      </c>
      <c r="N21" s="22" t="str">
        <f t="shared" ca="1" si="12"/>
        <v/>
      </c>
      <c r="O21" s="22" t="str">
        <f t="shared" si="13"/>
        <v/>
      </c>
      <c r="P21" s="22" t="str">
        <f t="shared" ca="1" si="14"/>
        <v/>
      </c>
      <c r="Q21" s="22" t="str">
        <f t="shared" ca="1" si="15"/>
        <v/>
      </c>
      <c r="R21" s="22" t="str">
        <f t="shared" ca="1" si="16"/>
        <v/>
      </c>
      <c r="S21" s="22" t="str">
        <f t="shared" si="17"/>
        <v/>
      </c>
      <c r="T21" s="22" t="str">
        <f t="shared" si="18"/>
        <v/>
      </c>
      <c r="U21" s="22" t="str">
        <f t="shared" si="19"/>
        <v/>
      </c>
      <c r="V21" s="22" t="str">
        <f t="shared" si="20"/>
        <v/>
      </c>
      <c r="W21" s="26" t="str">
        <f t="shared" si="21"/>
        <v/>
      </c>
    </row>
    <row r="22" spans="1:23" x14ac:dyDescent="0.25">
      <c r="A22" s="24"/>
      <c r="B22" s="22"/>
      <c r="C22" s="31"/>
      <c r="D22" s="31"/>
      <c r="E22" s="31"/>
      <c r="F22" s="31"/>
      <c r="G22" s="31"/>
      <c r="H22" s="31"/>
      <c r="I22" s="31"/>
      <c r="J22" s="32"/>
      <c r="K22" s="24" t="str">
        <f t="shared" si="9"/>
        <v/>
      </c>
      <c r="L22" s="22" t="str">
        <f t="shared" ca="1" si="10"/>
        <v/>
      </c>
      <c r="M22" s="22" t="str">
        <f t="shared" ca="1" si="11"/>
        <v/>
      </c>
      <c r="N22" s="22" t="str">
        <f t="shared" ca="1" si="12"/>
        <v/>
      </c>
      <c r="O22" s="22" t="str">
        <f t="shared" si="13"/>
        <v/>
      </c>
      <c r="P22" s="22" t="str">
        <f t="shared" ca="1" si="14"/>
        <v/>
      </c>
      <c r="Q22" s="22" t="str">
        <f t="shared" ca="1" si="15"/>
        <v/>
      </c>
      <c r="R22" s="22" t="str">
        <f t="shared" ca="1" si="16"/>
        <v/>
      </c>
      <c r="S22" s="22" t="str">
        <f t="shared" si="17"/>
        <v/>
      </c>
      <c r="T22" s="22" t="str">
        <f t="shared" si="18"/>
        <v/>
      </c>
      <c r="U22" s="22" t="str">
        <f t="shared" si="19"/>
        <v/>
      </c>
      <c r="V22" s="22" t="str">
        <f t="shared" si="20"/>
        <v/>
      </c>
      <c r="W22" s="26" t="str">
        <f t="shared" si="21"/>
        <v/>
      </c>
    </row>
    <row r="23" spans="1:23" x14ac:dyDescent="0.25">
      <c r="A23" s="24"/>
      <c r="B23" s="22"/>
      <c r="C23" s="31"/>
      <c r="D23" s="31"/>
      <c r="E23" s="31"/>
      <c r="F23" s="31"/>
      <c r="G23" s="31"/>
      <c r="H23" s="31"/>
      <c r="I23" s="31"/>
      <c r="J23" s="32"/>
      <c r="K23" s="24" t="str">
        <f t="shared" si="9"/>
        <v/>
      </c>
      <c r="L23" s="22" t="str">
        <f t="shared" ca="1" si="10"/>
        <v/>
      </c>
      <c r="M23" s="22" t="str">
        <f t="shared" ca="1" si="11"/>
        <v/>
      </c>
      <c r="N23" s="22" t="str">
        <f t="shared" ca="1" si="12"/>
        <v/>
      </c>
      <c r="O23" s="22" t="str">
        <f t="shared" si="13"/>
        <v/>
      </c>
      <c r="P23" s="22" t="str">
        <f t="shared" ca="1" si="14"/>
        <v/>
      </c>
      <c r="Q23" s="22" t="str">
        <f t="shared" ca="1" si="15"/>
        <v/>
      </c>
      <c r="R23" s="22" t="str">
        <f t="shared" ca="1" si="16"/>
        <v/>
      </c>
      <c r="S23" s="22" t="str">
        <f t="shared" si="17"/>
        <v/>
      </c>
      <c r="T23" s="22" t="str">
        <f t="shared" si="18"/>
        <v/>
      </c>
      <c r="U23" s="22" t="str">
        <f t="shared" si="19"/>
        <v/>
      </c>
      <c r="V23" s="22" t="str">
        <f t="shared" si="20"/>
        <v/>
      </c>
      <c r="W23" s="26" t="str">
        <f t="shared" si="21"/>
        <v/>
      </c>
    </row>
    <row r="24" spans="1:23" x14ac:dyDescent="0.25">
      <c r="A24" s="24"/>
      <c r="B24" s="22"/>
      <c r="C24" s="31"/>
      <c r="D24" s="31"/>
      <c r="E24" s="31"/>
      <c r="F24" s="31"/>
      <c r="G24" s="31"/>
      <c r="H24" s="31"/>
      <c r="I24" s="31"/>
      <c r="J24" s="32"/>
      <c r="K24" s="24" t="str">
        <f t="shared" si="9"/>
        <v/>
      </c>
      <c r="L24" s="22" t="str">
        <f t="shared" ca="1" si="10"/>
        <v/>
      </c>
      <c r="M24" s="22" t="str">
        <f t="shared" ca="1" si="11"/>
        <v/>
      </c>
      <c r="N24" s="22" t="str">
        <f t="shared" ca="1" si="12"/>
        <v/>
      </c>
      <c r="O24" s="22" t="str">
        <f t="shared" si="13"/>
        <v/>
      </c>
      <c r="P24" s="22" t="str">
        <f t="shared" ca="1" si="14"/>
        <v/>
      </c>
      <c r="Q24" s="22" t="str">
        <f t="shared" ca="1" si="15"/>
        <v/>
      </c>
      <c r="R24" s="22" t="str">
        <f t="shared" ca="1" si="16"/>
        <v/>
      </c>
      <c r="S24" s="22" t="str">
        <f t="shared" si="17"/>
        <v/>
      </c>
      <c r="T24" s="22" t="str">
        <f t="shared" si="18"/>
        <v/>
      </c>
      <c r="U24" s="22" t="str">
        <f t="shared" si="19"/>
        <v/>
      </c>
      <c r="V24" s="22" t="str">
        <f t="shared" si="20"/>
        <v/>
      </c>
      <c r="W24" s="26" t="str">
        <f t="shared" si="21"/>
        <v/>
      </c>
    </row>
    <row r="25" spans="1:23" x14ac:dyDescent="0.25">
      <c r="A25" s="24"/>
      <c r="B25" s="22"/>
      <c r="C25" s="31"/>
      <c r="D25" s="31"/>
      <c r="E25" s="31"/>
      <c r="F25" s="31"/>
      <c r="G25" s="31"/>
      <c r="H25" s="31"/>
      <c r="I25" s="31"/>
      <c r="J25" s="32"/>
      <c r="K25" s="24" t="str">
        <f t="shared" si="9"/>
        <v/>
      </c>
      <c r="L25" s="22" t="str">
        <f t="shared" ca="1" si="10"/>
        <v/>
      </c>
      <c r="M25" s="22" t="str">
        <f t="shared" ca="1" si="11"/>
        <v/>
      </c>
      <c r="N25" s="22" t="str">
        <f t="shared" ca="1" si="12"/>
        <v/>
      </c>
      <c r="O25" s="22" t="str">
        <f t="shared" si="13"/>
        <v/>
      </c>
      <c r="P25" s="22" t="str">
        <f t="shared" ca="1" si="14"/>
        <v/>
      </c>
      <c r="Q25" s="22" t="str">
        <f t="shared" ca="1" si="15"/>
        <v/>
      </c>
      <c r="R25" s="22" t="str">
        <f t="shared" ca="1" si="16"/>
        <v/>
      </c>
      <c r="S25" s="22" t="str">
        <f t="shared" si="17"/>
        <v/>
      </c>
      <c r="T25" s="22" t="str">
        <f t="shared" si="18"/>
        <v/>
      </c>
      <c r="U25" s="22" t="str">
        <f t="shared" si="19"/>
        <v/>
      </c>
      <c r="V25" s="22" t="str">
        <f t="shared" si="20"/>
        <v/>
      </c>
      <c r="W25" s="26" t="str">
        <f t="shared" si="21"/>
        <v/>
      </c>
    </row>
    <row r="26" spans="1:23" x14ac:dyDescent="0.25">
      <c r="A26" s="24"/>
      <c r="B26" s="22"/>
      <c r="C26" s="31"/>
      <c r="D26" s="31"/>
      <c r="E26" s="31"/>
      <c r="F26" s="31"/>
      <c r="G26" s="31"/>
      <c r="H26" s="31"/>
      <c r="I26" s="31"/>
      <c r="J26" s="32"/>
      <c r="K26" s="24" t="str">
        <f t="shared" si="9"/>
        <v/>
      </c>
      <c r="L26" s="22" t="str">
        <f t="shared" ca="1" si="10"/>
        <v/>
      </c>
      <c r="M26" s="22" t="str">
        <f t="shared" ca="1" si="11"/>
        <v/>
      </c>
      <c r="N26" s="22" t="str">
        <f t="shared" ca="1" si="12"/>
        <v/>
      </c>
      <c r="O26" s="22" t="str">
        <f t="shared" si="13"/>
        <v/>
      </c>
      <c r="P26" s="22" t="str">
        <f t="shared" ca="1" si="14"/>
        <v/>
      </c>
      <c r="Q26" s="22" t="str">
        <f t="shared" ca="1" si="15"/>
        <v/>
      </c>
      <c r="R26" s="22" t="str">
        <f t="shared" ca="1" si="16"/>
        <v/>
      </c>
      <c r="S26" s="22" t="str">
        <f t="shared" si="17"/>
        <v/>
      </c>
      <c r="T26" s="22" t="str">
        <f t="shared" si="18"/>
        <v/>
      </c>
      <c r="U26" s="22" t="str">
        <f t="shared" si="19"/>
        <v/>
      </c>
      <c r="V26" s="22" t="str">
        <f t="shared" si="20"/>
        <v/>
      </c>
      <c r="W26" s="26" t="str">
        <f t="shared" si="21"/>
        <v/>
      </c>
    </row>
    <row r="27" spans="1:23" x14ac:dyDescent="0.25">
      <c r="A27" s="24"/>
      <c r="B27" s="22"/>
      <c r="C27" s="31"/>
      <c r="D27" s="31"/>
      <c r="E27" s="31"/>
      <c r="F27" s="31"/>
      <c r="G27" s="31"/>
      <c r="H27" s="31"/>
      <c r="I27" s="31"/>
      <c r="J27" s="32"/>
      <c r="K27" s="24" t="str">
        <f t="shared" si="9"/>
        <v/>
      </c>
      <c r="L27" s="22" t="str">
        <f t="shared" ca="1" si="10"/>
        <v/>
      </c>
      <c r="M27" s="22" t="str">
        <f t="shared" ca="1" si="11"/>
        <v/>
      </c>
      <c r="N27" s="22" t="str">
        <f t="shared" ca="1" si="12"/>
        <v/>
      </c>
      <c r="O27" s="22" t="str">
        <f t="shared" si="13"/>
        <v/>
      </c>
      <c r="P27" s="22" t="str">
        <f t="shared" ca="1" si="14"/>
        <v/>
      </c>
      <c r="Q27" s="22" t="str">
        <f t="shared" ca="1" si="15"/>
        <v/>
      </c>
      <c r="R27" s="22" t="str">
        <f t="shared" ca="1" si="16"/>
        <v/>
      </c>
      <c r="S27" s="22" t="str">
        <f t="shared" si="17"/>
        <v/>
      </c>
      <c r="T27" s="22" t="str">
        <f t="shared" si="18"/>
        <v/>
      </c>
      <c r="U27" s="22" t="str">
        <f t="shared" si="19"/>
        <v/>
      </c>
      <c r="V27" s="22" t="str">
        <f t="shared" si="20"/>
        <v/>
      </c>
      <c r="W27" s="26" t="str">
        <f t="shared" si="21"/>
        <v/>
      </c>
    </row>
    <row r="28" spans="1:23" x14ac:dyDescent="0.25">
      <c r="A28" s="24"/>
      <c r="B28" s="22"/>
      <c r="C28" s="31"/>
      <c r="D28" s="31"/>
      <c r="E28" s="31"/>
      <c r="F28" s="31"/>
      <c r="G28" s="31"/>
      <c r="H28" s="31"/>
      <c r="I28" s="31"/>
      <c r="J28" s="32"/>
      <c r="K28" s="24" t="str">
        <f t="shared" si="9"/>
        <v/>
      </c>
      <c r="L28" s="22" t="str">
        <f t="shared" ca="1" si="10"/>
        <v/>
      </c>
      <c r="M28" s="22" t="str">
        <f t="shared" ca="1" si="11"/>
        <v/>
      </c>
      <c r="N28" s="22" t="str">
        <f t="shared" ca="1" si="12"/>
        <v/>
      </c>
      <c r="O28" s="22" t="str">
        <f t="shared" si="13"/>
        <v/>
      </c>
      <c r="P28" s="22" t="str">
        <f t="shared" ca="1" si="14"/>
        <v/>
      </c>
      <c r="Q28" s="22" t="str">
        <f t="shared" ca="1" si="15"/>
        <v/>
      </c>
      <c r="R28" s="22" t="str">
        <f t="shared" ca="1" si="16"/>
        <v/>
      </c>
      <c r="S28" s="22" t="str">
        <f t="shared" si="17"/>
        <v/>
      </c>
      <c r="T28" s="22" t="str">
        <f t="shared" si="18"/>
        <v/>
      </c>
      <c r="U28" s="22" t="str">
        <f t="shared" si="19"/>
        <v/>
      </c>
      <c r="V28" s="22" t="str">
        <f t="shared" si="20"/>
        <v/>
      </c>
      <c r="W28" s="26" t="str">
        <f t="shared" si="21"/>
        <v/>
      </c>
    </row>
    <row r="29" spans="1:23" x14ac:dyDescent="0.25">
      <c r="A29" s="24"/>
      <c r="B29" s="22"/>
      <c r="C29" s="31"/>
      <c r="D29" s="31"/>
      <c r="E29" s="31"/>
      <c r="F29" s="31"/>
      <c r="G29" s="31"/>
      <c r="H29" s="31"/>
      <c r="I29" s="31"/>
      <c r="J29" s="32"/>
      <c r="K29" s="24" t="str">
        <f t="shared" si="9"/>
        <v/>
      </c>
      <c r="L29" s="22" t="str">
        <f t="shared" ca="1" si="10"/>
        <v/>
      </c>
      <c r="M29" s="22" t="str">
        <f t="shared" ca="1" si="11"/>
        <v/>
      </c>
      <c r="N29" s="22" t="str">
        <f t="shared" ca="1" si="12"/>
        <v/>
      </c>
      <c r="O29" s="22" t="str">
        <f t="shared" si="13"/>
        <v/>
      </c>
      <c r="P29" s="22" t="str">
        <f t="shared" ca="1" si="14"/>
        <v/>
      </c>
      <c r="Q29" s="22" t="str">
        <f t="shared" ca="1" si="15"/>
        <v/>
      </c>
      <c r="R29" s="22" t="str">
        <f t="shared" ca="1" si="16"/>
        <v/>
      </c>
      <c r="S29" s="22" t="str">
        <f t="shared" si="17"/>
        <v/>
      </c>
      <c r="T29" s="22" t="str">
        <f t="shared" si="18"/>
        <v/>
      </c>
      <c r="U29" s="22" t="str">
        <f t="shared" si="19"/>
        <v/>
      </c>
      <c r="V29" s="22" t="str">
        <f t="shared" si="20"/>
        <v/>
      </c>
      <c r="W29" s="26" t="str">
        <f t="shared" si="21"/>
        <v/>
      </c>
    </row>
    <row r="30" spans="1:23" x14ac:dyDescent="0.25">
      <c r="A30" s="24"/>
      <c r="B30" s="22"/>
      <c r="C30" s="31"/>
      <c r="D30" s="31"/>
      <c r="E30" s="31"/>
      <c r="F30" s="31"/>
      <c r="G30" s="31"/>
      <c r="H30" s="31"/>
      <c r="I30" s="31"/>
      <c r="J30" s="32"/>
      <c r="K30" s="24" t="str">
        <f t="shared" si="9"/>
        <v/>
      </c>
      <c r="L30" s="22" t="str">
        <f t="shared" ca="1" si="10"/>
        <v/>
      </c>
      <c r="M30" s="22" t="str">
        <f t="shared" ca="1" si="11"/>
        <v/>
      </c>
      <c r="N30" s="22" t="str">
        <f t="shared" ca="1" si="12"/>
        <v/>
      </c>
      <c r="O30" s="22" t="str">
        <f t="shared" si="13"/>
        <v/>
      </c>
      <c r="P30" s="22" t="str">
        <f t="shared" ca="1" si="14"/>
        <v/>
      </c>
      <c r="Q30" s="22" t="str">
        <f t="shared" ca="1" si="15"/>
        <v/>
      </c>
      <c r="R30" s="22" t="str">
        <f t="shared" ca="1" si="16"/>
        <v/>
      </c>
      <c r="S30" s="22" t="str">
        <f t="shared" si="17"/>
        <v/>
      </c>
      <c r="T30" s="22" t="str">
        <f t="shared" si="18"/>
        <v/>
      </c>
      <c r="U30" s="22" t="str">
        <f t="shared" si="19"/>
        <v/>
      </c>
      <c r="V30" s="22" t="str">
        <f t="shared" si="20"/>
        <v/>
      </c>
      <c r="W30" s="26" t="str">
        <f t="shared" si="21"/>
        <v/>
      </c>
    </row>
    <row r="31" spans="1:23" x14ac:dyDescent="0.25">
      <c r="A31" s="24"/>
      <c r="B31" s="22"/>
      <c r="C31" s="31"/>
      <c r="D31" s="31"/>
      <c r="E31" s="31"/>
      <c r="F31" s="31"/>
      <c r="G31" s="31"/>
      <c r="H31" s="31"/>
      <c r="I31" s="31"/>
      <c r="J31" s="32"/>
      <c r="K31" s="24" t="str">
        <f t="shared" si="9"/>
        <v/>
      </c>
      <c r="L31" s="22" t="str">
        <f t="shared" ca="1" si="10"/>
        <v/>
      </c>
      <c r="M31" s="22" t="str">
        <f t="shared" ca="1" si="11"/>
        <v/>
      </c>
      <c r="N31" s="22" t="str">
        <f t="shared" ca="1" si="12"/>
        <v/>
      </c>
      <c r="O31" s="22" t="str">
        <f t="shared" si="13"/>
        <v/>
      </c>
      <c r="P31" s="22" t="str">
        <f t="shared" ca="1" si="14"/>
        <v/>
      </c>
      <c r="Q31" s="22" t="str">
        <f t="shared" ca="1" si="15"/>
        <v/>
      </c>
      <c r="R31" s="22" t="str">
        <f t="shared" ca="1" si="16"/>
        <v/>
      </c>
      <c r="S31" s="22" t="str">
        <f t="shared" si="17"/>
        <v/>
      </c>
      <c r="T31" s="22" t="str">
        <f t="shared" si="18"/>
        <v/>
      </c>
      <c r="U31" s="22" t="str">
        <f t="shared" si="19"/>
        <v/>
      </c>
      <c r="V31" s="22" t="str">
        <f t="shared" si="20"/>
        <v/>
      </c>
      <c r="W31" s="26" t="str">
        <f t="shared" si="21"/>
        <v/>
      </c>
    </row>
    <row r="32" spans="1:23" x14ac:dyDescent="0.25">
      <c r="A32" s="24"/>
      <c r="B32" s="22"/>
      <c r="C32" s="31"/>
      <c r="D32" s="31"/>
      <c r="E32" s="31"/>
      <c r="F32" s="31"/>
      <c r="G32" s="31"/>
      <c r="H32" s="31"/>
      <c r="I32" s="31"/>
      <c r="J32" s="32"/>
      <c r="K32" s="24" t="str">
        <f t="shared" si="9"/>
        <v/>
      </c>
      <c r="L32" s="22" t="str">
        <f t="shared" ca="1" si="10"/>
        <v/>
      </c>
      <c r="M32" s="22" t="str">
        <f t="shared" ca="1" si="11"/>
        <v/>
      </c>
      <c r="N32" s="22" t="str">
        <f t="shared" ca="1" si="12"/>
        <v/>
      </c>
      <c r="O32" s="22" t="str">
        <f t="shared" si="13"/>
        <v/>
      </c>
      <c r="P32" s="22" t="str">
        <f t="shared" ca="1" si="14"/>
        <v/>
      </c>
      <c r="Q32" s="22" t="str">
        <f t="shared" ca="1" si="15"/>
        <v/>
      </c>
      <c r="R32" s="22" t="str">
        <f t="shared" ca="1" si="16"/>
        <v/>
      </c>
      <c r="S32" s="22" t="str">
        <f t="shared" si="17"/>
        <v/>
      </c>
      <c r="T32" s="22" t="str">
        <f t="shared" si="18"/>
        <v/>
      </c>
      <c r="U32" s="22" t="str">
        <f t="shared" si="19"/>
        <v/>
      </c>
      <c r="V32" s="22" t="str">
        <f t="shared" si="20"/>
        <v/>
      </c>
      <c r="W32" s="26" t="str">
        <f t="shared" si="21"/>
        <v/>
      </c>
    </row>
    <row r="33" spans="1:23" x14ac:dyDescent="0.25">
      <c r="A33" s="24"/>
      <c r="B33" s="22"/>
      <c r="C33" s="31"/>
      <c r="D33" s="31"/>
      <c r="E33" s="31"/>
      <c r="F33" s="31"/>
      <c r="G33" s="31"/>
      <c r="H33" s="31"/>
      <c r="I33" s="31"/>
      <c r="J33" s="32"/>
      <c r="K33" s="24" t="str">
        <f t="shared" si="9"/>
        <v/>
      </c>
      <c r="L33" s="22" t="str">
        <f t="shared" ca="1" si="10"/>
        <v/>
      </c>
      <c r="M33" s="22" t="str">
        <f t="shared" ca="1" si="11"/>
        <v/>
      </c>
      <c r="N33" s="22" t="str">
        <f t="shared" ca="1" si="12"/>
        <v/>
      </c>
      <c r="O33" s="22" t="str">
        <f t="shared" si="13"/>
        <v/>
      </c>
      <c r="P33" s="22" t="str">
        <f t="shared" ca="1" si="14"/>
        <v/>
      </c>
      <c r="Q33" s="22" t="str">
        <f t="shared" ca="1" si="15"/>
        <v/>
      </c>
      <c r="R33" s="22" t="str">
        <f t="shared" ca="1" si="16"/>
        <v/>
      </c>
      <c r="S33" s="22" t="str">
        <f t="shared" si="17"/>
        <v/>
      </c>
      <c r="T33" s="22" t="str">
        <f t="shared" si="18"/>
        <v/>
      </c>
      <c r="U33" s="22" t="str">
        <f t="shared" si="19"/>
        <v/>
      </c>
      <c r="V33" s="22" t="str">
        <f t="shared" si="20"/>
        <v/>
      </c>
      <c r="W33" s="26" t="str">
        <f t="shared" si="21"/>
        <v/>
      </c>
    </row>
    <row r="34" spans="1:23" x14ac:dyDescent="0.25">
      <c r="A34" s="24"/>
      <c r="B34" s="22"/>
      <c r="C34" s="31"/>
      <c r="D34" s="31"/>
      <c r="E34" s="31"/>
      <c r="F34" s="31"/>
      <c r="G34" s="31"/>
      <c r="H34" s="31"/>
      <c r="I34" s="31"/>
      <c r="J34" s="32"/>
      <c r="K34" s="24" t="str">
        <f t="shared" si="9"/>
        <v/>
      </c>
      <c r="L34" s="22" t="str">
        <f t="shared" ca="1" si="10"/>
        <v/>
      </c>
      <c r="M34" s="22" t="str">
        <f t="shared" ca="1" si="11"/>
        <v/>
      </c>
      <c r="N34" s="22" t="str">
        <f t="shared" ca="1" si="12"/>
        <v/>
      </c>
      <c r="O34" s="22" t="str">
        <f t="shared" si="13"/>
        <v/>
      </c>
      <c r="P34" s="22" t="str">
        <f t="shared" ca="1" si="14"/>
        <v/>
      </c>
      <c r="Q34" s="22" t="str">
        <f t="shared" ca="1" si="15"/>
        <v/>
      </c>
      <c r="R34" s="22" t="str">
        <f t="shared" ca="1" si="16"/>
        <v/>
      </c>
      <c r="S34" s="22" t="str">
        <f t="shared" si="17"/>
        <v/>
      </c>
      <c r="T34" s="22" t="str">
        <f t="shared" si="18"/>
        <v/>
      </c>
      <c r="U34" s="22" t="str">
        <f t="shared" si="19"/>
        <v/>
      </c>
      <c r="V34" s="22" t="str">
        <f t="shared" si="20"/>
        <v/>
      </c>
      <c r="W34" s="26" t="str">
        <f t="shared" si="21"/>
        <v/>
      </c>
    </row>
    <row r="35" spans="1:23" x14ac:dyDescent="0.25">
      <c r="A35" s="24"/>
      <c r="B35" s="22"/>
      <c r="C35" s="31"/>
      <c r="D35" s="31"/>
      <c r="E35" s="31"/>
      <c r="F35" s="31"/>
      <c r="G35" s="31"/>
      <c r="H35" s="31"/>
      <c r="I35" s="31"/>
      <c r="J35" s="32"/>
      <c r="K35" s="24" t="str">
        <f t="shared" si="9"/>
        <v/>
      </c>
      <c r="L35" s="22" t="str">
        <f t="shared" ca="1" si="10"/>
        <v/>
      </c>
      <c r="M35" s="22" t="str">
        <f t="shared" ca="1" si="11"/>
        <v/>
      </c>
      <c r="N35" s="22" t="str">
        <f t="shared" ca="1" si="12"/>
        <v/>
      </c>
      <c r="O35" s="22" t="str">
        <f t="shared" si="13"/>
        <v/>
      </c>
      <c r="P35" s="22" t="str">
        <f t="shared" ca="1" si="14"/>
        <v/>
      </c>
      <c r="Q35" s="22" t="str">
        <f t="shared" ca="1" si="15"/>
        <v/>
      </c>
      <c r="R35" s="22" t="str">
        <f t="shared" ca="1" si="16"/>
        <v/>
      </c>
      <c r="S35" s="22" t="str">
        <f t="shared" si="17"/>
        <v/>
      </c>
      <c r="T35" s="22" t="str">
        <f t="shared" si="18"/>
        <v/>
      </c>
      <c r="U35" s="22" t="str">
        <f t="shared" si="19"/>
        <v/>
      </c>
      <c r="V35" s="22" t="str">
        <f t="shared" si="20"/>
        <v/>
      </c>
      <c r="W35" s="26" t="str">
        <f t="shared" si="21"/>
        <v/>
      </c>
    </row>
    <row r="36" spans="1:23" x14ac:dyDescent="0.25">
      <c r="A36" s="24"/>
      <c r="B36" s="22"/>
      <c r="C36" s="31"/>
      <c r="D36" s="31"/>
      <c r="E36" s="31"/>
      <c r="F36" s="31"/>
      <c r="G36" s="31"/>
      <c r="H36" s="31"/>
      <c r="I36" s="31"/>
      <c r="J36" s="32"/>
      <c r="K36" s="24" t="str">
        <f t="shared" si="9"/>
        <v/>
      </c>
      <c r="L36" s="22" t="str">
        <f t="shared" ca="1" si="10"/>
        <v/>
      </c>
      <c r="M36" s="22" t="str">
        <f t="shared" ca="1" si="11"/>
        <v/>
      </c>
      <c r="N36" s="22" t="str">
        <f t="shared" ca="1" si="12"/>
        <v/>
      </c>
      <c r="O36" s="22" t="str">
        <f t="shared" si="13"/>
        <v/>
      </c>
      <c r="P36" s="22" t="str">
        <f t="shared" ca="1" si="14"/>
        <v/>
      </c>
      <c r="Q36" s="22" t="str">
        <f t="shared" ca="1" si="15"/>
        <v/>
      </c>
      <c r="R36" s="22" t="str">
        <f t="shared" ca="1" si="16"/>
        <v/>
      </c>
      <c r="S36" s="22" t="str">
        <f t="shared" si="17"/>
        <v/>
      </c>
      <c r="T36" s="22" t="str">
        <f t="shared" si="18"/>
        <v/>
      </c>
      <c r="U36" s="22" t="str">
        <f t="shared" si="19"/>
        <v/>
      </c>
      <c r="V36" s="22" t="str">
        <f t="shared" si="20"/>
        <v/>
      </c>
      <c r="W36" s="26" t="str">
        <f t="shared" si="21"/>
        <v/>
      </c>
    </row>
    <row r="37" spans="1:23" x14ac:dyDescent="0.25">
      <c r="A37" s="24"/>
      <c r="B37" s="22"/>
      <c r="C37" s="31"/>
      <c r="D37" s="31"/>
      <c r="E37" s="31"/>
      <c r="F37" s="31"/>
      <c r="G37" s="31"/>
      <c r="H37" s="31"/>
      <c r="I37" s="31"/>
      <c r="J37" s="32"/>
      <c r="K37" s="24" t="str">
        <f t="shared" si="9"/>
        <v/>
      </c>
      <c r="L37" s="22" t="str">
        <f t="shared" ca="1" si="10"/>
        <v/>
      </c>
      <c r="M37" s="22" t="str">
        <f t="shared" ca="1" si="11"/>
        <v/>
      </c>
      <c r="N37" s="22" t="str">
        <f t="shared" ca="1" si="12"/>
        <v/>
      </c>
      <c r="O37" s="22" t="str">
        <f t="shared" si="13"/>
        <v/>
      </c>
      <c r="P37" s="22" t="str">
        <f t="shared" ca="1" si="14"/>
        <v/>
      </c>
      <c r="Q37" s="22" t="str">
        <f t="shared" ca="1" si="15"/>
        <v/>
      </c>
      <c r="R37" s="22" t="str">
        <f t="shared" ca="1" si="16"/>
        <v/>
      </c>
      <c r="S37" s="22" t="str">
        <f t="shared" si="17"/>
        <v/>
      </c>
      <c r="T37" s="22" t="str">
        <f t="shared" si="18"/>
        <v/>
      </c>
      <c r="U37" s="22" t="str">
        <f t="shared" si="19"/>
        <v/>
      </c>
      <c r="V37" s="22" t="str">
        <f t="shared" si="20"/>
        <v/>
      </c>
      <c r="W37" s="26" t="str">
        <f t="shared" si="21"/>
        <v/>
      </c>
    </row>
    <row r="38" spans="1:23" x14ac:dyDescent="0.25">
      <c r="A38" s="24"/>
      <c r="B38" s="22"/>
      <c r="C38" s="31"/>
      <c r="D38" s="31"/>
      <c r="E38" s="31"/>
      <c r="F38" s="31"/>
      <c r="G38" s="31"/>
      <c r="H38" s="31"/>
      <c r="I38" s="31"/>
      <c r="J38" s="32"/>
      <c r="K38" s="24" t="str">
        <f t="shared" si="9"/>
        <v/>
      </c>
      <c r="L38" s="22" t="str">
        <f t="shared" ca="1" si="10"/>
        <v/>
      </c>
      <c r="M38" s="22" t="str">
        <f t="shared" ca="1" si="11"/>
        <v/>
      </c>
      <c r="N38" s="22" t="str">
        <f t="shared" ca="1" si="12"/>
        <v/>
      </c>
      <c r="O38" s="22" t="str">
        <f t="shared" si="13"/>
        <v/>
      </c>
      <c r="P38" s="22" t="str">
        <f t="shared" ca="1" si="14"/>
        <v/>
      </c>
      <c r="Q38" s="22" t="str">
        <f t="shared" ca="1" si="15"/>
        <v/>
      </c>
      <c r="R38" s="22" t="str">
        <f t="shared" ca="1" si="16"/>
        <v/>
      </c>
      <c r="S38" s="22" t="str">
        <f t="shared" si="17"/>
        <v/>
      </c>
      <c r="T38" s="22" t="str">
        <f t="shared" si="18"/>
        <v/>
      </c>
      <c r="U38" s="22" t="str">
        <f t="shared" si="19"/>
        <v/>
      </c>
      <c r="V38" s="22" t="str">
        <f t="shared" si="20"/>
        <v/>
      </c>
      <c r="W38" s="26" t="str">
        <f t="shared" si="21"/>
        <v/>
      </c>
    </row>
    <row r="39" spans="1:23" x14ac:dyDescent="0.25">
      <c r="A39" s="24"/>
      <c r="B39" s="22"/>
      <c r="C39" s="31"/>
      <c r="D39" s="31"/>
      <c r="E39" s="31"/>
      <c r="F39" s="31"/>
      <c r="G39" s="31"/>
      <c r="H39" s="31"/>
      <c r="I39" s="31"/>
      <c r="J39" s="32"/>
      <c r="K39" s="24" t="str">
        <f t="shared" si="9"/>
        <v/>
      </c>
      <c r="L39" s="22" t="str">
        <f t="shared" ca="1" si="10"/>
        <v/>
      </c>
      <c r="M39" s="22" t="str">
        <f t="shared" ca="1" si="11"/>
        <v/>
      </c>
      <c r="N39" s="22" t="str">
        <f t="shared" ca="1" si="12"/>
        <v/>
      </c>
      <c r="O39" s="22" t="str">
        <f t="shared" si="13"/>
        <v/>
      </c>
      <c r="P39" s="22" t="str">
        <f t="shared" ca="1" si="14"/>
        <v/>
      </c>
      <c r="Q39" s="22" t="str">
        <f t="shared" ca="1" si="15"/>
        <v/>
      </c>
      <c r="R39" s="22" t="str">
        <f t="shared" ca="1" si="16"/>
        <v/>
      </c>
      <c r="S39" s="22" t="str">
        <f t="shared" si="17"/>
        <v/>
      </c>
      <c r="T39" s="22" t="str">
        <f t="shared" si="18"/>
        <v/>
      </c>
      <c r="U39" s="22" t="str">
        <f t="shared" si="19"/>
        <v/>
      </c>
      <c r="V39" s="22" t="str">
        <f t="shared" si="20"/>
        <v/>
      </c>
      <c r="W39" s="26" t="str">
        <f t="shared" si="21"/>
        <v/>
      </c>
    </row>
    <row r="40" spans="1:23" x14ac:dyDescent="0.25">
      <c r="A40" s="24"/>
      <c r="B40" s="22"/>
      <c r="C40" s="31"/>
      <c r="D40" s="31"/>
      <c r="E40" s="31"/>
      <c r="F40" s="31"/>
      <c r="G40" s="31"/>
      <c r="H40" s="31"/>
      <c r="I40" s="31"/>
      <c r="J40" s="32"/>
      <c r="K40" s="24" t="str">
        <f t="shared" si="9"/>
        <v/>
      </c>
      <c r="L40" s="22" t="str">
        <f t="shared" ca="1" si="10"/>
        <v/>
      </c>
      <c r="M40" s="22" t="str">
        <f t="shared" ca="1" si="11"/>
        <v/>
      </c>
      <c r="N40" s="22" t="str">
        <f t="shared" ca="1" si="12"/>
        <v/>
      </c>
      <c r="O40" s="22" t="str">
        <f t="shared" si="13"/>
        <v/>
      </c>
      <c r="P40" s="22" t="str">
        <f t="shared" ca="1" si="14"/>
        <v/>
      </c>
      <c r="Q40" s="22" t="str">
        <f t="shared" ca="1" si="15"/>
        <v/>
      </c>
      <c r="R40" s="22" t="str">
        <f t="shared" ca="1" si="16"/>
        <v/>
      </c>
      <c r="S40" s="22" t="str">
        <f t="shared" si="17"/>
        <v/>
      </c>
      <c r="T40" s="22" t="str">
        <f t="shared" si="18"/>
        <v/>
      </c>
      <c r="U40" s="22" t="str">
        <f t="shared" si="19"/>
        <v/>
      </c>
      <c r="V40" s="22" t="str">
        <f t="shared" si="20"/>
        <v/>
      </c>
      <c r="W40" s="26" t="str">
        <f t="shared" si="21"/>
        <v/>
      </c>
    </row>
    <row r="41" spans="1:23" x14ac:dyDescent="0.25">
      <c r="A41" s="24"/>
      <c r="B41" s="22"/>
      <c r="C41" s="31"/>
      <c r="D41" s="31"/>
      <c r="E41" s="31"/>
      <c r="F41" s="31"/>
      <c r="G41" s="31"/>
      <c r="H41" s="31"/>
      <c r="I41" s="31"/>
      <c r="J41" s="32"/>
      <c r="K41" s="24" t="str">
        <f t="shared" si="9"/>
        <v/>
      </c>
      <c r="L41" s="22" t="str">
        <f t="shared" ca="1" si="10"/>
        <v/>
      </c>
      <c r="M41" s="22" t="str">
        <f t="shared" ca="1" si="11"/>
        <v/>
      </c>
      <c r="N41" s="22" t="str">
        <f t="shared" ca="1" si="12"/>
        <v/>
      </c>
      <c r="O41" s="22" t="str">
        <f t="shared" si="13"/>
        <v/>
      </c>
      <c r="P41" s="22" t="str">
        <f t="shared" ca="1" si="14"/>
        <v/>
      </c>
      <c r="Q41" s="22" t="str">
        <f t="shared" ca="1" si="15"/>
        <v/>
      </c>
      <c r="R41" s="22" t="str">
        <f t="shared" ca="1" si="16"/>
        <v/>
      </c>
      <c r="S41" s="22" t="str">
        <f t="shared" si="17"/>
        <v/>
      </c>
      <c r="T41" s="22" t="str">
        <f t="shared" si="18"/>
        <v/>
      </c>
      <c r="U41" s="22" t="str">
        <f t="shared" si="19"/>
        <v/>
      </c>
      <c r="V41" s="22" t="str">
        <f t="shared" si="20"/>
        <v/>
      </c>
      <c r="W41" s="26" t="str">
        <f t="shared" si="21"/>
        <v/>
      </c>
    </row>
    <row r="42" spans="1:23" x14ac:dyDescent="0.25">
      <c r="A42" s="24"/>
      <c r="B42" s="22"/>
      <c r="C42" s="31"/>
      <c r="D42" s="31"/>
      <c r="E42" s="31"/>
      <c r="F42" s="31"/>
      <c r="G42" s="31"/>
      <c r="H42" s="31"/>
      <c r="I42" s="31"/>
      <c r="J42" s="32"/>
      <c r="K42" s="24" t="str">
        <f t="shared" si="9"/>
        <v/>
      </c>
      <c r="L42" s="22" t="str">
        <f t="shared" ca="1" si="10"/>
        <v/>
      </c>
      <c r="M42" s="22" t="str">
        <f t="shared" ca="1" si="11"/>
        <v/>
      </c>
      <c r="N42" s="22" t="str">
        <f t="shared" ca="1" si="12"/>
        <v/>
      </c>
      <c r="O42" s="22" t="str">
        <f t="shared" si="13"/>
        <v/>
      </c>
      <c r="P42" s="22" t="str">
        <f t="shared" ca="1" si="14"/>
        <v/>
      </c>
      <c r="Q42" s="22" t="str">
        <f t="shared" ca="1" si="15"/>
        <v/>
      </c>
      <c r="R42" s="22" t="str">
        <f t="shared" ca="1" si="16"/>
        <v/>
      </c>
      <c r="S42" s="22" t="str">
        <f t="shared" si="17"/>
        <v/>
      </c>
      <c r="T42" s="22" t="str">
        <f t="shared" si="18"/>
        <v/>
      </c>
      <c r="U42" s="22" t="str">
        <f t="shared" si="19"/>
        <v/>
      </c>
      <c r="V42" s="22" t="str">
        <f t="shared" si="20"/>
        <v/>
      </c>
      <c r="W42" s="26" t="str">
        <f t="shared" si="21"/>
        <v/>
      </c>
    </row>
    <row r="43" spans="1:23" x14ac:dyDescent="0.25">
      <c r="A43" s="24"/>
      <c r="B43" s="22"/>
      <c r="C43" s="31"/>
      <c r="D43" s="31"/>
      <c r="E43" s="31"/>
      <c r="F43" s="31"/>
      <c r="G43" s="31"/>
      <c r="H43" s="31"/>
      <c r="I43" s="31"/>
      <c r="J43" s="32"/>
      <c r="K43" s="24" t="str">
        <f t="shared" si="9"/>
        <v/>
      </c>
      <c r="L43" s="22" t="str">
        <f t="shared" ca="1" si="10"/>
        <v/>
      </c>
      <c r="M43" s="22" t="str">
        <f t="shared" ca="1" si="11"/>
        <v/>
      </c>
      <c r="N43" s="22" t="str">
        <f t="shared" ca="1" si="12"/>
        <v/>
      </c>
      <c r="O43" s="22" t="str">
        <f t="shared" si="13"/>
        <v/>
      </c>
      <c r="P43" s="22" t="str">
        <f t="shared" ca="1" si="14"/>
        <v/>
      </c>
      <c r="Q43" s="22" t="str">
        <f t="shared" ca="1" si="15"/>
        <v/>
      </c>
      <c r="R43" s="22" t="str">
        <f t="shared" ca="1" si="16"/>
        <v/>
      </c>
      <c r="S43" s="22" t="str">
        <f t="shared" si="17"/>
        <v/>
      </c>
      <c r="T43" s="22" t="str">
        <f t="shared" si="18"/>
        <v/>
      </c>
      <c r="U43" s="22" t="str">
        <f t="shared" si="19"/>
        <v/>
      </c>
      <c r="V43" s="22" t="str">
        <f t="shared" si="20"/>
        <v/>
      </c>
      <c r="W43" s="26" t="str">
        <f t="shared" si="21"/>
        <v/>
      </c>
    </row>
    <row r="44" spans="1:23" x14ac:dyDescent="0.25">
      <c r="A44" s="24"/>
      <c r="B44" s="22"/>
      <c r="C44" s="31"/>
      <c r="D44" s="31"/>
      <c r="E44" s="31"/>
      <c r="F44" s="31"/>
      <c r="G44" s="31"/>
      <c r="H44" s="31"/>
      <c r="I44" s="31"/>
      <c r="J44" s="32"/>
      <c r="K44" s="24" t="str">
        <f t="shared" si="9"/>
        <v/>
      </c>
      <c r="L44" s="22" t="str">
        <f t="shared" ca="1" si="10"/>
        <v/>
      </c>
      <c r="M44" s="22" t="str">
        <f t="shared" ca="1" si="11"/>
        <v/>
      </c>
      <c r="N44" s="22" t="str">
        <f t="shared" ca="1" si="12"/>
        <v/>
      </c>
      <c r="O44" s="22" t="str">
        <f t="shared" si="13"/>
        <v/>
      </c>
      <c r="P44" s="22" t="str">
        <f t="shared" ca="1" si="14"/>
        <v/>
      </c>
      <c r="Q44" s="22" t="str">
        <f t="shared" ca="1" si="15"/>
        <v/>
      </c>
      <c r="R44" s="22" t="str">
        <f t="shared" ca="1" si="16"/>
        <v/>
      </c>
      <c r="S44" s="22" t="str">
        <f t="shared" si="17"/>
        <v/>
      </c>
      <c r="T44" s="22" t="str">
        <f t="shared" si="18"/>
        <v/>
      </c>
      <c r="U44" s="22" t="str">
        <f t="shared" si="19"/>
        <v/>
      </c>
      <c r="V44" s="22" t="str">
        <f t="shared" si="20"/>
        <v/>
      </c>
      <c r="W44" s="26" t="str">
        <f t="shared" si="21"/>
        <v/>
      </c>
    </row>
    <row r="45" spans="1:23" x14ac:dyDescent="0.25">
      <c r="A45" s="24"/>
      <c r="B45" s="22"/>
      <c r="C45" s="31"/>
      <c r="D45" s="31"/>
      <c r="E45" s="31"/>
      <c r="F45" s="31"/>
      <c r="G45" s="31"/>
      <c r="H45" s="31"/>
      <c r="I45" s="31"/>
      <c r="J45" s="32"/>
      <c r="K45" s="24" t="str">
        <f t="shared" si="9"/>
        <v/>
      </c>
      <c r="L45" s="22" t="str">
        <f t="shared" ca="1" si="10"/>
        <v/>
      </c>
      <c r="M45" s="22" t="str">
        <f t="shared" ca="1" si="11"/>
        <v/>
      </c>
      <c r="N45" s="22" t="str">
        <f t="shared" ca="1" si="12"/>
        <v/>
      </c>
      <c r="O45" s="22" t="str">
        <f t="shared" si="13"/>
        <v/>
      </c>
      <c r="P45" s="22" t="str">
        <f t="shared" ca="1" si="14"/>
        <v/>
      </c>
      <c r="Q45" s="22" t="str">
        <f t="shared" ca="1" si="15"/>
        <v/>
      </c>
      <c r="R45" s="22" t="str">
        <f t="shared" ca="1" si="16"/>
        <v/>
      </c>
      <c r="S45" s="22" t="str">
        <f t="shared" si="17"/>
        <v/>
      </c>
      <c r="T45" s="22" t="str">
        <f t="shared" si="18"/>
        <v/>
      </c>
      <c r="U45" s="22" t="str">
        <f t="shared" si="19"/>
        <v/>
      </c>
      <c r="V45" s="22" t="str">
        <f t="shared" si="20"/>
        <v/>
      </c>
      <c r="W45" s="26" t="str">
        <f t="shared" si="21"/>
        <v/>
      </c>
    </row>
    <row r="46" spans="1:23" x14ac:dyDescent="0.25">
      <c r="A46" s="24"/>
      <c r="B46" s="22"/>
      <c r="C46" s="31"/>
      <c r="D46" s="31"/>
      <c r="E46" s="31"/>
      <c r="F46" s="31"/>
      <c r="G46" s="31"/>
      <c r="H46" s="31"/>
      <c r="I46" s="31"/>
      <c r="J46" s="32"/>
      <c r="K46" s="24" t="str">
        <f t="shared" si="9"/>
        <v/>
      </c>
      <c r="L46" s="22" t="str">
        <f t="shared" ca="1" si="10"/>
        <v/>
      </c>
      <c r="M46" s="22" t="str">
        <f t="shared" ca="1" si="11"/>
        <v/>
      </c>
      <c r="N46" s="22" t="str">
        <f t="shared" ca="1" si="12"/>
        <v/>
      </c>
      <c r="O46" s="22" t="str">
        <f t="shared" si="13"/>
        <v/>
      </c>
      <c r="P46" s="22" t="str">
        <f t="shared" ca="1" si="14"/>
        <v/>
      </c>
      <c r="Q46" s="22" t="str">
        <f t="shared" ca="1" si="15"/>
        <v/>
      </c>
      <c r="R46" s="22" t="str">
        <f t="shared" ca="1" si="16"/>
        <v/>
      </c>
      <c r="S46" s="22" t="str">
        <f t="shared" si="17"/>
        <v/>
      </c>
      <c r="T46" s="22" t="str">
        <f t="shared" si="18"/>
        <v/>
      </c>
      <c r="U46" s="22" t="str">
        <f t="shared" si="19"/>
        <v/>
      </c>
      <c r="V46" s="22" t="str">
        <f t="shared" si="20"/>
        <v/>
      </c>
      <c r="W46" s="26" t="str">
        <f t="shared" si="21"/>
        <v/>
      </c>
    </row>
    <row r="47" spans="1:23" x14ac:dyDescent="0.25">
      <c r="A47" s="24"/>
      <c r="B47" s="22"/>
      <c r="C47" s="31"/>
      <c r="D47" s="31"/>
      <c r="E47" s="31"/>
      <c r="F47" s="31"/>
      <c r="G47" s="31"/>
      <c r="H47" s="31"/>
      <c r="I47" s="31"/>
      <c r="J47" s="32"/>
      <c r="K47" s="24" t="str">
        <f t="shared" si="9"/>
        <v/>
      </c>
      <c r="L47" s="22" t="str">
        <f t="shared" ca="1" si="10"/>
        <v/>
      </c>
      <c r="M47" s="22" t="str">
        <f t="shared" ca="1" si="11"/>
        <v/>
      </c>
      <c r="N47" s="22" t="str">
        <f t="shared" ca="1" si="12"/>
        <v/>
      </c>
      <c r="O47" s="22" t="str">
        <f t="shared" si="13"/>
        <v/>
      </c>
      <c r="P47" s="22" t="str">
        <f t="shared" ca="1" si="14"/>
        <v/>
      </c>
      <c r="Q47" s="22" t="str">
        <f t="shared" ca="1" si="15"/>
        <v/>
      </c>
      <c r="R47" s="22" t="str">
        <f t="shared" ca="1" si="16"/>
        <v/>
      </c>
      <c r="S47" s="22" t="str">
        <f t="shared" si="17"/>
        <v/>
      </c>
      <c r="T47" s="22" t="str">
        <f t="shared" si="18"/>
        <v/>
      </c>
      <c r="U47" s="22" t="str">
        <f t="shared" si="19"/>
        <v/>
      </c>
      <c r="V47" s="22" t="str">
        <f t="shared" si="20"/>
        <v/>
      </c>
      <c r="W47" s="26" t="str">
        <f t="shared" si="21"/>
        <v/>
      </c>
    </row>
    <row r="48" spans="1:23" x14ac:dyDescent="0.25">
      <c r="A48" s="24"/>
      <c r="B48" s="22"/>
      <c r="C48" s="31"/>
      <c r="D48" s="31"/>
      <c r="E48" s="31"/>
      <c r="F48" s="31"/>
      <c r="G48" s="31"/>
      <c r="H48" s="31"/>
      <c r="I48" s="31"/>
      <c r="J48" s="32"/>
      <c r="K48" s="24" t="str">
        <f t="shared" si="9"/>
        <v/>
      </c>
      <c r="L48" s="22" t="str">
        <f t="shared" ca="1" si="10"/>
        <v/>
      </c>
      <c r="M48" s="22" t="str">
        <f t="shared" ca="1" si="11"/>
        <v/>
      </c>
      <c r="N48" s="22" t="str">
        <f t="shared" ca="1" si="12"/>
        <v/>
      </c>
      <c r="O48" s="22" t="str">
        <f t="shared" si="13"/>
        <v/>
      </c>
      <c r="P48" s="22" t="str">
        <f t="shared" ca="1" si="14"/>
        <v/>
      </c>
      <c r="Q48" s="22" t="str">
        <f t="shared" ca="1" si="15"/>
        <v/>
      </c>
      <c r="R48" s="22" t="str">
        <f t="shared" ca="1" si="16"/>
        <v/>
      </c>
      <c r="S48" s="22" t="str">
        <f t="shared" si="17"/>
        <v/>
      </c>
      <c r="T48" s="22" t="str">
        <f t="shared" si="18"/>
        <v/>
      </c>
      <c r="U48" s="22" t="str">
        <f t="shared" si="19"/>
        <v/>
      </c>
      <c r="V48" s="22" t="str">
        <f t="shared" si="20"/>
        <v/>
      </c>
      <c r="W48" s="26" t="str">
        <f t="shared" si="21"/>
        <v/>
      </c>
    </row>
    <row r="49" spans="1:23" x14ac:dyDescent="0.25">
      <c r="A49" s="24"/>
      <c r="B49" s="22"/>
      <c r="C49" s="31"/>
      <c r="D49" s="31"/>
      <c r="E49" s="31"/>
      <c r="F49" s="31"/>
      <c r="G49" s="31"/>
      <c r="H49" s="31"/>
      <c r="I49" s="31"/>
      <c r="J49" s="32"/>
      <c r="K49" s="24" t="str">
        <f t="shared" si="9"/>
        <v/>
      </c>
      <c r="L49" s="22" t="str">
        <f t="shared" ca="1" si="10"/>
        <v/>
      </c>
      <c r="M49" s="22" t="str">
        <f t="shared" ca="1" si="11"/>
        <v/>
      </c>
      <c r="N49" s="22" t="str">
        <f t="shared" ca="1" si="12"/>
        <v/>
      </c>
      <c r="O49" s="22" t="str">
        <f t="shared" si="13"/>
        <v/>
      </c>
      <c r="P49" s="22" t="str">
        <f t="shared" ca="1" si="14"/>
        <v/>
      </c>
      <c r="Q49" s="22" t="str">
        <f t="shared" ca="1" si="15"/>
        <v/>
      </c>
      <c r="R49" s="22" t="str">
        <f t="shared" ca="1" si="16"/>
        <v/>
      </c>
      <c r="S49" s="22" t="str">
        <f t="shared" si="17"/>
        <v/>
      </c>
      <c r="T49" s="22" t="str">
        <f t="shared" si="18"/>
        <v/>
      </c>
      <c r="U49" s="22" t="str">
        <f t="shared" si="19"/>
        <v/>
      </c>
      <c r="V49" s="22" t="str">
        <f t="shared" si="20"/>
        <v/>
      </c>
      <c r="W49" s="26" t="str">
        <f t="shared" si="21"/>
        <v/>
      </c>
    </row>
    <row r="50" spans="1:23" x14ac:dyDescent="0.25">
      <c r="A50" s="24"/>
      <c r="B50" s="22"/>
      <c r="C50" s="31"/>
      <c r="D50" s="31"/>
      <c r="E50" s="31"/>
      <c r="F50" s="31"/>
      <c r="G50" s="31"/>
      <c r="H50" s="31"/>
      <c r="I50" s="31"/>
      <c r="J50" s="32"/>
      <c r="K50" s="24" t="str">
        <f t="shared" si="9"/>
        <v/>
      </c>
      <c r="L50" s="22" t="str">
        <f t="shared" ca="1" si="10"/>
        <v/>
      </c>
      <c r="M50" s="22" t="str">
        <f t="shared" ca="1" si="11"/>
        <v/>
      </c>
      <c r="N50" s="22" t="str">
        <f t="shared" ca="1" si="12"/>
        <v/>
      </c>
      <c r="O50" s="22" t="str">
        <f t="shared" si="13"/>
        <v/>
      </c>
      <c r="P50" s="22" t="str">
        <f t="shared" ca="1" si="14"/>
        <v/>
      </c>
      <c r="Q50" s="22" t="str">
        <f t="shared" ca="1" si="15"/>
        <v/>
      </c>
      <c r="R50" s="22" t="str">
        <f t="shared" ca="1" si="16"/>
        <v/>
      </c>
      <c r="S50" s="22" t="str">
        <f t="shared" si="17"/>
        <v/>
      </c>
      <c r="T50" s="22" t="str">
        <f t="shared" si="18"/>
        <v/>
      </c>
      <c r="U50" s="22" t="str">
        <f t="shared" si="19"/>
        <v/>
      </c>
      <c r="V50" s="22" t="str">
        <f t="shared" si="20"/>
        <v/>
      </c>
      <c r="W50" s="26" t="str">
        <f t="shared" si="21"/>
        <v/>
      </c>
    </row>
    <row r="51" spans="1:23" x14ac:dyDescent="0.25">
      <c r="A51" s="24"/>
      <c r="B51" s="22"/>
      <c r="C51" s="31"/>
      <c r="D51" s="31"/>
      <c r="E51" s="31"/>
      <c r="F51" s="31"/>
      <c r="G51" s="31"/>
      <c r="H51" s="31"/>
      <c r="I51" s="31"/>
      <c r="J51" s="32"/>
      <c r="K51" s="24" t="str">
        <f t="shared" si="9"/>
        <v/>
      </c>
      <c r="L51" s="22" t="str">
        <f t="shared" ca="1" si="10"/>
        <v/>
      </c>
      <c r="M51" s="22" t="str">
        <f t="shared" ca="1" si="11"/>
        <v/>
      </c>
      <c r="N51" s="22" t="str">
        <f t="shared" ca="1" si="12"/>
        <v/>
      </c>
      <c r="O51" s="22" t="str">
        <f t="shared" si="13"/>
        <v/>
      </c>
      <c r="P51" s="22" t="str">
        <f t="shared" ca="1" si="14"/>
        <v/>
      </c>
      <c r="Q51" s="22" t="str">
        <f t="shared" ca="1" si="15"/>
        <v/>
      </c>
      <c r="R51" s="22" t="str">
        <f t="shared" ca="1" si="16"/>
        <v/>
      </c>
      <c r="S51" s="22" t="str">
        <f t="shared" si="17"/>
        <v/>
      </c>
      <c r="T51" s="22" t="str">
        <f t="shared" si="18"/>
        <v/>
      </c>
      <c r="U51" s="22" t="str">
        <f t="shared" si="19"/>
        <v/>
      </c>
      <c r="V51" s="22" t="str">
        <f t="shared" si="20"/>
        <v/>
      </c>
      <c r="W51" s="26" t="str">
        <f t="shared" si="21"/>
        <v/>
      </c>
    </row>
    <row r="52" spans="1:23" x14ac:dyDescent="0.25">
      <c r="A52" s="24"/>
      <c r="B52" s="22"/>
      <c r="C52" s="31"/>
      <c r="D52" s="31"/>
      <c r="E52" s="31"/>
      <c r="F52" s="31"/>
      <c r="G52" s="31"/>
      <c r="H52" s="31"/>
      <c r="I52" s="31"/>
      <c r="J52" s="32"/>
      <c r="K52" s="24" t="str">
        <f t="shared" si="9"/>
        <v/>
      </c>
      <c r="L52" s="22" t="str">
        <f t="shared" ca="1" si="10"/>
        <v/>
      </c>
      <c r="M52" s="22" t="str">
        <f t="shared" ca="1" si="11"/>
        <v/>
      </c>
      <c r="N52" s="22" t="str">
        <f t="shared" ca="1" si="12"/>
        <v/>
      </c>
      <c r="O52" s="22" t="str">
        <f t="shared" si="13"/>
        <v/>
      </c>
      <c r="P52" s="22" t="str">
        <f t="shared" ca="1" si="14"/>
        <v/>
      </c>
      <c r="Q52" s="22" t="str">
        <f t="shared" ca="1" si="15"/>
        <v/>
      </c>
      <c r="R52" s="22" t="str">
        <f t="shared" ca="1" si="16"/>
        <v/>
      </c>
      <c r="S52" s="22" t="str">
        <f t="shared" si="17"/>
        <v/>
      </c>
      <c r="T52" s="22" t="str">
        <f t="shared" si="18"/>
        <v/>
      </c>
      <c r="U52" s="22" t="str">
        <f t="shared" si="19"/>
        <v/>
      </c>
      <c r="V52" s="22" t="str">
        <f t="shared" si="20"/>
        <v/>
      </c>
      <c r="W52" s="26" t="str">
        <f t="shared" si="21"/>
        <v/>
      </c>
    </row>
    <row r="53" spans="1:23" x14ac:dyDescent="0.25">
      <c r="A53" s="24"/>
      <c r="B53" s="22"/>
      <c r="C53" s="31"/>
      <c r="D53" s="31"/>
      <c r="E53" s="31"/>
      <c r="F53" s="31"/>
      <c r="G53" s="31"/>
      <c r="H53" s="31"/>
      <c r="I53" s="31"/>
      <c r="J53" s="32"/>
      <c r="K53" s="24" t="str">
        <f t="shared" si="9"/>
        <v/>
      </c>
      <c r="L53" s="22" t="str">
        <f t="shared" ca="1" si="10"/>
        <v/>
      </c>
      <c r="M53" s="22" t="str">
        <f t="shared" ca="1" si="11"/>
        <v/>
      </c>
      <c r="N53" s="22" t="str">
        <f t="shared" ca="1" si="12"/>
        <v/>
      </c>
      <c r="O53" s="22" t="str">
        <f t="shared" si="13"/>
        <v/>
      </c>
      <c r="P53" s="22" t="str">
        <f t="shared" ca="1" si="14"/>
        <v/>
      </c>
      <c r="Q53" s="22" t="str">
        <f t="shared" ca="1" si="15"/>
        <v/>
      </c>
      <c r="R53" s="22" t="str">
        <f t="shared" ca="1" si="16"/>
        <v/>
      </c>
      <c r="S53" s="22" t="str">
        <f t="shared" si="17"/>
        <v/>
      </c>
      <c r="T53" s="22" t="str">
        <f t="shared" si="18"/>
        <v/>
      </c>
      <c r="U53" s="22" t="str">
        <f t="shared" si="19"/>
        <v/>
      </c>
      <c r="V53" s="22" t="str">
        <f t="shared" si="20"/>
        <v/>
      </c>
      <c r="W53" s="26" t="str">
        <f t="shared" si="21"/>
        <v/>
      </c>
    </row>
    <row r="54" spans="1:23" x14ac:dyDescent="0.25">
      <c r="A54" s="24"/>
      <c r="B54" s="22"/>
      <c r="C54" s="31"/>
      <c r="D54" s="31"/>
      <c r="E54" s="31"/>
      <c r="F54" s="31"/>
      <c r="G54" s="31"/>
      <c r="H54" s="31"/>
      <c r="I54" s="31"/>
      <c r="J54" s="32"/>
      <c r="K54" s="24" t="str">
        <f t="shared" si="9"/>
        <v/>
      </c>
      <c r="L54" s="22" t="str">
        <f t="shared" ca="1" si="10"/>
        <v/>
      </c>
      <c r="M54" s="22" t="str">
        <f t="shared" ca="1" si="11"/>
        <v/>
      </c>
      <c r="N54" s="22" t="str">
        <f t="shared" ca="1" si="12"/>
        <v/>
      </c>
      <c r="O54" s="22" t="str">
        <f t="shared" si="13"/>
        <v/>
      </c>
      <c r="P54" s="22" t="str">
        <f t="shared" ca="1" si="14"/>
        <v/>
      </c>
      <c r="Q54" s="22" t="str">
        <f t="shared" ca="1" si="15"/>
        <v/>
      </c>
      <c r="R54" s="22" t="str">
        <f t="shared" ca="1" si="16"/>
        <v/>
      </c>
      <c r="S54" s="22" t="str">
        <f t="shared" si="17"/>
        <v/>
      </c>
      <c r="T54" s="22" t="str">
        <f t="shared" si="18"/>
        <v/>
      </c>
      <c r="U54" s="22" t="str">
        <f t="shared" si="19"/>
        <v/>
      </c>
      <c r="V54" s="22" t="str">
        <f t="shared" si="20"/>
        <v/>
      </c>
      <c r="W54" s="26" t="str">
        <f t="shared" si="21"/>
        <v/>
      </c>
    </row>
    <row r="55" spans="1:23" x14ac:dyDescent="0.25">
      <c r="A55" s="24"/>
      <c r="B55" s="22"/>
      <c r="C55" s="31"/>
      <c r="D55" s="31"/>
      <c r="E55" s="31"/>
      <c r="F55" s="31"/>
      <c r="G55" s="31"/>
      <c r="H55" s="31"/>
      <c r="I55" s="31"/>
      <c r="J55" s="32"/>
      <c r="K55" s="24" t="str">
        <f t="shared" si="9"/>
        <v/>
      </c>
      <c r="L55" s="22" t="str">
        <f t="shared" ca="1" si="10"/>
        <v/>
      </c>
      <c r="M55" s="22" t="str">
        <f t="shared" ca="1" si="11"/>
        <v/>
      </c>
      <c r="N55" s="22" t="str">
        <f t="shared" ca="1" si="12"/>
        <v/>
      </c>
      <c r="O55" s="22" t="str">
        <f t="shared" si="13"/>
        <v/>
      </c>
      <c r="P55" s="22" t="str">
        <f t="shared" ca="1" si="14"/>
        <v/>
      </c>
      <c r="Q55" s="22" t="str">
        <f t="shared" ca="1" si="15"/>
        <v/>
      </c>
      <c r="R55" s="22" t="str">
        <f t="shared" ca="1" si="16"/>
        <v/>
      </c>
      <c r="S55" s="22" t="str">
        <f t="shared" si="17"/>
        <v/>
      </c>
      <c r="T55" s="22" t="str">
        <f t="shared" si="18"/>
        <v/>
      </c>
      <c r="U55" s="22" t="str">
        <f t="shared" si="19"/>
        <v/>
      </c>
      <c r="V55" s="22" t="str">
        <f t="shared" si="20"/>
        <v/>
      </c>
      <c r="W55" s="26" t="str">
        <f t="shared" si="21"/>
        <v/>
      </c>
    </row>
    <row r="56" spans="1:23" x14ac:dyDescent="0.25">
      <c r="A56" s="24"/>
      <c r="B56" s="22"/>
      <c r="C56" s="31"/>
      <c r="D56" s="31"/>
      <c r="E56" s="31"/>
      <c r="F56" s="31"/>
      <c r="G56" s="31"/>
      <c r="H56" s="31"/>
      <c r="I56" s="31"/>
      <c r="J56" s="32"/>
      <c r="K56" s="24" t="str">
        <f t="shared" si="9"/>
        <v/>
      </c>
      <c r="L56" s="22" t="str">
        <f t="shared" ca="1" si="10"/>
        <v/>
      </c>
      <c r="M56" s="22" t="str">
        <f t="shared" ca="1" si="11"/>
        <v/>
      </c>
      <c r="N56" s="22" t="str">
        <f t="shared" ca="1" si="12"/>
        <v/>
      </c>
      <c r="O56" s="22" t="str">
        <f t="shared" si="13"/>
        <v/>
      </c>
      <c r="P56" s="22" t="str">
        <f t="shared" ca="1" si="14"/>
        <v/>
      </c>
      <c r="Q56" s="22" t="str">
        <f t="shared" ca="1" si="15"/>
        <v/>
      </c>
      <c r="R56" s="22" t="str">
        <f t="shared" ca="1" si="16"/>
        <v/>
      </c>
      <c r="S56" s="22" t="str">
        <f t="shared" si="17"/>
        <v/>
      </c>
      <c r="T56" s="22" t="str">
        <f t="shared" si="18"/>
        <v/>
      </c>
      <c r="U56" s="22" t="str">
        <f t="shared" si="19"/>
        <v/>
      </c>
      <c r="V56" s="22" t="str">
        <f t="shared" si="20"/>
        <v/>
      </c>
      <c r="W56" s="26" t="str">
        <f t="shared" si="21"/>
        <v/>
      </c>
    </row>
    <row r="57" spans="1:23" x14ac:dyDescent="0.25">
      <c r="A57" s="24"/>
      <c r="B57" s="22"/>
      <c r="C57" s="31"/>
      <c r="D57" s="31"/>
      <c r="E57" s="31"/>
      <c r="F57" s="31"/>
      <c r="G57" s="31"/>
      <c r="H57" s="31"/>
      <c r="I57" s="31"/>
      <c r="J57" s="32"/>
      <c r="K57" s="24" t="str">
        <f t="shared" si="9"/>
        <v/>
      </c>
      <c r="L57" s="22" t="str">
        <f t="shared" ca="1" si="10"/>
        <v/>
      </c>
      <c r="M57" s="22" t="str">
        <f t="shared" ca="1" si="11"/>
        <v/>
      </c>
      <c r="N57" s="22" t="str">
        <f t="shared" ca="1" si="12"/>
        <v/>
      </c>
      <c r="O57" s="22" t="str">
        <f t="shared" si="13"/>
        <v/>
      </c>
      <c r="P57" s="22" t="str">
        <f t="shared" ca="1" si="14"/>
        <v/>
      </c>
      <c r="Q57" s="22" t="str">
        <f t="shared" ca="1" si="15"/>
        <v/>
      </c>
      <c r="R57" s="22" t="str">
        <f t="shared" ca="1" si="16"/>
        <v/>
      </c>
      <c r="S57" s="22" t="str">
        <f t="shared" si="17"/>
        <v/>
      </c>
      <c r="T57" s="22" t="str">
        <f t="shared" si="18"/>
        <v/>
      </c>
      <c r="U57" s="22" t="str">
        <f t="shared" si="19"/>
        <v/>
      </c>
      <c r="V57" s="22" t="str">
        <f t="shared" si="20"/>
        <v/>
      </c>
      <c r="W57" s="26" t="str">
        <f t="shared" si="21"/>
        <v/>
      </c>
    </row>
    <row r="58" spans="1:23" x14ac:dyDescent="0.25">
      <c r="A58" s="24"/>
      <c r="B58" s="22"/>
      <c r="C58" s="31"/>
      <c r="D58" s="31"/>
      <c r="E58" s="31"/>
      <c r="F58" s="31"/>
      <c r="G58" s="31"/>
      <c r="H58" s="31"/>
      <c r="I58" s="31"/>
      <c r="J58" s="32"/>
      <c r="K58" s="24" t="str">
        <f t="shared" si="9"/>
        <v/>
      </c>
      <c r="L58" s="22" t="str">
        <f t="shared" ca="1" si="10"/>
        <v/>
      </c>
      <c r="M58" s="22" t="str">
        <f t="shared" ca="1" si="11"/>
        <v/>
      </c>
      <c r="N58" s="22" t="str">
        <f t="shared" ca="1" si="12"/>
        <v/>
      </c>
      <c r="O58" s="22" t="str">
        <f t="shared" si="13"/>
        <v/>
      </c>
      <c r="P58" s="22" t="str">
        <f t="shared" ca="1" si="14"/>
        <v/>
      </c>
      <c r="Q58" s="22" t="str">
        <f t="shared" ca="1" si="15"/>
        <v/>
      </c>
      <c r="R58" s="22" t="str">
        <f t="shared" ca="1" si="16"/>
        <v/>
      </c>
      <c r="S58" s="22" t="str">
        <f t="shared" si="17"/>
        <v/>
      </c>
      <c r="T58" s="22" t="str">
        <f t="shared" si="18"/>
        <v/>
      </c>
      <c r="U58" s="22" t="str">
        <f t="shared" si="19"/>
        <v/>
      </c>
      <c r="V58" s="22" t="str">
        <f t="shared" si="20"/>
        <v/>
      </c>
      <c r="W58" s="26" t="str">
        <f t="shared" si="21"/>
        <v/>
      </c>
    </row>
    <row r="59" spans="1:23" x14ac:dyDescent="0.25">
      <c r="A59" s="24"/>
      <c r="B59" s="22"/>
      <c r="C59" s="31"/>
      <c r="D59" s="31"/>
      <c r="E59" s="31"/>
      <c r="F59" s="31"/>
      <c r="G59" s="31"/>
      <c r="H59" s="31"/>
      <c r="I59" s="31"/>
      <c r="J59" s="32"/>
      <c r="K59" s="24" t="str">
        <f t="shared" si="9"/>
        <v/>
      </c>
      <c r="L59" s="22" t="str">
        <f t="shared" ca="1" si="10"/>
        <v/>
      </c>
      <c r="M59" s="22" t="str">
        <f t="shared" ca="1" si="11"/>
        <v/>
      </c>
      <c r="N59" s="22" t="str">
        <f t="shared" ca="1" si="12"/>
        <v/>
      </c>
      <c r="O59" s="22" t="str">
        <f t="shared" si="13"/>
        <v/>
      </c>
      <c r="P59" s="22" t="str">
        <f t="shared" ca="1" si="14"/>
        <v/>
      </c>
      <c r="Q59" s="22" t="str">
        <f t="shared" ca="1" si="15"/>
        <v/>
      </c>
      <c r="R59" s="22" t="str">
        <f t="shared" ca="1" si="16"/>
        <v/>
      </c>
      <c r="S59" s="22" t="str">
        <f t="shared" si="17"/>
        <v/>
      </c>
      <c r="T59" s="22" t="str">
        <f t="shared" si="18"/>
        <v/>
      </c>
      <c r="U59" s="22" t="str">
        <f t="shared" si="19"/>
        <v/>
      </c>
      <c r="V59" s="22" t="str">
        <f t="shared" si="20"/>
        <v/>
      </c>
      <c r="W59" s="26" t="str">
        <f t="shared" si="21"/>
        <v/>
      </c>
    </row>
    <row r="60" spans="1:23" x14ac:dyDescent="0.25">
      <c r="A60" s="24"/>
      <c r="B60" s="22"/>
      <c r="C60" s="31"/>
      <c r="D60" s="31"/>
      <c r="E60" s="31"/>
      <c r="F60" s="31"/>
      <c r="G60" s="31"/>
      <c r="H60" s="31"/>
      <c r="I60" s="31"/>
      <c r="J60" s="32"/>
      <c r="K60" s="24" t="str">
        <f t="shared" si="9"/>
        <v/>
      </c>
      <c r="L60" s="22" t="str">
        <f t="shared" ca="1" si="10"/>
        <v/>
      </c>
      <c r="M60" s="22" t="str">
        <f t="shared" ca="1" si="11"/>
        <v/>
      </c>
      <c r="N60" s="22" t="str">
        <f t="shared" ca="1" si="12"/>
        <v/>
      </c>
      <c r="O60" s="22" t="str">
        <f t="shared" si="13"/>
        <v/>
      </c>
      <c r="P60" s="22" t="str">
        <f t="shared" ca="1" si="14"/>
        <v/>
      </c>
      <c r="Q60" s="22" t="str">
        <f t="shared" ca="1" si="15"/>
        <v/>
      </c>
      <c r="R60" s="22" t="str">
        <f t="shared" ca="1" si="16"/>
        <v/>
      </c>
      <c r="S60" s="22" t="str">
        <f t="shared" si="17"/>
        <v/>
      </c>
      <c r="T60" s="22" t="str">
        <f t="shared" si="18"/>
        <v/>
      </c>
      <c r="U60" s="22" t="str">
        <f t="shared" si="19"/>
        <v/>
      </c>
      <c r="V60" s="22" t="str">
        <f t="shared" si="20"/>
        <v/>
      </c>
      <c r="W60" s="26" t="str">
        <f t="shared" si="21"/>
        <v/>
      </c>
    </row>
    <row r="61" spans="1:23" x14ac:dyDescent="0.25">
      <c r="A61" s="24"/>
      <c r="B61" s="22"/>
      <c r="C61" s="31"/>
      <c r="D61" s="31"/>
      <c r="E61" s="31"/>
      <c r="F61" s="31"/>
      <c r="G61" s="31"/>
      <c r="H61" s="31"/>
      <c r="I61" s="31"/>
      <c r="J61" s="32"/>
      <c r="K61" s="24" t="str">
        <f t="shared" si="9"/>
        <v/>
      </c>
      <c r="L61" s="22" t="str">
        <f t="shared" ca="1" si="10"/>
        <v/>
      </c>
      <c r="M61" s="22" t="str">
        <f t="shared" ca="1" si="11"/>
        <v/>
      </c>
      <c r="N61" s="22" t="str">
        <f t="shared" ca="1" si="12"/>
        <v/>
      </c>
      <c r="O61" s="22" t="str">
        <f t="shared" si="13"/>
        <v/>
      </c>
      <c r="P61" s="22" t="str">
        <f t="shared" ca="1" si="14"/>
        <v/>
      </c>
      <c r="Q61" s="22" t="str">
        <f t="shared" ca="1" si="15"/>
        <v/>
      </c>
      <c r="R61" s="22" t="str">
        <f t="shared" ca="1" si="16"/>
        <v/>
      </c>
      <c r="S61" s="22" t="str">
        <f t="shared" si="17"/>
        <v/>
      </c>
      <c r="T61" s="22" t="str">
        <f t="shared" si="18"/>
        <v/>
      </c>
      <c r="U61" s="22" t="str">
        <f t="shared" si="19"/>
        <v/>
      </c>
      <c r="V61" s="22" t="str">
        <f t="shared" si="20"/>
        <v/>
      </c>
      <c r="W61" s="26" t="str">
        <f t="shared" si="21"/>
        <v/>
      </c>
    </row>
    <row r="62" spans="1:23" x14ac:dyDescent="0.25">
      <c r="A62" s="24"/>
      <c r="B62" s="22"/>
      <c r="C62" s="31"/>
      <c r="D62" s="31"/>
      <c r="E62" s="31"/>
      <c r="F62" s="31"/>
      <c r="G62" s="31"/>
      <c r="H62" s="31"/>
      <c r="I62" s="31"/>
      <c r="J62" s="32"/>
      <c r="K62" s="24" t="str">
        <f t="shared" si="9"/>
        <v/>
      </c>
      <c r="L62" s="22" t="str">
        <f t="shared" ca="1" si="10"/>
        <v/>
      </c>
      <c r="M62" s="22" t="str">
        <f t="shared" ca="1" si="11"/>
        <v/>
      </c>
      <c r="N62" s="22" t="str">
        <f t="shared" ca="1" si="12"/>
        <v/>
      </c>
      <c r="O62" s="22" t="str">
        <f t="shared" si="13"/>
        <v/>
      </c>
      <c r="P62" s="22" t="str">
        <f t="shared" ca="1" si="14"/>
        <v/>
      </c>
      <c r="Q62" s="22" t="str">
        <f t="shared" ca="1" si="15"/>
        <v/>
      </c>
      <c r="R62" s="22" t="str">
        <f t="shared" ca="1" si="16"/>
        <v/>
      </c>
      <c r="S62" s="22" t="str">
        <f t="shared" si="17"/>
        <v/>
      </c>
      <c r="T62" s="22" t="str">
        <f t="shared" si="18"/>
        <v/>
      </c>
      <c r="U62" s="22" t="str">
        <f t="shared" si="19"/>
        <v/>
      </c>
      <c r="V62" s="22" t="str">
        <f t="shared" si="20"/>
        <v/>
      </c>
      <c r="W62" s="26" t="str">
        <f t="shared" si="21"/>
        <v/>
      </c>
    </row>
    <row r="63" spans="1:23" x14ac:dyDescent="0.25">
      <c r="A63" s="24"/>
      <c r="B63" s="22"/>
      <c r="C63" s="31"/>
      <c r="D63" s="31"/>
      <c r="E63" s="31"/>
      <c r="F63" s="31"/>
      <c r="G63" s="31"/>
      <c r="H63" s="31"/>
      <c r="I63" s="31"/>
      <c r="J63" s="32"/>
      <c r="K63" s="24" t="str">
        <f t="shared" si="9"/>
        <v/>
      </c>
      <c r="L63" s="22" t="str">
        <f t="shared" ca="1" si="10"/>
        <v/>
      </c>
      <c r="M63" s="22" t="str">
        <f t="shared" ca="1" si="11"/>
        <v/>
      </c>
      <c r="N63" s="22" t="str">
        <f t="shared" ca="1" si="12"/>
        <v/>
      </c>
      <c r="O63" s="22" t="str">
        <f t="shared" si="13"/>
        <v/>
      </c>
      <c r="P63" s="22" t="str">
        <f t="shared" ca="1" si="14"/>
        <v/>
      </c>
      <c r="Q63" s="22" t="str">
        <f t="shared" ca="1" si="15"/>
        <v/>
      </c>
      <c r="R63" s="22" t="str">
        <f t="shared" ca="1" si="16"/>
        <v/>
      </c>
      <c r="S63" s="22" t="str">
        <f t="shared" si="17"/>
        <v/>
      </c>
      <c r="T63" s="22" t="str">
        <f t="shared" si="18"/>
        <v/>
      </c>
      <c r="U63" s="22" t="str">
        <f t="shared" si="19"/>
        <v/>
      </c>
      <c r="V63" s="22" t="str">
        <f t="shared" si="20"/>
        <v/>
      </c>
      <c r="W63" s="26" t="str">
        <f t="shared" si="21"/>
        <v/>
      </c>
    </row>
    <row r="64" spans="1:23" x14ac:dyDescent="0.25">
      <c r="A64" s="24"/>
      <c r="B64" s="22"/>
      <c r="C64" s="31"/>
      <c r="D64" s="31"/>
      <c r="E64" s="31"/>
      <c r="F64" s="31"/>
      <c r="G64" s="31"/>
      <c r="H64" s="31"/>
      <c r="I64" s="31"/>
      <c r="J64" s="32"/>
      <c r="K64" s="24" t="str">
        <f t="shared" si="9"/>
        <v/>
      </c>
      <c r="L64" s="22" t="str">
        <f t="shared" ca="1" si="10"/>
        <v/>
      </c>
      <c r="M64" s="22" t="str">
        <f t="shared" ca="1" si="11"/>
        <v/>
      </c>
      <c r="N64" s="22" t="str">
        <f t="shared" ca="1" si="12"/>
        <v/>
      </c>
      <c r="O64" s="22" t="str">
        <f t="shared" si="13"/>
        <v/>
      </c>
      <c r="P64" s="22" t="str">
        <f t="shared" ca="1" si="14"/>
        <v/>
      </c>
      <c r="Q64" s="22" t="str">
        <f t="shared" ca="1" si="15"/>
        <v/>
      </c>
      <c r="R64" s="22" t="str">
        <f t="shared" ca="1" si="16"/>
        <v/>
      </c>
      <c r="S64" s="22" t="str">
        <f t="shared" si="17"/>
        <v/>
      </c>
      <c r="T64" s="22" t="str">
        <f t="shared" si="18"/>
        <v/>
      </c>
      <c r="U64" s="22" t="str">
        <f t="shared" si="19"/>
        <v/>
      </c>
      <c r="V64" s="22" t="str">
        <f t="shared" si="20"/>
        <v/>
      </c>
      <c r="W64" s="26" t="str">
        <f t="shared" si="21"/>
        <v/>
      </c>
    </row>
    <row r="65" spans="1:23" x14ac:dyDescent="0.25">
      <c r="A65" s="24"/>
      <c r="B65" s="22"/>
      <c r="C65" s="31"/>
      <c r="D65" s="31"/>
      <c r="E65" s="31"/>
      <c r="F65" s="31"/>
      <c r="G65" s="31"/>
      <c r="H65" s="31"/>
      <c r="I65" s="31"/>
      <c r="J65" s="32"/>
      <c r="K65" s="24" t="str">
        <f t="shared" si="9"/>
        <v/>
      </c>
      <c r="L65" s="22" t="str">
        <f t="shared" ca="1" si="10"/>
        <v/>
      </c>
      <c r="M65" s="22" t="str">
        <f t="shared" ca="1" si="11"/>
        <v/>
      </c>
      <c r="N65" s="22" t="str">
        <f t="shared" ca="1" si="12"/>
        <v/>
      </c>
      <c r="O65" s="22" t="str">
        <f t="shared" si="13"/>
        <v/>
      </c>
      <c r="P65" s="22" t="str">
        <f t="shared" ca="1" si="14"/>
        <v/>
      </c>
      <c r="Q65" s="22" t="str">
        <f t="shared" ca="1" si="15"/>
        <v/>
      </c>
      <c r="R65" s="22" t="str">
        <f t="shared" ca="1" si="16"/>
        <v/>
      </c>
      <c r="S65" s="22" t="str">
        <f t="shared" si="17"/>
        <v/>
      </c>
      <c r="T65" s="22" t="str">
        <f t="shared" si="18"/>
        <v/>
      </c>
      <c r="U65" s="22" t="str">
        <f t="shared" si="19"/>
        <v/>
      </c>
      <c r="V65" s="22" t="str">
        <f t="shared" si="20"/>
        <v/>
      </c>
      <c r="W65" s="26" t="str">
        <f t="shared" si="21"/>
        <v/>
      </c>
    </row>
    <row r="66" spans="1:23" x14ac:dyDescent="0.25">
      <c r="A66" s="24"/>
      <c r="B66" s="22"/>
      <c r="C66" s="31"/>
      <c r="D66" s="31"/>
      <c r="E66" s="31"/>
      <c r="F66" s="31"/>
      <c r="G66" s="31"/>
      <c r="H66" s="31"/>
      <c r="I66" s="31"/>
      <c r="J66" s="32"/>
      <c r="K66" s="24" t="str">
        <f t="shared" si="9"/>
        <v/>
      </c>
      <c r="L66" s="22" t="str">
        <f t="shared" ca="1" si="10"/>
        <v/>
      </c>
      <c r="M66" s="22" t="str">
        <f t="shared" ca="1" si="11"/>
        <v/>
      </c>
      <c r="N66" s="22" t="str">
        <f t="shared" ca="1" si="12"/>
        <v/>
      </c>
      <c r="O66" s="22" t="str">
        <f t="shared" si="13"/>
        <v/>
      </c>
      <c r="P66" s="22" t="str">
        <f t="shared" ca="1" si="14"/>
        <v/>
      </c>
      <c r="Q66" s="22" t="str">
        <f t="shared" ca="1" si="15"/>
        <v/>
      </c>
      <c r="R66" s="22" t="str">
        <f t="shared" ca="1" si="16"/>
        <v/>
      </c>
      <c r="S66" s="22" t="str">
        <f t="shared" si="17"/>
        <v/>
      </c>
      <c r="T66" s="22" t="str">
        <f t="shared" si="18"/>
        <v/>
      </c>
      <c r="U66" s="22" t="str">
        <f t="shared" si="19"/>
        <v/>
      </c>
      <c r="V66" s="22" t="str">
        <f t="shared" si="20"/>
        <v/>
      </c>
      <c r="W66" s="26" t="str">
        <f t="shared" si="21"/>
        <v/>
      </c>
    </row>
    <row r="67" spans="1:23" x14ac:dyDescent="0.25">
      <c r="A67" s="24"/>
      <c r="B67" s="22"/>
      <c r="C67" s="31"/>
      <c r="D67" s="31"/>
      <c r="E67" s="31"/>
      <c r="F67" s="31"/>
      <c r="G67" s="31"/>
      <c r="H67" s="31"/>
      <c r="I67" s="31"/>
      <c r="J67" s="32"/>
      <c r="K67" s="24" t="str">
        <f t="shared" si="9"/>
        <v/>
      </c>
      <c r="L67" s="22" t="str">
        <f t="shared" ca="1" si="10"/>
        <v/>
      </c>
      <c r="M67" s="22" t="str">
        <f t="shared" ca="1" si="11"/>
        <v/>
      </c>
      <c r="N67" s="22" t="str">
        <f t="shared" ca="1" si="12"/>
        <v/>
      </c>
      <c r="O67" s="22" t="str">
        <f t="shared" si="13"/>
        <v/>
      </c>
      <c r="P67" s="22" t="str">
        <f t="shared" ca="1" si="14"/>
        <v/>
      </c>
      <c r="Q67" s="22" t="str">
        <f t="shared" ca="1" si="15"/>
        <v/>
      </c>
      <c r="R67" s="22" t="str">
        <f t="shared" ca="1" si="16"/>
        <v/>
      </c>
      <c r="S67" s="22" t="str">
        <f t="shared" si="17"/>
        <v/>
      </c>
      <c r="T67" s="22" t="str">
        <f t="shared" si="18"/>
        <v/>
      </c>
      <c r="U67" s="22" t="str">
        <f t="shared" si="19"/>
        <v/>
      </c>
      <c r="V67" s="22" t="str">
        <f t="shared" si="20"/>
        <v/>
      </c>
      <c r="W67" s="26" t="str">
        <f t="shared" si="21"/>
        <v/>
      </c>
    </row>
    <row r="68" spans="1:23" x14ac:dyDescent="0.25">
      <c r="A68" s="24"/>
      <c r="B68" s="22"/>
      <c r="C68" s="31"/>
      <c r="D68" s="31"/>
      <c r="E68" s="31"/>
      <c r="F68" s="31"/>
      <c r="G68" s="31"/>
      <c r="H68" s="31"/>
      <c r="I68" s="31"/>
      <c r="J68" s="32"/>
      <c r="K68" s="24" t="str">
        <f t="shared" ref="K68:K131" si="22">IF(ISBLANK(A68),"",IF(ISBLANK(B68),0,IF(B68="Retourné",1,0)))</f>
        <v/>
      </c>
      <c r="L68" s="22" t="str">
        <f t="shared" ref="L68:L131" ca="1" si="23">IF(ISBLANK(A68),"",IF(ISBLANK(C68),0,IF(EDATE(C68,6)&gt;=TODAY(),1,0)))</f>
        <v/>
      </c>
      <c r="M68" s="22" t="str">
        <f t="shared" ref="M68:M131" ca="1" si="24">IF(ISBLANK(A68),"",IF(ISBLANK(D68),0,IF(EDATE(D68,6)&gt;=TODAY(),1,0)))</f>
        <v/>
      </c>
      <c r="N68" s="22" t="str">
        <f t="shared" ref="N68:N131" ca="1" si="25">IF(ISBLANK(A68),"",IF(ISBLANK(E68),0,IF(E68&gt;=TODAY(),1,0)))</f>
        <v/>
      </c>
      <c r="O68" s="22" t="str">
        <f t="shared" ref="O68:O131" si="26">IF(ISBLANK(A68),"",IF(ISBLANK(H68),0,IF(152="NA","NA",IF(H68="Retournée",1,0))))</f>
        <v/>
      </c>
      <c r="P68" s="22" t="str">
        <f t="shared" ref="P68:P131" ca="1" si="27">IF(ISBLANK(A68),"",IF(ISBLANK(F68),0,IF(EDATE(F68,6)&gt;=TODAY(),1,0)))</f>
        <v/>
      </c>
      <c r="Q68" s="22" t="str">
        <f t="shared" ref="Q68:Q131" ca="1" si="28">IF(ISBLANK(A68),"",IF(ISBLANK(G68),0,IF(EDATE(G68,12)&gt;=TODAY(),1,0)))</f>
        <v/>
      </c>
      <c r="R68" s="22" t="str">
        <f t="shared" ref="R68:R131" ca="1" si="29">IF(ISBLANK(A68),"",IF(ISBLANK(I68),0,IF(EDATE(I68,3)&gt;=TODAY(),1,0)))</f>
        <v/>
      </c>
      <c r="S68" s="22" t="str">
        <f t="shared" ref="S68:S131" si="30">IF(ISBLANK(A68),"",IF(ISBLANK(J68),0,IF(J68="NA","NA",IF(J68="Retournée",1,0))))</f>
        <v/>
      </c>
      <c r="T68" s="22" t="str">
        <f t="shared" ref="T68:T131" si="31">IF(ISBLANK(A68),"",SUM(K68:S68))</f>
        <v/>
      </c>
      <c r="U68" s="22" t="str">
        <f t="shared" ref="U68:U131" si="32">IF(ISBLANK(A68),"",COUNT(K68:S68))</f>
        <v/>
      </c>
      <c r="V68" s="22" t="str">
        <f t="shared" ref="V68:V131" si="33">IF(ISBLANK(A68),"",T68/U68)</f>
        <v/>
      </c>
      <c r="W68" s="26" t="str">
        <f t="shared" ref="W68:W131" si="34">IF(ISBLANK(A68),"",COUNTIF(K68:S68,0))</f>
        <v/>
      </c>
    </row>
    <row r="69" spans="1:23" x14ac:dyDescent="0.25">
      <c r="A69" s="24"/>
      <c r="B69" s="22"/>
      <c r="C69" s="31"/>
      <c r="D69" s="31"/>
      <c r="E69" s="31"/>
      <c r="F69" s="31"/>
      <c r="G69" s="31"/>
      <c r="H69" s="31"/>
      <c r="I69" s="31"/>
      <c r="J69" s="32"/>
      <c r="K69" s="24" t="str">
        <f t="shared" si="22"/>
        <v/>
      </c>
      <c r="L69" s="22" t="str">
        <f t="shared" ca="1" si="23"/>
        <v/>
      </c>
      <c r="M69" s="22" t="str">
        <f t="shared" ca="1" si="24"/>
        <v/>
      </c>
      <c r="N69" s="22" t="str">
        <f t="shared" ca="1" si="25"/>
        <v/>
      </c>
      <c r="O69" s="22" t="str">
        <f t="shared" si="26"/>
        <v/>
      </c>
      <c r="P69" s="22" t="str">
        <f t="shared" ca="1" si="27"/>
        <v/>
      </c>
      <c r="Q69" s="22" t="str">
        <f t="shared" ca="1" si="28"/>
        <v/>
      </c>
      <c r="R69" s="22" t="str">
        <f t="shared" ca="1" si="29"/>
        <v/>
      </c>
      <c r="S69" s="22" t="str">
        <f t="shared" si="30"/>
        <v/>
      </c>
      <c r="T69" s="22" t="str">
        <f t="shared" si="31"/>
        <v/>
      </c>
      <c r="U69" s="22" t="str">
        <f t="shared" si="32"/>
        <v/>
      </c>
      <c r="V69" s="22" t="str">
        <f t="shared" si="33"/>
        <v/>
      </c>
      <c r="W69" s="26" t="str">
        <f t="shared" si="34"/>
        <v/>
      </c>
    </row>
    <row r="70" spans="1:23" x14ac:dyDescent="0.25">
      <c r="A70" s="24"/>
      <c r="B70" s="22"/>
      <c r="C70" s="31"/>
      <c r="D70" s="31"/>
      <c r="E70" s="31"/>
      <c r="F70" s="31"/>
      <c r="G70" s="31"/>
      <c r="H70" s="31"/>
      <c r="I70" s="31"/>
      <c r="J70" s="32"/>
      <c r="K70" s="24" t="str">
        <f t="shared" si="22"/>
        <v/>
      </c>
      <c r="L70" s="22" t="str">
        <f t="shared" ca="1" si="23"/>
        <v/>
      </c>
      <c r="M70" s="22" t="str">
        <f t="shared" ca="1" si="24"/>
        <v/>
      </c>
      <c r="N70" s="22" t="str">
        <f t="shared" ca="1" si="25"/>
        <v/>
      </c>
      <c r="O70" s="22" t="str">
        <f t="shared" si="26"/>
        <v/>
      </c>
      <c r="P70" s="22" t="str">
        <f t="shared" ca="1" si="27"/>
        <v/>
      </c>
      <c r="Q70" s="22" t="str">
        <f t="shared" ca="1" si="28"/>
        <v/>
      </c>
      <c r="R70" s="22" t="str">
        <f t="shared" ca="1" si="29"/>
        <v/>
      </c>
      <c r="S70" s="22" t="str">
        <f t="shared" si="30"/>
        <v/>
      </c>
      <c r="T70" s="22" t="str">
        <f t="shared" si="31"/>
        <v/>
      </c>
      <c r="U70" s="22" t="str">
        <f t="shared" si="32"/>
        <v/>
      </c>
      <c r="V70" s="22" t="str">
        <f t="shared" si="33"/>
        <v/>
      </c>
      <c r="W70" s="26" t="str">
        <f t="shared" si="34"/>
        <v/>
      </c>
    </row>
    <row r="71" spans="1:23" x14ac:dyDescent="0.25">
      <c r="A71" s="24"/>
      <c r="B71" s="22"/>
      <c r="C71" s="31"/>
      <c r="D71" s="31"/>
      <c r="E71" s="31"/>
      <c r="F71" s="31"/>
      <c r="G71" s="31"/>
      <c r="H71" s="31"/>
      <c r="I71" s="31"/>
      <c r="J71" s="32"/>
      <c r="K71" s="24" t="str">
        <f t="shared" si="22"/>
        <v/>
      </c>
      <c r="L71" s="22" t="str">
        <f t="shared" ca="1" si="23"/>
        <v/>
      </c>
      <c r="M71" s="22" t="str">
        <f t="shared" ca="1" si="24"/>
        <v/>
      </c>
      <c r="N71" s="22" t="str">
        <f t="shared" ca="1" si="25"/>
        <v/>
      </c>
      <c r="O71" s="22" t="str">
        <f t="shared" si="26"/>
        <v/>
      </c>
      <c r="P71" s="22" t="str">
        <f t="shared" ca="1" si="27"/>
        <v/>
      </c>
      <c r="Q71" s="22" t="str">
        <f t="shared" ca="1" si="28"/>
        <v/>
      </c>
      <c r="R71" s="22" t="str">
        <f t="shared" ca="1" si="29"/>
        <v/>
      </c>
      <c r="S71" s="22" t="str">
        <f t="shared" si="30"/>
        <v/>
      </c>
      <c r="T71" s="22" t="str">
        <f t="shared" si="31"/>
        <v/>
      </c>
      <c r="U71" s="22" t="str">
        <f t="shared" si="32"/>
        <v/>
      </c>
      <c r="V71" s="22" t="str">
        <f t="shared" si="33"/>
        <v/>
      </c>
      <c r="W71" s="26" t="str">
        <f t="shared" si="34"/>
        <v/>
      </c>
    </row>
    <row r="72" spans="1:23" x14ac:dyDescent="0.25">
      <c r="A72" s="24"/>
      <c r="B72" s="22"/>
      <c r="C72" s="31"/>
      <c r="D72" s="31"/>
      <c r="E72" s="31"/>
      <c r="F72" s="31"/>
      <c r="G72" s="31"/>
      <c r="H72" s="31"/>
      <c r="I72" s="31"/>
      <c r="J72" s="32"/>
      <c r="K72" s="24" t="str">
        <f t="shared" si="22"/>
        <v/>
      </c>
      <c r="L72" s="22" t="str">
        <f t="shared" ca="1" si="23"/>
        <v/>
      </c>
      <c r="M72" s="22" t="str">
        <f t="shared" ca="1" si="24"/>
        <v/>
      </c>
      <c r="N72" s="22" t="str">
        <f t="shared" ca="1" si="25"/>
        <v/>
      </c>
      <c r="O72" s="22" t="str">
        <f t="shared" si="26"/>
        <v/>
      </c>
      <c r="P72" s="22" t="str">
        <f t="shared" ca="1" si="27"/>
        <v/>
      </c>
      <c r="Q72" s="22" t="str">
        <f t="shared" ca="1" si="28"/>
        <v/>
      </c>
      <c r="R72" s="22" t="str">
        <f t="shared" ca="1" si="29"/>
        <v/>
      </c>
      <c r="S72" s="22" t="str">
        <f t="shared" si="30"/>
        <v/>
      </c>
      <c r="T72" s="22" t="str">
        <f t="shared" si="31"/>
        <v/>
      </c>
      <c r="U72" s="22" t="str">
        <f t="shared" si="32"/>
        <v/>
      </c>
      <c r="V72" s="22" t="str">
        <f t="shared" si="33"/>
        <v/>
      </c>
      <c r="W72" s="26" t="str">
        <f t="shared" si="34"/>
        <v/>
      </c>
    </row>
    <row r="73" spans="1:23" x14ac:dyDescent="0.25">
      <c r="A73" s="24"/>
      <c r="B73" s="22"/>
      <c r="C73" s="31"/>
      <c r="D73" s="31"/>
      <c r="E73" s="31"/>
      <c r="F73" s="31"/>
      <c r="G73" s="31"/>
      <c r="H73" s="31"/>
      <c r="I73" s="31"/>
      <c r="J73" s="32"/>
      <c r="K73" s="24" t="str">
        <f t="shared" si="22"/>
        <v/>
      </c>
      <c r="L73" s="22" t="str">
        <f t="shared" ca="1" si="23"/>
        <v/>
      </c>
      <c r="M73" s="22" t="str">
        <f t="shared" ca="1" si="24"/>
        <v/>
      </c>
      <c r="N73" s="22" t="str">
        <f t="shared" ca="1" si="25"/>
        <v/>
      </c>
      <c r="O73" s="22" t="str">
        <f t="shared" si="26"/>
        <v/>
      </c>
      <c r="P73" s="22" t="str">
        <f t="shared" ca="1" si="27"/>
        <v/>
      </c>
      <c r="Q73" s="22" t="str">
        <f t="shared" ca="1" si="28"/>
        <v/>
      </c>
      <c r="R73" s="22" t="str">
        <f t="shared" ca="1" si="29"/>
        <v/>
      </c>
      <c r="S73" s="22" t="str">
        <f t="shared" si="30"/>
        <v/>
      </c>
      <c r="T73" s="22" t="str">
        <f t="shared" si="31"/>
        <v/>
      </c>
      <c r="U73" s="22" t="str">
        <f t="shared" si="32"/>
        <v/>
      </c>
      <c r="V73" s="22" t="str">
        <f t="shared" si="33"/>
        <v/>
      </c>
      <c r="W73" s="26" t="str">
        <f t="shared" si="34"/>
        <v/>
      </c>
    </row>
    <row r="74" spans="1:23" x14ac:dyDescent="0.25">
      <c r="A74" s="24"/>
      <c r="B74" s="22"/>
      <c r="C74" s="31"/>
      <c r="D74" s="31"/>
      <c r="E74" s="31"/>
      <c r="F74" s="31"/>
      <c r="G74" s="31"/>
      <c r="H74" s="31"/>
      <c r="I74" s="31"/>
      <c r="J74" s="32"/>
      <c r="K74" s="24" t="str">
        <f t="shared" si="22"/>
        <v/>
      </c>
      <c r="L74" s="22" t="str">
        <f t="shared" ca="1" si="23"/>
        <v/>
      </c>
      <c r="M74" s="22" t="str">
        <f t="shared" ca="1" si="24"/>
        <v/>
      </c>
      <c r="N74" s="22" t="str">
        <f t="shared" ca="1" si="25"/>
        <v/>
      </c>
      <c r="O74" s="22" t="str">
        <f t="shared" si="26"/>
        <v/>
      </c>
      <c r="P74" s="22" t="str">
        <f t="shared" ca="1" si="27"/>
        <v/>
      </c>
      <c r="Q74" s="22" t="str">
        <f t="shared" ca="1" si="28"/>
        <v/>
      </c>
      <c r="R74" s="22" t="str">
        <f t="shared" ca="1" si="29"/>
        <v/>
      </c>
      <c r="S74" s="22" t="str">
        <f t="shared" si="30"/>
        <v/>
      </c>
      <c r="T74" s="22" t="str">
        <f t="shared" si="31"/>
        <v/>
      </c>
      <c r="U74" s="22" t="str">
        <f t="shared" si="32"/>
        <v/>
      </c>
      <c r="V74" s="22" t="str">
        <f t="shared" si="33"/>
        <v/>
      </c>
      <c r="W74" s="26" t="str">
        <f t="shared" si="34"/>
        <v/>
      </c>
    </row>
    <row r="75" spans="1:23" x14ac:dyDescent="0.25">
      <c r="A75" s="24"/>
      <c r="B75" s="22"/>
      <c r="C75" s="31"/>
      <c r="D75" s="31"/>
      <c r="E75" s="31"/>
      <c r="F75" s="31"/>
      <c r="G75" s="31"/>
      <c r="H75" s="31"/>
      <c r="I75" s="31"/>
      <c r="J75" s="32"/>
      <c r="K75" s="24" t="str">
        <f t="shared" si="22"/>
        <v/>
      </c>
      <c r="L75" s="22" t="str">
        <f t="shared" ca="1" si="23"/>
        <v/>
      </c>
      <c r="M75" s="22" t="str">
        <f t="shared" ca="1" si="24"/>
        <v/>
      </c>
      <c r="N75" s="22" t="str">
        <f t="shared" ca="1" si="25"/>
        <v/>
      </c>
      <c r="O75" s="22" t="str">
        <f t="shared" si="26"/>
        <v/>
      </c>
      <c r="P75" s="22" t="str">
        <f t="shared" ca="1" si="27"/>
        <v/>
      </c>
      <c r="Q75" s="22" t="str">
        <f t="shared" ca="1" si="28"/>
        <v/>
      </c>
      <c r="R75" s="22" t="str">
        <f t="shared" ca="1" si="29"/>
        <v/>
      </c>
      <c r="S75" s="22" t="str">
        <f t="shared" si="30"/>
        <v/>
      </c>
      <c r="T75" s="22" t="str">
        <f t="shared" si="31"/>
        <v/>
      </c>
      <c r="U75" s="22" t="str">
        <f t="shared" si="32"/>
        <v/>
      </c>
      <c r="V75" s="22" t="str">
        <f t="shared" si="33"/>
        <v/>
      </c>
      <c r="W75" s="26" t="str">
        <f t="shared" si="34"/>
        <v/>
      </c>
    </row>
    <row r="76" spans="1:23" x14ac:dyDescent="0.25">
      <c r="A76" s="24"/>
      <c r="B76" s="22"/>
      <c r="C76" s="31"/>
      <c r="D76" s="31"/>
      <c r="E76" s="31"/>
      <c r="F76" s="31"/>
      <c r="G76" s="31"/>
      <c r="H76" s="31"/>
      <c r="I76" s="31"/>
      <c r="J76" s="32"/>
      <c r="K76" s="24" t="str">
        <f t="shared" si="22"/>
        <v/>
      </c>
      <c r="L76" s="22" t="str">
        <f t="shared" ca="1" si="23"/>
        <v/>
      </c>
      <c r="M76" s="22" t="str">
        <f t="shared" ca="1" si="24"/>
        <v/>
      </c>
      <c r="N76" s="22" t="str">
        <f t="shared" ca="1" si="25"/>
        <v/>
      </c>
      <c r="O76" s="22" t="str">
        <f t="shared" si="26"/>
        <v/>
      </c>
      <c r="P76" s="22" t="str">
        <f t="shared" ca="1" si="27"/>
        <v/>
      </c>
      <c r="Q76" s="22" t="str">
        <f t="shared" ca="1" si="28"/>
        <v/>
      </c>
      <c r="R76" s="22" t="str">
        <f t="shared" ca="1" si="29"/>
        <v/>
      </c>
      <c r="S76" s="22" t="str">
        <f t="shared" si="30"/>
        <v/>
      </c>
      <c r="T76" s="22" t="str">
        <f t="shared" si="31"/>
        <v/>
      </c>
      <c r="U76" s="22" t="str">
        <f t="shared" si="32"/>
        <v/>
      </c>
      <c r="V76" s="22" t="str">
        <f t="shared" si="33"/>
        <v/>
      </c>
      <c r="W76" s="26" t="str">
        <f t="shared" si="34"/>
        <v/>
      </c>
    </row>
    <row r="77" spans="1:23" x14ac:dyDescent="0.25">
      <c r="A77" s="24"/>
      <c r="B77" s="22"/>
      <c r="C77" s="31"/>
      <c r="D77" s="31"/>
      <c r="E77" s="31"/>
      <c r="F77" s="31"/>
      <c r="G77" s="31"/>
      <c r="H77" s="31"/>
      <c r="I77" s="31"/>
      <c r="J77" s="32"/>
      <c r="K77" s="24" t="str">
        <f t="shared" si="22"/>
        <v/>
      </c>
      <c r="L77" s="22" t="str">
        <f t="shared" ca="1" si="23"/>
        <v/>
      </c>
      <c r="M77" s="22" t="str">
        <f t="shared" ca="1" si="24"/>
        <v/>
      </c>
      <c r="N77" s="22" t="str">
        <f t="shared" ca="1" si="25"/>
        <v/>
      </c>
      <c r="O77" s="22" t="str">
        <f t="shared" si="26"/>
        <v/>
      </c>
      <c r="P77" s="22" t="str">
        <f t="shared" ca="1" si="27"/>
        <v/>
      </c>
      <c r="Q77" s="22" t="str">
        <f t="shared" ca="1" si="28"/>
        <v/>
      </c>
      <c r="R77" s="22" t="str">
        <f t="shared" ca="1" si="29"/>
        <v/>
      </c>
      <c r="S77" s="22" t="str">
        <f t="shared" si="30"/>
        <v/>
      </c>
      <c r="T77" s="22" t="str">
        <f t="shared" si="31"/>
        <v/>
      </c>
      <c r="U77" s="22" t="str">
        <f t="shared" si="32"/>
        <v/>
      </c>
      <c r="V77" s="22" t="str">
        <f t="shared" si="33"/>
        <v/>
      </c>
      <c r="W77" s="26" t="str">
        <f t="shared" si="34"/>
        <v/>
      </c>
    </row>
    <row r="78" spans="1:23" x14ac:dyDescent="0.25">
      <c r="A78" s="24"/>
      <c r="B78" s="22"/>
      <c r="C78" s="31"/>
      <c r="D78" s="31"/>
      <c r="E78" s="31"/>
      <c r="F78" s="31"/>
      <c r="G78" s="31"/>
      <c r="H78" s="31"/>
      <c r="I78" s="31"/>
      <c r="J78" s="32"/>
      <c r="K78" s="24" t="str">
        <f t="shared" si="22"/>
        <v/>
      </c>
      <c r="L78" s="22" t="str">
        <f t="shared" ca="1" si="23"/>
        <v/>
      </c>
      <c r="M78" s="22" t="str">
        <f t="shared" ca="1" si="24"/>
        <v/>
      </c>
      <c r="N78" s="22" t="str">
        <f t="shared" ca="1" si="25"/>
        <v/>
      </c>
      <c r="O78" s="22" t="str">
        <f t="shared" si="26"/>
        <v/>
      </c>
      <c r="P78" s="22" t="str">
        <f t="shared" ca="1" si="27"/>
        <v/>
      </c>
      <c r="Q78" s="22" t="str">
        <f t="shared" ca="1" si="28"/>
        <v/>
      </c>
      <c r="R78" s="22" t="str">
        <f t="shared" ca="1" si="29"/>
        <v/>
      </c>
      <c r="S78" s="22" t="str">
        <f t="shared" si="30"/>
        <v/>
      </c>
      <c r="T78" s="22" t="str">
        <f t="shared" si="31"/>
        <v/>
      </c>
      <c r="U78" s="22" t="str">
        <f t="shared" si="32"/>
        <v/>
      </c>
      <c r="V78" s="22" t="str">
        <f t="shared" si="33"/>
        <v/>
      </c>
      <c r="W78" s="26" t="str">
        <f t="shared" si="34"/>
        <v/>
      </c>
    </row>
    <row r="79" spans="1:23" x14ac:dyDescent="0.25">
      <c r="A79" s="24"/>
      <c r="B79" s="22"/>
      <c r="C79" s="31"/>
      <c r="D79" s="31"/>
      <c r="E79" s="31"/>
      <c r="F79" s="31"/>
      <c r="G79" s="31"/>
      <c r="H79" s="31"/>
      <c r="I79" s="31"/>
      <c r="J79" s="32"/>
      <c r="K79" s="24" t="str">
        <f t="shared" si="22"/>
        <v/>
      </c>
      <c r="L79" s="22" t="str">
        <f t="shared" ca="1" si="23"/>
        <v/>
      </c>
      <c r="M79" s="22" t="str">
        <f t="shared" ca="1" si="24"/>
        <v/>
      </c>
      <c r="N79" s="22" t="str">
        <f t="shared" ca="1" si="25"/>
        <v/>
      </c>
      <c r="O79" s="22" t="str">
        <f t="shared" si="26"/>
        <v/>
      </c>
      <c r="P79" s="22" t="str">
        <f t="shared" ca="1" si="27"/>
        <v/>
      </c>
      <c r="Q79" s="22" t="str">
        <f t="shared" ca="1" si="28"/>
        <v/>
      </c>
      <c r="R79" s="22" t="str">
        <f t="shared" ca="1" si="29"/>
        <v/>
      </c>
      <c r="S79" s="22" t="str">
        <f t="shared" si="30"/>
        <v/>
      </c>
      <c r="T79" s="22" t="str">
        <f t="shared" si="31"/>
        <v/>
      </c>
      <c r="U79" s="22" t="str">
        <f t="shared" si="32"/>
        <v/>
      </c>
      <c r="V79" s="22" t="str">
        <f t="shared" si="33"/>
        <v/>
      </c>
      <c r="W79" s="26" t="str">
        <f t="shared" si="34"/>
        <v/>
      </c>
    </row>
    <row r="80" spans="1:23" x14ac:dyDescent="0.25">
      <c r="A80" s="24"/>
      <c r="B80" s="22"/>
      <c r="C80" s="31"/>
      <c r="D80" s="31"/>
      <c r="E80" s="31"/>
      <c r="F80" s="31"/>
      <c r="G80" s="31"/>
      <c r="H80" s="31"/>
      <c r="I80" s="31"/>
      <c r="J80" s="32"/>
      <c r="K80" s="24" t="str">
        <f t="shared" si="22"/>
        <v/>
      </c>
      <c r="L80" s="22" t="str">
        <f t="shared" ca="1" si="23"/>
        <v/>
      </c>
      <c r="M80" s="22" t="str">
        <f t="shared" ca="1" si="24"/>
        <v/>
      </c>
      <c r="N80" s="22" t="str">
        <f t="shared" ca="1" si="25"/>
        <v/>
      </c>
      <c r="O80" s="22" t="str">
        <f t="shared" si="26"/>
        <v/>
      </c>
      <c r="P80" s="22" t="str">
        <f t="shared" ca="1" si="27"/>
        <v/>
      </c>
      <c r="Q80" s="22" t="str">
        <f t="shared" ca="1" si="28"/>
        <v/>
      </c>
      <c r="R80" s="22" t="str">
        <f t="shared" ca="1" si="29"/>
        <v/>
      </c>
      <c r="S80" s="22" t="str">
        <f t="shared" si="30"/>
        <v/>
      </c>
      <c r="T80" s="22" t="str">
        <f t="shared" si="31"/>
        <v/>
      </c>
      <c r="U80" s="22" t="str">
        <f t="shared" si="32"/>
        <v/>
      </c>
      <c r="V80" s="22" t="str">
        <f t="shared" si="33"/>
        <v/>
      </c>
      <c r="W80" s="26" t="str">
        <f t="shared" si="34"/>
        <v/>
      </c>
    </row>
    <row r="81" spans="1:23" x14ac:dyDescent="0.25">
      <c r="A81" s="24"/>
      <c r="B81" s="22"/>
      <c r="C81" s="31"/>
      <c r="D81" s="31"/>
      <c r="E81" s="31"/>
      <c r="F81" s="31"/>
      <c r="G81" s="31"/>
      <c r="H81" s="31"/>
      <c r="I81" s="31"/>
      <c r="J81" s="32"/>
      <c r="K81" s="24" t="str">
        <f t="shared" si="22"/>
        <v/>
      </c>
      <c r="L81" s="22" t="str">
        <f t="shared" ca="1" si="23"/>
        <v/>
      </c>
      <c r="M81" s="22" t="str">
        <f t="shared" ca="1" si="24"/>
        <v/>
      </c>
      <c r="N81" s="22" t="str">
        <f t="shared" ca="1" si="25"/>
        <v/>
      </c>
      <c r="O81" s="22" t="str">
        <f t="shared" si="26"/>
        <v/>
      </c>
      <c r="P81" s="22" t="str">
        <f t="shared" ca="1" si="27"/>
        <v/>
      </c>
      <c r="Q81" s="22" t="str">
        <f t="shared" ca="1" si="28"/>
        <v/>
      </c>
      <c r="R81" s="22" t="str">
        <f t="shared" ca="1" si="29"/>
        <v/>
      </c>
      <c r="S81" s="22" t="str">
        <f t="shared" si="30"/>
        <v/>
      </c>
      <c r="T81" s="22" t="str">
        <f t="shared" si="31"/>
        <v/>
      </c>
      <c r="U81" s="22" t="str">
        <f t="shared" si="32"/>
        <v/>
      </c>
      <c r="V81" s="22" t="str">
        <f t="shared" si="33"/>
        <v/>
      </c>
      <c r="W81" s="26" t="str">
        <f t="shared" si="34"/>
        <v/>
      </c>
    </row>
    <row r="82" spans="1:23" x14ac:dyDescent="0.25">
      <c r="A82" s="24"/>
      <c r="B82" s="22"/>
      <c r="C82" s="31"/>
      <c r="D82" s="31"/>
      <c r="E82" s="31"/>
      <c r="F82" s="31"/>
      <c r="G82" s="31"/>
      <c r="H82" s="31"/>
      <c r="I82" s="31"/>
      <c r="J82" s="32"/>
      <c r="K82" s="24" t="str">
        <f t="shared" si="22"/>
        <v/>
      </c>
      <c r="L82" s="22" t="str">
        <f t="shared" ca="1" si="23"/>
        <v/>
      </c>
      <c r="M82" s="22" t="str">
        <f t="shared" ca="1" si="24"/>
        <v/>
      </c>
      <c r="N82" s="22" t="str">
        <f t="shared" ca="1" si="25"/>
        <v/>
      </c>
      <c r="O82" s="22" t="str">
        <f t="shared" si="26"/>
        <v/>
      </c>
      <c r="P82" s="22" t="str">
        <f t="shared" ca="1" si="27"/>
        <v/>
      </c>
      <c r="Q82" s="22" t="str">
        <f t="shared" ca="1" si="28"/>
        <v/>
      </c>
      <c r="R82" s="22" t="str">
        <f t="shared" ca="1" si="29"/>
        <v/>
      </c>
      <c r="S82" s="22" t="str">
        <f t="shared" si="30"/>
        <v/>
      </c>
      <c r="T82" s="22" t="str">
        <f t="shared" si="31"/>
        <v/>
      </c>
      <c r="U82" s="22" t="str">
        <f t="shared" si="32"/>
        <v/>
      </c>
      <c r="V82" s="22" t="str">
        <f t="shared" si="33"/>
        <v/>
      </c>
      <c r="W82" s="26" t="str">
        <f t="shared" si="34"/>
        <v/>
      </c>
    </row>
    <row r="83" spans="1:23" x14ac:dyDescent="0.25">
      <c r="A83" s="24"/>
      <c r="B83" s="22"/>
      <c r="C83" s="31"/>
      <c r="D83" s="31"/>
      <c r="E83" s="31"/>
      <c r="F83" s="31"/>
      <c r="G83" s="31"/>
      <c r="H83" s="31"/>
      <c r="I83" s="31"/>
      <c r="J83" s="32"/>
      <c r="K83" s="24" t="str">
        <f t="shared" si="22"/>
        <v/>
      </c>
      <c r="L83" s="22" t="str">
        <f t="shared" ca="1" si="23"/>
        <v/>
      </c>
      <c r="M83" s="22" t="str">
        <f t="shared" ca="1" si="24"/>
        <v/>
      </c>
      <c r="N83" s="22" t="str">
        <f t="shared" ca="1" si="25"/>
        <v/>
      </c>
      <c r="O83" s="22" t="str">
        <f t="shared" si="26"/>
        <v/>
      </c>
      <c r="P83" s="22" t="str">
        <f t="shared" ca="1" si="27"/>
        <v/>
      </c>
      <c r="Q83" s="22" t="str">
        <f t="shared" ca="1" si="28"/>
        <v/>
      </c>
      <c r="R83" s="22" t="str">
        <f t="shared" ca="1" si="29"/>
        <v/>
      </c>
      <c r="S83" s="22" t="str">
        <f t="shared" si="30"/>
        <v/>
      </c>
      <c r="T83" s="22" t="str">
        <f t="shared" si="31"/>
        <v/>
      </c>
      <c r="U83" s="22" t="str">
        <f t="shared" si="32"/>
        <v/>
      </c>
      <c r="V83" s="22" t="str">
        <f t="shared" si="33"/>
        <v/>
      </c>
      <c r="W83" s="26" t="str">
        <f t="shared" si="34"/>
        <v/>
      </c>
    </row>
    <row r="84" spans="1:23" x14ac:dyDescent="0.25">
      <c r="A84" s="24"/>
      <c r="B84" s="22"/>
      <c r="C84" s="31"/>
      <c r="D84" s="31"/>
      <c r="E84" s="31"/>
      <c r="F84" s="31"/>
      <c r="G84" s="31"/>
      <c r="H84" s="31"/>
      <c r="I84" s="31"/>
      <c r="J84" s="32"/>
      <c r="K84" s="24" t="str">
        <f t="shared" si="22"/>
        <v/>
      </c>
      <c r="L84" s="22" t="str">
        <f t="shared" ca="1" si="23"/>
        <v/>
      </c>
      <c r="M84" s="22" t="str">
        <f t="shared" ca="1" si="24"/>
        <v/>
      </c>
      <c r="N84" s="22" t="str">
        <f t="shared" ca="1" si="25"/>
        <v/>
      </c>
      <c r="O84" s="22" t="str">
        <f t="shared" si="26"/>
        <v/>
      </c>
      <c r="P84" s="22" t="str">
        <f t="shared" ca="1" si="27"/>
        <v/>
      </c>
      <c r="Q84" s="22" t="str">
        <f t="shared" ca="1" si="28"/>
        <v/>
      </c>
      <c r="R84" s="22" t="str">
        <f t="shared" ca="1" si="29"/>
        <v/>
      </c>
      <c r="S84" s="22" t="str">
        <f t="shared" si="30"/>
        <v/>
      </c>
      <c r="T84" s="22" t="str">
        <f t="shared" si="31"/>
        <v/>
      </c>
      <c r="U84" s="22" t="str">
        <f t="shared" si="32"/>
        <v/>
      </c>
      <c r="V84" s="22" t="str">
        <f t="shared" si="33"/>
        <v/>
      </c>
      <c r="W84" s="26" t="str">
        <f t="shared" si="34"/>
        <v/>
      </c>
    </row>
    <row r="85" spans="1:23" x14ac:dyDescent="0.25">
      <c r="A85" s="24"/>
      <c r="B85" s="22"/>
      <c r="C85" s="31"/>
      <c r="D85" s="31"/>
      <c r="E85" s="31"/>
      <c r="F85" s="31"/>
      <c r="G85" s="31"/>
      <c r="H85" s="31"/>
      <c r="I85" s="31"/>
      <c r="J85" s="32"/>
      <c r="K85" s="24" t="str">
        <f t="shared" si="22"/>
        <v/>
      </c>
      <c r="L85" s="22" t="str">
        <f t="shared" ca="1" si="23"/>
        <v/>
      </c>
      <c r="M85" s="22" t="str">
        <f t="shared" ca="1" si="24"/>
        <v/>
      </c>
      <c r="N85" s="22" t="str">
        <f t="shared" ca="1" si="25"/>
        <v/>
      </c>
      <c r="O85" s="22" t="str">
        <f t="shared" si="26"/>
        <v/>
      </c>
      <c r="P85" s="22" t="str">
        <f t="shared" ca="1" si="27"/>
        <v/>
      </c>
      <c r="Q85" s="22" t="str">
        <f t="shared" ca="1" si="28"/>
        <v/>
      </c>
      <c r="R85" s="22" t="str">
        <f t="shared" ca="1" si="29"/>
        <v/>
      </c>
      <c r="S85" s="22" t="str">
        <f t="shared" si="30"/>
        <v/>
      </c>
      <c r="T85" s="22" t="str">
        <f t="shared" si="31"/>
        <v/>
      </c>
      <c r="U85" s="22" t="str">
        <f t="shared" si="32"/>
        <v/>
      </c>
      <c r="V85" s="22" t="str">
        <f t="shared" si="33"/>
        <v/>
      </c>
      <c r="W85" s="26" t="str">
        <f t="shared" si="34"/>
        <v/>
      </c>
    </row>
    <row r="86" spans="1:23" x14ac:dyDescent="0.25">
      <c r="A86" s="24"/>
      <c r="B86" s="22"/>
      <c r="C86" s="31"/>
      <c r="D86" s="31"/>
      <c r="E86" s="31"/>
      <c r="F86" s="31"/>
      <c r="G86" s="31"/>
      <c r="H86" s="31"/>
      <c r="I86" s="31"/>
      <c r="J86" s="32"/>
      <c r="K86" s="24" t="str">
        <f t="shared" si="22"/>
        <v/>
      </c>
      <c r="L86" s="22" t="str">
        <f t="shared" ca="1" si="23"/>
        <v/>
      </c>
      <c r="M86" s="22" t="str">
        <f t="shared" ca="1" si="24"/>
        <v/>
      </c>
      <c r="N86" s="22" t="str">
        <f t="shared" ca="1" si="25"/>
        <v/>
      </c>
      <c r="O86" s="22" t="str">
        <f t="shared" si="26"/>
        <v/>
      </c>
      <c r="P86" s="22" t="str">
        <f t="shared" ca="1" si="27"/>
        <v/>
      </c>
      <c r="Q86" s="22" t="str">
        <f t="shared" ca="1" si="28"/>
        <v/>
      </c>
      <c r="R86" s="22" t="str">
        <f t="shared" ca="1" si="29"/>
        <v/>
      </c>
      <c r="S86" s="22" t="str">
        <f t="shared" si="30"/>
        <v/>
      </c>
      <c r="T86" s="22" t="str">
        <f t="shared" si="31"/>
        <v/>
      </c>
      <c r="U86" s="22" t="str">
        <f t="shared" si="32"/>
        <v/>
      </c>
      <c r="V86" s="22" t="str">
        <f t="shared" si="33"/>
        <v/>
      </c>
      <c r="W86" s="26" t="str">
        <f t="shared" si="34"/>
        <v/>
      </c>
    </row>
    <row r="87" spans="1:23" x14ac:dyDescent="0.25">
      <c r="A87" s="24"/>
      <c r="B87" s="22"/>
      <c r="C87" s="31"/>
      <c r="D87" s="31"/>
      <c r="E87" s="31"/>
      <c r="F87" s="31"/>
      <c r="G87" s="31"/>
      <c r="H87" s="31"/>
      <c r="I87" s="31"/>
      <c r="J87" s="32"/>
      <c r="K87" s="24" t="str">
        <f t="shared" si="22"/>
        <v/>
      </c>
      <c r="L87" s="22" t="str">
        <f t="shared" ca="1" si="23"/>
        <v/>
      </c>
      <c r="M87" s="22" t="str">
        <f t="shared" ca="1" si="24"/>
        <v/>
      </c>
      <c r="N87" s="22" t="str">
        <f t="shared" ca="1" si="25"/>
        <v/>
      </c>
      <c r="O87" s="22" t="str">
        <f t="shared" si="26"/>
        <v/>
      </c>
      <c r="P87" s="22" t="str">
        <f t="shared" ca="1" si="27"/>
        <v/>
      </c>
      <c r="Q87" s="22" t="str">
        <f t="shared" ca="1" si="28"/>
        <v/>
      </c>
      <c r="R87" s="22" t="str">
        <f t="shared" ca="1" si="29"/>
        <v/>
      </c>
      <c r="S87" s="22" t="str">
        <f t="shared" si="30"/>
        <v/>
      </c>
      <c r="T87" s="22" t="str">
        <f t="shared" si="31"/>
        <v/>
      </c>
      <c r="U87" s="22" t="str">
        <f t="shared" si="32"/>
        <v/>
      </c>
      <c r="V87" s="22" t="str">
        <f t="shared" si="33"/>
        <v/>
      </c>
      <c r="W87" s="26" t="str">
        <f t="shared" si="34"/>
        <v/>
      </c>
    </row>
    <row r="88" spans="1:23" x14ac:dyDescent="0.25">
      <c r="A88" s="24"/>
      <c r="B88" s="22"/>
      <c r="C88" s="31"/>
      <c r="D88" s="31"/>
      <c r="E88" s="31"/>
      <c r="F88" s="31"/>
      <c r="G88" s="31"/>
      <c r="H88" s="31"/>
      <c r="I88" s="31"/>
      <c r="J88" s="32"/>
      <c r="K88" s="24" t="str">
        <f t="shared" si="22"/>
        <v/>
      </c>
      <c r="L88" s="22" t="str">
        <f t="shared" ca="1" si="23"/>
        <v/>
      </c>
      <c r="M88" s="22" t="str">
        <f t="shared" ca="1" si="24"/>
        <v/>
      </c>
      <c r="N88" s="22" t="str">
        <f t="shared" ca="1" si="25"/>
        <v/>
      </c>
      <c r="O88" s="22" t="str">
        <f t="shared" si="26"/>
        <v/>
      </c>
      <c r="P88" s="22" t="str">
        <f t="shared" ca="1" si="27"/>
        <v/>
      </c>
      <c r="Q88" s="22" t="str">
        <f t="shared" ca="1" si="28"/>
        <v/>
      </c>
      <c r="R88" s="22" t="str">
        <f t="shared" ca="1" si="29"/>
        <v/>
      </c>
      <c r="S88" s="22" t="str">
        <f t="shared" si="30"/>
        <v/>
      </c>
      <c r="T88" s="22" t="str">
        <f t="shared" si="31"/>
        <v/>
      </c>
      <c r="U88" s="22" t="str">
        <f t="shared" si="32"/>
        <v/>
      </c>
      <c r="V88" s="22" t="str">
        <f t="shared" si="33"/>
        <v/>
      </c>
      <c r="W88" s="26" t="str">
        <f t="shared" si="34"/>
        <v/>
      </c>
    </row>
    <row r="89" spans="1:23" x14ac:dyDescent="0.25">
      <c r="A89" s="24"/>
      <c r="B89" s="22"/>
      <c r="C89" s="31"/>
      <c r="D89" s="31"/>
      <c r="E89" s="31"/>
      <c r="F89" s="31"/>
      <c r="G89" s="31"/>
      <c r="H89" s="31"/>
      <c r="I89" s="31"/>
      <c r="J89" s="32"/>
      <c r="K89" s="24" t="str">
        <f t="shared" si="22"/>
        <v/>
      </c>
      <c r="L89" s="22" t="str">
        <f t="shared" ca="1" si="23"/>
        <v/>
      </c>
      <c r="M89" s="22" t="str">
        <f t="shared" ca="1" si="24"/>
        <v/>
      </c>
      <c r="N89" s="22" t="str">
        <f t="shared" ca="1" si="25"/>
        <v/>
      </c>
      <c r="O89" s="22" t="str">
        <f t="shared" si="26"/>
        <v/>
      </c>
      <c r="P89" s="22" t="str">
        <f t="shared" ca="1" si="27"/>
        <v/>
      </c>
      <c r="Q89" s="22" t="str">
        <f t="shared" ca="1" si="28"/>
        <v/>
      </c>
      <c r="R89" s="22" t="str">
        <f t="shared" ca="1" si="29"/>
        <v/>
      </c>
      <c r="S89" s="22" t="str">
        <f t="shared" si="30"/>
        <v/>
      </c>
      <c r="T89" s="22" t="str">
        <f t="shared" si="31"/>
        <v/>
      </c>
      <c r="U89" s="22" t="str">
        <f t="shared" si="32"/>
        <v/>
      </c>
      <c r="V89" s="22" t="str">
        <f t="shared" si="33"/>
        <v/>
      </c>
      <c r="W89" s="26" t="str">
        <f t="shared" si="34"/>
        <v/>
      </c>
    </row>
    <row r="90" spans="1:23" x14ac:dyDescent="0.25">
      <c r="A90" s="24"/>
      <c r="B90" s="22"/>
      <c r="C90" s="31"/>
      <c r="D90" s="31"/>
      <c r="E90" s="31"/>
      <c r="F90" s="31"/>
      <c r="G90" s="31"/>
      <c r="H90" s="31"/>
      <c r="I90" s="31"/>
      <c r="J90" s="32"/>
      <c r="K90" s="24" t="str">
        <f t="shared" si="22"/>
        <v/>
      </c>
      <c r="L90" s="22" t="str">
        <f t="shared" ca="1" si="23"/>
        <v/>
      </c>
      <c r="M90" s="22" t="str">
        <f t="shared" ca="1" si="24"/>
        <v/>
      </c>
      <c r="N90" s="22" t="str">
        <f t="shared" ca="1" si="25"/>
        <v/>
      </c>
      <c r="O90" s="22" t="str">
        <f t="shared" si="26"/>
        <v/>
      </c>
      <c r="P90" s="22" t="str">
        <f t="shared" ca="1" si="27"/>
        <v/>
      </c>
      <c r="Q90" s="22" t="str">
        <f t="shared" ca="1" si="28"/>
        <v/>
      </c>
      <c r="R90" s="22" t="str">
        <f t="shared" ca="1" si="29"/>
        <v/>
      </c>
      <c r="S90" s="22" t="str">
        <f t="shared" si="30"/>
        <v/>
      </c>
      <c r="T90" s="22" t="str">
        <f t="shared" si="31"/>
        <v/>
      </c>
      <c r="U90" s="22" t="str">
        <f t="shared" si="32"/>
        <v/>
      </c>
      <c r="V90" s="22" t="str">
        <f t="shared" si="33"/>
        <v/>
      </c>
      <c r="W90" s="26" t="str">
        <f t="shared" si="34"/>
        <v/>
      </c>
    </row>
    <row r="91" spans="1:23" x14ac:dyDescent="0.25">
      <c r="A91" s="24"/>
      <c r="B91" s="22"/>
      <c r="C91" s="31"/>
      <c r="D91" s="31"/>
      <c r="E91" s="31"/>
      <c r="F91" s="31"/>
      <c r="G91" s="31"/>
      <c r="H91" s="31"/>
      <c r="I91" s="31"/>
      <c r="J91" s="32"/>
      <c r="K91" s="24" t="str">
        <f t="shared" si="22"/>
        <v/>
      </c>
      <c r="L91" s="22" t="str">
        <f t="shared" ca="1" si="23"/>
        <v/>
      </c>
      <c r="M91" s="22" t="str">
        <f t="shared" ca="1" si="24"/>
        <v/>
      </c>
      <c r="N91" s="22" t="str">
        <f t="shared" ca="1" si="25"/>
        <v/>
      </c>
      <c r="O91" s="22" t="str">
        <f t="shared" si="26"/>
        <v/>
      </c>
      <c r="P91" s="22" t="str">
        <f t="shared" ca="1" si="27"/>
        <v/>
      </c>
      <c r="Q91" s="22" t="str">
        <f t="shared" ca="1" si="28"/>
        <v/>
      </c>
      <c r="R91" s="22" t="str">
        <f t="shared" ca="1" si="29"/>
        <v/>
      </c>
      <c r="S91" s="22" t="str">
        <f t="shared" si="30"/>
        <v/>
      </c>
      <c r="T91" s="22" t="str">
        <f t="shared" si="31"/>
        <v/>
      </c>
      <c r="U91" s="22" t="str">
        <f t="shared" si="32"/>
        <v/>
      </c>
      <c r="V91" s="22" t="str">
        <f t="shared" si="33"/>
        <v/>
      </c>
      <c r="W91" s="26" t="str">
        <f t="shared" si="34"/>
        <v/>
      </c>
    </row>
    <row r="92" spans="1:23" x14ac:dyDescent="0.25">
      <c r="A92" s="24"/>
      <c r="B92" s="22"/>
      <c r="C92" s="31"/>
      <c r="D92" s="31"/>
      <c r="E92" s="31"/>
      <c r="F92" s="31"/>
      <c r="G92" s="31"/>
      <c r="H92" s="31"/>
      <c r="I92" s="31"/>
      <c r="J92" s="32"/>
      <c r="K92" s="24" t="str">
        <f t="shared" si="22"/>
        <v/>
      </c>
      <c r="L92" s="22" t="str">
        <f t="shared" ca="1" si="23"/>
        <v/>
      </c>
      <c r="M92" s="22" t="str">
        <f t="shared" ca="1" si="24"/>
        <v/>
      </c>
      <c r="N92" s="22" t="str">
        <f t="shared" ca="1" si="25"/>
        <v/>
      </c>
      <c r="O92" s="22" t="str">
        <f t="shared" si="26"/>
        <v/>
      </c>
      <c r="P92" s="22" t="str">
        <f t="shared" ca="1" si="27"/>
        <v/>
      </c>
      <c r="Q92" s="22" t="str">
        <f t="shared" ca="1" si="28"/>
        <v/>
      </c>
      <c r="R92" s="22" t="str">
        <f t="shared" ca="1" si="29"/>
        <v/>
      </c>
      <c r="S92" s="22" t="str">
        <f t="shared" si="30"/>
        <v/>
      </c>
      <c r="T92" s="22" t="str">
        <f t="shared" si="31"/>
        <v/>
      </c>
      <c r="U92" s="22" t="str">
        <f t="shared" si="32"/>
        <v/>
      </c>
      <c r="V92" s="22" t="str">
        <f t="shared" si="33"/>
        <v/>
      </c>
      <c r="W92" s="26" t="str">
        <f t="shared" si="34"/>
        <v/>
      </c>
    </row>
    <row r="93" spans="1:23" x14ac:dyDescent="0.25">
      <c r="A93" s="24"/>
      <c r="B93" s="22"/>
      <c r="C93" s="31"/>
      <c r="D93" s="31"/>
      <c r="E93" s="31"/>
      <c r="F93" s="31"/>
      <c r="G93" s="31"/>
      <c r="H93" s="31"/>
      <c r="I93" s="31"/>
      <c r="J93" s="32"/>
      <c r="K93" s="24" t="str">
        <f t="shared" si="22"/>
        <v/>
      </c>
      <c r="L93" s="22" t="str">
        <f t="shared" ca="1" si="23"/>
        <v/>
      </c>
      <c r="M93" s="22" t="str">
        <f t="shared" ca="1" si="24"/>
        <v/>
      </c>
      <c r="N93" s="22" t="str">
        <f t="shared" ca="1" si="25"/>
        <v/>
      </c>
      <c r="O93" s="22" t="str">
        <f t="shared" si="26"/>
        <v/>
      </c>
      <c r="P93" s="22" t="str">
        <f t="shared" ca="1" si="27"/>
        <v/>
      </c>
      <c r="Q93" s="22" t="str">
        <f t="shared" ca="1" si="28"/>
        <v/>
      </c>
      <c r="R93" s="22" t="str">
        <f t="shared" ca="1" si="29"/>
        <v/>
      </c>
      <c r="S93" s="22" t="str">
        <f t="shared" si="30"/>
        <v/>
      </c>
      <c r="T93" s="22" t="str">
        <f t="shared" si="31"/>
        <v/>
      </c>
      <c r="U93" s="22" t="str">
        <f t="shared" si="32"/>
        <v/>
      </c>
      <c r="V93" s="22" t="str">
        <f t="shared" si="33"/>
        <v/>
      </c>
      <c r="W93" s="26" t="str">
        <f t="shared" si="34"/>
        <v/>
      </c>
    </row>
    <row r="94" spans="1:23" x14ac:dyDescent="0.25">
      <c r="A94" s="24"/>
      <c r="B94" s="22"/>
      <c r="C94" s="31"/>
      <c r="D94" s="31"/>
      <c r="E94" s="31"/>
      <c r="F94" s="31"/>
      <c r="G94" s="31"/>
      <c r="H94" s="31"/>
      <c r="I94" s="31"/>
      <c r="J94" s="32"/>
      <c r="K94" s="24" t="str">
        <f t="shared" si="22"/>
        <v/>
      </c>
      <c r="L94" s="22" t="str">
        <f t="shared" ca="1" si="23"/>
        <v/>
      </c>
      <c r="M94" s="22" t="str">
        <f t="shared" ca="1" si="24"/>
        <v/>
      </c>
      <c r="N94" s="22" t="str">
        <f t="shared" ca="1" si="25"/>
        <v/>
      </c>
      <c r="O94" s="22" t="str">
        <f t="shared" si="26"/>
        <v/>
      </c>
      <c r="P94" s="22" t="str">
        <f t="shared" ca="1" si="27"/>
        <v/>
      </c>
      <c r="Q94" s="22" t="str">
        <f t="shared" ca="1" si="28"/>
        <v/>
      </c>
      <c r="R94" s="22" t="str">
        <f t="shared" ca="1" si="29"/>
        <v/>
      </c>
      <c r="S94" s="22" t="str">
        <f t="shared" si="30"/>
        <v/>
      </c>
      <c r="T94" s="22" t="str">
        <f t="shared" si="31"/>
        <v/>
      </c>
      <c r="U94" s="22" t="str">
        <f t="shared" si="32"/>
        <v/>
      </c>
      <c r="V94" s="22" t="str">
        <f t="shared" si="33"/>
        <v/>
      </c>
      <c r="W94" s="26" t="str">
        <f t="shared" si="34"/>
        <v/>
      </c>
    </row>
    <row r="95" spans="1:23" x14ac:dyDescent="0.25">
      <c r="A95" s="24"/>
      <c r="B95" s="22"/>
      <c r="C95" s="31"/>
      <c r="D95" s="31"/>
      <c r="E95" s="31"/>
      <c r="F95" s="31"/>
      <c r="G95" s="31"/>
      <c r="H95" s="31"/>
      <c r="I95" s="31"/>
      <c r="J95" s="32"/>
      <c r="K95" s="24" t="str">
        <f t="shared" si="22"/>
        <v/>
      </c>
      <c r="L95" s="22" t="str">
        <f t="shared" ca="1" si="23"/>
        <v/>
      </c>
      <c r="M95" s="22" t="str">
        <f t="shared" ca="1" si="24"/>
        <v/>
      </c>
      <c r="N95" s="22" t="str">
        <f t="shared" ca="1" si="25"/>
        <v/>
      </c>
      <c r="O95" s="22" t="str">
        <f t="shared" si="26"/>
        <v/>
      </c>
      <c r="P95" s="22" t="str">
        <f t="shared" ca="1" si="27"/>
        <v/>
      </c>
      <c r="Q95" s="22" t="str">
        <f t="shared" ca="1" si="28"/>
        <v/>
      </c>
      <c r="R95" s="22" t="str">
        <f t="shared" ca="1" si="29"/>
        <v/>
      </c>
      <c r="S95" s="22" t="str">
        <f t="shared" si="30"/>
        <v/>
      </c>
      <c r="T95" s="22" t="str">
        <f t="shared" si="31"/>
        <v/>
      </c>
      <c r="U95" s="22" t="str">
        <f t="shared" si="32"/>
        <v/>
      </c>
      <c r="V95" s="22" t="str">
        <f t="shared" si="33"/>
        <v/>
      </c>
      <c r="W95" s="26" t="str">
        <f t="shared" si="34"/>
        <v/>
      </c>
    </row>
    <row r="96" spans="1:23" x14ac:dyDescent="0.25">
      <c r="A96" s="24"/>
      <c r="B96" s="22"/>
      <c r="C96" s="31"/>
      <c r="D96" s="31"/>
      <c r="E96" s="31"/>
      <c r="F96" s="31"/>
      <c r="G96" s="31"/>
      <c r="H96" s="31"/>
      <c r="I96" s="31"/>
      <c r="J96" s="32"/>
      <c r="K96" s="24" t="str">
        <f t="shared" si="22"/>
        <v/>
      </c>
      <c r="L96" s="22" t="str">
        <f t="shared" ca="1" si="23"/>
        <v/>
      </c>
      <c r="M96" s="22" t="str">
        <f t="shared" ca="1" si="24"/>
        <v/>
      </c>
      <c r="N96" s="22" t="str">
        <f t="shared" ca="1" si="25"/>
        <v/>
      </c>
      <c r="O96" s="22" t="str">
        <f t="shared" si="26"/>
        <v/>
      </c>
      <c r="P96" s="22" t="str">
        <f t="shared" ca="1" si="27"/>
        <v/>
      </c>
      <c r="Q96" s="22" t="str">
        <f t="shared" ca="1" si="28"/>
        <v/>
      </c>
      <c r="R96" s="22" t="str">
        <f t="shared" ca="1" si="29"/>
        <v/>
      </c>
      <c r="S96" s="22" t="str">
        <f t="shared" si="30"/>
        <v/>
      </c>
      <c r="T96" s="22" t="str">
        <f t="shared" si="31"/>
        <v/>
      </c>
      <c r="U96" s="22" t="str">
        <f t="shared" si="32"/>
        <v/>
      </c>
      <c r="V96" s="22" t="str">
        <f t="shared" si="33"/>
        <v/>
      </c>
      <c r="W96" s="26" t="str">
        <f t="shared" si="34"/>
        <v/>
      </c>
    </row>
    <row r="97" spans="1:23" x14ac:dyDescent="0.25">
      <c r="A97" s="24"/>
      <c r="B97" s="22"/>
      <c r="C97" s="31"/>
      <c r="D97" s="31"/>
      <c r="E97" s="31"/>
      <c r="F97" s="31"/>
      <c r="G97" s="31"/>
      <c r="H97" s="31"/>
      <c r="I97" s="31"/>
      <c r="J97" s="32"/>
      <c r="K97" s="24" t="str">
        <f t="shared" si="22"/>
        <v/>
      </c>
      <c r="L97" s="22" t="str">
        <f t="shared" ca="1" si="23"/>
        <v/>
      </c>
      <c r="M97" s="22" t="str">
        <f t="shared" ca="1" si="24"/>
        <v/>
      </c>
      <c r="N97" s="22" t="str">
        <f t="shared" ca="1" si="25"/>
        <v/>
      </c>
      <c r="O97" s="22" t="str">
        <f t="shared" si="26"/>
        <v/>
      </c>
      <c r="P97" s="22" t="str">
        <f t="shared" ca="1" si="27"/>
        <v/>
      </c>
      <c r="Q97" s="22" t="str">
        <f t="shared" ca="1" si="28"/>
        <v/>
      </c>
      <c r="R97" s="22" t="str">
        <f t="shared" ca="1" si="29"/>
        <v/>
      </c>
      <c r="S97" s="22" t="str">
        <f t="shared" si="30"/>
        <v/>
      </c>
      <c r="T97" s="22" t="str">
        <f t="shared" si="31"/>
        <v/>
      </c>
      <c r="U97" s="22" t="str">
        <f t="shared" si="32"/>
        <v/>
      </c>
      <c r="V97" s="22" t="str">
        <f t="shared" si="33"/>
        <v/>
      </c>
      <c r="W97" s="26" t="str">
        <f t="shared" si="34"/>
        <v/>
      </c>
    </row>
    <row r="98" spans="1:23" x14ac:dyDescent="0.25">
      <c r="A98" s="24"/>
      <c r="B98" s="22"/>
      <c r="C98" s="31"/>
      <c r="D98" s="31"/>
      <c r="E98" s="31"/>
      <c r="F98" s="31"/>
      <c r="G98" s="31"/>
      <c r="H98" s="31"/>
      <c r="I98" s="31"/>
      <c r="J98" s="32"/>
      <c r="K98" s="24" t="str">
        <f t="shared" si="22"/>
        <v/>
      </c>
      <c r="L98" s="22" t="str">
        <f t="shared" ca="1" si="23"/>
        <v/>
      </c>
      <c r="M98" s="22" t="str">
        <f t="shared" ca="1" si="24"/>
        <v/>
      </c>
      <c r="N98" s="22" t="str">
        <f t="shared" ca="1" si="25"/>
        <v/>
      </c>
      <c r="O98" s="22" t="str">
        <f t="shared" si="26"/>
        <v/>
      </c>
      <c r="P98" s="22" t="str">
        <f t="shared" ca="1" si="27"/>
        <v/>
      </c>
      <c r="Q98" s="22" t="str">
        <f t="shared" ca="1" si="28"/>
        <v/>
      </c>
      <c r="R98" s="22" t="str">
        <f t="shared" ca="1" si="29"/>
        <v/>
      </c>
      <c r="S98" s="22" t="str">
        <f t="shared" si="30"/>
        <v/>
      </c>
      <c r="T98" s="22" t="str">
        <f t="shared" si="31"/>
        <v/>
      </c>
      <c r="U98" s="22" t="str">
        <f t="shared" si="32"/>
        <v/>
      </c>
      <c r="V98" s="22" t="str">
        <f t="shared" si="33"/>
        <v/>
      </c>
      <c r="W98" s="26" t="str">
        <f t="shared" si="34"/>
        <v/>
      </c>
    </row>
    <row r="99" spans="1:23" x14ac:dyDescent="0.25">
      <c r="A99" s="24"/>
      <c r="B99" s="22"/>
      <c r="C99" s="31"/>
      <c r="D99" s="31"/>
      <c r="E99" s="31"/>
      <c r="F99" s="31"/>
      <c r="G99" s="31"/>
      <c r="H99" s="31"/>
      <c r="I99" s="31"/>
      <c r="J99" s="32"/>
      <c r="K99" s="24" t="str">
        <f t="shared" si="22"/>
        <v/>
      </c>
      <c r="L99" s="22" t="str">
        <f t="shared" ca="1" si="23"/>
        <v/>
      </c>
      <c r="M99" s="22" t="str">
        <f t="shared" ca="1" si="24"/>
        <v/>
      </c>
      <c r="N99" s="22" t="str">
        <f t="shared" ca="1" si="25"/>
        <v/>
      </c>
      <c r="O99" s="22" t="str">
        <f t="shared" si="26"/>
        <v/>
      </c>
      <c r="P99" s="22" t="str">
        <f t="shared" ca="1" si="27"/>
        <v/>
      </c>
      <c r="Q99" s="22" t="str">
        <f t="shared" ca="1" si="28"/>
        <v/>
      </c>
      <c r="R99" s="22" t="str">
        <f t="shared" ca="1" si="29"/>
        <v/>
      </c>
      <c r="S99" s="22" t="str">
        <f t="shared" si="30"/>
        <v/>
      </c>
      <c r="T99" s="22" t="str">
        <f t="shared" si="31"/>
        <v/>
      </c>
      <c r="U99" s="22" t="str">
        <f t="shared" si="32"/>
        <v/>
      </c>
      <c r="V99" s="22" t="str">
        <f t="shared" si="33"/>
        <v/>
      </c>
      <c r="W99" s="26" t="str">
        <f t="shared" si="34"/>
        <v/>
      </c>
    </row>
    <row r="100" spans="1:23" x14ac:dyDescent="0.25">
      <c r="A100" s="24"/>
      <c r="B100" s="22"/>
      <c r="C100" s="31"/>
      <c r="D100" s="31"/>
      <c r="E100" s="31"/>
      <c r="F100" s="31"/>
      <c r="G100" s="31"/>
      <c r="H100" s="31"/>
      <c r="I100" s="31"/>
      <c r="J100" s="32"/>
      <c r="K100" s="24" t="str">
        <f t="shared" si="22"/>
        <v/>
      </c>
      <c r="L100" s="22" t="str">
        <f t="shared" ca="1" si="23"/>
        <v/>
      </c>
      <c r="M100" s="22" t="str">
        <f t="shared" ca="1" si="24"/>
        <v/>
      </c>
      <c r="N100" s="22" t="str">
        <f t="shared" ca="1" si="25"/>
        <v/>
      </c>
      <c r="O100" s="22" t="str">
        <f t="shared" si="26"/>
        <v/>
      </c>
      <c r="P100" s="22" t="str">
        <f t="shared" ca="1" si="27"/>
        <v/>
      </c>
      <c r="Q100" s="22" t="str">
        <f t="shared" ca="1" si="28"/>
        <v/>
      </c>
      <c r="R100" s="22" t="str">
        <f t="shared" ca="1" si="29"/>
        <v/>
      </c>
      <c r="S100" s="22" t="str">
        <f t="shared" si="30"/>
        <v/>
      </c>
      <c r="T100" s="22" t="str">
        <f t="shared" si="31"/>
        <v/>
      </c>
      <c r="U100" s="22" t="str">
        <f t="shared" si="32"/>
        <v/>
      </c>
      <c r="V100" s="22" t="str">
        <f t="shared" si="33"/>
        <v/>
      </c>
      <c r="W100" s="26" t="str">
        <f t="shared" si="34"/>
        <v/>
      </c>
    </row>
    <row r="101" spans="1:23" x14ac:dyDescent="0.25">
      <c r="A101" s="24"/>
      <c r="B101" s="22"/>
      <c r="C101" s="31"/>
      <c r="D101" s="31"/>
      <c r="E101" s="31"/>
      <c r="F101" s="31"/>
      <c r="G101" s="31"/>
      <c r="H101" s="31"/>
      <c r="I101" s="31"/>
      <c r="J101" s="32"/>
      <c r="K101" s="24" t="str">
        <f t="shared" si="22"/>
        <v/>
      </c>
      <c r="L101" s="22" t="str">
        <f t="shared" ca="1" si="23"/>
        <v/>
      </c>
      <c r="M101" s="22" t="str">
        <f t="shared" ca="1" si="24"/>
        <v/>
      </c>
      <c r="N101" s="22" t="str">
        <f t="shared" ca="1" si="25"/>
        <v/>
      </c>
      <c r="O101" s="22" t="str">
        <f t="shared" si="26"/>
        <v/>
      </c>
      <c r="P101" s="22" t="str">
        <f t="shared" ca="1" si="27"/>
        <v/>
      </c>
      <c r="Q101" s="22" t="str">
        <f t="shared" ca="1" si="28"/>
        <v/>
      </c>
      <c r="R101" s="22" t="str">
        <f t="shared" ca="1" si="29"/>
        <v/>
      </c>
      <c r="S101" s="22" t="str">
        <f t="shared" si="30"/>
        <v/>
      </c>
      <c r="T101" s="22" t="str">
        <f t="shared" si="31"/>
        <v/>
      </c>
      <c r="U101" s="22" t="str">
        <f t="shared" si="32"/>
        <v/>
      </c>
      <c r="V101" s="22" t="str">
        <f t="shared" si="33"/>
        <v/>
      </c>
      <c r="W101" s="26" t="str">
        <f t="shared" si="34"/>
        <v/>
      </c>
    </row>
    <row r="102" spans="1:23" x14ac:dyDescent="0.25">
      <c r="A102" s="24"/>
      <c r="B102" s="22"/>
      <c r="C102" s="31"/>
      <c r="D102" s="31"/>
      <c r="E102" s="31"/>
      <c r="F102" s="31"/>
      <c r="G102" s="31"/>
      <c r="H102" s="31"/>
      <c r="I102" s="31"/>
      <c r="J102" s="32"/>
      <c r="K102" s="24" t="str">
        <f t="shared" si="22"/>
        <v/>
      </c>
      <c r="L102" s="22" t="str">
        <f t="shared" ca="1" si="23"/>
        <v/>
      </c>
      <c r="M102" s="22" t="str">
        <f t="shared" ca="1" si="24"/>
        <v/>
      </c>
      <c r="N102" s="22" t="str">
        <f t="shared" ca="1" si="25"/>
        <v/>
      </c>
      <c r="O102" s="22" t="str">
        <f t="shared" si="26"/>
        <v/>
      </c>
      <c r="P102" s="22" t="str">
        <f t="shared" ca="1" si="27"/>
        <v/>
      </c>
      <c r="Q102" s="22" t="str">
        <f t="shared" ca="1" si="28"/>
        <v/>
      </c>
      <c r="R102" s="22" t="str">
        <f t="shared" ca="1" si="29"/>
        <v/>
      </c>
      <c r="S102" s="22" t="str">
        <f t="shared" si="30"/>
        <v/>
      </c>
      <c r="T102" s="22" t="str">
        <f t="shared" si="31"/>
        <v/>
      </c>
      <c r="U102" s="22" t="str">
        <f t="shared" si="32"/>
        <v/>
      </c>
      <c r="V102" s="22" t="str">
        <f t="shared" si="33"/>
        <v/>
      </c>
      <c r="W102" s="26" t="str">
        <f t="shared" si="34"/>
        <v/>
      </c>
    </row>
    <row r="103" spans="1:23" x14ac:dyDescent="0.25">
      <c r="A103" s="24"/>
      <c r="B103" s="22"/>
      <c r="C103" s="31"/>
      <c r="D103" s="31"/>
      <c r="E103" s="31"/>
      <c r="F103" s="31"/>
      <c r="G103" s="31"/>
      <c r="H103" s="31"/>
      <c r="I103" s="31"/>
      <c r="J103" s="32"/>
      <c r="K103" s="24" t="str">
        <f t="shared" si="22"/>
        <v/>
      </c>
      <c r="L103" s="22" t="str">
        <f t="shared" ca="1" si="23"/>
        <v/>
      </c>
      <c r="M103" s="22" t="str">
        <f t="shared" ca="1" si="24"/>
        <v/>
      </c>
      <c r="N103" s="22" t="str">
        <f t="shared" ca="1" si="25"/>
        <v/>
      </c>
      <c r="O103" s="22" t="str">
        <f t="shared" si="26"/>
        <v/>
      </c>
      <c r="P103" s="22" t="str">
        <f t="shared" ca="1" si="27"/>
        <v/>
      </c>
      <c r="Q103" s="22" t="str">
        <f t="shared" ca="1" si="28"/>
        <v/>
      </c>
      <c r="R103" s="22" t="str">
        <f t="shared" ca="1" si="29"/>
        <v/>
      </c>
      <c r="S103" s="22" t="str">
        <f t="shared" si="30"/>
        <v/>
      </c>
      <c r="T103" s="22" t="str">
        <f t="shared" si="31"/>
        <v/>
      </c>
      <c r="U103" s="22" t="str">
        <f t="shared" si="32"/>
        <v/>
      </c>
      <c r="V103" s="22" t="str">
        <f t="shared" si="33"/>
        <v/>
      </c>
      <c r="W103" s="26" t="str">
        <f t="shared" si="34"/>
        <v/>
      </c>
    </row>
    <row r="104" spans="1:23" x14ac:dyDescent="0.25">
      <c r="A104" s="24"/>
      <c r="B104" s="22"/>
      <c r="C104" s="31"/>
      <c r="D104" s="31"/>
      <c r="E104" s="31"/>
      <c r="F104" s="31"/>
      <c r="G104" s="31"/>
      <c r="H104" s="31"/>
      <c r="I104" s="31"/>
      <c r="J104" s="32"/>
      <c r="K104" s="24" t="str">
        <f t="shared" si="22"/>
        <v/>
      </c>
      <c r="L104" s="22" t="str">
        <f t="shared" ca="1" si="23"/>
        <v/>
      </c>
      <c r="M104" s="22" t="str">
        <f t="shared" ca="1" si="24"/>
        <v/>
      </c>
      <c r="N104" s="22" t="str">
        <f t="shared" ca="1" si="25"/>
        <v/>
      </c>
      <c r="O104" s="22" t="str">
        <f t="shared" si="26"/>
        <v/>
      </c>
      <c r="P104" s="22" t="str">
        <f t="shared" ca="1" si="27"/>
        <v/>
      </c>
      <c r="Q104" s="22" t="str">
        <f t="shared" ca="1" si="28"/>
        <v/>
      </c>
      <c r="R104" s="22" t="str">
        <f t="shared" ca="1" si="29"/>
        <v/>
      </c>
      <c r="S104" s="22" t="str">
        <f t="shared" si="30"/>
        <v/>
      </c>
      <c r="T104" s="22" t="str">
        <f t="shared" si="31"/>
        <v/>
      </c>
      <c r="U104" s="22" t="str">
        <f t="shared" si="32"/>
        <v/>
      </c>
      <c r="V104" s="22" t="str">
        <f t="shared" si="33"/>
        <v/>
      </c>
      <c r="W104" s="26" t="str">
        <f t="shared" si="34"/>
        <v/>
      </c>
    </row>
    <row r="105" spans="1:23" x14ac:dyDescent="0.25">
      <c r="A105" s="24"/>
      <c r="B105" s="22"/>
      <c r="C105" s="31"/>
      <c r="D105" s="31"/>
      <c r="E105" s="31"/>
      <c r="F105" s="31"/>
      <c r="G105" s="31"/>
      <c r="H105" s="31"/>
      <c r="I105" s="31"/>
      <c r="J105" s="32"/>
      <c r="K105" s="24" t="str">
        <f t="shared" si="22"/>
        <v/>
      </c>
      <c r="L105" s="22" t="str">
        <f t="shared" ca="1" si="23"/>
        <v/>
      </c>
      <c r="M105" s="22" t="str">
        <f t="shared" ca="1" si="24"/>
        <v/>
      </c>
      <c r="N105" s="22" t="str">
        <f t="shared" ca="1" si="25"/>
        <v/>
      </c>
      <c r="O105" s="22" t="str">
        <f t="shared" si="26"/>
        <v/>
      </c>
      <c r="P105" s="22" t="str">
        <f t="shared" ca="1" si="27"/>
        <v/>
      </c>
      <c r="Q105" s="22" t="str">
        <f t="shared" ca="1" si="28"/>
        <v/>
      </c>
      <c r="R105" s="22" t="str">
        <f t="shared" ca="1" si="29"/>
        <v/>
      </c>
      <c r="S105" s="22" t="str">
        <f t="shared" si="30"/>
        <v/>
      </c>
      <c r="T105" s="22" t="str">
        <f t="shared" si="31"/>
        <v/>
      </c>
      <c r="U105" s="22" t="str">
        <f t="shared" si="32"/>
        <v/>
      </c>
      <c r="V105" s="22" t="str">
        <f t="shared" si="33"/>
        <v/>
      </c>
      <c r="W105" s="26" t="str">
        <f t="shared" si="34"/>
        <v/>
      </c>
    </row>
    <row r="106" spans="1:23" x14ac:dyDescent="0.25">
      <c r="A106" s="24"/>
      <c r="B106" s="22"/>
      <c r="C106" s="31"/>
      <c r="D106" s="31"/>
      <c r="E106" s="31"/>
      <c r="F106" s="31"/>
      <c r="G106" s="31"/>
      <c r="H106" s="31"/>
      <c r="I106" s="31"/>
      <c r="J106" s="32"/>
      <c r="K106" s="24" t="str">
        <f t="shared" si="22"/>
        <v/>
      </c>
      <c r="L106" s="22" t="str">
        <f t="shared" ca="1" si="23"/>
        <v/>
      </c>
      <c r="M106" s="22" t="str">
        <f t="shared" ca="1" si="24"/>
        <v/>
      </c>
      <c r="N106" s="22" t="str">
        <f t="shared" ca="1" si="25"/>
        <v/>
      </c>
      <c r="O106" s="22" t="str">
        <f t="shared" si="26"/>
        <v/>
      </c>
      <c r="P106" s="22" t="str">
        <f t="shared" ca="1" si="27"/>
        <v/>
      </c>
      <c r="Q106" s="22" t="str">
        <f t="shared" ca="1" si="28"/>
        <v/>
      </c>
      <c r="R106" s="22" t="str">
        <f t="shared" ca="1" si="29"/>
        <v/>
      </c>
      <c r="S106" s="22" t="str">
        <f t="shared" si="30"/>
        <v/>
      </c>
      <c r="T106" s="22" t="str">
        <f t="shared" si="31"/>
        <v/>
      </c>
      <c r="U106" s="22" t="str">
        <f t="shared" si="32"/>
        <v/>
      </c>
      <c r="V106" s="22" t="str">
        <f t="shared" si="33"/>
        <v/>
      </c>
      <c r="W106" s="26" t="str">
        <f t="shared" si="34"/>
        <v/>
      </c>
    </row>
    <row r="107" spans="1:23" x14ac:dyDescent="0.25">
      <c r="A107" s="24"/>
      <c r="B107" s="22"/>
      <c r="C107" s="31"/>
      <c r="D107" s="31"/>
      <c r="E107" s="31"/>
      <c r="F107" s="31"/>
      <c r="G107" s="31"/>
      <c r="H107" s="31"/>
      <c r="I107" s="31"/>
      <c r="J107" s="32"/>
      <c r="K107" s="24" t="str">
        <f t="shared" si="22"/>
        <v/>
      </c>
      <c r="L107" s="22" t="str">
        <f t="shared" ca="1" si="23"/>
        <v/>
      </c>
      <c r="M107" s="22" t="str">
        <f t="shared" ca="1" si="24"/>
        <v/>
      </c>
      <c r="N107" s="22" t="str">
        <f t="shared" ca="1" si="25"/>
        <v/>
      </c>
      <c r="O107" s="22" t="str">
        <f t="shared" si="26"/>
        <v/>
      </c>
      <c r="P107" s="22" t="str">
        <f t="shared" ca="1" si="27"/>
        <v/>
      </c>
      <c r="Q107" s="22" t="str">
        <f t="shared" ca="1" si="28"/>
        <v/>
      </c>
      <c r="R107" s="22" t="str">
        <f t="shared" ca="1" si="29"/>
        <v/>
      </c>
      <c r="S107" s="22" t="str">
        <f t="shared" si="30"/>
        <v/>
      </c>
      <c r="T107" s="22" t="str">
        <f t="shared" si="31"/>
        <v/>
      </c>
      <c r="U107" s="22" t="str">
        <f t="shared" si="32"/>
        <v/>
      </c>
      <c r="V107" s="22" t="str">
        <f t="shared" si="33"/>
        <v/>
      </c>
      <c r="W107" s="26" t="str">
        <f t="shared" si="34"/>
        <v/>
      </c>
    </row>
    <row r="108" spans="1:23" x14ac:dyDescent="0.25">
      <c r="A108" s="24"/>
      <c r="B108" s="22"/>
      <c r="C108" s="31"/>
      <c r="D108" s="31"/>
      <c r="E108" s="31"/>
      <c r="F108" s="31"/>
      <c r="G108" s="31"/>
      <c r="H108" s="31"/>
      <c r="I108" s="31"/>
      <c r="J108" s="32"/>
      <c r="K108" s="24" t="str">
        <f t="shared" si="22"/>
        <v/>
      </c>
      <c r="L108" s="22" t="str">
        <f t="shared" ca="1" si="23"/>
        <v/>
      </c>
      <c r="M108" s="22" t="str">
        <f t="shared" ca="1" si="24"/>
        <v/>
      </c>
      <c r="N108" s="22" t="str">
        <f t="shared" ca="1" si="25"/>
        <v/>
      </c>
      <c r="O108" s="22" t="str">
        <f t="shared" si="26"/>
        <v/>
      </c>
      <c r="P108" s="22" t="str">
        <f t="shared" ca="1" si="27"/>
        <v/>
      </c>
      <c r="Q108" s="22" t="str">
        <f t="shared" ca="1" si="28"/>
        <v/>
      </c>
      <c r="R108" s="22" t="str">
        <f t="shared" ca="1" si="29"/>
        <v/>
      </c>
      <c r="S108" s="22" t="str">
        <f t="shared" si="30"/>
        <v/>
      </c>
      <c r="T108" s="22" t="str">
        <f t="shared" si="31"/>
        <v/>
      </c>
      <c r="U108" s="22" t="str">
        <f t="shared" si="32"/>
        <v/>
      </c>
      <c r="V108" s="22" t="str">
        <f t="shared" si="33"/>
        <v/>
      </c>
      <c r="W108" s="26" t="str">
        <f t="shared" si="34"/>
        <v/>
      </c>
    </row>
    <row r="109" spans="1:23" x14ac:dyDescent="0.25">
      <c r="A109" s="24"/>
      <c r="B109" s="22"/>
      <c r="C109" s="31"/>
      <c r="D109" s="31"/>
      <c r="E109" s="31"/>
      <c r="F109" s="31"/>
      <c r="G109" s="31"/>
      <c r="H109" s="31"/>
      <c r="I109" s="31"/>
      <c r="J109" s="32"/>
      <c r="K109" s="24" t="str">
        <f t="shared" si="22"/>
        <v/>
      </c>
      <c r="L109" s="22" t="str">
        <f t="shared" ca="1" si="23"/>
        <v/>
      </c>
      <c r="M109" s="22" t="str">
        <f t="shared" ca="1" si="24"/>
        <v/>
      </c>
      <c r="N109" s="22" t="str">
        <f t="shared" ca="1" si="25"/>
        <v/>
      </c>
      <c r="O109" s="22" t="str">
        <f t="shared" si="26"/>
        <v/>
      </c>
      <c r="P109" s="22" t="str">
        <f t="shared" ca="1" si="27"/>
        <v/>
      </c>
      <c r="Q109" s="22" t="str">
        <f t="shared" ca="1" si="28"/>
        <v/>
      </c>
      <c r="R109" s="22" t="str">
        <f t="shared" ca="1" si="29"/>
        <v/>
      </c>
      <c r="S109" s="22" t="str">
        <f t="shared" si="30"/>
        <v/>
      </c>
      <c r="T109" s="22" t="str">
        <f t="shared" si="31"/>
        <v/>
      </c>
      <c r="U109" s="22" t="str">
        <f t="shared" si="32"/>
        <v/>
      </c>
      <c r="V109" s="22" t="str">
        <f t="shared" si="33"/>
        <v/>
      </c>
      <c r="W109" s="26" t="str">
        <f t="shared" si="34"/>
        <v/>
      </c>
    </row>
    <row r="110" spans="1:23" x14ac:dyDescent="0.25">
      <c r="A110" s="24"/>
      <c r="B110" s="22"/>
      <c r="C110" s="31"/>
      <c r="D110" s="31"/>
      <c r="E110" s="31"/>
      <c r="F110" s="31"/>
      <c r="G110" s="31"/>
      <c r="H110" s="31"/>
      <c r="I110" s="31"/>
      <c r="J110" s="32"/>
      <c r="K110" s="24" t="str">
        <f t="shared" si="22"/>
        <v/>
      </c>
      <c r="L110" s="22" t="str">
        <f t="shared" ca="1" si="23"/>
        <v/>
      </c>
      <c r="M110" s="22" t="str">
        <f t="shared" ca="1" si="24"/>
        <v/>
      </c>
      <c r="N110" s="22" t="str">
        <f t="shared" ca="1" si="25"/>
        <v/>
      </c>
      <c r="O110" s="22" t="str">
        <f t="shared" si="26"/>
        <v/>
      </c>
      <c r="P110" s="22" t="str">
        <f t="shared" ca="1" si="27"/>
        <v/>
      </c>
      <c r="Q110" s="22" t="str">
        <f t="shared" ca="1" si="28"/>
        <v/>
      </c>
      <c r="R110" s="22" t="str">
        <f t="shared" ca="1" si="29"/>
        <v/>
      </c>
      <c r="S110" s="22" t="str">
        <f t="shared" si="30"/>
        <v/>
      </c>
      <c r="T110" s="22" t="str">
        <f t="shared" si="31"/>
        <v/>
      </c>
      <c r="U110" s="22" t="str">
        <f t="shared" si="32"/>
        <v/>
      </c>
      <c r="V110" s="22" t="str">
        <f t="shared" si="33"/>
        <v/>
      </c>
      <c r="W110" s="26" t="str">
        <f t="shared" si="34"/>
        <v/>
      </c>
    </row>
    <row r="111" spans="1:23" x14ac:dyDescent="0.25">
      <c r="A111" s="24"/>
      <c r="B111" s="22"/>
      <c r="C111" s="31"/>
      <c r="D111" s="31"/>
      <c r="E111" s="31"/>
      <c r="F111" s="31"/>
      <c r="G111" s="31"/>
      <c r="H111" s="31"/>
      <c r="I111" s="31"/>
      <c r="J111" s="32"/>
      <c r="K111" s="24" t="str">
        <f t="shared" si="22"/>
        <v/>
      </c>
      <c r="L111" s="22" t="str">
        <f t="shared" ca="1" si="23"/>
        <v/>
      </c>
      <c r="M111" s="22" t="str">
        <f t="shared" ca="1" si="24"/>
        <v/>
      </c>
      <c r="N111" s="22" t="str">
        <f t="shared" ca="1" si="25"/>
        <v/>
      </c>
      <c r="O111" s="22" t="str">
        <f t="shared" si="26"/>
        <v/>
      </c>
      <c r="P111" s="22" t="str">
        <f t="shared" ca="1" si="27"/>
        <v/>
      </c>
      <c r="Q111" s="22" t="str">
        <f t="shared" ca="1" si="28"/>
        <v/>
      </c>
      <c r="R111" s="22" t="str">
        <f t="shared" ca="1" si="29"/>
        <v/>
      </c>
      <c r="S111" s="22" t="str">
        <f t="shared" si="30"/>
        <v/>
      </c>
      <c r="T111" s="22" t="str">
        <f t="shared" si="31"/>
        <v/>
      </c>
      <c r="U111" s="22" t="str">
        <f t="shared" si="32"/>
        <v/>
      </c>
      <c r="V111" s="22" t="str">
        <f t="shared" si="33"/>
        <v/>
      </c>
      <c r="W111" s="26" t="str">
        <f t="shared" si="34"/>
        <v/>
      </c>
    </row>
    <row r="112" spans="1:23" x14ac:dyDescent="0.25">
      <c r="A112" s="24"/>
      <c r="B112" s="22"/>
      <c r="C112" s="31"/>
      <c r="D112" s="31"/>
      <c r="E112" s="31"/>
      <c r="F112" s="31"/>
      <c r="G112" s="31"/>
      <c r="H112" s="31"/>
      <c r="I112" s="31"/>
      <c r="J112" s="32"/>
      <c r="K112" s="24" t="str">
        <f t="shared" si="22"/>
        <v/>
      </c>
      <c r="L112" s="22" t="str">
        <f t="shared" ca="1" si="23"/>
        <v/>
      </c>
      <c r="M112" s="22" t="str">
        <f t="shared" ca="1" si="24"/>
        <v/>
      </c>
      <c r="N112" s="22" t="str">
        <f t="shared" ca="1" si="25"/>
        <v/>
      </c>
      <c r="O112" s="22" t="str">
        <f t="shared" si="26"/>
        <v/>
      </c>
      <c r="P112" s="22" t="str">
        <f t="shared" ca="1" si="27"/>
        <v/>
      </c>
      <c r="Q112" s="22" t="str">
        <f t="shared" ca="1" si="28"/>
        <v/>
      </c>
      <c r="R112" s="22" t="str">
        <f t="shared" ca="1" si="29"/>
        <v/>
      </c>
      <c r="S112" s="22" t="str">
        <f t="shared" si="30"/>
        <v/>
      </c>
      <c r="T112" s="22" t="str">
        <f t="shared" si="31"/>
        <v/>
      </c>
      <c r="U112" s="22" t="str">
        <f t="shared" si="32"/>
        <v/>
      </c>
      <c r="V112" s="22" t="str">
        <f t="shared" si="33"/>
        <v/>
      </c>
      <c r="W112" s="26" t="str">
        <f t="shared" si="34"/>
        <v/>
      </c>
    </row>
    <row r="113" spans="1:23" x14ac:dyDescent="0.25">
      <c r="A113" s="24"/>
      <c r="B113" s="22"/>
      <c r="C113" s="31"/>
      <c r="D113" s="31"/>
      <c r="E113" s="31"/>
      <c r="F113" s="31"/>
      <c r="G113" s="31"/>
      <c r="H113" s="31"/>
      <c r="I113" s="31"/>
      <c r="J113" s="32"/>
      <c r="K113" s="24" t="str">
        <f t="shared" si="22"/>
        <v/>
      </c>
      <c r="L113" s="22" t="str">
        <f t="shared" ca="1" si="23"/>
        <v/>
      </c>
      <c r="M113" s="22" t="str">
        <f t="shared" ca="1" si="24"/>
        <v/>
      </c>
      <c r="N113" s="22" t="str">
        <f t="shared" ca="1" si="25"/>
        <v/>
      </c>
      <c r="O113" s="22" t="str">
        <f t="shared" si="26"/>
        <v/>
      </c>
      <c r="P113" s="22" t="str">
        <f t="shared" ca="1" si="27"/>
        <v/>
      </c>
      <c r="Q113" s="22" t="str">
        <f t="shared" ca="1" si="28"/>
        <v/>
      </c>
      <c r="R113" s="22" t="str">
        <f t="shared" ca="1" si="29"/>
        <v/>
      </c>
      <c r="S113" s="22" t="str">
        <f t="shared" si="30"/>
        <v/>
      </c>
      <c r="T113" s="22" t="str">
        <f t="shared" si="31"/>
        <v/>
      </c>
      <c r="U113" s="22" t="str">
        <f t="shared" si="32"/>
        <v/>
      </c>
      <c r="V113" s="22" t="str">
        <f t="shared" si="33"/>
        <v/>
      </c>
      <c r="W113" s="26" t="str">
        <f t="shared" si="34"/>
        <v/>
      </c>
    </row>
    <row r="114" spans="1:23" x14ac:dyDescent="0.25">
      <c r="A114" s="24"/>
      <c r="B114" s="22"/>
      <c r="C114" s="31"/>
      <c r="D114" s="31"/>
      <c r="E114" s="31"/>
      <c r="F114" s="31"/>
      <c r="G114" s="31"/>
      <c r="H114" s="31"/>
      <c r="I114" s="31"/>
      <c r="J114" s="32"/>
      <c r="K114" s="24" t="str">
        <f t="shared" si="22"/>
        <v/>
      </c>
      <c r="L114" s="22" t="str">
        <f t="shared" ca="1" si="23"/>
        <v/>
      </c>
      <c r="M114" s="22" t="str">
        <f t="shared" ca="1" si="24"/>
        <v/>
      </c>
      <c r="N114" s="22" t="str">
        <f t="shared" ca="1" si="25"/>
        <v/>
      </c>
      <c r="O114" s="22" t="str">
        <f t="shared" si="26"/>
        <v/>
      </c>
      <c r="P114" s="22" t="str">
        <f t="shared" ca="1" si="27"/>
        <v/>
      </c>
      <c r="Q114" s="22" t="str">
        <f t="shared" ca="1" si="28"/>
        <v/>
      </c>
      <c r="R114" s="22" t="str">
        <f t="shared" ca="1" si="29"/>
        <v/>
      </c>
      <c r="S114" s="22" t="str">
        <f t="shared" si="30"/>
        <v/>
      </c>
      <c r="T114" s="22" t="str">
        <f t="shared" si="31"/>
        <v/>
      </c>
      <c r="U114" s="22" t="str">
        <f t="shared" si="32"/>
        <v/>
      </c>
      <c r="V114" s="22" t="str">
        <f t="shared" si="33"/>
        <v/>
      </c>
      <c r="W114" s="26" t="str">
        <f t="shared" si="34"/>
        <v/>
      </c>
    </row>
    <row r="115" spans="1:23" x14ac:dyDescent="0.25">
      <c r="A115" s="24"/>
      <c r="B115" s="22"/>
      <c r="C115" s="31"/>
      <c r="D115" s="31"/>
      <c r="E115" s="31"/>
      <c r="F115" s="31"/>
      <c r="G115" s="31"/>
      <c r="H115" s="31"/>
      <c r="I115" s="31"/>
      <c r="J115" s="32"/>
      <c r="K115" s="24" t="str">
        <f t="shared" si="22"/>
        <v/>
      </c>
      <c r="L115" s="22" t="str">
        <f t="shared" ca="1" si="23"/>
        <v/>
      </c>
      <c r="M115" s="22" t="str">
        <f t="shared" ca="1" si="24"/>
        <v/>
      </c>
      <c r="N115" s="22" t="str">
        <f t="shared" ca="1" si="25"/>
        <v/>
      </c>
      <c r="O115" s="22" t="str">
        <f t="shared" si="26"/>
        <v/>
      </c>
      <c r="P115" s="22" t="str">
        <f t="shared" ca="1" si="27"/>
        <v/>
      </c>
      <c r="Q115" s="22" t="str">
        <f t="shared" ca="1" si="28"/>
        <v/>
      </c>
      <c r="R115" s="22" t="str">
        <f t="shared" ca="1" si="29"/>
        <v/>
      </c>
      <c r="S115" s="22" t="str">
        <f t="shared" si="30"/>
        <v/>
      </c>
      <c r="T115" s="22" t="str">
        <f t="shared" si="31"/>
        <v/>
      </c>
      <c r="U115" s="22" t="str">
        <f t="shared" si="32"/>
        <v/>
      </c>
      <c r="V115" s="22" t="str">
        <f t="shared" si="33"/>
        <v/>
      </c>
      <c r="W115" s="26" t="str">
        <f t="shared" si="34"/>
        <v/>
      </c>
    </row>
    <row r="116" spans="1:23" x14ac:dyDescent="0.25">
      <c r="A116" s="24"/>
      <c r="B116" s="22"/>
      <c r="C116" s="31"/>
      <c r="D116" s="31"/>
      <c r="E116" s="31"/>
      <c r="F116" s="31"/>
      <c r="G116" s="31"/>
      <c r="H116" s="31"/>
      <c r="I116" s="31"/>
      <c r="J116" s="32"/>
      <c r="K116" s="24" t="str">
        <f t="shared" si="22"/>
        <v/>
      </c>
      <c r="L116" s="22" t="str">
        <f t="shared" ca="1" si="23"/>
        <v/>
      </c>
      <c r="M116" s="22" t="str">
        <f t="shared" ca="1" si="24"/>
        <v/>
      </c>
      <c r="N116" s="22" t="str">
        <f t="shared" ca="1" si="25"/>
        <v/>
      </c>
      <c r="O116" s="22" t="str">
        <f t="shared" si="26"/>
        <v/>
      </c>
      <c r="P116" s="22" t="str">
        <f t="shared" ca="1" si="27"/>
        <v/>
      </c>
      <c r="Q116" s="22" t="str">
        <f t="shared" ca="1" si="28"/>
        <v/>
      </c>
      <c r="R116" s="22" t="str">
        <f t="shared" ca="1" si="29"/>
        <v/>
      </c>
      <c r="S116" s="22" t="str">
        <f t="shared" si="30"/>
        <v/>
      </c>
      <c r="T116" s="22" t="str">
        <f t="shared" si="31"/>
        <v/>
      </c>
      <c r="U116" s="22" t="str">
        <f t="shared" si="32"/>
        <v/>
      </c>
      <c r="V116" s="22" t="str">
        <f t="shared" si="33"/>
        <v/>
      </c>
      <c r="W116" s="26" t="str">
        <f t="shared" si="34"/>
        <v/>
      </c>
    </row>
    <row r="117" spans="1:23" x14ac:dyDescent="0.25">
      <c r="A117" s="24"/>
      <c r="B117" s="22"/>
      <c r="C117" s="31"/>
      <c r="D117" s="31"/>
      <c r="E117" s="31"/>
      <c r="F117" s="31"/>
      <c r="G117" s="31"/>
      <c r="H117" s="31"/>
      <c r="I117" s="31"/>
      <c r="J117" s="32"/>
      <c r="K117" s="24" t="str">
        <f t="shared" si="22"/>
        <v/>
      </c>
      <c r="L117" s="22" t="str">
        <f t="shared" ca="1" si="23"/>
        <v/>
      </c>
      <c r="M117" s="22" t="str">
        <f t="shared" ca="1" si="24"/>
        <v/>
      </c>
      <c r="N117" s="22" t="str">
        <f t="shared" ca="1" si="25"/>
        <v/>
      </c>
      <c r="O117" s="22" t="str">
        <f t="shared" si="26"/>
        <v/>
      </c>
      <c r="P117" s="22" t="str">
        <f t="shared" ca="1" si="27"/>
        <v/>
      </c>
      <c r="Q117" s="22" t="str">
        <f t="shared" ca="1" si="28"/>
        <v/>
      </c>
      <c r="R117" s="22" t="str">
        <f t="shared" ca="1" si="29"/>
        <v/>
      </c>
      <c r="S117" s="22" t="str">
        <f t="shared" si="30"/>
        <v/>
      </c>
      <c r="T117" s="22" t="str">
        <f t="shared" si="31"/>
        <v/>
      </c>
      <c r="U117" s="22" t="str">
        <f t="shared" si="32"/>
        <v/>
      </c>
      <c r="V117" s="22" t="str">
        <f t="shared" si="33"/>
        <v/>
      </c>
      <c r="W117" s="26" t="str">
        <f t="shared" si="34"/>
        <v/>
      </c>
    </row>
    <row r="118" spans="1:23" x14ac:dyDescent="0.25">
      <c r="A118" s="24"/>
      <c r="B118" s="22"/>
      <c r="C118" s="31"/>
      <c r="D118" s="31"/>
      <c r="E118" s="31"/>
      <c r="F118" s="31"/>
      <c r="G118" s="31"/>
      <c r="H118" s="31"/>
      <c r="I118" s="31"/>
      <c r="J118" s="32"/>
      <c r="K118" s="24" t="str">
        <f t="shared" si="22"/>
        <v/>
      </c>
      <c r="L118" s="22" t="str">
        <f t="shared" ca="1" si="23"/>
        <v/>
      </c>
      <c r="M118" s="22" t="str">
        <f t="shared" ca="1" si="24"/>
        <v/>
      </c>
      <c r="N118" s="22" t="str">
        <f t="shared" ca="1" si="25"/>
        <v/>
      </c>
      <c r="O118" s="22" t="str">
        <f t="shared" si="26"/>
        <v/>
      </c>
      <c r="P118" s="22" t="str">
        <f t="shared" ca="1" si="27"/>
        <v/>
      </c>
      <c r="Q118" s="22" t="str">
        <f t="shared" ca="1" si="28"/>
        <v/>
      </c>
      <c r="R118" s="22" t="str">
        <f t="shared" ca="1" si="29"/>
        <v/>
      </c>
      <c r="S118" s="22" t="str">
        <f t="shared" si="30"/>
        <v/>
      </c>
      <c r="T118" s="22" t="str">
        <f t="shared" si="31"/>
        <v/>
      </c>
      <c r="U118" s="22" t="str">
        <f t="shared" si="32"/>
        <v/>
      </c>
      <c r="V118" s="22" t="str">
        <f t="shared" si="33"/>
        <v/>
      </c>
      <c r="W118" s="26" t="str">
        <f t="shared" si="34"/>
        <v/>
      </c>
    </row>
    <row r="119" spans="1:23" x14ac:dyDescent="0.25">
      <c r="A119" s="24"/>
      <c r="B119" s="22"/>
      <c r="C119" s="31"/>
      <c r="D119" s="31"/>
      <c r="E119" s="31"/>
      <c r="F119" s="31"/>
      <c r="G119" s="31"/>
      <c r="H119" s="31"/>
      <c r="I119" s="31"/>
      <c r="J119" s="32"/>
      <c r="K119" s="24" t="str">
        <f t="shared" si="22"/>
        <v/>
      </c>
      <c r="L119" s="22" t="str">
        <f t="shared" ca="1" si="23"/>
        <v/>
      </c>
      <c r="M119" s="22" t="str">
        <f t="shared" ca="1" si="24"/>
        <v/>
      </c>
      <c r="N119" s="22" t="str">
        <f t="shared" ca="1" si="25"/>
        <v/>
      </c>
      <c r="O119" s="22" t="str">
        <f t="shared" si="26"/>
        <v/>
      </c>
      <c r="P119" s="22" t="str">
        <f t="shared" ca="1" si="27"/>
        <v/>
      </c>
      <c r="Q119" s="22" t="str">
        <f t="shared" ca="1" si="28"/>
        <v/>
      </c>
      <c r="R119" s="22" t="str">
        <f t="shared" ca="1" si="29"/>
        <v/>
      </c>
      <c r="S119" s="22" t="str">
        <f t="shared" si="30"/>
        <v/>
      </c>
      <c r="T119" s="22" t="str">
        <f t="shared" si="31"/>
        <v/>
      </c>
      <c r="U119" s="22" t="str">
        <f t="shared" si="32"/>
        <v/>
      </c>
      <c r="V119" s="22" t="str">
        <f t="shared" si="33"/>
        <v/>
      </c>
      <c r="W119" s="26" t="str">
        <f t="shared" si="34"/>
        <v/>
      </c>
    </row>
    <row r="120" spans="1:23" x14ac:dyDescent="0.25">
      <c r="A120" s="24"/>
      <c r="B120" s="22"/>
      <c r="C120" s="31"/>
      <c r="D120" s="31"/>
      <c r="E120" s="31"/>
      <c r="F120" s="31"/>
      <c r="G120" s="31"/>
      <c r="H120" s="31"/>
      <c r="I120" s="31"/>
      <c r="J120" s="32"/>
      <c r="K120" s="24" t="str">
        <f t="shared" si="22"/>
        <v/>
      </c>
      <c r="L120" s="22" t="str">
        <f t="shared" ca="1" si="23"/>
        <v/>
      </c>
      <c r="M120" s="22" t="str">
        <f t="shared" ca="1" si="24"/>
        <v/>
      </c>
      <c r="N120" s="22" t="str">
        <f t="shared" ca="1" si="25"/>
        <v/>
      </c>
      <c r="O120" s="22" t="str">
        <f t="shared" si="26"/>
        <v/>
      </c>
      <c r="P120" s="22" t="str">
        <f t="shared" ca="1" si="27"/>
        <v/>
      </c>
      <c r="Q120" s="22" t="str">
        <f t="shared" ca="1" si="28"/>
        <v/>
      </c>
      <c r="R120" s="22" t="str">
        <f t="shared" ca="1" si="29"/>
        <v/>
      </c>
      <c r="S120" s="22" t="str">
        <f t="shared" si="30"/>
        <v/>
      </c>
      <c r="T120" s="22" t="str">
        <f t="shared" si="31"/>
        <v/>
      </c>
      <c r="U120" s="22" t="str">
        <f t="shared" si="32"/>
        <v/>
      </c>
      <c r="V120" s="22" t="str">
        <f t="shared" si="33"/>
        <v/>
      </c>
      <c r="W120" s="26" t="str">
        <f t="shared" si="34"/>
        <v/>
      </c>
    </row>
    <row r="121" spans="1:23" x14ac:dyDescent="0.25">
      <c r="A121" s="24"/>
      <c r="B121" s="22"/>
      <c r="C121" s="31"/>
      <c r="D121" s="31"/>
      <c r="E121" s="31"/>
      <c r="F121" s="31"/>
      <c r="G121" s="31"/>
      <c r="H121" s="31"/>
      <c r="I121" s="31"/>
      <c r="J121" s="32"/>
      <c r="K121" s="24" t="str">
        <f t="shared" si="22"/>
        <v/>
      </c>
      <c r="L121" s="22" t="str">
        <f t="shared" ca="1" si="23"/>
        <v/>
      </c>
      <c r="M121" s="22" t="str">
        <f t="shared" ca="1" si="24"/>
        <v/>
      </c>
      <c r="N121" s="22" t="str">
        <f t="shared" ca="1" si="25"/>
        <v/>
      </c>
      <c r="O121" s="22" t="str">
        <f t="shared" si="26"/>
        <v/>
      </c>
      <c r="P121" s="22" t="str">
        <f t="shared" ca="1" si="27"/>
        <v/>
      </c>
      <c r="Q121" s="22" t="str">
        <f t="shared" ca="1" si="28"/>
        <v/>
      </c>
      <c r="R121" s="22" t="str">
        <f t="shared" ca="1" si="29"/>
        <v/>
      </c>
      <c r="S121" s="22" t="str">
        <f t="shared" si="30"/>
        <v/>
      </c>
      <c r="T121" s="22" t="str">
        <f t="shared" si="31"/>
        <v/>
      </c>
      <c r="U121" s="22" t="str">
        <f t="shared" si="32"/>
        <v/>
      </c>
      <c r="V121" s="22" t="str">
        <f t="shared" si="33"/>
        <v/>
      </c>
      <c r="W121" s="26" t="str">
        <f t="shared" si="34"/>
        <v/>
      </c>
    </row>
    <row r="122" spans="1:23" x14ac:dyDescent="0.25">
      <c r="A122" s="24"/>
      <c r="B122" s="22"/>
      <c r="C122" s="31"/>
      <c r="D122" s="31"/>
      <c r="E122" s="31"/>
      <c r="F122" s="31"/>
      <c r="G122" s="31"/>
      <c r="H122" s="31"/>
      <c r="I122" s="31"/>
      <c r="J122" s="32"/>
      <c r="K122" s="24" t="str">
        <f t="shared" si="22"/>
        <v/>
      </c>
      <c r="L122" s="22" t="str">
        <f t="shared" ca="1" si="23"/>
        <v/>
      </c>
      <c r="M122" s="22" t="str">
        <f t="shared" ca="1" si="24"/>
        <v/>
      </c>
      <c r="N122" s="22" t="str">
        <f t="shared" ca="1" si="25"/>
        <v/>
      </c>
      <c r="O122" s="22" t="str">
        <f t="shared" si="26"/>
        <v/>
      </c>
      <c r="P122" s="22" t="str">
        <f t="shared" ca="1" si="27"/>
        <v/>
      </c>
      <c r="Q122" s="22" t="str">
        <f t="shared" ca="1" si="28"/>
        <v/>
      </c>
      <c r="R122" s="22" t="str">
        <f t="shared" ca="1" si="29"/>
        <v/>
      </c>
      <c r="S122" s="22" t="str">
        <f t="shared" si="30"/>
        <v/>
      </c>
      <c r="T122" s="22" t="str">
        <f t="shared" si="31"/>
        <v/>
      </c>
      <c r="U122" s="22" t="str">
        <f t="shared" si="32"/>
        <v/>
      </c>
      <c r="V122" s="22" t="str">
        <f t="shared" si="33"/>
        <v/>
      </c>
      <c r="W122" s="26" t="str">
        <f t="shared" si="34"/>
        <v/>
      </c>
    </row>
    <row r="123" spans="1:23" x14ac:dyDescent="0.25">
      <c r="A123" s="24"/>
      <c r="B123" s="22"/>
      <c r="C123" s="31"/>
      <c r="D123" s="31"/>
      <c r="E123" s="31"/>
      <c r="F123" s="31"/>
      <c r="G123" s="31"/>
      <c r="H123" s="31"/>
      <c r="I123" s="31"/>
      <c r="J123" s="32"/>
      <c r="K123" s="24" t="str">
        <f t="shared" si="22"/>
        <v/>
      </c>
      <c r="L123" s="22" t="str">
        <f t="shared" ca="1" si="23"/>
        <v/>
      </c>
      <c r="M123" s="22" t="str">
        <f t="shared" ca="1" si="24"/>
        <v/>
      </c>
      <c r="N123" s="22" t="str">
        <f t="shared" ca="1" si="25"/>
        <v/>
      </c>
      <c r="O123" s="22" t="str">
        <f t="shared" si="26"/>
        <v/>
      </c>
      <c r="P123" s="22" t="str">
        <f t="shared" ca="1" si="27"/>
        <v/>
      </c>
      <c r="Q123" s="22" t="str">
        <f t="shared" ca="1" si="28"/>
        <v/>
      </c>
      <c r="R123" s="22" t="str">
        <f t="shared" ca="1" si="29"/>
        <v/>
      </c>
      <c r="S123" s="22" t="str">
        <f t="shared" si="30"/>
        <v/>
      </c>
      <c r="T123" s="22" t="str">
        <f t="shared" si="31"/>
        <v/>
      </c>
      <c r="U123" s="22" t="str">
        <f t="shared" si="32"/>
        <v/>
      </c>
      <c r="V123" s="22" t="str">
        <f t="shared" si="33"/>
        <v/>
      </c>
      <c r="W123" s="26" t="str">
        <f t="shared" si="34"/>
        <v/>
      </c>
    </row>
    <row r="124" spans="1:23" x14ac:dyDescent="0.25">
      <c r="A124" s="24"/>
      <c r="B124" s="22"/>
      <c r="C124" s="31"/>
      <c r="D124" s="31"/>
      <c r="E124" s="31"/>
      <c r="F124" s="31"/>
      <c r="G124" s="31"/>
      <c r="H124" s="31"/>
      <c r="I124" s="31"/>
      <c r="J124" s="32"/>
      <c r="K124" s="24" t="str">
        <f t="shared" si="22"/>
        <v/>
      </c>
      <c r="L124" s="22" t="str">
        <f t="shared" ca="1" si="23"/>
        <v/>
      </c>
      <c r="M124" s="22" t="str">
        <f t="shared" ca="1" si="24"/>
        <v/>
      </c>
      <c r="N124" s="22" t="str">
        <f t="shared" ca="1" si="25"/>
        <v/>
      </c>
      <c r="O124" s="22" t="str">
        <f t="shared" si="26"/>
        <v/>
      </c>
      <c r="P124" s="22" t="str">
        <f t="shared" ca="1" si="27"/>
        <v/>
      </c>
      <c r="Q124" s="22" t="str">
        <f t="shared" ca="1" si="28"/>
        <v/>
      </c>
      <c r="R124" s="22" t="str">
        <f t="shared" ca="1" si="29"/>
        <v/>
      </c>
      <c r="S124" s="22" t="str">
        <f t="shared" si="30"/>
        <v/>
      </c>
      <c r="T124" s="22" t="str">
        <f t="shared" si="31"/>
        <v/>
      </c>
      <c r="U124" s="22" t="str">
        <f t="shared" si="32"/>
        <v/>
      </c>
      <c r="V124" s="22" t="str">
        <f t="shared" si="33"/>
        <v/>
      </c>
      <c r="W124" s="26" t="str">
        <f t="shared" si="34"/>
        <v/>
      </c>
    </row>
    <row r="125" spans="1:23" x14ac:dyDescent="0.25">
      <c r="A125" s="24"/>
      <c r="B125" s="22"/>
      <c r="C125" s="31"/>
      <c r="D125" s="31"/>
      <c r="E125" s="31"/>
      <c r="F125" s="31"/>
      <c r="G125" s="31"/>
      <c r="H125" s="31"/>
      <c r="I125" s="31"/>
      <c r="J125" s="32"/>
      <c r="K125" s="24" t="str">
        <f t="shared" si="22"/>
        <v/>
      </c>
      <c r="L125" s="22" t="str">
        <f t="shared" ca="1" si="23"/>
        <v/>
      </c>
      <c r="M125" s="22" t="str">
        <f t="shared" ca="1" si="24"/>
        <v/>
      </c>
      <c r="N125" s="22" t="str">
        <f t="shared" ca="1" si="25"/>
        <v/>
      </c>
      <c r="O125" s="22" t="str">
        <f t="shared" si="26"/>
        <v/>
      </c>
      <c r="P125" s="22" t="str">
        <f t="shared" ca="1" si="27"/>
        <v/>
      </c>
      <c r="Q125" s="22" t="str">
        <f t="shared" ca="1" si="28"/>
        <v/>
      </c>
      <c r="R125" s="22" t="str">
        <f t="shared" ca="1" si="29"/>
        <v/>
      </c>
      <c r="S125" s="22" t="str">
        <f t="shared" si="30"/>
        <v/>
      </c>
      <c r="T125" s="22" t="str">
        <f t="shared" si="31"/>
        <v/>
      </c>
      <c r="U125" s="22" t="str">
        <f t="shared" si="32"/>
        <v/>
      </c>
      <c r="V125" s="22" t="str">
        <f t="shared" si="33"/>
        <v/>
      </c>
      <c r="W125" s="26" t="str">
        <f t="shared" si="34"/>
        <v/>
      </c>
    </row>
    <row r="126" spans="1:23" x14ac:dyDescent="0.25">
      <c r="A126" s="24"/>
      <c r="B126" s="22"/>
      <c r="C126" s="31"/>
      <c r="D126" s="31"/>
      <c r="E126" s="31"/>
      <c r="F126" s="31"/>
      <c r="G126" s="31"/>
      <c r="H126" s="31"/>
      <c r="I126" s="31"/>
      <c r="J126" s="32"/>
      <c r="K126" s="24" t="str">
        <f t="shared" si="22"/>
        <v/>
      </c>
      <c r="L126" s="22" t="str">
        <f t="shared" ca="1" si="23"/>
        <v/>
      </c>
      <c r="M126" s="22" t="str">
        <f t="shared" ca="1" si="24"/>
        <v/>
      </c>
      <c r="N126" s="22" t="str">
        <f t="shared" ca="1" si="25"/>
        <v/>
      </c>
      <c r="O126" s="22" t="str">
        <f t="shared" si="26"/>
        <v/>
      </c>
      <c r="P126" s="22" t="str">
        <f t="shared" ca="1" si="27"/>
        <v/>
      </c>
      <c r="Q126" s="22" t="str">
        <f t="shared" ca="1" si="28"/>
        <v/>
      </c>
      <c r="R126" s="22" t="str">
        <f t="shared" ca="1" si="29"/>
        <v/>
      </c>
      <c r="S126" s="22" t="str">
        <f t="shared" si="30"/>
        <v/>
      </c>
      <c r="T126" s="22" t="str">
        <f t="shared" si="31"/>
        <v/>
      </c>
      <c r="U126" s="22" t="str">
        <f t="shared" si="32"/>
        <v/>
      </c>
      <c r="V126" s="22" t="str">
        <f t="shared" si="33"/>
        <v/>
      </c>
      <c r="W126" s="26" t="str">
        <f t="shared" si="34"/>
        <v/>
      </c>
    </row>
    <row r="127" spans="1:23" x14ac:dyDescent="0.25">
      <c r="A127" s="24"/>
      <c r="B127" s="22"/>
      <c r="C127" s="31"/>
      <c r="D127" s="31"/>
      <c r="E127" s="31"/>
      <c r="F127" s="31"/>
      <c r="G127" s="31"/>
      <c r="H127" s="31"/>
      <c r="I127" s="31"/>
      <c r="J127" s="32"/>
      <c r="K127" s="24" t="str">
        <f t="shared" si="22"/>
        <v/>
      </c>
      <c r="L127" s="22" t="str">
        <f t="shared" ca="1" si="23"/>
        <v/>
      </c>
      <c r="M127" s="22" t="str">
        <f t="shared" ca="1" si="24"/>
        <v/>
      </c>
      <c r="N127" s="22" t="str">
        <f t="shared" ca="1" si="25"/>
        <v/>
      </c>
      <c r="O127" s="22" t="str">
        <f t="shared" si="26"/>
        <v/>
      </c>
      <c r="P127" s="22" t="str">
        <f t="shared" ca="1" si="27"/>
        <v/>
      </c>
      <c r="Q127" s="22" t="str">
        <f t="shared" ca="1" si="28"/>
        <v/>
      </c>
      <c r="R127" s="22" t="str">
        <f t="shared" ca="1" si="29"/>
        <v/>
      </c>
      <c r="S127" s="22" t="str">
        <f t="shared" si="30"/>
        <v/>
      </c>
      <c r="T127" s="22" t="str">
        <f t="shared" si="31"/>
        <v/>
      </c>
      <c r="U127" s="22" t="str">
        <f t="shared" si="32"/>
        <v/>
      </c>
      <c r="V127" s="22" t="str">
        <f t="shared" si="33"/>
        <v/>
      </c>
      <c r="W127" s="26" t="str">
        <f t="shared" si="34"/>
        <v/>
      </c>
    </row>
    <row r="128" spans="1:23" x14ac:dyDescent="0.25">
      <c r="A128" s="24"/>
      <c r="B128" s="22"/>
      <c r="C128" s="31"/>
      <c r="D128" s="31"/>
      <c r="E128" s="31"/>
      <c r="F128" s="31"/>
      <c r="G128" s="31"/>
      <c r="H128" s="31"/>
      <c r="I128" s="31"/>
      <c r="J128" s="32"/>
      <c r="K128" s="24" t="str">
        <f t="shared" si="22"/>
        <v/>
      </c>
      <c r="L128" s="22" t="str">
        <f t="shared" ca="1" si="23"/>
        <v/>
      </c>
      <c r="M128" s="22" t="str">
        <f t="shared" ca="1" si="24"/>
        <v/>
      </c>
      <c r="N128" s="22" t="str">
        <f t="shared" ca="1" si="25"/>
        <v/>
      </c>
      <c r="O128" s="22" t="str">
        <f t="shared" si="26"/>
        <v/>
      </c>
      <c r="P128" s="22" t="str">
        <f t="shared" ca="1" si="27"/>
        <v/>
      </c>
      <c r="Q128" s="22" t="str">
        <f t="shared" ca="1" si="28"/>
        <v/>
      </c>
      <c r="R128" s="22" t="str">
        <f t="shared" ca="1" si="29"/>
        <v/>
      </c>
      <c r="S128" s="22" t="str">
        <f t="shared" si="30"/>
        <v/>
      </c>
      <c r="T128" s="22" t="str">
        <f t="shared" si="31"/>
        <v/>
      </c>
      <c r="U128" s="22" t="str">
        <f t="shared" si="32"/>
        <v/>
      </c>
      <c r="V128" s="22" t="str">
        <f t="shared" si="33"/>
        <v/>
      </c>
      <c r="W128" s="26" t="str">
        <f t="shared" si="34"/>
        <v/>
      </c>
    </row>
    <row r="129" spans="1:23" x14ac:dyDescent="0.25">
      <c r="A129" s="24"/>
      <c r="B129" s="22"/>
      <c r="C129" s="31"/>
      <c r="D129" s="31"/>
      <c r="E129" s="31"/>
      <c r="F129" s="31"/>
      <c r="G129" s="31"/>
      <c r="H129" s="31"/>
      <c r="I129" s="31"/>
      <c r="J129" s="32"/>
      <c r="K129" s="24" t="str">
        <f t="shared" si="22"/>
        <v/>
      </c>
      <c r="L129" s="22" t="str">
        <f t="shared" ca="1" si="23"/>
        <v/>
      </c>
      <c r="M129" s="22" t="str">
        <f t="shared" ca="1" si="24"/>
        <v/>
      </c>
      <c r="N129" s="22" t="str">
        <f t="shared" ca="1" si="25"/>
        <v/>
      </c>
      <c r="O129" s="22" t="str">
        <f t="shared" si="26"/>
        <v/>
      </c>
      <c r="P129" s="22" t="str">
        <f t="shared" ca="1" si="27"/>
        <v/>
      </c>
      <c r="Q129" s="22" t="str">
        <f t="shared" ca="1" si="28"/>
        <v/>
      </c>
      <c r="R129" s="22" t="str">
        <f t="shared" ca="1" si="29"/>
        <v/>
      </c>
      <c r="S129" s="22" t="str">
        <f t="shared" si="30"/>
        <v/>
      </c>
      <c r="T129" s="22" t="str">
        <f t="shared" si="31"/>
        <v/>
      </c>
      <c r="U129" s="22" t="str">
        <f t="shared" si="32"/>
        <v/>
      </c>
      <c r="V129" s="22" t="str">
        <f t="shared" si="33"/>
        <v/>
      </c>
      <c r="W129" s="26" t="str">
        <f t="shared" si="34"/>
        <v/>
      </c>
    </row>
    <row r="130" spans="1:23" x14ac:dyDescent="0.25">
      <c r="A130" s="24"/>
      <c r="B130" s="22"/>
      <c r="C130" s="31"/>
      <c r="D130" s="31"/>
      <c r="E130" s="31"/>
      <c r="F130" s="31"/>
      <c r="G130" s="31"/>
      <c r="H130" s="31"/>
      <c r="I130" s="31"/>
      <c r="J130" s="32"/>
      <c r="K130" s="24" t="str">
        <f t="shared" si="22"/>
        <v/>
      </c>
      <c r="L130" s="22" t="str">
        <f t="shared" ca="1" si="23"/>
        <v/>
      </c>
      <c r="M130" s="22" t="str">
        <f t="shared" ca="1" si="24"/>
        <v/>
      </c>
      <c r="N130" s="22" t="str">
        <f t="shared" ca="1" si="25"/>
        <v/>
      </c>
      <c r="O130" s="22" t="str">
        <f t="shared" si="26"/>
        <v/>
      </c>
      <c r="P130" s="22" t="str">
        <f t="shared" ca="1" si="27"/>
        <v/>
      </c>
      <c r="Q130" s="22" t="str">
        <f t="shared" ca="1" si="28"/>
        <v/>
      </c>
      <c r="R130" s="22" t="str">
        <f t="shared" ca="1" si="29"/>
        <v/>
      </c>
      <c r="S130" s="22" t="str">
        <f t="shared" si="30"/>
        <v/>
      </c>
      <c r="T130" s="22" t="str">
        <f t="shared" si="31"/>
        <v/>
      </c>
      <c r="U130" s="22" t="str">
        <f t="shared" si="32"/>
        <v/>
      </c>
      <c r="V130" s="22" t="str">
        <f t="shared" si="33"/>
        <v/>
      </c>
      <c r="W130" s="26" t="str">
        <f t="shared" si="34"/>
        <v/>
      </c>
    </row>
    <row r="131" spans="1:23" x14ac:dyDescent="0.25">
      <c r="A131" s="24"/>
      <c r="B131" s="22"/>
      <c r="C131" s="31"/>
      <c r="D131" s="31"/>
      <c r="E131" s="31"/>
      <c r="F131" s="31"/>
      <c r="G131" s="31"/>
      <c r="H131" s="31"/>
      <c r="I131" s="31"/>
      <c r="J131" s="32"/>
      <c r="K131" s="24" t="str">
        <f t="shared" si="22"/>
        <v/>
      </c>
      <c r="L131" s="22" t="str">
        <f t="shared" ca="1" si="23"/>
        <v/>
      </c>
      <c r="M131" s="22" t="str">
        <f t="shared" ca="1" si="24"/>
        <v/>
      </c>
      <c r="N131" s="22" t="str">
        <f t="shared" ca="1" si="25"/>
        <v/>
      </c>
      <c r="O131" s="22" t="str">
        <f t="shared" si="26"/>
        <v/>
      </c>
      <c r="P131" s="22" t="str">
        <f t="shared" ca="1" si="27"/>
        <v/>
      </c>
      <c r="Q131" s="22" t="str">
        <f t="shared" ca="1" si="28"/>
        <v/>
      </c>
      <c r="R131" s="22" t="str">
        <f t="shared" ca="1" si="29"/>
        <v/>
      </c>
      <c r="S131" s="22" t="str">
        <f t="shared" si="30"/>
        <v/>
      </c>
      <c r="T131" s="22" t="str">
        <f t="shared" si="31"/>
        <v/>
      </c>
      <c r="U131" s="22" t="str">
        <f t="shared" si="32"/>
        <v/>
      </c>
      <c r="V131" s="22" t="str">
        <f t="shared" si="33"/>
        <v/>
      </c>
      <c r="W131" s="26" t="str">
        <f t="shared" si="34"/>
        <v/>
      </c>
    </row>
    <row r="132" spans="1:23" x14ac:dyDescent="0.25">
      <c r="A132" s="24"/>
      <c r="B132" s="22"/>
      <c r="C132" s="31"/>
      <c r="D132" s="31"/>
      <c r="E132" s="31"/>
      <c r="F132" s="31"/>
      <c r="G132" s="31"/>
      <c r="H132" s="31"/>
      <c r="I132" s="31"/>
      <c r="J132" s="32"/>
      <c r="K132" s="24" t="str">
        <f t="shared" ref="K132:K195" si="35">IF(ISBLANK(A132),"",IF(ISBLANK(B132),0,IF(B132="Retourné",1,0)))</f>
        <v/>
      </c>
      <c r="L132" s="22" t="str">
        <f t="shared" ref="L132:L195" ca="1" si="36">IF(ISBLANK(A132),"",IF(ISBLANK(C132),0,IF(EDATE(C132,6)&gt;=TODAY(),1,0)))</f>
        <v/>
      </c>
      <c r="M132" s="22" t="str">
        <f t="shared" ref="M132:M195" ca="1" si="37">IF(ISBLANK(A132),"",IF(ISBLANK(D132),0,IF(EDATE(D132,6)&gt;=TODAY(),1,0)))</f>
        <v/>
      </c>
      <c r="N132" s="22" t="str">
        <f t="shared" ref="N132:N195" ca="1" si="38">IF(ISBLANK(A132),"",IF(ISBLANK(E132),0,IF(E132&gt;=TODAY(),1,0)))</f>
        <v/>
      </c>
      <c r="O132" s="22" t="str">
        <f t="shared" ref="O132:O195" si="39">IF(ISBLANK(A132),"",IF(ISBLANK(H132),0,IF(152="NA","NA",IF(H132="Retournée",1,0))))</f>
        <v/>
      </c>
      <c r="P132" s="22" t="str">
        <f t="shared" ref="P132:P195" ca="1" si="40">IF(ISBLANK(A132),"",IF(ISBLANK(F132),0,IF(EDATE(F132,6)&gt;=TODAY(),1,0)))</f>
        <v/>
      </c>
      <c r="Q132" s="22" t="str">
        <f t="shared" ref="Q132:Q195" ca="1" si="41">IF(ISBLANK(A132),"",IF(ISBLANK(G132),0,IF(EDATE(G132,12)&gt;=TODAY(),1,0)))</f>
        <v/>
      </c>
      <c r="R132" s="22" t="str">
        <f t="shared" ref="R132:R195" ca="1" si="42">IF(ISBLANK(A132),"",IF(ISBLANK(I132),0,IF(EDATE(I132,3)&gt;=TODAY(),1,0)))</f>
        <v/>
      </c>
      <c r="S132" s="22" t="str">
        <f t="shared" ref="S132:S195" si="43">IF(ISBLANK(A132),"",IF(ISBLANK(J132),0,IF(J132="NA","NA",IF(J132="Retournée",1,0))))</f>
        <v/>
      </c>
      <c r="T132" s="22" t="str">
        <f t="shared" ref="T132:T195" si="44">IF(ISBLANK(A132),"",SUM(K132:S132))</f>
        <v/>
      </c>
      <c r="U132" s="22" t="str">
        <f t="shared" ref="U132:U195" si="45">IF(ISBLANK(A132),"",COUNT(K132:S132))</f>
        <v/>
      </c>
      <c r="V132" s="22" t="str">
        <f t="shared" ref="V132:V195" si="46">IF(ISBLANK(A132),"",T132/U132)</f>
        <v/>
      </c>
      <c r="W132" s="26" t="str">
        <f t="shared" ref="W132:W195" si="47">IF(ISBLANK(A132),"",COUNTIF(K132:S132,0))</f>
        <v/>
      </c>
    </row>
    <row r="133" spans="1:23" x14ac:dyDescent="0.25">
      <c r="A133" s="24"/>
      <c r="B133" s="22"/>
      <c r="C133" s="31"/>
      <c r="D133" s="31"/>
      <c r="E133" s="31"/>
      <c r="F133" s="31"/>
      <c r="G133" s="31"/>
      <c r="H133" s="31"/>
      <c r="I133" s="31"/>
      <c r="J133" s="32"/>
      <c r="K133" s="24" t="str">
        <f t="shared" si="35"/>
        <v/>
      </c>
      <c r="L133" s="22" t="str">
        <f t="shared" ca="1" si="36"/>
        <v/>
      </c>
      <c r="M133" s="22" t="str">
        <f t="shared" ca="1" si="37"/>
        <v/>
      </c>
      <c r="N133" s="22" t="str">
        <f t="shared" ca="1" si="38"/>
        <v/>
      </c>
      <c r="O133" s="22" t="str">
        <f t="shared" si="39"/>
        <v/>
      </c>
      <c r="P133" s="22" t="str">
        <f t="shared" ca="1" si="40"/>
        <v/>
      </c>
      <c r="Q133" s="22" t="str">
        <f t="shared" ca="1" si="41"/>
        <v/>
      </c>
      <c r="R133" s="22" t="str">
        <f t="shared" ca="1" si="42"/>
        <v/>
      </c>
      <c r="S133" s="22" t="str">
        <f t="shared" si="43"/>
        <v/>
      </c>
      <c r="T133" s="22" t="str">
        <f t="shared" si="44"/>
        <v/>
      </c>
      <c r="U133" s="22" t="str">
        <f t="shared" si="45"/>
        <v/>
      </c>
      <c r="V133" s="22" t="str">
        <f t="shared" si="46"/>
        <v/>
      </c>
      <c r="W133" s="26" t="str">
        <f t="shared" si="47"/>
        <v/>
      </c>
    </row>
    <row r="134" spans="1:23" x14ac:dyDescent="0.25">
      <c r="A134" s="24"/>
      <c r="B134" s="22"/>
      <c r="C134" s="31"/>
      <c r="D134" s="31"/>
      <c r="E134" s="31"/>
      <c r="F134" s="31"/>
      <c r="G134" s="31"/>
      <c r="H134" s="31"/>
      <c r="I134" s="31"/>
      <c r="J134" s="32"/>
      <c r="K134" s="24" t="str">
        <f t="shared" si="35"/>
        <v/>
      </c>
      <c r="L134" s="22" t="str">
        <f t="shared" ca="1" si="36"/>
        <v/>
      </c>
      <c r="M134" s="22" t="str">
        <f t="shared" ca="1" si="37"/>
        <v/>
      </c>
      <c r="N134" s="22" t="str">
        <f t="shared" ca="1" si="38"/>
        <v/>
      </c>
      <c r="O134" s="22" t="str">
        <f t="shared" si="39"/>
        <v/>
      </c>
      <c r="P134" s="22" t="str">
        <f t="shared" ca="1" si="40"/>
        <v/>
      </c>
      <c r="Q134" s="22" t="str">
        <f t="shared" ca="1" si="41"/>
        <v/>
      </c>
      <c r="R134" s="22" t="str">
        <f t="shared" ca="1" si="42"/>
        <v/>
      </c>
      <c r="S134" s="22" t="str">
        <f t="shared" si="43"/>
        <v/>
      </c>
      <c r="T134" s="22" t="str">
        <f t="shared" si="44"/>
        <v/>
      </c>
      <c r="U134" s="22" t="str">
        <f t="shared" si="45"/>
        <v/>
      </c>
      <c r="V134" s="22" t="str">
        <f t="shared" si="46"/>
        <v/>
      </c>
      <c r="W134" s="26" t="str">
        <f t="shared" si="47"/>
        <v/>
      </c>
    </row>
    <row r="135" spans="1:23" x14ac:dyDescent="0.25">
      <c r="A135" s="24"/>
      <c r="B135" s="22"/>
      <c r="C135" s="31"/>
      <c r="D135" s="31"/>
      <c r="E135" s="31"/>
      <c r="F135" s="31"/>
      <c r="G135" s="31"/>
      <c r="H135" s="31"/>
      <c r="I135" s="31"/>
      <c r="J135" s="32"/>
      <c r="K135" s="24" t="str">
        <f t="shared" si="35"/>
        <v/>
      </c>
      <c r="L135" s="22" t="str">
        <f t="shared" ca="1" si="36"/>
        <v/>
      </c>
      <c r="M135" s="22" t="str">
        <f t="shared" ca="1" si="37"/>
        <v/>
      </c>
      <c r="N135" s="22" t="str">
        <f t="shared" ca="1" si="38"/>
        <v/>
      </c>
      <c r="O135" s="22" t="str">
        <f t="shared" si="39"/>
        <v/>
      </c>
      <c r="P135" s="22" t="str">
        <f t="shared" ca="1" si="40"/>
        <v/>
      </c>
      <c r="Q135" s="22" t="str">
        <f t="shared" ca="1" si="41"/>
        <v/>
      </c>
      <c r="R135" s="22" t="str">
        <f t="shared" ca="1" si="42"/>
        <v/>
      </c>
      <c r="S135" s="22" t="str">
        <f t="shared" si="43"/>
        <v/>
      </c>
      <c r="T135" s="22" t="str">
        <f t="shared" si="44"/>
        <v/>
      </c>
      <c r="U135" s="22" t="str">
        <f t="shared" si="45"/>
        <v/>
      </c>
      <c r="V135" s="22" t="str">
        <f t="shared" si="46"/>
        <v/>
      </c>
      <c r="W135" s="26" t="str">
        <f t="shared" si="47"/>
        <v/>
      </c>
    </row>
    <row r="136" spans="1:23" x14ac:dyDescent="0.25">
      <c r="A136" s="24"/>
      <c r="B136" s="22"/>
      <c r="C136" s="31"/>
      <c r="D136" s="31"/>
      <c r="E136" s="31"/>
      <c r="F136" s="31"/>
      <c r="G136" s="31"/>
      <c r="H136" s="31"/>
      <c r="I136" s="31"/>
      <c r="J136" s="32"/>
      <c r="K136" s="24" t="str">
        <f t="shared" si="35"/>
        <v/>
      </c>
      <c r="L136" s="22" t="str">
        <f t="shared" ca="1" si="36"/>
        <v/>
      </c>
      <c r="M136" s="22" t="str">
        <f t="shared" ca="1" si="37"/>
        <v/>
      </c>
      <c r="N136" s="22" t="str">
        <f t="shared" ca="1" si="38"/>
        <v/>
      </c>
      <c r="O136" s="22" t="str">
        <f t="shared" si="39"/>
        <v/>
      </c>
      <c r="P136" s="22" t="str">
        <f t="shared" ca="1" si="40"/>
        <v/>
      </c>
      <c r="Q136" s="22" t="str">
        <f t="shared" ca="1" si="41"/>
        <v/>
      </c>
      <c r="R136" s="22" t="str">
        <f t="shared" ca="1" si="42"/>
        <v/>
      </c>
      <c r="S136" s="22" t="str">
        <f t="shared" si="43"/>
        <v/>
      </c>
      <c r="T136" s="22" t="str">
        <f t="shared" si="44"/>
        <v/>
      </c>
      <c r="U136" s="22" t="str">
        <f t="shared" si="45"/>
        <v/>
      </c>
      <c r="V136" s="22" t="str">
        <f t="shared" si="46"/>
        <v/>
      </c>
      <c r="W136" s="26" t="str">
        <f t="shared" si="47"/>
        <v/>
      </c>
    </row>
    <row r="137" spans="1:23" x14ac:dyDescent="0.25">
      <c r="A137" s="24"/>
      <c r="B137" s="22"/>
      <c r="C137" s="31"/>
      <c r="D137" s="31"/>
      <c r="E137" s="31"/>
      <c r="F137" s="31"/>
      <c r="G137" s="31"/>
      <c r="H137" s="31"/>
      <c r="I137" s="31"/>
      <c r="J137" s="32"/>
      <c r="K137" s="24" t="str">
        <f t="shared" si="35"/>
        <v/>
      </c>
      <c r="L137" s="22" t="str">
        <f t="shared" ca="1" si="36"/>
        <v/>
      </c>
      <c r="M137" s="22" t="str">
        <f t="shared" ca="1" si="37"/>
        <v/>
      </c>
      <c r="N137" s="22" t="str">
        <f t="shared" ca="1" si="38"/>
        <v/>
      </c>
      <c r="O137" s="22" t="str">
        <f t="shared" si="39"/>
        <v/>
      </c>
      <c r="P137" s="22" t="str">
        <f t="shared" ca="1" si="40"/>
        <v/>
      </c>
      <c r="Q137" s="22" t="str">
        <f t="shared" ca="1" si="41"/>
        <v/>
      </c>
      <c r="R137" s="22" t="str">
        <f t="shared" ca="1" si="42"/>
        <v/>
      </c>
      <c r="S137" s="22" t="str">
        <f t="shared" si="43"/>
        <v/>
      </c>
      <c r="T137" s="22" t="str">
        <f t="shared" si="44"/>
        <v/>
      </c>
      <c r="U137" s="22" t="str">
        <f t="shared" si="45"/>
        <v/>
      </c>
      <c r="V137" s="22" t="str">
        <f t="shared" si="46"/>
        <v/>
      </c>
      <c r="W137" s="26" t="str">
        <f t="shared" si="47"/>
        <v/>
      </c>
    </row>
    <row r="138" spans="1:23" x14ac:dyDescent="0.25">
      <c r="A138" s="24"/>
      <c r="B138" s="22"/>
      <c r="C138" s="31"/>
      <c r="D138" s="31"/>
      <c r="E138" s="31"/>
      <c r="F138" s="31"/>
      <c r="G138" s="31"/>
      <c r="H138" s="31"/>
      <c r="I138" s="31"/>
      <c r="J138" s="32"/>
      <c r="K138" s="24" t="str">
        <f t="shared" si="35"/>
        <v/>
      </c>
      <c r="L138" s="22" t="str">
        <f t="shared" ca="1" si="36"/>
        <v/>
      </c>
      <c r="M138" s="22" t="str">
        <f t="shared" ca="1" si="37"/>
        <v/>
      </c>
      <c r="N138" s="22" t="str">
        <f t="shared" ca="1" si="38"/>
        <v/>
      </c>
      <c r="O138" s="22" t="str">
        <f t="shared" si="39"/>
        <v/>
      </c>
      <c r="P138" s="22" t="str">
        <f t="shared" ca="1" si="40"/>
        <v/>
      </c>
      <c r="Q138" s="22" t="str">
        <f t="shared" ca="1" si="41"/>
        <v/>
      </c>
      <c r="R138" s="22" t="str">
        <f t="shared" ca="1" si="42"/>
        <v/>
      </c>
      <c r="S138" s="22" t="str">
        <f t="shared" si="43"/>
        <v/>
      </c>
      <c r="T138" s="22" t="str">
        <f t="shared" si="44"/>
        <v/>
      </c>
      <c r="U138" s="22" t="str">
        <f t="shared" si="45"/>
        <v/>
      </c>
      <c r="V138" s="22" t="str">
        <f t="shared" si="46"/>
        <v/>
      </c>
      <c r="W138" s="26" t="str">
        <f t="shared" si="47"/>
        <v/>
      </c>
    </row>
    <row r="139" spans="1:23" x14ac:dyDescent="0.25">
      <c r="A139" s="24"/>
      <c r="B139" s="22"/>
      <c r="C139" s="31"/>
      <c r="D139" s="31"/>
      <c r="E139" s="31"/>
      <c r="F139" s="31"/>
      <c r="G139" s="31"/>
      <c r="H139" s="31"/>
      <c r="I139" s="31"/>
      <c r="J139" s="32"/>
      <c r="K139" s="24" t="str">
        <f t="shared" si="35"/>
        <v/>
      </c>
      <c r="L139" s="22" t="str">
        <f t="shared" ca="1" si="36"/>
        <v/>
      </c>
      <c r="M139" s="22" t="str">
        <f t="shared" ca="1" si="37"/>
        <v/>
      </c>
      <c r="N139" s="22" t="str">
        <f t="shared" ca="1" si="38"/>
        <v/>
      </c>
      <c r="O139" s="22" t="str">
        <f t="shared" si="39"/>
        <v/>
      </c>
      <c r="P139" s="22" t="str">
        <f t="shared" ca="1" si="40"/>
        <v/>
      </c>
      <c r="Q139" s="22" t="str">
        <f t="shared" ca="1" si="41"/>
        <v/>
      </c>
      <c r="R139" s="22" t="str">
        <f t="shared" ca="1" si="42"/>
        <v/>
      </c>
      <c r="S139" s="22" t="str">
        <f t="shared" si="43"/>
        <v/>
      </c>
      <c r="T139" s="22" t="str">
        <f t="shared" si="44"/>
        <v/>
      </c>
      <c r="U139" s="22" t="str">
        <f t="shared" si="45"/>
        <v/>
      </c>
      <c r="V139" s="22" t="str">
        <f t="shared" si="46"/>
        <v/>
      </c>
      <c r="W139" s="26" t="str">
        <f t="shared" si="47"/>
        <v/>
      </c>
    </row>
    <row r="140" spans="1:23" x14ac:dyDescent="0.25">
      <c r="A140" s="24"/>
      <c r="B140" s="22"/>
      <c r="C140" s="31"/>
      <c r="D140" s="31"/>
      <c r="E140" s="31"/>
      <c r="F140" s="31"/>
      <c r="G140" s="31"/>
      <c r="H140" s="31"/>
      <c r="I140" s="31"/>
      <c r="J140" s="32"/>
      <c r="K140" s="24" t="str">
        <f t="shared" si="35"/>
        <v/>
      </c>
      <c r="L140" s="22" t="str">
        <f t="shared" ca="1" si="36"/>
        <v/>
      </c>
      <c r="M140" s="22" t="str">
        <f t="shared" ca="1" si="37"/>
        <v/>
      </c>
      <c r="N140" s="22" t="str">
        <f t="shared" ca="1" si="38"/>
        <v/>
      </c>
      <c r="O140" s="22" t="str">
        <f t="shared" si="39"/>
        <v/>
      </c>
      <c r="P140" s="22" t="str">
        <f t="shared" ca="1" si="40"/>
        <v/>
      </c>
      <c r="Q140" s="22" t="str">
        <f t="shared" ca="1" si="41"/>
        <v/>
      </c>
      <c r="R140" s="22" t="str">
        <f t="shared" ca="1" si="42"/>
        <v/>
      </c>
      <c r="S140" s="22" t="str">
        <f t="shared" si="43"/>
        <v/>
      </c>
      <c r="T140" s="22" t="str">
        <f t="shared" si="44"/>
        <v/>
      </c>
      <c r="U140" s="22" t="str">
        <f t="shared" si="45"/>
        <v/>
      </c>
      <c r="V140" s="22" t="str">
        <f t="shared" si="46"/>
        <v/>
      </c>
      <c r="W140" s="26" t="str">
        <f t="shared" si="47"/>
        <v/>
      </c>
    </row>
    <row r="141" spans="1:23" x14ac:dyDescent="0.25">
      <c r="A141" s="24"/>
      <c r="B141" s="22"/>
      <c r="C141" s="31"/>
      <c r="D141" s="31"/>
      <c r="E141" s="31"/>
      <c r="F141" s="31"/>
      <c r="G141" s="31"/>
      <c r="H141" s="31"/>
      <c r="I141" s="31"/>
      <c r="J141" s="32"/>
      <c r="K141" s="24" t="str">
        <f t="shared" si="35"/>
        <v/>
      </c>
      <c r="L141" s="22" t="str">
        <f t="shared" ca="1" si="36"/>
        <v/>
      </c>
      <c r="M141" s="22" t="str">
        <f t="shared" ca="1" si="37"/>
        <v/>
      </c>
      <c r="N141" s="22" t="str">
        <f t="shared" ca="1" si="38"/>
        <v/>
      </c>
      <c r="O141" s="22" t="str">
        <f t="shared" si="39"/>
        <v/>
      </c>
      <c r="P141" s="22" t="str">
        <f t="shared" ca="1" si="40"/>
        <v/>
      </c>
      <c r="Q141" s="22" t="str">
        <f t="shared" ca="1" si="41"/>
        <v/>
      </c>
      <c r="R141" s="22" t="str">
        <f t="shared" ca="1" si="42"/>
        <v/>
      </c>
      <c r="S141" s="22" t="str">
        <f t="shared" si="43"/>
        <v/>
      </c>
      <c r="T141" s="22" t="str">
        <f t="shared" si="44"/>
        <v/>
      </c>
      <c r="U141" s="22" t="str">
        <f t="shared" si="45"/>
        <v/>
      </c>
      <c r="V141" s="22" t="str">
        <f t="shared" si="46"/>
        <v/>
      </c>
      <c r="W141" s="26" t="str">
        <f t="shared" si="47"/>
        <v/>
      </c>
    </row>
    <row r="142" spans="1:23" x14ac:dyDescent="0.25">
      <c r="A142" s="24"/>
      <c r="B142" s="22"/>
      <c r="C142" s="31"/>
      <c r="D142" s="31"/>
      <c r="E142" s="31"/>
      <c r="F142" s="31"/>
      <c r="G142" s="31"/>
      <c r="H142" s="31"/>
      <c r="I142" s="31"/>
      <c r="J142" s="32"/>
      <c r="K142" s="24" t="str">
        <f t="shared" si="35"/>
        <v/>
      </c>
      <c r="L142" s="22" t="str">
        <f t="shared" ca="1" si="36"/>
        <v/>
      </c>
      <c r="M142" s="22" t="str">
        <f t="shared" ca="1" si="37"/>
        <v/>
      </c>
      <c r="N142" s="22" t="str">
        <f t="shared" ca="1" si="38"/>
        <v/>
      </c>
      <c r="O142" s="22" t="str">
        <f t="shared" si="39"/>
        <v/>
      </c>
      <c r="P142" s="22" t="str">
        <f t="shared" ca="1" si="40"/>
        <v/>
      </c>
      <c r="Q142" s="22" t="str">
        <f t="shared" ca="1" si="41"/>
        <v/>
      </c>
      <c r="R142" s="22" t="str">
        <f t="shared" ca="1" si="42"/>
        <v/>
      </c>
      <c r="S142" s="22" t="str">
        <f t="shared" si="43"/>
        <v/>
      </c>
      <c r="T142" s="22" t="str">
        <f t="shared" si="44"/>
        <v/>
      </c>
      <c r="U142" s="22" t="str">
        <f t="shared" si="45"/>
        <v/>
      </c>
      <c r="V142" s="22" t="str">
        <f t="shared" si="46"/>
        <v/>
      </c>
      <c r="W142" s="26" t="str">
        <f t="shared" si="47"/>
        <v/>
      </c>
    </row>
    <row r="143" spans="1:23" x14ac:dyDescent="0.25">
      <c r="A143" s="24"/>
      <c r="B143" s="22"/>
      <c r="C143" s="31"/>
      <c r="D143" s="31"/>
      <c r="E143" s="31"/>
      <c r="F143" s="31"/>
      <c r="G143" s="31"/>
      <c r="H143" s="31"/>
      <c r="I143" s="31"/>
      <c r="J143" s="32"/>
      <c r="K143" s="24" t="str">
        <f t="shared" si="35"/>
        <v/>
      </c>
      <c r="L143" s="22" t="str">
        <f t="shared" ca="1" si="36"/>
        <v/>
      </c>
      <c r="M143" s="22" t="str">
        <f t="shared" ca="1" si="37"/>
        <v/>
      </c>
      <c r="N143" s="22" t="str">
        <f t="shared" ca="1" si="38"/>
        <v/>
      </c>
      <c r="O143" s="22" t="str">
        <f t="shared" si="39"/>
        <v/>
      </c>
      <c r="P143" s="22" t="str">
        <f t="shared" ca="1" si="40"/>
        <v/>
      </c>
      <c r="Q143" s="22" t="str">
        <f t="shared" ca="1" si="41"/>
        <v/>
      </c>
      <c r="R143" s="22" t="str">
        <f t="shared" ca="1" si="42"/>
        <v/>
      </c>
      <c r="S143" s="22" t="str">
        <f t="shared" si="43"/>
        <v/>
      </c>
      <c r="T143" s="22" t="str">
        <f t="shared" si="44"/>
        <v/>
      </c>
      <c r="U143" s="22" t="str">
        <f t="shared" si="45"/>
        <v/>
      </c>
      <c r="V143" s="22" t="str">
        <f t="shared" si="46"/>
        <v/>
      </c>
      <c r="W143" s="26" t="str">
        <f t="shared" si="47"/>
        <v/>
      </c>
    </row>
    <row r="144" spans="1:23" x14ac:dyDescent="0.25">
      <c r="A144" s="24"/>
      <c r="B144" s="22"/>
      <c r="C144" s="31"/>
      <c r="D144" s="31"/>
      <c r="E144" s="31"/>
      <c r="F144" s="31"/>
      <c r="G144" s="31"/>
      <c r="H144" s="31"/>
      <c r="I144" s="31"/>
      <c r="J144" s="32"/>
      <c r="K144" s="24" t="str">
        <f t="shared" si="35"/>
        <v/>
      </c>
      <c r="L144" s="22" t="str">
        <f t="shared" ca="1" si="36"/>
        <v/>
      </c>
      <c r="M144" s="22" t="str">
        <f t="shared" ca="1" si="37"/>
        <v/>
      </c>
      <c r="N144" s="22" t="str">
        <f t="shared" ca="1" si="38"/>
        <v/>
      </c>
      <c r="O144" s="22" t="str">
        <f t="shared" si="39"/>
        <v/>
      </c>
      <c r="P144" s="22" t="str">
        <f t="shared" ca="1" si="40"/>
        <v/>
      </c>
      <c r="Q144" s="22" t="str">
        <f t="shared" ca="1" si="41"/>
        <v/>
      </c>
      <c r="R144" s="22" t="str">
        <f t="shared" ca="1" si="42"/>
        <v/>
      </c>
      <c r="S144" s="22" t="str">
        <f t="shared" si="43"/>
        <v/>
      </c>
      <c r="T144" s="22" t="str">
        <f t="shared" si="44"/>
        <v/>
      </c>
      <c r="U144" s="22" t="str">
        <f t="shared" si="45"/>
        <v/>
      </c>
      <c r="V144" s="22" t="str">
        <f t="shared" si="46"/>
        <v/>
      </c>
      <c r="W144" s="26" t="str">
        <f t="shared" si="47"/>
        <v/>
      </c>
    </row>
    <row r="145" spans="1:23" x14ac:dyDescent="0.25">
      <c r="A145" s="24"/>
      <c r="B145" s="22"/>
      <c r="C145" s="31"/>
      <c r="D145" s="31"/>
      <c r="E145" s="31"/>
      <c r="F145" s="31"/>
      <c r="G145" s="31"/>
      <c r="H145" s="31"/>
      <c r="I145" s="31"/>
      <c r="J145" s="32"/>
      <c r="K145" s="24" t="str">
        <f t="shared" si="35"/>
        <v/>
      </c>
      <c r="L145" s="22" t="str">
        <f t="shared" ca="1" si="36"/>
        <v/>
      </c>
      <c r="M145" s="22" t="str">
        <f t="shared" ca="1" si="37"/>
        <v/>
      </c>
      <c r="N145" s="22" t="str">
        <f t="shared" ca="1" si="38"/>
        <v/>
      </c>
      <c r="O145" s="22" t="str">
        <f t="shared" si="39"/>
        <v/>
      </c>
      <c r="P145" s="22" t="str">
        <f t="shared" ca="1" si="40"/>
        <v/>
      </c>
      <c r="Q145" s="22" t="str">
        <f t="shared" ca="1" si="41"/>
        <v/>
      </c>
      <c r="R145" s="22" t="str">
        <f t="shared" ca="1" si="42"/>
        <v/>
      </c>
      <c r="S145" s="22" t="str">
        <f t="shared" si="43"/>
        <v/>
      </c>
      <c r="T145" s="22" t="str">
        <f t="shared" si="44"/>
        <v/>
      </c>
      <c r="U145" s="22" t="str">
        <f t="shared" si="45"/>
        <v/>
      </c>
      <c r="V145" s="22" t="str">
        <f t="shared" si="46"/>
        <v/>
      </c>
      <c r="W145" s="26" t="str">
        <f t="shared" si="47"/>
        <v/>
      </c>
    </row>
    <row r="146" spans="1:23" x14ac:dyDescent="0.25">
      <c r="A146" s="24"/>
      <c r="B146" s="22"/>
      <c r="C146" s="31"/>
      <c r="D146" s="31"/>
      <c r="E146" s="31"/>
      <c r="F146" s="31"/>
      <c r="G146" s="31"/>
      <c r="H146" s="31"/>
      <c r="I146" s="31"/>
      <c r="J146" s="32"/>
      <c r="K146" s="24" t="str">
        <f t="shared" si="35"/>
        <v/>
      </c>
      <c r="L146" s="22" t="str">
        <f t="shared" ca="1" si="36"/>
        <v/>
      </c>
      <c r="M146" s="22" t="str">
        <f t="shared" ca="1" si="37"/>
        <v/>
      </c>
      <c r="N146" s="22" t="str">
        <f t="shared" ca="1" si="38"/>
        <v/>
      </c>
      <c r="O146" s="22" t="str">
        <f t="shared" si="39"/>
        <v/>
      </c>
      <c r="P146" s="22" t="str">
        <f t="shared" ca="1" si="40"/>
        <v/>
      </c>
      <c r="Q146" s="22" t="str">
        <f t="shared" ca="1" si="41"/>
        <v/>
      </c>
      <c r="R146" s="22" t="str">
        <f t="shared" ca="1" si="42"/>
        <v/>
      </c>
      <c r="S146" s="22" t="str">
        <f t="shared" si="43"/>
        <v/>
      </c>
      <c r="T146" s="22" t="str">
        <f t="shared" si="44"/>
        <v/>
      </c>
      <c r="U146" s="22" t="str">
        <f t="shared" si="45"/>
        <v/>
      </c>
      <c r="V146" s="22" t="str">
        <f t="shared" si="46"/>
        <v/>
      </c>
      <c r="W146" s="26" t="str">
        <f t="shared" si="47"/>
        <v/>
      </c>
    </row>
    <row r="147" spans="1:23" x14ac:dyDescent="0.25">
      <c r="A147" s="24"/>
      <c r="B147" s="22"/>
      <c r="C147" s="31"/>
      <c r="D147" s="31"/>
      <c r="E147" s="31"/>
      <c r="F147" s="31"/>
      <c r="G147" s="31"/>
      <c r="H147" s="31"/>
      <c r="I147" s="31"/>
      <c r="J147" s="32"/>
      <c r="K147" s="24" t="str">
        <f t="shared" si="35"/>
        <v/>
      </c>
      <c r="L147" s="22" t="str">
        <f t="shared" ca="1" si="36"/>
        <v/>
      </c>
      <c r="M147" s="22" t="str">
        <f t="shared" ca="1" si="37"/>
        <v/>
      </c>
      <c r="N147" s="22" t="str">
        <f t="shared" ca="1" si="38"/>
        <v/>
      </c>
      <c r="O147" s="22" t="str">
        <f t="shared" si="39"/>
        <v/>
      </c>
      <c r="P147" s="22" t="str">
        <f t="shared" ca="1" si="40"/>
        <v/>
      </c>
      <c r="Q147" s="22" t="str">
        <f t="shared" ca="1" si="41"/>
        <v/>
      </c>
      <c r="R147" s="22" t="str">
        <f t="shared" ca="1" si="42"/>
        <v/>
      </c>
      <c r="S147" s="22" t="str">
        <f t="shared" si="43"/>
        <v/>
      </c>
      <c r="T147" s="22" t="str">
        <f t="shared" si="44"/>
        <v/>
      </c>
      <c r="U147" s="22" t="str">
        <f t="shared" si="45"/>
        <v/>
      </c>
      <c r="V147" s="22" t="str">
        <f t="shared" si="46"/>
        <v/>
      </c>
      <c r="W147" s="26" t="str">
        <f t="shared" si="47"/>
        <v/>
      </c>
    </row>
    <row r="148" spans="1:23" x14ac:dyDescent="0.25">
      <c r="A148" s="24"/>
      <c r="B148" s="22"/>
      <c r="C148" s="31"/>
      <c r="D148" s="31"/>
      <c r="E148" s="31"/>
      <c r="F148" s="31"/>
      <c r="G148" s="31"/>
      <c r="H148" s="31"/>
      <c r="I148" s="31"/>
      <c r="J148" s="32"/>
      <c r="K148" s="24" t="str">
        <f t="shared" si="35"/>
        <v/>
      </c>
      <c r="L148" s="22" t="str">
        <f t="shared" ca="1" si="36"/>
        <v/>
      </c>
      <c r="M148" s="22" t="str">
        <f t="shared" ca="1" si="37"/>
        <v/>
      </c>
      <c r="N148" s="22" t="str">
        <f t="shared" ca="1" si="38"/>
        <v/>
      </c>
      <c r="O148" s="22" t="str">
        <f t="shared" si="39"/>
        <v/>
      </c>
      <c r="P148" s="22" t="str">
        <f t="shared" ca="1" si="40"/>
        <v/>
      </c>
      <c r="Q148" s="22" t="str">
        <f t="shared" ca="1" si="41"/>
        <v/>
      </c>
      <c r="R148" s="22" t="str">
        <f t="shared" ca="1" si="42"/>
        <v/>
      </c>
      <c r="S148" s="22" t="str">
        <f t="shared" si="43"/>
        <v/>
      </c>
      <c r="T148" s="22" t="str">
        <f t="shared" si="44"/>
        <v/>
      </c>
      <c r="U148" s="22" t="str">
        <f t="shared" si="45"/>
        <v/>
      </c>
      <c r="V148" s="22" t="str">
        <f t="shared" si="46"/>
        <v/>
      </c>
      <c r="W148" s="26" t="str">
        <f t="shared" si="47"/>
        <v/>
      </c>
    </row>
    <row r="149" spans="1:23" x14ac:dyDescent="0.25">
      <c r="A149" s="24"/>
      <c r="B149" s="22"/>
      <c r="C149" s="31"/>
      <c r="D149" s="31"/>
      <c r="E149" s="31"/>
      <c r="F149" s="31"/>
      <c r="G149" s="31"/>
      <c r="H149" s="31"/>
      <c r="I149" s="31"/>
      <c r="J149" s="32"/>
      <c r="K149" s="24" t="str">
        <f t="shared" si="35"/>
        <v/>
      </c>
      <c r="L149" s="22" t="str">
        <f t="shared" ca="1" si="36"/>
        <v/>
      </c>
      <c r="M149" s="22" t="str">
        <f t="shared" ca="1" si="37"/>
        <v/>
      </c>
      <c r="N149" s="22" t="str">
        <f t="shared" ca="1" si="38"/>
        <v/>
      </c>
      <c r="O149" s="22" t="str">
        <f t="shared" si="39"/>
        <v/>
      </c>
      <c r="P149" s="22" t="str">
        <f t="shared" ca="1" si="40"/>
        <v/>
      </c>
      <c r="Q149" s="22" t="str">
        <f t="shared" ca="1" si="41"/>
        <v/>
      </c>
      <c r="R149" s="22" t="str">
        <f t="shared" ca="1" si="42"/>
        <v/>
      </c>
      <c r="S149" s="22" t="str">
        <f t="shared" si="43"/>
        <v/>
      </c>
      <c r="T149" s="22" t="str">
        <f t="shared" si="44"/>
        <v/>
      </c>
      <c r="U149" s="22" t="str">
        <f t="shared" si="45"/>
        <v/>
      </c>
      <c r="V149" s="22" t="str">
        <f t="shared" si="46"/>
        <v/>
      </c>
      <c r="W149" s="26" t="str">
        <f t="shared" si="47"/>
        <v/>
      </c>
    </row>
    <row r="150" spans="1:23" x14ac:dyDescent="0.25">
      <c r="A150" s="24"/>
      <c r="B150" s="22"/>
      <c r="C150" s="31"/>
      <c r="D150" s="31"/>
      <c r="E150" s="31"/>
      <c r="F150" s="31"/>
      <c r="G150" s="31"/>
      <c r="H150" s="31"/>
      <c r="I150" s="31"/>
      <c r="J150" s="32"/>
      <c r="K150" s="24" t="str">
        <f t="shared" si="35"/>
        <v/>
      </c>
      <c r="L150" s="22" t="str">
        <f t="shared" ca="1" si="36"/>
        <v/>
      </c>
      <c r="M150" s="22" t="str">
        <f t="shared" ca="1" si="37"/>
        <v/>
      </c>
      <c r="N150" s="22" t="str">
        <f t="shared" ca="1" si="38"/>
        <v/>
      </c>
      <c r="O150" s="22" t="str">
        <f t="shared" si="39"/>
        <v/>
      </c>
      <c r="P150" s="22" t="str">
        <f t="shared" ca="1" si="40"/>
        <v/>
      </c>
      <c r="Q150" s="22" t="str">
        <f t="shared" ca="1" si="41"/>
        <v/>
      </c>
      <c r="R150" s="22" t="str">
        <f t="shared" ca="1" si="42"/>
        <v/>
      </c>
      <c r="S150" s="22" t="str">
        <f t="shared" si="43"/>
        <v/>
      </c>
      <c r="T150" s="22" t="str">
        <f t="shared" si="44"/>
        <v/>
      </c>
      <c r="U150" s="22" t="str">
        <f t="shared" si="45"/>
        <v/>
      </c>
      <c r="V150" s="22" t="str">
        <f t="shared" si="46"/>
        <v/>
      </c>
      <c r="W150" s="26" t="str">
        <f t="shared" si="47"/>
        <v/>
      </c>
    </row>
    <row r="151" spans="1:23" x14ac:dyDescent="0.25">
      <c r="A151" s="24"/>
      <c r="B151" s="22"/>
      <c r="C151" s="31"/>
      <c r="D151" s="31"/>
      <c r="E151" s="31"/>
      <c r="F151" s="31"/>
      <c r="G151" s="31"/>
      <c r="H151" s="31"/>
      <c r="I151" s="31"/>
      <c r="J151" s="32"/>
      <c r="K151" s="24" t="str">
        <f t="shared" si="35"/>
        <v/>
      </c>
      <c r="L151" s="22" t="str">
        <f t="shared" ca="1" si="36"/>
        <v/>
      </c>
      <c r="M151" s="22" t="str">
        <f t="shared" ca="1" si="37"/>
        <v/>
      </c>
      <c r="N151" s="22" t="str">
        <f t="shared" ca="1" si="38"/>
        <v/>
      </c>
      <c r="O151" s="22" t="str">
        <f t="shared" si="39"/>
        <v/>
      </c>
      <c r="P151" s="22" t="str">
        <f t="shared" ca="1" si="40"/>
        <v/>
      </c>
      <c r="Q151" s="22" t="str">
        <f t="shared" ca="1" si="41"/>
        <v/>
      </c>
      <c r="R151" s="22" t="str">
        <f t="shared" ca="1" si="42"/>
        <v/>
      </c>
      <c r="S151" s="22" t="str">
        <f t="shared" si="43"/>
        <v/>
      </c>
      <c r="T151" s="22" t="str">
        <f t="shared" si="44"/>
        <v/>
      </c>
      <c r="U151" s="22" t="str">
        <f t="shared" si="45"/>
        <v/>
      </c>
      <c r="V151" s="22" t="str">
        <f t="shared" si="46"/>
        <v/>
      </c>
      <c r="W151" s="26" t="str">
        <f t="shared" si="47"/>
        <v/>
      </c>
    </row>
    <row r="152" spans="1:23" x14ac:dyDescent="0.25">
      <c r="A152" s="24"/>
      <c r="B152" s="22"/>
      <c r="C152" s="31"/>
      <c r="D152" s="31"/>
      <c r="E152" s="31"/>
      <c r="F152" s="31"/>
      <c r="G152" s="31"/>
      <c r="H152" s="31"/>
      <c r="I152" s="31"/>
      <c r="J152" s="32"/>
      <c r="K152" s="24" t="str">
        <f t="shared" si="35"/>
        <v/>
      </c>
      <c r="L152" s="22" t="str">
        <f t="shared" ca="1" si="36"/>
        <v/>
      </c>
      <c r="M152" s="22" t="str">
        <f t="shared" ca="1" si="37"/>
        <v/>
      </c>
      <c r="N152" s="22" t="str">
        <f t="shared" ca="1" si="38"/>
        <v/>
      </c>
      <c r="O152" s="22" t="str">
        <f t="shared" si="39"/>
        <v/>
      </c>
      <c r="P152" s="22" t="str">
        <f t="shared" ca="1" si="40"/>
        <v/>
      </c>
      <c r="Q152" s="22" t="str">
        <f t="shared" ca="1" si="41"/>
        <v/>
      </c>
      <c r="R152" s="22" t="str">
        <f t="shared" ca="1" si="42"/>
        <v/>
      </c>
      <c r="S152" s="22" t="str">
        <f t="shared" si="43"/>
        <v/>
      </c>
      <c r="T152" s="22" t="str">
        <f t="shared" si="44"/>
        <v/>
      </c>
      <c r="U152" s="22" t="str">
        <f t="shared" si="45"/>
        <v/>
      </c>
      <c r="V152" s="22" t="str">
        <f t="shared" si="46"/>
        <v/>
      </c>
      <c r="W152" s="26" t="str">
        <f t="shared" si="47"/>
        <v/>
      </c>
    </row>
    <row r="153" spans="1:23" x14ac:dyDescent="0.25">
      <c r="A153" s="24"/>
      <c r="B153" s="22"/>
      <c r="C153" s="31"/>
      <c r="D153" s="31"/>
      <c r="E153" s="31"/>
      <c r="F153" s="31"/>
      <c r="G153" s="31"/>
      <c r="H153" s="31"/>
      <c r="I153" s="31"/>
      <c r="J153" s="32"/>
      <c r="K153" s="24" t="str">
        <f t="shared" si="35"/>
        <v/>
      </c>
      <c r="L153" s="22" t="str">
        <f t="shared" ca="1" si="36"/>
        <v/>
      </c>
      <c r="M153" s="22" t="str">
        <f t="shared" ca="1" si="37"/>
        <v/>
      </c>
      <c r="N153" s="22" t="str">
        <f t="shared" ca="1" si="38"/>
        <v/>
      </c>
      <c r="O153" s="22" t="str">
        <f t="shared" si="39"/>
        <v/>
      </c>
      <c r="P153" s="22" t="str">
        <f t="shared" ca="1" si="40"/>
        <v/>
      </c>
      <c r="Q153" s="22" t="str">
        <f t="shared" ca="1" si="41"/>
        <v/>
      </c>
      <c r="R153" s="22" t="str">
        <f t="shared" ca="1" si="42"/>
        <v/>
      </c>
      <c r="S153" s="22" t="str">
        <f t="shared" si="43"/>
        <v/>
      </c>
      <c r="T153" s="22" t="str">
        <f t="shared" si="44"/>
        <v/>
      </c>
      <c r="U153" s="22" t="str">
        <f t="shared" si="45"/>
        <v/>
      </c>
      <c r="V153" s="22" t="str">
        <f t="shared" si="46"/>
        <v/>
      </c>
      <c r="W153" s="26" t="str">
        <f t="shared" si="47"/>
        <v/>
      </c>
    </row>
    <row r="154" spans="1:23" x14ac:dyDescent="0.25">
      <c r="A154" s="24"/>
      <c r="B154" s="22"/>
      <c r="C154" s="31"/>
      <c r="D154" s="31"/>
      <c r="E154" s="31"/>
      <c r="F154" s="31"/>
      <c r="G154" s="31"/>
      <c r="H154" s="31"/>
      <c r="I154" s="31"/>
      <c r="J154" s="32"/>
      <c r="K154" s="24" t="str">
        <f t="shared" si="35"/>
        <v/>
      </c>
      <c r="L154" s="22" t="str">
        <f t="shared" ca="1" si="36"/>
        <v/>
      </c>
      <c r="M154" s="22" t="str">
        <f t="shared" ca="1" si="37"/>
        <v/>
      </c>
      <c r="N154" s="22" t="str">
        <f t="shared" ca="1" si="38"/>
        <v/>
      </c>
      <c r="O154" s="22" t="str">
        <f t="shared" si="39"/>
        <v/>
      </c>
      <c r="P154" s="22" t="str">
        <f t="shared" ca="1" si="40"/>
        <v/>
      </c>
      <c r="Q154" s="22" t="str">
        <f t="shared" ca="1" si="41"/>
        <v/>
      </c>
      <c r="R154" s="22" t="str">
        <f t="shared" ca="1" si="42"/>
        <v/>
      </c>
      <c r="S154" s="22" t="str">
        <f t="shared" si="43"/>
        <v/>
      </c>
      <c r="T154" s="22" t="str">
        <f t="shared" si="44"/>
        <v/>
      </c>
      <c r="U154" s="22" t="str">
        <f t="shared" si="45"/>
        <v/>
      </c>
      <c r="V154" s="22" t="str">
        <f t="shared" si="46"/>
        <v/>
      </c>
      <c r="W154" s="26" t="str">
        <f t="shared" si="47"/>
        <v/>
      </c>
    </row>
    <row r="155" spans="1:23" x14ac:dyDescent="0.25">
      <c r="A155" s="24"/>
      <c r="B155" s="22"/>
      <c r="C155" s="31"/>
      <c r="D155" s="31"/>
      <c r="E155" s="31"/>
      <c r="F155" s="31"/>
      <c r="G155" s="31"/>
      <c r="H155" s="31"/>
      <c r="I155" s="31"/>
      <c r="J155" s="32"/>
      <c r="K155" s="24" t="str">
        <f t="shared" si="35"/>
        <v/>
      </c>
      <c r="L155" s="22" t="str">
        <f t="shared" ca="1" si="36"/>
        <v/>
      </c>
      <c r="M155" s="22" t="str">
        <f t="shared" ca="1" si="37"/>
        <v/>
      </c>
      <c r="N155" s="22" t="str">
        <f t="shared" ca="1" si="38"/>
        <v/>
      </c>
      <c r="O155" s="22" t="str">
        <f t="shared" si="39"/>
        <v/>
      </c>
      <c r="P155" s="22" t="str">
        <f t="shared" ca="1" si="40"/>
        <v/>
      </c>
      <c r="Q155" s="22" t="str">
        <f t="shared" ca="1" si="41"/>
        <v/>
      </c>
      <c r="R155" s="22" t="str">
        <f t="shared" ca="1" si="42"/>
        <v/>
      </c>
      <c r="S155" s="22" t="str">
        <f t="shared" si="43"/>
        <v/>
      </c>
      <c r="T155" s="22" t="str">
        <f t="shared" si="44"/>
        <v/>
      </c>
      <c r="U155" s="22" t="str">
        <f t="shared" si="45"/>
        <v/>
      </c>
      <c r="V155" s="22" t="str">
        <f t="shared" si="46"/>
        <v/>
      </c>
      <c r="W155" s="26" t="str">
        <f t="shared" si="47"/>
        <v/>
      </c>
    </row>
    <row r="156" spans="1:23" x14ac:dyDescent="0.25">
      <c r="A156" s="24"/>
      <c r="B156" s="22"/>
      <c r="C156" s="31"/>
      <c r="D156" s="31"/>
      <c r="E156" s="31"/>
      <c r="F156" s="31"/>
      <c r="G156" s="31"/>
      <c r="H156" s="31"/>
      <c r="I156" s="31"/>
      <c r="J156" s="32"/>
      <c r="K156" s="24" t="str">
        <f t="shared" si="35"/>
        <v/>
      </c>
      <c r="L156" s="22" t="str">
        <f t="shared" ca="1" si="36"/>
        <v/>
      </c>
      <c r="M156" s="22" t="str">
        <f t="shared" ca="1" si="37"/>
        <v/>
      </c>
      <c r="N156" s="22" t="str">
        <f t="shared" ca="1" si="38"/>
        <v/>
      </c>
      <c r="O156" s="22" t="str">
        <f t="shared" si="39"/>
        <v/>
      </c>
      <c r="P156" s="22" t="str">
        <f t="shared" ca="1" si="40"/>
        <v/>
      </c>
      <c r="Q156" s="22" t="str">
        <f t="shared" ca="1" si="41"/>
        <v/>
      </c>
      <c r="R156" s="22" t="str">
        <f t="shared" ca="1" si="42"/>
        <v/>
      </c>
      <c r="S156" s="22" t="str">
        <f t="shared" si="43"/>
        <v/>
      </c>
      <c r="T156" s="22" t="str">
        <f t="shared" si="44"/>
        <v/>
      </c>
      <c r="U156" s="22" t="str">
        <f t="shared" si="45"/>
        <v/>
      </c>
      <c r="V156" s="22" t="str">
        <f t="shared" si="46"/>
        <v/>
      </c>
      <c r="W156" s="26" t="str">
        <f t="shared" si="47"/>
        <v/>
      </c>
    </row>
    <row r="157" spans="1:23" x14ac:dyDescent="0.25">
      <c r="A157" s="24"/>
      <c r="B157" s="22"/>
      <c r="C157" s="31"/>
      <c r="D157" s="31"/>
      <c r="E157" s="31"/>
      <c r="F157" s="31"/>
      <c r="G157" s="31"/>
      <c r="H157" s="31"/>
      <c r="I157" s="31"/>
      <c r="J157" s="32"/>
      <c r="K157" s="24" t="str">
        <f t="shared" si="35"/>
        <v/>
      </c>
      <c r="L157" s="22" t="str">
        <f t="shared" ca="1" si="36"/>
        <v/>
      </c>
      <c r="M157" s="22" t="str">
        <f t="shared" ca="1" si="37"/>
        <v/>
      </c>
      <c r="N157" s="22" t="str">
        <f t="shared" ca="1" si="38"/>
        <v/>
      </c>
      <c r="O157" s="22" t="str">
        <f t="shared" si="39"/>
        <v/>
      </c>
      <c r="P157" s="22" t="str">
        <f t="shared" ca="1" si="40"/>
        <v/>
      </c>
      <c r="Q157" s="22" t="str">
        <f t="shared" ca="1" si="41"/>
        <v/>
      </c>
      <c r="R157" s="22" t="str">
        <f t="shared" ca="1" si="42"/>
        <v/>
      </c>
      <c r="S157" s="22" t="str">
        <f t="shared" si="43"/>
        <v/>
      </c>
      <c r="T157" s="22" t="str">
        <f t="shared" si="44"/>
        <v/>
      </c>
      <c r="U157" s="22" t="str">
        <f t="shared" si="45"/>
        <v/>
      </c>
      <c r="V157" s="22" t="str">
        <f t="shared" si="46"/>
        <v/>
      </c>
      <c r="W157" s="26" t="str">
        <f t="shared" si="47"/>
        <v/>
      </c>
    </row>
    <row r="158" spans="1:23" x14ac:dyDescent="0.25">
      <c r="A158" s="24"/>
      <c r="B158" s="22"/>
      <c r="C158" s="31"/>
      <c r="D158" s="31"/>
      <c r="E158" s="31"/>
      <c r="F158" s="31"/>
      <c r="G158" s="31"/>
      <c r="H158" s="31"/>
      <c r="I158" s="31"/>
      <c r="J158" s="32"/>
      <c r="K158" s="24" t="str">
        <f t="shared" si="35"/>
        <v/>
      </c>
      <c r="L158" s="22" t="str">
        <f t="shared" ca="1" si="36"/>
        <v/>
      </c>
      <c r="M158" s="22" t="str">
        <f t="shared" ca="1" si="37"/>
        <v/>
      </c>
      <c r="N158" s="22" t="str">
        <f t="shared" ca="1" si="38"/>
        <v/>
      </c>
      <c r="O158" s="22" t="str">
        <f t="shared" si="39"/>
        <v/>
      </c>
      <c r="P158" s="22" t="str">
        <f t="shared" ca="1" si="40"/>
        <v/>
      </c>
      <c r="Q158" s="22" t="str">
        <f t="shared" ca="1" si="41"/>
        <v/>
      </c>
      <c r="R158" s="22" t="str">
        <f t="shared" ca="1" si="42"/>
        <v/>
      </c>
      <c r="S158" s="22" t="str">
        <f t="shared" si="43"/>
        <v/>
      </c>
      <c r="T158" s="22" t="str">
        <f t="shared" si="44"/>
        <v/>
      </c>
      <c r="U158" s="22" t="str">
        <f t="shared" si="45"/>
        <v/>
      </c>
      <c r="V158" s="22" t="str">
        <f t="shared" si="46"/>
        <v/>
      </c>
      <c r="W158" s="26" t="str">
        <f t="shared" si="47"/>
        <v/>
      </c>
    </row>
    <row r="159" spans="1:23" x14ac:dyDescent="0.25">
      <c r="A159" s="24"/>
      <c r="B159" s="22"/>
      <c r="C159" s="31"/>
      <c r="D159" s="31"/>
      <c r="E159" s="31"/>
      <c r="F159" s="31"/>
      <c r="G159" s="31"/>
      <c r="H159" s="31"/>
      <c r="I159" s="31"/>
      <c r="J159" s="32"/>
      <c r="K159" s="24" t="str">
        <f t="shared" si="35"/>
        <v/>
      </c>
      <c r="L159" s="22" t="str">
        <f t="shared" ca="1" si="36"/>
        <v/>
      </c>
      <c r="M159" s="22" t="str">
        <f t="shared" ca="1" si="37"/>
        <v/>
      </c>
      <c r="N159" s="22" t="str">
        <f t="shared" ca="1" si="38"/>
        <v/>
      </c>
      <c r="O159" s="22" t="str">
        <f t="shared" si="39"/>
        <v/>
      </c>
      <c r="P159" s="22" t="str">
        <f t="shared" ca="1" si="40"/>
        <v/>
      </c>
      <c r="Q159" s="22" t="str">
        <f t="shared" ca="1" si="41"/>
        <v/>
      </c>
      <c r="R159" s="22" t="str">
        <f t="shared" ca="1" si="42"/>
        <v/>
      </c>
      <c r="S159" s="22" t="str">
        <f t="shared" si="43"/>
        <v/>
      </c>
      <c r="T159" s="22" t="str">
        <f t="shared" si="44"/>
        <v/>
      </c>
      <c r="U159" s="22" t="str">
        <f t="shared" si="45"/>
        <v/>
      </c>
      <c r="V159" s="22" t="str">
        <f t="shared" si="46"/>
        <v/>
      </c>
      <c r="W159" s="26" t="str">
        <f t="shared" si="47"/>
        <v/>
      </c>
    </row>
    <row r="160" spans="1:23" x14ac:dyDescent="0.25">
      <c r="A160" s="24"/>
      <c r="B160" s="22"/>
      <c r="C160" s="31"/>
      <c r="D160" s="31"/>
      <c r="E160" s="31"/>
      <c r="F160" s="31"/>
      <c r="G160" s="31"/>
      <c r="H160" s="31"/>
      <c r="I160" s="31"/>
      <c r="J160" s="32"/>
      <c r="K160" s="24" t="str">
        <f t="shared" si="35"/>
        <v/>
      </c>
      <c r="L160" s="22" t="str">
        <f t="shared" ca="1" si="36"/>
        <v/>
      </c>
      <c r="M160" s="22" t="str">
        <f t="shared" ca="1" si="37"/>
        <v/>
      </c>
      <c r="N160" s="22" t="str">
        <f t="shared" ca="1" si="38"/>
        <v/>
      </c>
      <c r="O160" s="22" t="str">
        <f t="shared" si="39"/>
        <v/>
      </c>
      <c r="P160" s="22" t="str">
        <f t="shared" ca="1" si="40"/>
        <v/>
      </c>
      <c r="Q160" s="22" t="str">
        <f t="shared" ca="1" si="41"/>
        <v/>
      </c>
      <c r="R160" s="22" t="str">
        <f t="shared" ca="1" si="42"/>
        <v/>
      </c>
      <c r="S160" s="22" t="str">
        <f t="shared" si="43"/>
        <v/>
      </c>
      <c r="T160" s="22" t="str">
        <f t="shared" si="44"/>
        <v/>
      </c>
      <c r="U160" s="22" t="str">
        <f t="shared" si="45"/>
        <v/>
      </c>
      <c r="V160" s="22" t="str">
        <f t="shared" si="46"/>
        <v/>
      </c>
      <c r="W160" s="26" t="str">
        <f t="shared" si="47"/>
        <v/>
      </c>
    </row>
    <row r="161" spans="1:23" x14ac:dyDescent="0.25">
      <c r="A161" s="24"/>
      <c r="B161" s="22"/>
      <c r="C161" s="31"/>
      <c r="D161" s="31"/>
      <c r="E161" s="31"/>
      <c r="F161" s="31"/>
      <c r="G161" s="31"/>
      <c r="H161" s="31"/>
      <c r="I161" s="31"/>
      <c r="J161" s="32"/>
      <c r="K161" s="24" t="str">
        <f t="shared" si="35"/>
        <v/>
      </c>
      <c r="L161" s="22" t="str">
        <f t="shared" ca="1" si="36"/>
        <v/>
      </c>
      <c r="M161" s="22" t="str">
        <f t="shared" ca="1" si="37"/>
        <v/>
      </c>
      <c r="N161" s="22" t="str">
        <f t="shared" ca="1" si="38"/>
        <v/>
      </c>
      <c r="O161" s="22" t="str">
        <f t="shared" si="39"/>
        <v/>
      </c>
      <c r="P161" s="22" t="str">
        <f t="shared" ca="1" si="40"/>
        <v/>
      </c>
      <c r="Q161" s="22" t="str">
        <f t="shared" ca="1" si="41"/>
        <v/>
      </c>
      <c r="R161" s="22" t="str">
        <f t="shared" ca="1" si="42"/>
        <v/>
      </c>
      <c r="S161" s="22" t="str">
        <f t="shared" si="43"/>
        <v/>
      </c>
      <c r="T161" s="22" t="str">
        <f t="shared" si="44"/>
        <v/>
      </c>
      <c r="U161" s="22" t="str">
        <f t="shared" si="45"/>
        <v/>
      </c>
      <c r="V161" s="22" t="str">
        <f t="shared" si="46"/>
        <v/>
      </c>
      <c r="W161" s="26" t="str">
        <f t="shared" si="47"/>
        <v/>
      </c>
    </row>
    <row r="162" spans="1:23" x14ac:dyDescent="0.25">
      <c r="A162" s="24"/>
      <c r="B162" s="22"/>
      <c r="C162" s="31"/>
      <c r="D162" s="31"/>
      <c r="E162" s="31"/>
      <c r="F162" s="31"/>
      <c r="G162" s="31"/>
      <c r="H162" s="31"/>
      <c r="I162" s="31"/>
      <c r="J162" s="32"/>
      <c r="K162" s="24" t="str">
        <f t="shared" si="35"/>
        <v/>
      </c>
      <c r="L162" s="22" t="str">
        <f t="shared" ca="1" si="36"/>
        <v/>
      </c>
      <c r="M162" s="22" t="str">
        <f t="shared" ca="1" si="37"/>
        <v/>
      </c>
      <c r="N162" s="22" t="str">
        <f t="shared" ca="1" si="38"/>
        <v/>
      </c>
      <c r="O162" s="22" t="str">
        <f t="shared" si="39"/>
        <v/>
      </c>
      <c r="P162" s="22" t="str">
        <f t="shared" ca="1" si="40"/>
        <v/>
      </c>
      <c r="Q162" s="22" t="str">
        <f t="shared" ca="1" si="41"/>
        <v/>
      </c>
      <c r="R162" s="22" t="str">
        <f t="shared" ca="1" si="42"/>
        <v/>
      </c>
      <c r="S162" s="22" t="str">
        <f t="shared" si="43"/>
        <v/>
      </c>
      <c r="T162" s="22" t="str">
        <f t="shared" si="44"/>
        <v/>
      </c>
      <c r="U162" s="22" t="str">
        <f t="shared" si="45"/>
        <v/>
      </c>
      <c r="V162" s="22" t="str">
        <f t="shared" si="46"/>
        <v/>
      </c>
      <c r="W162" s="26" t="str">
        <f t="shared" si="47"/>
        <v/>
      </c>
    </row>
    <row r="163" spans="1:23" x14ac:dyDescent="0.25">
      <c r="A163" s="24"/>
      <c r="B163" s="22"/>
      <c r="C163" s="31"/>
      <c r="D163" s="31"/>
      <c r="E163" s="31"/>
      <c r="F163" s="31"/>
      <c r="G163" s="31"/>
      <c r="H163" s="31"/>
      <c r="I163" s="31"/>
      <c r="J163" s="32"/>
      <c r="K163" s="24" t="str">
        <f t="shared" si="35"/>
        <v/>
      </c>
      <c r="L163" s="22" t="str">
        <f t="shared" ca="1" si="36"/>
        <v/>
      </c>
      <c r="M163" s="22" t="str">
        <f t="shared" ca="1" si="37"/>
        <v/>
      </c>
      <c r="N163" s="22" t="str">
        <f t="shared" ca="1" si="38"/>
        <v/>
      </c>
      <c r="O163" s="22" t="str">
        <f t="shared" si="39"/>
        <v/>
      </c>
      <c r="P163" s="22" t="str">
        <f t="shared" ca="1" si="40"/>
        <v/>
      </c>
      <c r="Q163" s="22" t="str">
        <f t="shared" ca="1" si="41"/>
        <v/>
      </c>
      <c r="R163" s="22" t="str">
        <f t="shared" ca="1" si="42"/>
        <v/>
      </c>
      <c r="S163" s="22" t="str">
        <f t="shared" si="43"/>
        <v/>
      </c>
      <c r="T163" s="22" t="str">
        <f t="shared" si="44"/>
        <v/>
      </c>
      <c r="U163" s="22" t="str">
        <f t="shared" si="45"/>
        <v/>
      </c>
      <c r="V163" s="22" t="str">
        <f t="shared" si="46"/>
        <v/>
      </c>
      <c r="W163" s="26" t="str">
        <f t="shared" si="47"/>
        <v/>
      </c>
    </row>
    <row r="164" spans="1:23" x14ac:dyDescent="0.25">
      <c r="A164" s="24"/>
      <c r="B164" s="22"/>
      <c r="C164" s="31"/>
      <c r="D164" s="31"/>
      <c r="E164" s="31"/>
      <c r="F164" s="31"/>
      <c r="G164" s="31"/>
      <c r="H164" s="31"/>
      <c r="I164" s="31"/>
      <c r="J164" s="32"/>
      <c r="K164" s="24" t="str">
        <f t="shared" si="35"/>
        <v/>
      </c>
      <c r="L164" s="22" t="str">
        <f t="shared" ca="1" si="36"/>
        <v/>
      </c>
      <c r="M164" s="22" t="str">
        <f t="shared" ca="1" si="37"/>
        <v/>
      </c>
      <c r="N164" s="22" t="str">
        <f t="shared" ca="1" si="38"/>
        <v/>
      </c>
      <c r="O164" s="22" t="str">
        <f t="shared" si="39"/>
        <v/>
      </c>
      <c r="P164" s="22" t="str">
        <f t="shared" ca="1" si="40"/>
        <v/>
      </c>
      <c r="Q164" s="22" t="str">
        <f t="shared" ca="1" si="41"/>
        <v/>
      </c>
      <c r="R164" s="22" t="str">
        <f t="shared" ca="1" si="42"/>
        <v/>
      </c>
      <c r="S164" s="22" t="str">
        <f t="shared" si="43"/>
        <v/>
      </c>
      <c r="T164" s="22" t="str">
        <f t="shared" si="44"/>
        <v/>
      </c>
      <c r="U164" s="22" t="str">
        <f t="shared" si="45"/>
        <v/>
      </c>
      <c r="V164" s="22" t="str">
        <f t="shared" si="46"/>
        <v/>
      </c>
      <c r="W164" s="26" t="str">
        <f t="shared" si="47"/>
        <v/>
      </c>
    </row>
    <row r="165" spans="1:23" x14ac:dyDescent="0.25">
      <c r="A165" s="24"/>
      <c r="B165" s="22"/>
      <c r="C165" s="31"/>
      <c r="D165" s="31"/>
      <c r="E165" s="31"/>
      <c r="F165" s="31"/>
      <c r="G165" s="31"/>
      <c r="H165" s="31"/>
      <c r="I165" s="31"/>
      <c r="J165" s="32"/>
      <c r="K165" s="24" t="str">
        <f t="shared" si="35"/>
        <v/>
      </c>
      <c r="L165" s="22" t="str">
        <f t="shared" ca="1" si="36"/>
        <v/>
      </c>
      <c r="M165" s="22" t="str">
        <f t="shared" ca="1" si="37"/>
        <v/>
      </c>
      <c r="N165" s="22" t="str">
        <f t="shared" ca="1" si="38"/>
        <v/>
      </c>
      <c r="O165" s="22" t="str">
        <f t="shared" si="39"/>
        <v/>
      </c>
      <c r="P165" s="22" t="str">
        <f t="shared" ca="1" si="40"/>
        <v/>
      </c>
      <c r="Q165" s="22" t="str">
        <f t="shared" ca="1" si="41"/>
        <v/>
      </c>
      <c r="R165" s="22" t="str">
        <f t="shared" ca="1" si="42"/>
        <v/>
      </c>
      <c r="S165" s="22" t="str">
        <f t="shared" si="43"/>
        <v/>
      </c>
      <c r="T165" s="22" t="str">
        <f t="shared" si="44"/>
        <v/>
      </c>
      <c r="U165" s="22" t="str">
        <f t="shared" si="45"/>
        <v/>
      </c>
      <c r="V165" s="22" t="str">
        <f t="shared" si="46"/>
        <v/>
      </c>
      <c r="W165" s="26" t="str">
        <f t="shared" si="47"/>
        <v/>
      </c>
    </row>
    <row r="166" spans="1:23" x14ac:dyDescent="0.25">
      <c r="A166" s="24"/>
      <c r="B166" s="22"/>
      <c r="C166" s="31"/>
      <c r="D166" s="31"/>
      <c r="E166" s="31"/>
      <c r="F166" s="31"/>
      <c r="G166" s="31"/>
      <c r="H166" s="31"/>
      <c r="I166" s="31"/>
      <c r="J166" s="32"/>
      <c r="K166" s="24" t="str">
        <f t="shared" si="35"/>
        <v/>
      </c>
      <c r="L166" s="22" t="str">
        <f t="shared" ca="1" si="36"/>
        <v/>
      </c>
      <c r="M166" s="22" t="str">
        <f t="shared" ca="1" si="37"/>
        <v/>
      </c>
      <c r="N166" s="22" t="str">
        <f t="shared" ca="1" si="38"/>
        <v/>
      </c>
      <c r="O166" s="22" t="str">
        <f t="shared" si="39"/>
        <v/>
      </c>
      <c r="P166" s="22" t="str">
        <f t="shared" ca="1" si="40"/>
        <v/>
      </c>
      <c r="Q166" s="22" t="str">
        <f t="shared" ca="1" si="41"/>
        <v/>
      </c>
      <c r="R166" s="22" t="str">
        <f t="shared" ca="1" si="42"/>
        <v/>
      </c>
      <c r="S166" s="22" t="str">
        <f t="shared" si="43"/>
        <v/>
      </c>
      <c r="T166" s="22" t="str">
        <f t="shared" si="44"/>
        <v/>
      </c>
      <c r="U166" s="22" t="str">
        <f t="shared" si="45"/>
        <v/>
      </c>
      <c r="V166" s="22" t="str">
        <f t="shared" si="46"/>
        <v/>
      </c>
      <c r="W166" s="26" t="str">
        <f t="shared" si="47"/>
        <v/>
      </c>
    </row>
    <row r="167" spans="1:23" x14ac:dyDescent="0.25">
      <c r="A167" s="24"/>
      <c r="B167" s="22"/>
      <c r="C167" s="31"/>
      <c r="D167" s="31"/>
      <c r="E167" s="31"/>
      <c r="F167" s="31"/>
      <c r="G167" s="31"/>
      <c r="H167" s="31"/>
      <c r="I167" s="31"/>
      <c r="J167" s="32"/>
      <c r="K167" s="24" t="str">
        <f t="shared" si="35"/>
        <v/>
      </c>
      <c r="L167" s="22" t="str">
        <f t="shared" ca="1" si="36"/>
        <v/>
      </c>
      <c r="M167" s="22" t="str">
        <f t="shared" ca="1" si="37"/>
        <v/>
      </c>
      <c r="N167" s="22" t="str">
        <f t="shared" ca="1" si="38"/>
        <v/>
      </c>
      <c r="O167" s="22" t="str">
        <f t="shared" si="39"/>
        <v/>
      </c>
      <c r="P167" s="22" t="str">
        <f t="shared" ca="1" si="40"/>
        <v/>
      </c>
      <c r="Q167" s="22" t="str">
        <f t="shared" ca="1" si="41"/>
        <v/>
      </c>
      <c r="R167" s="22" t="str">
        <f t="shared" ca="1" si="42"/>
        <v/>
      </c>
      <c r="S167" s="22" t="str">
        <f t="shared" si="43"/>
        <v/>
      </c>
      <c r="T167" s="22" t="str">
        <f t="shared" si="44"/>
        <v/>
      </c>
      <c r="U167" s="22" t="str">
        <f t="shared" si="45"/>
        <v/>
      </c>
      <c r="V167" s="22" t="str">
        <f t="shared" si="46"/>
        <v/>
      </c>
      <c r="W167" s="26" t="str">
        <f t="shared" si="47"/>
        <v/>
      </c>
    </row>
    <row r="168" spans="1:23" x14ac:dyDescent="0.25">
      <c r="A168" s="24"/>
      <c r="B168" s="22"/>
      <c r="C168" s="31"/>
      <c r="D168" s="31"/>
      <c r="E168" s="31"/>
      <c r="F168" s="31"/>
      <c r="G168" s="31"/>
      <c r="H168" s="31"/>
      <c r="I168" s="31"/>
      <c r="J168" s="32"/>
      <c r="K168" s="24" t="str">
        <f t="shared" si="35"/>
        <v/>
      </c>
      <c r="L168" s="22" t="str">
        <f t="shared" ca="1" si="36"/>
        <v/>
      </c>
      <c r="M168" s="22" t="str">
        <f t="shared" ca="1" si="37"/>
        <v/>
      </c>
      <c r="N168" s="22" t="str">
        <f t="shared" ca="1" si="38"/>
        <v/>
      </c>
      <c r="O168" s="22" t="str">
        <f t="shared" si="39"/>
        <v/>
      </c>
      <c r="P168" s="22" t="str">
        <f t="shared" ca="1" si="40"/>
        <v/>
      </c>
      <c r="Q168" s="22" t="str">
        <f t="shared" ca="1" si="41"/>
        <v/>
      </c>
      <c r="R168" s="22" t="str">
        <f t="shared" ca="1" si="42"/>
        <v/>
      </c>
      <c r="S168" s="22" t="str">
        <f t="shared" si="43"/>
        <v/>
      </c>
      <c r="T168" s="22" t="str">
        <f t="shared" si="44"/>
        <v/>
      </c>
      <c r="U168" s="22" t="str">
        <f t="shared" si="45"/>
        <v/>
      </c>
      <c r="V168" s="22" t="str">
        <f t="shared" si="46"/>
        <v/>
      </c>
      <c r="W168" s="26" t="str">
        <f t="shared" si="47"/>
        <v/>
      </c>
    </row>
    <row r="169" spans="1:23" x14ac:dyDescent="0.25">
      <c r="A169" s="24"/>
      <c r="B169" s="22"/>
      <c r="C169" s="31"/>
      <c r="D169" s="31"/>
      <c r="E169" s="31"/>
      <c r="F169" s="31"/>
      <c r="G169" s="31"/>
      <c r="H169" s="31"/>
      <c r="I169" s="31"/>
      <c r="J169" s="32"/>
      <c r="K169" s="24" t="str">
        <f t="shared" si="35"/>
        <v/>
      </c>
      <c r="L169" s="22" t="str">
        <f t="shared" ca="1" si="36"/>
        <v/>
      </c>
      <c r="M169" s="22" t="str">
        <f t="shared" ca="1" si="37"/>
        <v/>
      </c>
      <c r="N169" s="22" t="str">
        <f t="shared" ca="1" si="38"/>
        <v/>
      </c>
      <c r="O169" s="22" t="str">
        <f t="shared" si="39"/>
        <v/>
      </c>
      <c r="P169" s="22" t="str">
        <f t="shared" ca="1" si="40"/>
        <v/>
      </c>
      <c r="Q169" s="22" t="str">
        <f t="shared" ca="1" si="41"/>
        <v/>
      </c>
      <c r="R169" s="22" t="str">
        <f t="shared" ca="1" si="42"/>
        <v/>
      </c>
      <c r="S169" s="22" t="str">
        <f t="shared" si="43"/>
        <v/>
      </c>
      <c r="T169" s="22" t="str">
        <f t="shared" si="44"/>
        <v/>
      </c>
      <c r="U169" s="22" t="str">
        <f t="shared" si="45"/>
        <v/>
      </c>
      <c r="V169" s="22" t="str">
        <f t="shared" si="46"/>
        <v/>
      </c>
      <c r="W169" s="26" t="str">
        <f t="shared" si="47"/>
        <v/>
      </c>
    </row>
    <row r="170" spans="1:23" x14ac:dyDescent="0.25">
      <c r="A170" s="24"/>
      <c r="B170" s="22"/>
      <c r="C170" s="31"/>
      <c r="D170" s="31"/>
      <c r="E170" s="31"/>
      <c r="F170" s="31"/>
      <c r="G170" s="31"/>
      <c r="H170" s="31"/>
      <c r="I170" s="31"/>
      <c r="J170" s="32"/>
      <c r="K170" s="24" t="str">
        <f t="shared" si="35"/>
        <v/>
      </c>
      <c r="L170" s="22" t="str">
        <f t="shared" ca="1" si="36"/>
        <v/>
      </c>
      <c r="M170" s="22" t="str">
        <f t="shared" ca="1" si="37"/>
        <v/>
      </c>
      <c r="N170" s="22" t="str">
        <f t="shared" ca="1" si="38"/>
        <v/>
      </c>
      <c r="O170" s="22" t="str">
        <f t="shared" si="39"/>
        <v/>
      </c>
      <c r="P170" s="22" t="str">
        <f t="shared" ca="1" si="40"/>
        <v/>
      </c>
      <c r="Q170" s="22" t="str">
        <f t="shared" ca="1" si="41"/>
        <v/>
      </c>
      <c r="R170" s="22" t="str">
        <f t="shared" ca="1" si="42"/>
        <v/>
      </c>
      <c r="S170" s="22" t="str">
        <f t="shared" si="43"/>
        <v/>
      </c>
      <c r="T170" s="22" t="str">
        <f t="shared" si="44"/>
        <v/>
      </c>
      <c r="U170" s="22" t="str">
        <f t="shared" si="45"/>
        <v/>
      </c>
      <c r="V170" s="22" t="str">
        <f t="shared" si="46"/>
        <v/>
      </c>
      <c r="W170" s="26" t="str">
        <f t="shared" si="47"/>
        <v/>
      </c>
    </row>
    <row r="171" spans="1:23" x14ac:dyDescent="0.25">
      <c r="A171" s="24"/>
      <c r="B171" s="22"/>
      <c r="C171" s="31"/>
      <c r="D171" s="31"/>
      <c r="E171" s="31"/>
      <c r="F171" s="31"/>
      <c r="G171" s="31"/>
      <c r="H171" s="31"/>
      <c r="I171" s="31"/>
      <c r="J171" s="32"/>
      <c r="K171" s="24" t="str">
        <f t="shared" si="35"/>
        <v/>
      </c>
      <c r="L171" s="22" t="str">
        <f t="shared" ca="1" si="36"/>
        <v/>
      </c>
      <c r="M171" s="22" t="str">
        <f t="shared" ca="1" si="37"/>
        <v/>
      </c>
      <c r="N171" s="22" t="str">
        <f t="shared" ca="1" si="38"/>
        <v/>
      </c>
      <c r="O171" s="22" t="str">
        <f t="shared" si="39"/>
        <v/>
      </c>
      <c r="P171" s="22" t="str">
        <f t="shared" ca="1" si="40"/>
        <v/>
      </c>
      <c r="Q171" s="22" t="str">
        <f t="shared" ca="1" si="41"/>
        <v/>
      </c>
      <c r="R171" s="22" t="str">
        <f t="shared" ca="1" si="42"/>
        <v/>
      </c>
      <c r="S171" s="22" t="str">
        <f t="shared" si="43"/>
        <v/>
      </c>
      <c r="T171" s="22" t="str">
        <f t="shared" si="44"/>
        <v/>
      </c>
      <c r="U171" s="22" t="str">
        <f t="shared" si="45"/>
        <v/>
      </c>
      <c r="V171" s="22" t="str">
        <f t="shared" si="46"/>
        <v/>
      </c>
      <c r="W171" s="26" t="str">
        <f t="shared" si="47"/>
        <v/>
      </c>
    </row>
    <row r="172" spans="1:23" x14ac:dyDescent="0.25">
      <c r="A172" s="24"/>
      <c r="B172" s="22"/>
      <c r="C172" s="31"/>
      <c r="D172" s="31"/>
      <c r="E172" s="31"/>
      <c r="F172" s="31"/>
      <c r="G172" s="31"/>
      <c r="H172" s="31"/>
      <c r="I172" s="31"/>
      <c r="J172" s="32"/>
      <c r="K172" s="24" t="str">
        <f t="shared" si="35"/>
        <v/>
      </c>
      <c r="L172" s="22" t="str">
        <f t="shared" ca="1" si="36"/>
        <v/>
      </c>
      <c r="M172" s="22" t="str">
        <f t="shared" ca="1" si="37"/>
        <v/>
      </c>
      <c r="N172" s="22" t="str">
        <f t="shared" ca="1" si="38"/>
        <v/>
      </c>
      <c r="O172" s="22" t="str">
        <f t="shared" si="39"/>
        <v/>
      </c>
      <c r="P172" s="22" t="str">
        <f t="shared" ca="1" si="40"/>
        <v/>
      </c>
      <c r="Q172" s="22" t="str">
        <f t="shared" ca="1" si="41"/>
        <v/>
      </c>
      <c r="R172" s="22" t="str">
        <f t="shared" ca="1" si="42"/>
        <v/>
      </c>
      <c r="S172" s="22" t="str">
        <f t="shared" si="43"/>
        <v/>
      </c>
      <c r="T172" s="22" t="str">
        <f t="shared" si="44"/>
        <v/>
      </c>
      <c r="U172" s="22" t="str">
        <f t="shared" si="45"/>
        <v/>
      </c>
      <c r="V172" s="22" t="str">
        <f t="shared" si="46"/>
        <v/>
      </c>
      <c r="W172" s="26" t="str">
        <f t="shared" si="47"/>
        <v/>
      </c>
    </row>
    <row r="173" spans="1:23" x14ac:dyDescent="0.25">
      <c r="A173" s="24"/>
      <c r="B173" s="22"/>
      <c r="C173" s="31"/>
      <c r="D173" s="31"/>
      <c r="E173" s="31"/>
      <c r="F173" s="31"/>
      <c r="G173" s="31"/>
      <c r="H173" s="31"/>
      <c r="I173" s="31"/>
      <c r="J173" s="32"/>
      <c r="K173" s="24" t="str">
        <f t="shared" si="35"/>
        <v/>
      </c>
      <c r="L173" s="22" t="str">
        <f t="shared" ca="1" si="36"/>
        <v/>
      </c>
      <c r="M173" s="22" t="str">
        <f t="shared" ca="1" si="37"/>
        <v/>
      </c>
      <c r="N173" s="22" t="str">
        <f t="shared" ca="1" si="38"/>
        <v/>
      </c>
      <c r="O173" s="22" t="str">
        <f t="shared" si="39"/>
        <v/>
      </c>
      <c r="P173" s="22" t="str">
        <f t="shared" ca="1" si="40"/>
        <v/>
      </c>
      <c r="Q173" s="22" t="str">
        <f t="shared" ca="1" si="41"/>
        <v/>
      </c>
      <c r="R173" s="22" t="str">
        <f t="shared" ca="1" si="42"/>
        <v/>
      </c>
      <c r="S173" s="22" t="str">
        <f t="shared" si="43"/>
        <v/>
      </c>
      <c r="T173" s="22" t="str">
        <f t="shared" si="44"/>
        <v/>
      </c>
      <c r="U173" s="22" t="str">
        <f t="shared" si="45"/>
        <v/>
      </c>
      <c r="V173" s="22" t="str">
        <f t="shared" si="46"/>
        <v/>
      </c>
      <c r="W173" s="26" t="str">
        <f t="shared" si="47"/>
        <v/>
      </c>
    </row>
    <row r="174" spans="1:23" x14ac:dyDescent="0.25">
      <c r="A174" s="24"/>
      <c r="B174" s="22"/>
      <c r="C174" s="31"/>
      <c r="D174" s="31"/>
      <c r="E174" s="31"/>
      <c r="F174" s="31"/>
      <c r="G174" s="31"/>
      <c r="H174" s="31"/>
      <c r="I174" s="31"/>
      <c r="J174" s="32"/>
      <c r="K174" s="24" t="str">
        <f t="shared" si="35"/>
        <v/>
      </c>
      <c r="L174" s="22" t="str">
        <f t="shared" ca="1" si="36"/>
        <v/>
      </c>
      <c r="M174" s="22" t="str">
        <f t="shared" ca="1" si="37"/>
        <v/>
      </c>
      <c r="N174" s="22" t="str">
        <f t="shared" ca="1" si="38"/>
        <v/>
      </c>
      <c r="O174" s="22" t="str">
        <f t="shared" si="39"/>
        <v/>
      </c>
      <c r="P174" s="22" t="str">
        <f t="shared" ca="1" si="40"/>
        <v/>
      </c>
      <c r="Q174" s="22" t="str">
        <f t="shared" ca="1" si="41"/>
        <v/>
      </c>
      <c r="R174" s="22" t="str">
        <f t="shared" ca="1" si="42"/>
        <v/>
      </c>
      <c r="S174" s="22" t="str">
        <f t="shared" si="43"/>
        <v/>
      </c>
      <c r="T174" s="22" t="str">
        <f t="shared" si="44"/>
        <v/>
      </c>
      <c r="U174" s="22" t="str">
        <f t="shared" si="45"/>
        <v/>
      </c>
      <c r="V174" s="22" t="str">
        <f t="shared" si="46"/>
        <v/>
      </c>
      <c r="W174" s="26" t="str">
        <f t="shared" si="47"/>
        <v/>
      </c>
    </row>
    <row r="175" spans="1:23" x14ac:dyDescent="0.25">
      <c r="A175" s="24"/>
      <c r="B175" s="22"/>
      <c r="C175" s="31"/>
      <c r="D175" s="31"/>
      <c r="E175" s="31"/>
      <c r="F175" s="31"/>
      <c r="G175" s="31"/>
      <c r="H175" s="31"/>
      <c r="I175" s="31"/>
      <c r="J175" s="32"/>
      <c r="K175" s="24" t="str">
        <f t="shared" si="35"/>
        <v/>
      </c>
      <c r="L175" s="22" t="str">
        <f t="shared" ca="1" si="36"/>
        <v/>
      </c>
      <c r="M175" s="22" t="str">
        <f t="shared" ca="1" si="37"/>
        <v/>
      </c>
      <c r="N175" s="22" t="str">
        <f t="shared" ca="1" si="38"/>
        <v/>
      </c>
      <c r="O175" s="22" t="str">
        <f t="shared" si="39"/>
        <v/>
      </c>
      <c r="P175" s="22" t="str">
        <f t="shared" ca="1" si="40"/>
        <v/>
      </c>
      <c r="Q175" s="22" t="str">
        <f t="shared" ca="1" si="41"/>
        <v/>
      </c>
      <c r="R175" s="22" t="str">
        <f t="shared" ca="1" si="42"/>
        <v/>
      </c>
      <c r="S175" s="22" t="str">
        <f t="shared" si="43"/>
        <v/>
      </c>
      <c r="T175" s="22" t="str">
        <f t="shared" si="44"/>
        <v/>
      </c>
      <c r="U175" s="22" t="str">
        <f t="shared" si="45"/>
        <v/>
      </c>
      <c r="V175" s="22" t="str">
        <f t="shared" si="46"/>
        <v/>
      </c>
      <c r="W175" s="26" t="str">
        <f t="shared" si="47"/>
        <v/>
      </c>
    </row>
    <row r="176" spans="1:23" x14ac:dyDescent="0.25">
      <c r="A176" s="24"/>
      <c r="B176" s="22"/>
      <c r="C176" s="31"/>
      <c r="D176" s="31"/>
      <c r="E176" s="31"/>
      <c r="F176" s="31"/>
      <c r="G176" s="31"/>
      <c r="H176" s="31"/>
      <c r="I176" s="31"/>
      <c r="J176" s="32"/>
      <c r="K176" s="24" t="str">
        <f t="shared" si="35"/>
        <v/>
      </c>
      <c r="L176" s="22" t="str">
        <f t="shared" ca="1" si="36"/>
        <v/>
      </c>
      <c r="M176" s="22" t="str">
        <f t="shared" ca="1" si="37"/>
        <v/>
      </c>
      <c r="N176" s="22" t="str">
        <f t="shared" ca="1" si="38"/>
        <v/>
      </c>
      <c r="O176" s="22" t="str">
        <f t="shared" si="39"/>
        <v/>
      </c>
      <c r="P176" s="22" t="str">
        <f t="shared" ca="1" si="40"/>
        <v/>
      </c>
      <c r="Q176" s="22" t="str">
        <f t="shared" ca="1" si="41"/>
        <v/>
      </c>
      <c r="R176" s="22" t="str">
        <f t="shared" ca="1" si="42"/>
        <v/>
      </c>
      <c r="S176" s="22" t="str">
        <f t="shared" si="43"/>
        <v/>
      </c>
      <c r="T176" s="22" t="str">
        <f t="shared" si="44"/>
        <v/>
      </c>
      <c r="U176" s="22" t="str">
        <f t="shared" si="45"/>
        <v/>
      </c>
      <c r="V176" s="22" t="str">
        <f t="shared" si="46"/>
        <v/>
      </c>
      <c r="W176" s="26" t="str">
        <f t="shared" si="47"/>
        <v/>
      </c>
    </row>
    <row r="177" spans="1:23" x14ac:dyDescent="0.25">
      <c r="A177" s="24"/>
      <c r="B177" s="22"/>
      <c r="C177" s="31"/>
      <c r="D177" s="31"/>
      <c r="E177" s="31"/>
      <c r="F177" s="31"/>
      <c r="G177" s="31"/>
      <c r="H177" s="31"/>
      <c r="I177" s="31"/>
      <c r="J177" s="32"/>
      <c r="K177" s="24" t="str">
        <f t="shared" si="35"/>
        <v/>
      </c>
      <c r="L177" s="22" t="str">
        <f t="shared" ca="1" si="36"/>
        <v/>
      </c>
      <c r="M177" s="22" t="str">
        <f t="shared" ca="1" si="37"/>
        <v/>
      </c>
      <c r="N177" s="22" t="str">
        <f t="shared" ca="1" si="38"/>
        <v/>
      </c>
      <c r="O177" s="22" t="str">
        <f t="shared" si="39"/>
        <v/>
      </c>
      <c r="P177" s="22" t="str">
        <f t="shared" ca="1" si="40"/>
        <v/>
      </c>
      <c r="Q177" s="22" t="str">
        <f t="shared" ca="1" si="41"/>
        <v/>
      </c>
      <c r="R177" s="22" t="str">
        <f t="shared" ca="1" si="42"/>
        <v/>
      </c>
      <c r="S177" s="22" t="str">
        <f t="shared" si="43"/>
        <v/>
      </c>
      <c r="T177" s="22" t="str">
        <f t="shared" si="44"/>
        <v/>
      </c>
      <c r="U177" s="22" t="str">
        <f t="shared" si="45"/>
        <v/>
      </c>
      <c r="V177" s="22" t="str">
        <f t="shared" si="46"/>
        <v/>
      </c>
      <c r="W177" s="26" t="str">
        <f t="shared" si="47"/>
        <v/>
      </c>
    </row>
    <row r="178" spans="1:23" x14ac:dyDescent="0.25">
      <c r="A178" s="24"/>
      <c r="B178" s="22"/>
      <c r="C178" s="31"/>
      <c r="D178" s="31"/>
      <c r="E178" s="31"/>
      <c r="F178" s="31"/>
      <c r="G178" s="31"/>
      <c r="H178" s="31"/>
      <c r="I178" s="31"/>
      <c r="J178" s="32"/>
      <c r="K178" s="24" t="str">
        <f t="shared" si="35"/>
        <v/>
      </c>
      <c r="L178" s="22" t="str">
        <f t="shared" ca="1" si="36"/>
        <v/>
      </c>
      <c r="M178" s="22" t="str">
        <f t="shared" ca="1" si="37"/>
        <v/>
      </c>
      <c r="N178" s="22" t="str">
        <f t="shared" ca="1" si="38"/>
        <v/>
      </c>
      <c r="O178" s="22" t="str">
        <f t="shared" si="39"/>
        <v/>
      </c>
      <c r="P178" s="22" t="str">
        <f t="shared" ca="1" si="40"/>
        <v/>
      </c>
      <c r="Q178" s="22" t="str">
        <f t="shared" ca="1" si="41"/>
        <v/>
      </c>
      <c r="R178" s="22" t="str">
        <f t="shared" ca="1" si="42"/>
        <v/>
      </c>
      <c r="S178" s="22" t="str">
        <f t="shared" si="43"/>
        <v/>
      </c>
      <c r="T178" s="22" t="str">
        <f t="shared" si="44"/>
        <v/>
      </c>
      <c r="U178" s="22" t="str">
        <f t="shared" si="45"/>
        <v/>
      </c>
      <c r="V178" s="22" t="str">
        <f t="shared" si="46"/>
        <v/>
      </c>
      <c r="W178" s="26" t="str">
        <f t="shared" si="47"/>
        <v/>
      </c>
    </row>
    <row r="179" spans="1:23" x14ac:dyDescent="0.25">
      <c r="A179" s="24"/>
      <c r="B179" s="22"/>
      <c r="C179" s="31"/>
      <c r="D179" s="31"/>
      <c r="E179" s="31"/>
      <c r="F179" s="31"/>
      <c r="G179" s="31"/>
      <c r="H179" s="31"/>
      <c r="I179" s="31"/>
      <c r="J179" s="32"/>
      <c r="K179" s="24" t="str">
        <f t="shared" si="35"/>
        <v/>
      </c>
      <c r="L179" s="22" t="str">
        <f t="shared" ca="1" si="36"/>
        <v/>
      </c>
      <c r="M179" s="22" t="str">
        <f t="shared" ca="1" si="37"/>
        <v/>
      </c>
      <c r="N179" s="22" t="str">
        <f t="shared" ca="1" si="38"/>
        <v/>
      </c>
      <c r="O179" s="22" t="str">
        <f t="shared" si="39"/>
        <v/>
      </c>
      <c r="P179" s="22" t="str">
        <f t="shared" ca="1" si="40"/>
        <v/>
      </c>
      <c r="Q179" s="22" t="str">
        <f t="shared" ca="1" si="41"/>
        <v/>
      </c>
      <c r="R179" s="22" t="str">
        <f t="shared" ca="1" si="42"/>
        <v/>
      </c>
      <c r="S179" s="22" t="str">
        <f t="shared" si="43"/>
        <v/>
      </c>
      <c r="T179" s="22" t="str">
        <f t="shared" si="44"/>
        <v/>
      </c>
      <c r="U179" s="22" t="str">
        <f t="shared" si="45"/>
        <v/>
      </c>
      <c r="V179" s="22" t="str">
        <f t="shared" si="46"/>
        <v/>
      </c>
      <c r="W179" s="26" t="str">
        <f t="shared" si="47"/>
        <v/>
      </c>
    </row>
    <row r="180" spans="1:23" x14ac:dyDescent="0.25">
      <c r="A180" s="24"/>
      <c r="B180" s="22"/>
      <c r="C180" s="31"/>
      <c r="D180" s="31"/>
      <c r="E180" s="31"/>
      <c r="F180" s="31"/>
      <c r="G180" s="31"/>
      <c r="H180" s="31"/>
      <c r="I180" s="31"/>
      <c r="J180" s="32"/>
      <c r="K180" s="24" t="str">
        <f t="shared" si="35"/>
        <v/>
      </c>
      <c r="L180" s="22" t="str">
        <f t="shared" ca="1" si="36"/>
        <v/>
      </c>
      <c r="M180" s="22" t="str">
        <f t="shared" ca="1" si="37"/>
        <v/>
      </c>
      <c r="N180" s="22" t="str">
        <f t="shared" ca="1" si="38"/>
        <v/>
      </c>
      <c r="O180" s="22" t="str">
        <f t="shared" si="39"/>
        <v/>
      </c>
      <c r="P180" s="22" t="str">
        <f t="shared" ca="1" si="40"/>
        <v/>
      </c>
      <c r="Q180" s="22" t="str">
        <f t="shared" ca="1" si="41"/>
        <v/>
      </c>
      <c r="R180" s="22" t="str">
        <f t="shared" ca="1" si="42"/>
        <v/>
      </c>
      <c r="S180" s="22" t="str">
        <f t="shared" si="43"/>
        <v/>
      </c>
      <c r="T180" s="22" t="str">
        <f t="shared" si="44"/>
        <v/>
      </c>
      <c r="U180" s="22" t="str">
        <f t="shared" si="45"/>
        <v/>
      </c>
      <c r="V180" s="22" t="str">
        <f t="shared" si="46"/>
        <v/>
      </c>
      <c r="W180" s="26" t="str">
        <f t="shared" si="47"/>
        <v/>
      </c>
    </row>
    <row r="181" spans="1:23" x14ac:dyDescent="0.25">
      <c r="A181" s="24"/>
      <c r="B181" s="22"/>
      <c r="C181" s="31"/>
      <c r="D181" s="31"/>
      <c r="E181" s="31"/>
      <c r="F181" s="31"/>
      <c r="G181" s="31"/>
      <c r="H181" s="31"/>
      <c r="I181" s="31"/>
      <c r="J181" s="32"/>
      <c r="K181" s="24" t="str">
        <f t="shared" si="35"/>
        <v/>
      </c>
      <c r="L181" s="22" t="str">
        <f t="shared" ca="1" si="36"/>
        <v/>
      </c>
      <c r="M181" s="22" t="str">
        <f t="shared" ca="1" si="37"/>
        <v/>
      </c>
      <c r="N181" s="22" t="str">
        <f t="shared" ca="1" si="38"/>
        <v/>
      </c>
      <c r="O181" s="22" t="str">
        <f t="shared" si="39"/>
        <v/>
      </c>
      <c r="P181" s="22" t="str">
        <f t="shared" ca="1" si="40"/>
        <v/>
      </c>
      <c r="Q181" s="22" t="str">
        <f t="shared" ca="1" si="41"/>
        <v/>
      </c>
      <c r="R181" s="22" t="str">
        <f t="shared" ca="1" si="42"/>
        <v/>
      </c>
      <c r="S181" s="22" t="str">
        <f t="shared" si="43"/>
        <v/>
      </c>
      <c r="T181" s="22" t="str">
        <f t="shared" si="44"/>
        <v/>
      </c>
      <c r="U181" s="22" t="str">
        <f t="shared" si="45"/>
        <v/>
      </c>
      <c r="V181" s="22" t="str">
        <f t="shared" si="46"/>
        <v/>
      </c>
      <c r="W181" s="26" t="str">
        <f t="shared" si="47"/>
        <v/>
      </c>
    </row>
    <row r="182" spans="1:23" x14ac:dyDescent="0.25">
      <c r="A182" s="24"/>
      <c r="B182" s="22"/>
      <c r="C182" s="31"/>
      <c r="D182" s="31"/>
      <c r="E182" s="31"/>
      <c r="F182" s="31"/>
      <c r="G182" s="31"/>
      <c r="H182" s="31"/>
      <c r="I182" s="31"/>
      <c r="J182" s="32"/>
      <c r="K182" s="24" t="str">
        <f t="shared" si="35"/>
        <v/>
      </c>
      <c r="L182" s="22" t="str">
        <f t="shared" ca="1" si="36"/>
        <v/>
      </c>
      <c r="M182" s="22" t="str">
        <f t="shared" ca="1" si="37"/>
        <v/>
      </c>
      <c r="N182" s="22" t="str">
        <f t="shared" ca="1" si="38"/>
        <v/>
      </c>
      <c r="O182" s="22" t="str">
        <f t="shared" si="39"/>
        <v/>
      </c>
      <c r="P182" s="22" t="str">
        <f t="shared" ca="1" si="40"/>
        <v/>
      </c>
      <c r="Q182" s="22" t="str">
        <f t="shared" ca="1" si="41"/>
        <v/>
      </c>
      <c r="R182" s="22" t="str">
        <f t="shared" ca="1" si="42"/>
        <v/>
      </c>
      <c r="S182" s="22" t="str">
        <f t="shared" si="43"/>
        <v/>
      </c>
      <c r="T182" s="22" t="str">
        <f t="shared" si="44"/>
        <v/>
      </c>
      <c r="U182" s="22" t="str">
        <f t="shared" si="45"/>
        <v/>
      </c>
      <c r="V182" s="22" t="str">
        <f t="shared" si="46"/>
        <v/>
      </c>
      <c r="W182" s="26" t="str">
        <f t="shared" si="47"/>
        <v/>
      </c>
    </row>
    <row r="183" spans="1:23" x14ac:dyDescent="0.25">
      <c r="A183" s="24"/>
      <c r="B183" s="22"/>
      <c r="C183" s="31"/>
      <c r="D183" s="31"/>
      <c r="E183" s="31"/>
      <c r="F183" s="31"/>
      <c r="G183" s="31"/>
      <c r="H183" s="31"/>
      <c r="I183" s="31"/>
      <c r="J183" s="32"/>
      <c r="K183" s="24" t="str">
        <f t="shared" si="35"/>
        <v/>
      </c>
      <c r="L183" s="22" t="str">
        <f t="shared" ca="1" si="36"/>
        <v/>
      </c>
      <c r="M183" s="22" t="str">
        <f t="shared" ca="1" si="37"/>
        <v/>
      </c>
      <c r="N183" s="22" t="str">
        <f t="shared" ca="1" si="38"/>
        <v/>
      </c>
      <c r="O183" s="22" t="str">
        <f t="shared" si="39"/>
        <v/>
      </c>
      <c r="P183" s="22" t="str">
        <f t="shared" ca="1" si="40"/>
        <v/>
      </c>
      <c r="Q183" s="22" t="str">
        <f t="shared" ca="1" si="41"/>
        <v/>
      </c>
      <c r="R183" s="22" t="str">
        <f t="shared" ca="1" si="42"/>
        <v/>
      </c>
      <c r="S183" s="22" t="str">
        <f t="shared" si="43"/>
        <v/>
      </c>
      <c r="T183" s="22" t="str">
        <f t="shared" si="44"/>
        <v/>
      </c>
      <c r="U183" s="22" t="str">
        <f t="shared" si="45"/>
        <v/>
      </c>
      <c r="V183" s="22" t="str">
        <f t="shared" si="46"/>
        <v/>
      </c>
      <c r="W183" s="26" t="str">
        <f t="shared" si="47"/>
        <v/>
      </c>
    </row>
    <row r="184" spans="1:23" x14ac:dyDescent="0.25">
      <c r="A184" s="24"/>
      <c r="B184" s="22"/>
      <c r="C184" s="31"/>
      <c r="D184" s="31"/>
      <c r="E184" s="31"/>
      <c r="F184" s="31"/>
      <c r="G184" s="31"/>
      <c r="H184" s="31"/>
      <c r="I184" s="31"/>
      <c r="J184" s="32"/>
      <c r="K184" s="24" t="str">
        <f t="shared" si="35"/>
        <v/>
      </c>
      <c r="L184" s="22" t="str">
        <f t="shared" ca="1" si="36"/>
        <v/>
      </c>
      <c r="M184" s="22" t="str">
        <f t="shared" ca="1" si="37"/>
        <v/>
      </c>
      <c r="N184" s="22" t="str">
        <f t="shared" ca="1" si="38"/>
        <v/>
      </c>
      <c r="O184" s="22" t="str">
        <f t="shared" si="39"/>
        <v/>
      </c>
      <c r="P184" s="22" t="str">
        <f t="shared" ca="1" si="40"/>
        <v/>
      </c>
      <c r="Q184" s="22" t="str">
        <f t="shared" ca="1" si="41"/>
        <v/>
      </c>
      <c r="R184" s="22" t="str">
        <f t="shared" ca="1" si="42"/>
        <v/>
      </c>
      <c r="S184" s="22" t="str">
        <f t="shared" si="43"/>
        <v/>
      </c>
      <c r="T184" s="22" t="str">
        <f t="shared" si="44"/>
        <v/>
      </c>
      <c r="U184" s="22" t="str">
        <f t="shared" si="45"/>
        <v/>
      </c>
      <c r="V184" s="22" t="str">
        <f t="shared" si="46"/>
        <v/>
      </c>
      <c r="W184" s="26" t="str">
        <f t="shared" si="47"/>
        <v/>
      </c>
    </row>
    <row r="185" spans="1:23" x14ac:dyDescent="0.25">
      <c r="A185" s="24"/>
      <c r="B185" s="22"/>
      <c r="C185" s="31"/>
      <c r="D185" s="31"/>
      <c r="E185" s="31"/>
      <c r="F185" s="31"/>
      <c r="G185" s="31"/>
      <c r="H185" s="31"/>
      <c r="I185" s="31"/>
      <c r="J185" s="32"/>
      <c r="K185" s="24" t="str">
        <f t="shared" si="35"/>
        <v/>
      </c>
      <c r="L185" s="22" t="str">
        <f t="shared" ca="1" si="36"/>
        <v/>
      </c>
      <c r="M185" s="22" t="str">
        <f t="shared" ca="1" si="37"/>
        <v/>
      </c>
      <c r="N185" s="22" t="str">
        <f t="shared" ca="1" si="38"/>
        <v/>
      </c>
      <c r="O185" s="22" t="str">
        <f t="shared" si="39"/>
        <v/>
      </c>
      <c r="P185" s="22" t="str">
        <f t="shared" ca="1" si="40"/>
        <v/>
      </c>
      <c r="Q185" s="22" t="str">
        <f t="shared" ca="1" si="41"/>
        <v/>
      </c>
      <c r="R185" s="22" t="str">
        <f t="shared" ca="1" si="42"/>
        <v/>
      </c>
      <c r="S185" s="22" t="str">
        <f t="shared" si="43"/>
        <v/>
      </c>
      <c r="T185" s="22" t="str">
        <f t="shared" si="44"/>
        <v/>
      </c>
      <c r="U185" s="22" t="str">
        <f t="shared" si="45"/>
        <v/>
      </c>
      <c r="V185" s="22" t="str">
        <f t="shared" si="46"/>
        <v/>
      </c>
      <c r="W185" s="26" t="str">
        <f t="shared" si="47"/>
        <v/>
      </c>
    </row>
    <row r="186" spans="1:23" x14ac:dyDescent="0.25">
      <c r="A186" s="24"/>
      <c r="B186" s="22"/>
      <c r="C186" s="31"/>
      <c r="D186" s="31"/>
      <c r="E186" s="31"/>
      <c r="F186" s="31"/>
      <c r="G186" s="31"/>
      <c r="H186" s="31"/>
      <c r="I186" s="31"/>
      <c r="J186" s="32"/>
      <c r="K186" s="24" t="str">
        <f t="shared" si="35"/>
        <v/>
      </c>
      <c r="L186" s="22" t="str">
        <f t="shared" ca="1" si="36"/>
        <v/>
      </c>
      <c r="M186" s="22" t="str">
        <f t="shared" ca="1" si="37"/>
        <v/>
      </c>
      <c r="N186" s="22" t="str">
        <f t="shared" ca="1" si="38"/>
        <v/>
      </c>
      <c r="O186" s="22" t="str">
        <f t="shared" si="39"/>
        <v/>
      </c>
      <c r="P186" s="22" t="str">
        <f t="shared" ca="1" si="40"/>
        <v/>
      </c>
      <c r="Q186" s="22" t="str">
        <f t="shared" ca="1" si="41"/>
        <v/>
      </c>
      <c r="R186" s="22" t="str">
        <f t="shared" ca="1" si="42"/>
        <v/>
      </c>
      <c r="S186" s="22" t="str">
        <f t="shared" si="43"/>
        <v/>
      </c>
      <c r="T186" s="22" t="str">
        <f t="shared" si="44"/>
        <v/>
      </c>
      <c r="U186" s="22" t="str">
        <f t="shared" si="45"/>
        <v/>
      </c>
      <c r="V186" s="22" t="str">
        <f t="shared" si="46"/>
        <v/>
      </c>
      <c r="W186" s="26" t="str">
        <f t="shared" si="47"/>
        <v/>
      </c>
    </row>
    <row r="187" spans="1:23" x14ac:dyDescent="0.25">
      <c r="A187" s="24"/>
      <c r="B187" s="22"/>
      <c r="C187" s="31"/>
      <c r="D187" s="31"/>
      <c r="E187" s="31"/>
      <c r="F187" s="31"/>
      <c r="G187" s="31"/>
      <c r="H187" s="31"/>
      <c r="I187" s="31"/>
      <c r="J187" s="32"/>
      <c r="K187" s="24" t="str">
        <f t="shared" si="35"/>
        <v/>
      </c>
      <c r="L187" s="22" t="str">
        <f t="shared" ca="1" si="36"/>
        <v/>
      </c>
      <c r="M187" s="22" t="str">
        <f t="shared" ca="1" si="37"/>
        <v/>
      </c>
      <c r="N187" s="22" t="str">
        <f t="shared" ca="1" si="38"/>
        <v/>
      </c>
      <c r="O187" s="22" t="str">
        <f t="shared" si="39"/>
        <v/>
      </c>
      <c r="P187" s="22" t="str">
        <f t="shared" ca="1" si="40"/>
        <v/>
      </c>
      <c r="Q187" s="22" t="str">
        <f t="shared" ca="1" si="41"/>
        <v/>
      </c>
      <c r="R187" s="22" t="str">
        <f t="shared" ca="1" si="42"/>
        <v/>
      </c>
      <c r="S187" s="22" t="str">
        <f t="shared" si="43"/>
        <v/>
      </c>
      <c r="T187" s="22" t="str">
        <f t="shared" si="44"/>
        <v/>
      </c>
      <c r="U187" s="22" t="str">
        <f t="shared" si="45"/>
        <v/>
      </c>
      <c r="V187" s="22" t="str">
        <f t="shared" si="46"/>
        <v/>
      </c>
      <c r="W187" s="26" t="str">
        <f t="shared" si="47"/>
        <v/>
      </c>
    </row>
    <row r="188" spans="1:23" x14ac:dyDescent="0.25">
      <c r="A188" s="24"/>
      <c r="B188" s="22"/>
      <c r="C188" s="31"/>
      <c r="D188" s="31"/>
      <c r="E188" s="31"/>
      <c r="F188" s="31"/>
      <c r="G188" s="31"/>
      <c r="H188" s="31"/>
      <c r="I188" s="31"/>
      <c r="J188" s="32"/>
      <c r="K188" s="24" t="str">
        <f t="shared" si="35"/>
        <v/>
      </c>
      <c r="L188" s="22" t="str">
        <f t="shared" ca="1" si="36"/>
        <v/>
      </c>
      <c r="M188" s="22" t="str">
        <f t="shared" ca="1" si="37"/>
        <v/>
      </c>
      <c r="N188" s="22" t="str">
        <f t="shared" ca="1" si="38"/>
        <v/>
      </c>
      <c r="O188" s="22" t="str">
        <f t="shared" si="39"/>
        <v/>
      </c>
      <c r="P188" s="22" t="str">
        <f t="shared" ca="1" si="40"/>
        <v/>
      </c>
      <c r="Q188" s="22" t="str">
        <f t="shared" ca="1" si="41"/>
        <v/>
      </c>
      <c r="R188" s="22" t="str">
        <f t="shared" ca="1" si="42"/>
        <v/>
      </c>
      <c r="S188" s="22" t="str">
        <f t="shared" si="43"/>
        <v/>
      </c>
      <c r="T188" s="22" t="str">
        <f t="shared" si="44"/>
        <v/>
      </c>
      <c r="U188" s="22" t="str">
        <f t="shared" si="45"/>
        <v/>
      </c>
      <c r="V188" s="22" t="str">
        <f t="shared" si="46"/>
        <v/>
      </c>
      <c r="W188" s="26" t="str">
        <f t="shared" si="47"/>
        <v/>
      </c>
    </row>
    <row r="189" spans="1:23" x14ac:dyDescent="0.25">
      <c r="A189" s="24"/>
      <c r="B189" s="22"/>
      <c r="C189" s="31"/>
      <c r="D189" s="31"/>
      <c r="E189" s="31"/>
      <c r="F189" s="31"/>
      <c r="G189" s="31"/>
      <c r="H189" s="31"/>
      <c r="I189" s="31"/>
      <c r="J189" s="32"/>
      <c r="K189" s="24" t="str">
        <f t="shared" si="35"/>
        <v/>
      </c>
      <c r="L189" s="22" t="str">
        <f t="shared" ca="1" si="36"/>
        <v/>
      </c>
      <c r="M189" s="22" t="str">
        <f t="shared" ca="1" si="37"/>
        <v/>
      </c>
      <c r="N189" s="22" t="str">
        <f t="shared" ca="1" si="38"/>
        <v/>
      </c>
      <c r="O189" s="22" t="str">
        <f t="shared" si="39"/>
        <v/>
      </c>
      <c r="P189" s="22" t="str">
        <f t="shared" ca="1" si="40"/>
        <v/>
      </c>
      <c r="Q189" s="22" t="str">
        <f t="shared" ca="1" si="41"/>
        <v/>
      </c>
      <c r="R189" s="22" t="str">
        <f t="shared" ca="1" si="42"/>
        <v/>
      </c>
      <c r="S189" s="22" t="str">
        <f t="shared" si="43"/>
        <v/>
      </c>
      <c r="T189" s="22" t="str">
        <f t="shared" si="44"/>
        <v/>
      </c>
      <c r="U189" s="22" t="str">
        <f t="shared" si="45"/>
        <v/>
      </c>
      <c r="V189" s="22" t="str">
        <f t="shared" si="46"/>
        <v/>
      </c>
      <c r="W189" s="26" t="str">
        <f t="shared" si="47"/>
        <v/>
      </c>
    </row>
    <row r="190" spans="1:23" x14ac:dyDescent="0.25">
      <c r="A190" s="24"/>
      <c r="B190" s="22"/>
      <c r="C190" s="31"/>
      <c r="D190" s="31"/>
      <c r="E190" s="31"/>
      <c r="F190" s="31"/>
      <c r="G190" s="31"/>
      <c r="H190" s="31"/>
      <c r="I190" s="31"/>
      <c r="J190" s="32"/>
      <c r="K190" s="24" t="str">
        <f t="shared" si="35"/>
        <v/>
      </c>
      <c r="L190" s="22" t="str">
        <f t="shared" ca="1" si="36"/>
        <v/>
      </c>
      <c r="M190" s="22" t="str">
        <f t="shared" ca="1" si="37"/>
        <v/>
      </c>
      <c r="N190" s="22" t="str">
        <f t="shared" ca="1" si="38"/>
        <v/>
      </c>
      <c r="O190" s="22" t="str">
        <f t="shared" si="39"/>
        <v/>
      </c>
      <c r="P190" s="22" t="str">
        <f t="shared" ca="1" si="40"/>
        <v/>
      </c>
      <c r="Q190" s="22" t="str">
        <f t="shared" ca="1" si="41"/>
        <v/>
      </c>
      <c r="R190" s="22" t="str">
        <f t="shared" ca="1" si="42"/>
        <v/>
      </c>
      <c r="S190" s="22" t="str">
        <f t="shared" si="43"/>
        <v/>
      </c>
      <c r="T190" s="22" t="str">
        <f t="shared" si="44"/>
        <v/>
      </c>
      <c r="U190" s="22" t="str">
        <f t="shared" si="45"/>
        <v/>
      </c>
      <c r="V190" s="22" t="str">
        <f t="shared" si="46"/>
        <v/>
      </c>
      <c r="W190" s="26" t="str">
        <f t="shared" si="47"/>
        <v/>
      </c>
    </row>
    <row r="191" spans="1:23" x14ac:dyDescent="0.25">
      <c r="A191" s="24"/>
      <c r="B191" s="22"/>
      <c r="C191" s="31"/>
      <c r="D191" s="31"/>
      <c r="E191" s="31"/>
      <c r="F191" s="31"/>
      <c r="G191" s="31"/>
      <c r="H191" s="31"/>
      <c r="I191" s="31"/>
      <c r="J191" s="32"/>
      <c r="K191" s="24" t="str">
        <f t="shared" si="35"/>
        <v/>
      </c>
      <c r="L191" s="22" t="str">
        <f t="shared" ca="1" si="36"/>
        <v/>
      </c>
      <c r="M191" s="22" t="str">
        <f t="shared" ca="1" si="37"/>
        <v/>
      </c>
      <c r="N191" s="22" t="str">
        <f t="shared" ca="1" si="38"/>
        <v/>
      </c>
      <c r="O191" s="22" t="str">
        <f t="shared" si="39"/>
        <v/>
      </c>
      <c r="P191" s="22" t="str">
        <f t="shared" ca="1" si="40"/>
        <v/>
      </c>
      <c r="Q191" s="22" t="str">
        <f t="shared" ca="1" si="41"/>
        <v/>
      </c>
      <c r="R191" s="22" t="str">
        <f t="shared" ca="1" si="42"/>
        <v/>
      </c>
      <c r="S191" s="22" t="str">
        <f t="shared" si="43"/>
        <v/>
      </c>
      <c r="T191" s="22" t="str">
        <f t="shared" si="44"/>
        <v/>
      </c>
      <c r="U191" s="22" t="str">
        <f t="shared" si="45"/>
        <v/>
      </c>
      <c r="V191" s="22" t="str">
        <f t="shared" si="46"/>
        <v/>
      </c>
      <c r="W191" s="26" t="str">
        <f t="shared" si="47"/>
        <v/>
      </c>
    </row>
    <row r="192" spans="1:23" x14ac:dyDescent="0.25">
      <c r="A192" s="24"/>
      <c r="B192" s="22"/>
      <c r="C192" s="31"/>
      <c r="D192" s="31"/>
      <c r="E192" s="31"/>
      <c r="F192" s="31"/>
      <c r="G192" s="31"/>
      <c r="H192" s="31"/>
      <c r="I192" s="31"/>
      <c r="J192" s="32"/>
      <c r="K192" s="24" t="str">
        <f t="shared" si="35"/>
        <v/>
      </c>
      <c r="L192" s="22" t="str">
        <f t="shared" ca="1" si="36"/>
        <v/>
      </c>
      <c r="M192" s="22" t="str">
        <f t="shared" ca="1" si="37"/>
        <v/>
      </c>
      <c r="N192" s="22" t="str">
        <f t="shared" ca="1" si="38"/>
        <v/>
      </c>
      <c r="O192" s="22" t="str">
        <f t="shared" si="39"/>
        <v/>
      </c>
      <c r="P192" s="22" t="str">
        <f t="shared" ca="1" si="40"/>
        <v/>
      </c>
      <c r="Q192" s="22" t="str">
        <f t="shared" ca="1" si="41"/>
        <v/>
      </c>
      <c r="R192" s="22" t="str">
        <f t="shared" ca="1" si="42"/>
        <v/>
      </c>
      <c r="S192" s="22" t="str">
        <f t="shared" si="43"/>
        <v/>
      </c>
      <c r="T192" s="22" t="str">
        <f t="shared" si="44"/>
        <v/>
      </c>
      <c r="U192" s="22" t="str">
        <f t="shared" si="45"/>
        <v/>
      </c>
      <c r="V192" s="22" t="str">
        <f t="shared" si="46"/>
        <v/>
      </c>
      <c r="W192" s="26" t="str">
        <f t="shared" si="47"/>
        <v/>
      </c>
    </row>
    <row r="193" spans="1:23" x14ac:dyDescent="0.25">
      <c r="A193" s="24"/>
      <c r="B193" s="22"/>
      <c r="C193" s="31"/>
      <c r="D193" s="31"/>
      <c r="E193" s="31"/>
      <c r="F193" s="31"/>
      <c r="G193" s="31"/>
      <c r="H193" s="31"/>
      <c r="I193" s="31"/>
      <c r="J193" s="32"/>
      <c r="K193" s="24" t="str">
        <f t="shared" si="35"/>
        <v/>
      </c>
      <c r="L193" s="22" t="str">
        <f t="shared" ca="1" si="36"/>
        <v/>
      </c>
      <c r="M193" s="22" t="str">
        <f t="shared" ca="1" si="37"/>
        <v/>
      </c>
      <c r="N193" s="22" t="str">
        <f t="shared" ca="1" si="38"/>
        <v/>
      </c>
      <c r="O193" s="22" t="str">
        <f t="shared" si="39"/>
        <v/>
      </c>
      <c r="P193" s="22" t="str">
        <f t="shared" ca="1" si="40"/>
        <v/>
      </c>
      <c r="Q193" s="22" t="str">
        <f t="shared" ca="1" si="41"/>
        <v/>
      </c>
      <c r="R193" s="22" t="str">
        <f t="shared" ca="1" si="42"/>
        <v/>
      </c>
      <c r="S193" s="22" t="str">
        <f t="shared" si="43"/>
        <v/>
      </c>
      <c r="T193" s="22" t="str">
        <f t="shared" si="44"/>
        <v/>
      </c>
      <c r="U193" s="22" t="str">
        <f t="shared" si="45"/>
        <v/>
      </c>
      <c r="V193" s="22" t="str">
        <f t="shared" si="46"/>
        <v/>
      </c>
      <c r="W193" s="26" t="str">
        <f t="shared" si="47"/>
        <v/>
      </c>
    </row>
    <row r="194" spans="1:23" x14ac:dyDescent="0.25">
      <c r="A194" s="24"/>
      <c r="B194" s="22"/>
      <c r="C194" s="31"/>
      <c r="D194" s="31"/>
      <c r="E194" s="31"/>
      <c r="F194" s="31"/>
      <c r="G194" s="31"/>
      <c r="H194" s="31"/>
      <c r="I194" s="31"/>
      <c r="J194" s="32"/>
      <c r="K194" s="24" t="str">
        <f t="shared" si="35"/>
        <v/>
      </c>
      <c r="L194" s="22" t="str">
        <f t="shared" ca="1" si="36"/>
        <v/>
      </c>
      <c r="M194" s="22" t="str">
        <f t="shared" ca="1" si="37"/>
        <v/>
      </c>
      <c r="N194" s="22" t="str">
        <f t="shared" ca="1" si="38"/>
        <v/>
      </c>
      <c r="O194" s="22" t="str">
        <f t="shared" si="39"/>
        <v/>
      </c>
      <c r="P194" s="22" t="str">
        <f t="shared" ca="1" si="40"/>
        <v/>
      </c>
      <c r="Q194" s="22" t="str">
        <f t="shared" ca="1" si="41"/>
        <v/>
      </c>
      <c r="R194" s="22" t="str">
        <f t="shared" ca="1" si="42"/>
        <v/>
      </c>
      <c r="S194" s="22" t="str">
        <f t="shared" si="43"/>
        <v/>
      </c>
      <c r="T194" s="22" t="str">
        <f t="shared" si="44"/>
        <v/>
      </c>
      <c r="U194" s="22" t="str">
        <f t="shared" si="45"/>
        <v/>
      </c>
      <c r="V194" s="22" t="str">
        <f t="shared" si="46"/>
        <v/>
      </c>
      <c r="W194" s="26" t="str">
        <f t="shared" si="47"/>
        <v/>
      </c>
    </row>
    <row r="195" spans="1:23" x14ac:dyDescent="0.25">
      <c r="A195" s="24"/>
      <c r="B195" s="22"/>
      <c r="C195" s="31"/>
      <c r="D195" s="31"/>
      <c r="E195" s="31"/>
      <c r="F195" s="31"/>
      <c r="G195" s="31"/>
      <c r="H195" s="31"/>
      <c r="I195" s="31"/>
      <c r="J195" s="32"/>
      <c r="K195" s="24" t="str">
        <f t="shared" si="35"/>
        <v/>
      </c>
      <c r="L195" s="22" t="str">
        <f t="shared" ca="1" si="36"/>
        <v/>
      </c>
      <c r="M195" s="22" t="str">
        <f t="shared" ca="1" si="37"/>
        <v/>
      </c>
      <c r="N195" s="22" t="str">
        <f t="shared" ca="1" si="38"/>
        <v/>
      </c>
      <c r="O195" s="22" t="str">
        <f t="shared" si="39"/>
        <v/>
      </c>
      <c r="P195" s="22" t="str">
        <f t="shared" ca="1" si="40"/>
        <v/>
      </c>
      <c r="Q195" s="22" t="str">
        <f t="shared" ca="1" si="41"/>
        <v/>
      </c>
      <c r="R195" s="22" t="str">
        <f t="shared" ca="1" si="42"/>
        <v/>
      </c>
      <c r="S195" s="22" t="str">
        <f t="shared" si="43"/>
        <v/>
      </c>
      <c r="T195" s="22" t="str">
        <f t="shared" si="44"/>
        <v/>
      </c>
      <c r="U195" s="22" t="str">
        <f t="shared" si="45"/>
        <v/>
      </c>
      <c r="V195" s="22" t="str">
        <f t="shared" si="46"/>
        <v/>
      </c>
      <c r="W195" s="26" t="str">
        <f t="shared" si="47"/>
        <v/>
      </c>
    </row>
    <row r="196" spans="1:23" x14ac:dyDescent="0.25">
      <c r="A196" s="24"/>
      <c r="B196" s="22"/>
      <c r="C196" s="31"/>
      <c r="D196" s="31"/>
      <c r="E196" s="31"/>
      <c r="F196" s="31"/>
      <c r="G196" s="31"/>
      <c r="H196" s="31"/>
      <c r="I196" s="31"/>
      <c r="J196" s="32"/>
      <c r="K196" s="24" t="str">
        <f t="shared" ref="K196:K259" si="48">IF(ISBLANK(A196),"",IF(ISBLANK(B196),0,IF(B196="Retourné",1,0)))</f>
        <v/>
      </c>
      <c r="L196" s="22" t="str">
        <f t="shared" ref="L196:L259" ca="1" si="49">IF(ISBLANK(A196),"",IF(ISBLANK(C196),0,IF(EDATE(C196,6)&gt;=TODAY(),1,0)))</f>
        <v/>
      </c>
      <c r="M196" s="22" t="str">
        <f t="shared" ref="M196:M259" ca="1" si="50">IF(ISBLANK(A196),"",IF(ISBLANK(D196),0,IF(EDATE(D196,6)&gt;=TODAY(),1,0)))</f>
        <v/>
      </c>
      <c r="N196" s="22" t="str">
        <f t="shared" ref="N196:N259" ca="1" si="51">IF(ISBLANK(A196),"",IF(ISBLANK(E196),0,IF(E196&gt;=TODAY(),1,0)))</f>
        <v/>
      </c>
      <c r="O196" s="22" t="str">
        <f t="shared" ref="O196:O259" si="52">IF(ISBLANK(A196),"",IF(ISBLANK(H196),0,IF(152="NA","NA",IF(H196="Retournée",1,0))))</f>
        <v/>
      </c>
      <c r="P196" s="22" t="str">
        <f t="shared" ref="P196:P259" ca="1" si="53">IF(ISBLANK(A196),"",IF(ISBLANK(F196),0,IF(EDATE(F196,6)&gt;=TODAY(),1,0)))</f>
        <v/>
      </c>
      <c r="Q196" s="22" t="str">
        <f t="shared" ref="Q196:Q259" ca="1" si="54">IF(ISBLANK(A196),"",IF(ISBLANK(G196),0,IF(EDATE(G196,12)&gt;=TODAY(),1,0)))</f>
        <v/>
      </c>
      <c r="R196" s="22" t="str">
        <f t="shared" ref="R196:R259" ca="1" si="55">IF(ISBLANK(A196),"",IF(ISBLANK(I196),0,IF(EDATE(I196,3)&gt;=TODAY(),1,0)))</f>
        <v/>
      </c>
      <c r="S196" s="22" t="str">
        <f t="shared" ref="S196:S259" si="56">IF(ISBLANK(A196),"",IF(ISBLANK(J196),0,IF(J196="NA","NA",IF(J196="Retournée",1,0))))</f>
        <v/>
      </c>
      <c r="T196" s="22" t="str">
        <f t="shared" ref="T196:T259" si="57">IF(ISBLANK(A196),"",SUM(K196:S196))</f>
        <v/>
      </c>
      <c r="U196" s="22" t="str">
        <f t="shared" ref="U196:U259" si="58">IF(ISBLANK(A196),"",COUNT(K196:S196))</f>
        <v/>
      </c>
      <c r="V196" s="22" t="str">
        <f t="shared" ref="V196:V259" si="59">IF(ISBLANK(A196),"",T196/U196)</f>
        <v/>
      </c>
      <c r="W196" s="26" t="str">
        <f t="shared" ref="W196:W259" si="60">IF(ISBLANK(A196),"",COUNTIF(K196:S196,0))</f>
        <v/>
      </c>
    </row>
    <row r="197" spans="1:23" x14ac:dyDescent="0.25">
      <c r="A197" s="24"/>
      <c r="B197" s="22"/>
      <c r="C197" s="31"/>
      <c r="D197" s="31"/>
      <c r="E197" s="31"/>
      <c r="F197" s="31"/>
      <c r="G197" s="31"/>
      <c r="H197" s="31"/>
      <c r="I197" s="31"/>
      <c r="J197" s="32"/>
      <c r="K197" s="24" t="str">
        <f t="shared" si="48"/>
        <v/>
      </c>
      <c r="L197" s="22" t="str">
        <f t="shared" ca="1" si="49"/>
        <v/>
      </c>
      <c r="M197" s="22" t="str">
        <f t="shared" ca="1" si="50"/>
        <v/>
      </c>
      <c r="N197" s="22" t="str">
        <f t="shared" ca="1" si="51"/>
        <v/>
      </c>
      <c r="O197" s="22" t="str">
        <f t="shared" si="52"/>
        <v/>
      </c>
      <c r="P197" s="22" t="str">
        <f t="shared" ca="1" si="53"/>
        <v/>
      </c>
      <c r="Q197" s="22" t="str">
        <f t="shared" ca="1" si="54"/>
        <v/>
      </c>
      <c r="R197" s="22" t="str">
        <f t="shared" ca="1" si="55"/>
        <v/>
      </c>
      <c r="S197" s="22" t="str">
        <f t="shared" si="56"/>
        <v/>
      </c>
      <c r="T197" s="22" t="str">
        <f t="shared" si="57"/>
        <v/>
      </c>
      <c r="U197" s="22" t="str">
        <f t="shared" si="58"/>
        <v/>
      </c>
      <c r="V197" s="22" t="str">
        <f t="shared" si="59"/>
        <v/>
      </c>
      <c r="W197" s="26" t="str">
        <f t="shared" si="60"/>
        <v/>
      </c>
    </row>
    <row r="198" spans="1:23" x14ac:dyDescent="0.25">
      <c r="A198" s="24"/>
      <c r="B198" s="22"/>
      <c r="C198" s="31"/>
      <c r="D198" s="31"/>
      <c r="E198" s="31"/>
      <c r="F198" s="31"/>
      <c r="G198" s="31"/>
      <c r="H198" s="31"/>
      <c r="I198" s="31"/>
      <c r="J198" s="32"/>
      <c r="K198" s="24" t="str">
        <f t="shared" si="48"/>
        <v/>
      </c>
      <c r="L198" s="22" t="str">
        <f t="shared" ca="1" si="49"/>
        <v/>
      </c>
      <c r="M198" s="22" t="str">
        <f t="shared" ca="1" si="50"/>
        <v/>
      </c>
      <c r="N198" s="22" t="str">
        <f t="shared" ca="1" si="51"/>
        <v/>
      </c>
      <c r="O198" s="22" t="str">
        <f t="shared" si="52"/>
        <v/>
      </c>
      <c r="P198" s="22" t="str">
        <f t="shared" ca="1" si="53"/>
        <v/>
      </c>
      <c r="Q198" s="22" t="str">
        <f t="shared" ca="1" si="54"/>
        <v/>
      </c>
      <c r="R198" s="22" t="str">
        <f t="shared" ca="1" si="55"/>
        <v/>
      </c>
      <c r="S198" s="22" t="str">
        <f t="shared" si="56"/>
        <v/>
      </c>
      <c r="T198" s="22" t="str">
        <f t="shared" si="57"/>
        <v/>
      </c>
      <c r="U198" s="22" t="str">
        <f t="shared" si="58"/>
        <v/>
      </c>
      <c r="V198" s="22" t="str">
        <f t="shared" si="59"/>
        <v/>
      </c>
      <c r="W198" s="26" t="str">
        <f t="shared" si="60"/>
        <v/>
      </c>
    </row>
    <row r="199" spans="1:23" x14ac:dyDescent="0.25">
      <c r="A199" s="24"/>
      <c r="B199" s="22"/>
      <c r="C199" s="31"/>
      <c r="D199" s="31"/>
      <c r="E199" s="31"/>
      <c r="F199" s="31"/>
      <c r="G199" s="31"/>
      <c r="H199" s="31"/>
      <c r="I199" s="31"/>
      <c r="J199" s="32"/>
      <c r="K199" s="24" t="str">
        <f t="shared" si="48"/>
        <v/>
      </c>
      <c r="L199" s="22" t="str">
        <f t="shared" ca="1" si="49"/>
        <v/>
      </c>
      <c r="M199" s="22" t="str">
        <f t="shared" ca="1" si="50"/>
        <v/>
      </c>
      <c r="N199" s="22" t="str">
        <f t="shared" ca="1" si="51"/>
        <v/>
      </c>
      <c r="O199" s="22" t="str">
        <f t="shared" si="52"/>
        <v/>
      </c>
      <c r="P199" s="22" t="str">
        <f t="shared" ca="1" si="53"/>
        <v/>
      </c>
      <c r="Q199" s="22" t="str">
        <f t="shared" ca="1" si="54"/>
        <v/>
      </c>
      <c r="R199" s="22" t="str">
        <f t="shared" ca="1" si="55"/>
        <v/>
      </c>
      <c r="S199" s="22" t="str">
        <f t="shared" si="56"/>
        <v/>
      </c>
      <c r="T199" s="22" t="str">
        <f t="shared" si="57"/>
        <v/>
      </c>
      <c r="U199" s="22" t="str">
        <f t="shared" si="58"/>
        <v/>
      </c>
      <c r="V199" s="22" t="str">
        <f t="shared" si="59"/>
        <v/>
      </c>
      <c r="W199" s="26" t="str">
        <f t="shared" si="60"/>
        <v/>
      </c>
    </row>
    <row r="200" spans="1:23" x14ac:dyDescent="0.25">
      <c r="A200" s="24"/>
      <c r="B200" s="22"/>
      <c r="C200" s="31"/>
      <c r="D200" s="31"/>
      <c r="E200" s="31"/>
      <c r="F200" s="31"/>
      <c r="G200" s="31"/>
      <c r="H200" s="31"/>
      <c r="I200" s="31"/>
      <c r="J200" s="32"/>
      <c r="K200" s="24" t="str">
        <f t="shared" si="48"/>
        <v/>
      </c>
      <c r="L200" s="22" t="str">
        <f t="shared" ca="1" si="49"/>
        <v/>
      </c>
      <c r="M200" s="22" t="str">
        <f t="shared" ca="1" si="50"/>
        <v/>
      </c>
      <c r="N200" s="22" t="str">
        <f t="shared" ca="1" si="51"/>
        <v/>
      </c>
      <c r="O200" s="22" t="str">
        <f t="shared" si="52"/>
        <v/>
      </c>
      <c r="P200" s="22" t="str">
        <f t="shared" ca="1" si="53"/>
        <v/>
      </c>
      <c r="Q200" s="22" t="str">
        <f t="shared" ca="1" si="54"/>
        <v/>
      </c>
      <c r="R200" s="22" t="str">
        <f t="shared" ca="1" si="55"/>
        <v/>
      </c>
      <c r="S200" s="22" t="str">
        <f t="shared" si="56"/>
        <v/>
      </c>
      <c r="T200" s="22" t="str">
        <f t="shared" si="57"/>
        <v/>
      </c>
      <c r="U200" s="22" t="str">
        <f t="shared" si="58"/>
        <v/>
      </c>
      <c r="V200" s="22" t="str">
        <f t="shared" si="59"/>
        <v/>
      </c>
      <c r="W200" s="26" t="str">
        <f t="shared" si="60"/>
        <v/>
      </c>
    </row>
    <row r="201" spans="1:23" x14ac:dyDescent="0.25">
      <c r="A201" s="24"/>
      <c r="B201" s="22"/>
      <c r="C201" s="31"/>
      <c r="D201" s="31"/>
      <c r="E201" s="31"/>
      <c r="F201" s="31"/>
      <c r="G201" s="31"/>
      <c r="H201" s="31"/>
      <c r="I201" s="31"/>
      <c r="J201" s="32"/>
      <c r="K201" s="24" t="str">
        <f t="shared" si="48"/>
        <v/>
      </c>
      <c r="L201" s="22" t="str">
        <f t="shared" ca="1" si="49"/>
        <v/>
      </c>
      <c r="M201" s="22" t="str">
        <f t="shared" ca="1" si="50"/>
        <v/>
      </c>
      <c r="N201" s="22" t="str">
        <f t="shared" ca="1" si="51"/>
        <v/>
      </c>
      <c r="O201" s="22" t="str">
        <f t="shared" si="52"/>
        <v/>
      </c>
      <c r="P201" s="22" t="str">
        <f t="shared" ca="1" si="53"/>
        <v/>
      </c>
      <c r="Q201" s="22" t="str">
        <f t="shared" ca="1" si="54"/>
        <v/>
      </c>
      <c r="R201" s="22" t="str">
        <f t="shared" ca="1" si="55"/>
        <v/>
      </c>
      <c r="S201" s="22" t="str">
        <f t="shared" si="56"/>
        <v/>
      </c>
      <c r="T201" s="22" t="str">
        <f t="shared" si="57"/>
        <v/>
      </c>
      <c r="U201" s="22" t="str">
        <f t="shared" si="58"/>
        <v/>
      </c>
      <c r="V201" s="22" t="str">
        <f t="shared" si="59"/>
        <v/>
      </c>
      <c r="W201" s="26" t="str">
        <f t="shared" si="60"/>
        <v/>
      </c>
    </row>
    <row r="202" spans="1:23" x14ac:dyDescent="0.25">
      <c r="A202" s="24"/>
      <c r="B202" s="22"/>
      <c r="C202" s="31"/>
      <c r="D202" s="31"/>
      <c r="E202" s="31"/>
      <c r="F202" s="31"/>
      <c r="G202" s="31"/>
      <c r="H202" s="31"/>
      <c r="I202" s="31"/>
      <c r="J202" s="32"/>
      <c r="K202" s="24" t="str">
        <f t="shared" si="48"/>
        <v/>
      </c>
      <c r="L202" s="22" t="str">
        <f t="shared" ca="1" si="49"/>
        <v/>
      </c>
      <c r="M202" s="22" t="str">
        <f t="shared" ca="1" si="50"/>
        <v/>
      </c>
      <c r="N202" s="22" t="str">
        <f t="shared" ca="1" si="51"/>
        <v/>
      </c>
      <c r="O202" s="22" t="str">
        <f t="shared" si="52"/>
        <v/>
      </c>
      <c r="P202" s="22" t="str">
        <f t="shared" ca="1" si="53"/>
        <v/>
      </c>
      <c r="Q202" s="22" t="str">
        <f t="shared" ca="1" si="54"/>
        <v/>
      </c>
      <c r="R202" s="22" t="str">
        <f t="shared" ca="1" si="55"/>
        <v/>
      </c>
      <c r="S202" s="22" t="str">
        <f t="shared" si="56"/>
        <v/>
      </c>
      <c r="T202" s="22" t="str">
        <f t="shared" si="57"/>
        <v/>
      </c>
      <c r="U202" s="22" t="str">
        <f t="shared" si="58"/>
        <v/>
      </c>
      <c r="V202" s="22" t="str">
        <f t="shared" si="59"/>
        <v/>
      </c>
      <c r="W202" s="26" t="str">
        <f t="shared" si="60"/>
        <v/>
      </c>
    </row>
    <row r="203" spans="1:23" x14ac:dyDescent="0.25">
      <c r="A203" s="24"/>
      <c r="B203" s="22"/>
      <c r="C203" s="31"/>
      <c r="D203" s="31"/>
      <c r="E203" s="31"/>
      <c r="F203" s="31"/>
      <c r="G203" s="31"/>
      <c r="H203" s="31"/>
      <c r="I203" s="31"/>
      <c r="J203" s="32"/>
      <c r="K203" s="24" t="str">
        <f t="shared" si="48"/>
        <v/>
      </c>
      <c r="L203" s="22" t="str">
        <f t="shared" ca="1" si="49"/>
        <v/>
      </c>
      <c r="M203" s="22" t="str">
        <f t="shared" ca="1" si="50"/>
        <v/>
      </c>
      <c r="N203" s="22" t="str">
        <f t="shared" ca="1" si="51"/>
        <v/>
      </c>
      <c r="O203" s="22" t="str">
        <f t="shared" si="52"/>
        <v/>
      </c>
      <c r="P203" s="22" t="str">
        <f t="shared" ca="1" si="53"/>
        <v/>
      </c>
      <c r="Q203" s="22" t="str">
        <f t="shared" ca="1" si="54"/>
        <v/>
      </c>
      <c r="R203" s="22" t="str">
        <f t="shared" ca="1" si="55"/>
        <v/>
      </c>
      <c r="S203" s="22" t="str">
        <f t="shared" si="56"/>
        <v/>
      </c>
      <c r="T203" s="22" t="str">
        <f t="shared" si="57"/>
        <v/>
      </c>
      <c r="U203" s="22" t="str">
        <f t="shared" si="58"/>
        <v/>
      </c>
      <c r="V203" s="22" t="str">
        <f t="shared" si="59"/>
        <v/>
      </c>
      <c r="W203" s="26" t="str">
        <f t="shared" si="60"/>
        <v/>
      </c>
    </row>
    <row r="204" spans="1:23" x14ac:dyDescent="0.25">
      <c r="A204" s="24"/>
      <c r="B204" s="22"/>
      <c r="C204" s="31"/>
      <c r="D204" s="31"/>
      <c r="E204" s="31"/>
      <c r="F204" s="31"/>
      <c r="G204" s="31"/>
      <c r="H204" s="31"/>
      <c r="I204" s="31"/>
      <c r="J204" s="32"/>
      <c r="K204" s="24" t="str">
        <f t="shared" si="48"/>
        <v/>
      </c>
      <c r="L204" s="22" t="str">
        <f t="shared" ca="1" si="49"/>
        <v/>
      </c>
      <c r="M204" s="22" t="str">
        <f t="shared" ca="1" si="50"/>
        <v/>
      </c>
      <c r="N204" s="22" t="str">
        <f t="shared" ca="1" si="51"/>
        <v/>
      </c>
      <c r="O204" s="22" t="str">
        <f t="shared" si="52"/>
        <v/>
      </c>
      <c r="P204" s="22" t="str">
        <f t="shared" ca="1" si="53"/>
        <v/>
      </c>
      <c r="Q204" s="22" t="str">
        <f t="shared" ca="1" si="54"/>
        <v/>
      </c>
      <c r="R204" s="22" t="str">
        <f t="shared" ca="1" si="55"/>
        <v/>
      </c>
      <c r="S204" s="22" t="str">
        <f t="shared" si="56"/>
        <v/>
      </c>
      <c r="T204" s="22" t="str">
        <f t="shared" si="57"/>
        <v/>
      </c>
      <c r="U204" s="22" t="str">
        <f t="shared" si="58"/>
        <v/>
      </c>
      <c r="V204" s="22" t="str">
        <f t="shared" si="59"/>
        <v/>
      </c>
      <c r="W204" s="26" t="str">
        <f t="shared" si="60"/>
        <v/>
      </c>
    </row>
    <row r="205" spans="1:23" x14ac:dyDescent="0.25">
      <c r="A205" s="24"/>
      <c r="B205" s="22"/>
      <c r="C205" s="31"/>
      <c r="D205" s="31"/>
      <c r="E205" s="31"/>
      <c r="F205" s="31"/>
      <c r="G205" s="31"/>
      <c r="H205" s="31"/>
      <c r="I205" s="31"/>
      <c r="J205" s="32"/>
      <c r="K205" s="24" t="str">
        <f t="shared" si="48"/>
        <v/>
      </c>
      <c r="L205" s="22" t="str">
        <f t="shared" ca="1" si="49"/>
        <v/>
      </c>
      <c r="M205" s="22" t="str">
        <f t="shared" ca="1" si="50"/>
        <v/>
      </c>
      <c r="N205" s="22" t="str">
        <f t="shared" ca="1" si="51"/>
        <v/>
      </c>
      <c r="O205" s="22" t="str">
        <f t="shared" si="52"/>
        <v/>
      </c>
      <c r="P205" s="22" t="str">
        <f t="shared" ca="1" si="53"/>
        <v/>
      </c>
      <c r="Q205" s="22" t="str">
        <f t="shared" ca="1" si="54"/>
        <v/>
      </c>
      <c r="R205" s="22" t="str">
        <f t="shared" ca="1" si="55"/>
        <v/>
      </c>
      <c r="S205" s="22" t="str">
        <f t="shared" si="56"/>
        <v/>
      </c>
      <c r="T205" s="22" t="str">
        <f t="shared" si="57"/>
        <v/>
      </c>
      <c r="U205" s="22" t="str">
        <f t="shared" si="58"/>
        <v/>
      </c>
      <c r="V205" s="22" t="str">
        <f t="shared" si="59"/>
        <v/>
      </c>
      <c r="W205" s="26" t="str">
        <f t="shared" si="60"/>
        <v/>
      </c>
    </row>
    <row r="206" spans="1:23" x14ac:dyDescent="0.25">
      <c r="A206" s="24"/>
      <c r="B206" s="22"/>
      <c r="C206" s="31"/>
      <c r="D206" s="31"/>
      <c r="E206" s="31"/>
      <c r="F206" s="31"/>
      <c r="G206" s="31"/>
      <c r="H206" s="31"/>
      <c r="I206" s="31"/>
      <c r="J206" s="32"/>
      <c r="K206" s="24" t="str">
        <f t="shared" si="48"/>
        <v/>
      </c>
      <c r="L206" s="22" t="str">
        <f t="shared" ca="1" si="49"/>
        <v/>
      </c>
      <c r="M206" s="22" t="str">
        <f t="shared" ca="1" si="50"/>
        <v/>
      </c>
      <c r="N206" s="22" t="str">
        <f t="shared" ca="1" si="51"/>
        <v/>
      </c>
      <c r="O206" s="22" t="str">
        <f t="shared" si="52"/>
        <v/>
      </c>
      <c r="P206" s="22" t="str">
        <f t="shared" ca="1" si="53"/>
        <v/>
      </c>
      <c r="Q206" s="22" t="str">
        <f t="shared" ca="1" si="54"/>
        <v/>
      </c>
      <c r="R206" s="22" t="str">
        <f t="shared" ca="1" si="55"/>
        <v/>
      </c>
      <c r="S206" s="22" t="str">
        <f t="shared" si="56"/>
        <v/>
      </c>
      <c r="T206" s="22" t="str">
        <f t="shared" si="57"/>
        <v/>
      </c>
      <c r="U206" s="22" t="str">
        <f t="shared" si="58"/>
        <v/>
      </c>
      <c r="V206" s="22" t="str">
        <f t="shared" si="59"/>
        <v/>
      </c>
      <c r="W206" s="26" t="str">
        <f t="shared" si="60"/>
        <v/>
      </c>
    </row>
    <row r="207" spans="1:23" x14ac:dyDescent="0.25">
      <c r="A207" s="24"/>
      <c r="B207" s="22"/>
      <c r="C207" s="31"/>
      <c r="D207" s="31"/>
      <c r="E207" s="31"/>
      <c r="F207" s="31"/>
      <c r="G207" s="31"/>
      <c r="H207" s="31"/>
      <c r="I207" s="31"/>
      <c r="J207" s="32"/>
      <c r="K207" s="24" t="str">
        <f t="shared" si="48"/>
        <v/>
      </c>
      <c r="L207" s="22" t="str">
        <f t="shared" ca="1" si="49"/>
        <v/>
      </c>
      <c r="M207" s="22" t="str">
        <f t="shared" ca="1" si="50"/>
        <v/>
      </c>
      <c r="N207" s="22" t="str">
        <f t="shared" ca="1" si="51"/>
        <v/>
      </c>
      <c r="O207" s="22" t="str">
        <f t="shared" si="52"/>
        <v/>
      </c>
      <c r="P207" s="22" t="str">
        <f t="shared" ca="1" si="53"/>
        <v/>
      </c>
      <c r="Q207" s="22" t="str">
        <f t="shared" ca="1" si="54"/>
        <v/>
      </c>
      <c r="R207" s="22" t="str">
        <f t="shared" ca="1" si="55"/>
        <v/>
      </c>
      <c r="S207" s="22" t="str">
        <f t="shared" si="56"/>
        <v/>
      </c>
      <c r="T207" s="22" t="str">
        <f t="shared" si="57"/>
        <v/>
      </c>
      <c r="U207" s="22" t="str">
        <f t="shared" si="58"/>
        <v/>
      </c>
      <c r="V207" s="22" t="str">
        <f t="shared" si="59"/>
        <v/>
      </c>
      <c r="W207" s="26" t="str">
        <f t="shared" si="60"/>
        <v/>
      </c>
    </row>
    <row r="208" spans="1:23" x14ac:dyDescent="0.25">
      <c r="A208" s="24"/>
      <c r="B208" s="22"/>
      <c r="C208" s="31"/>
      <c r="D208" s="31"/>
      <c r="E208" s="31"/>
      <c r="F208" s="31"/>
      <c r="G208" s="31"/>
      <c r="H208" s="31"/>
      <c r="I208" s="31"/>
      <c r="J208" s="32"/>
      <c r="K208" s="24" t="str">
        <f t="shared" si="48"/>
        <v/>
      </c>
      <c r="L208" s="22" t="str">
        <f t="shared" ca="1" si="49"/>
        <v/>
      </c>
      <c r="M208" s="22" t="str">
        <f t="shared" ca="1" si="50"/>
        <v/>
      </c>
      <c r="N208" s="22" t="str">
        <f t="shared" ca="1" si="51"/>
        <v/>
      </c>
      <c r="O208" s="22" t="str">
        <f t="shared" si="52"/>
        <v/>
      </c>
      <c r="P208" s="22" t="str">
        <f t="shared" ca="1" si="53"/>
        <v/>
      </c>
      <c r="Q208" s="22" t="str">
        <f t="shared" ca="1" si="54"/>
        <v/>
      </c>
      <c r="R208" s="22" t="str">
        <f t="shared" ca="1" si="55"/>
        <v/>
      </c>
      <c r="S208" s="22" t="str">
        <f t="shared" si="56"/>
        <v/>
      </c>
      <c r="T208" s="22" t="str">
        <f t="shared" si="57"/>
        <v/>
      </c>
      <c r="U208" s="22" t="str">
        <f t="shared" si="58"/>
        <v/>
      </c>
      <c r="V208" s="22" t="str">
        <f t="shared" si="59"/>
        <v/>
      </c>
      <c r="W208" s="26" t="str">
        <f t="shared" si="60"/>
        <v/>
      </c>
    </row>
    <row r="209" spans="1:23" x14ac:dyDescent="0.25">
      <c r="A209" s="24"/>
      <c r="B209" s="22"/>
      <c r="C209" s="31"/>
      <c r="D209" s="31"/>
      <c r="E209" s="31"/>
      <c r="F209" s="31"/>
      <c r="G209" s="31"/>
      <c r="H209" s="31"/>
      <c r="I209" s="31"/>
      <c r="J209" s="32"/>
      <c r="K209" s="24" t="str">
        <f t="shared" si="48"/>
        <v/>
      </c>
      <c r="L209" s="22" t="str">
        <f t="shared" ca="1" si="49"/>
        <v/>
      </c>
      <c r="M209" s="22" t="str">
        <f t="shared" ca="1" si="50"/>
        <v/>
      </c>
      <c r="N209" s="22" t="str">
        <f t="shared" ca="1" si="51"/>
        <v/>
      </c>
      <c r="O209" s="22" t="str">
        <f t="shared" si="52"/>
        <v/>
      </c>
      <c r="P209" s="22" t="str">
        <f t="shared" ca="1" si="53"/>
        <v/>
      </c>
      <c r="Q209" s="22" t="str">
        <f t="shared" ca="1" si="54"/>
        <v/>
      </c>
      <c r="R209" s="22" t="str">
        <f t="shared" ca="1" si="55"/>
        <v/>
      </c>
      <c r="S209" s="22" t="str">
        <f t="shared" si="56"/>
        <v/>
      </c>
      <c r="T209" s="22" t="str">
        <f t="shared" si="57"/>
        <v/>
      </c>
      <c r="U209" s="22" t="str">
        <f t="shared" si="58"/>
        <v/>
      </c>
      <c r="V209" s="22" t="str">
        <f t="shared" si="59"/>
        <v/>
      </c>
      <c r="W209" s="26" t="str">
        <f t="shared" si="60"/>
        <v/>
      </c>
    </row>
    <row r="210" spans="1:23" x14ac:dyDescent="0.25">
      <c r="A210" s="24"/>
      <c r="B210" s="22"/>
      <c r="C210" s="31"/>
      <c r="D210" s="31"/>
      <c r="E210" s="31"/>
      <c r="F210" s="31"/>
      <c r="G210" s="31"/>
      <c r="H210" s="31"/>
      <c r="I210" s="31"/>
      <c r="J210" s="32"/>
      <c r="K210" s="24" t="str">
        <f t="shared" si="48"/>
        <v/>
      </c>
      <c r="L210" s="22" t="str">
        <f t="shared" ca="1" si="49"/>
        <v/>
      </c>
      <c r="M210" s="22" t="str">
        <f t="shared" ca="1" si="50"/>
        <v/>
      </c>
      <c r="N210" s="22" t="str">
        <f t="shared" ca="1" si="51"/>
        <v/>
      </c>
      <c r="O210" s="22" t="str">
        <f t="shared" si="52"/>
        <v/>
      </c>
      <c r="P210" s="22" t="str">
        <f t="shared" ca="1" si="53"/>
        <v/>
      </c>
      <c r="Q210" s="22" t="str">
        <f t="shared" ca="1" si="54"/>
        <v/>
      </c>
      <c r="R210" s="22" t="str">
        <f t="shared" ca="1" si="55"/>
        <v/>
      </c>
      <c r="S210" s="22" t="str">
        <f t="shared" si="56"/>
        <v/>
      </c>
      <c r="T210" s="22" t="str">
        <f t="shared" si="57"/>
        <v/>
      </c>
      <c r="U210" s="22" t="str">
        <f t="shared" si="58"/>
        <v/>
      </c>
      <c r="V210" s="22" t="str">
        <f t="shared" si="59"/>
        <v/>
      </c>
      <c r="W210" s="26" t="str">
        <f t="shared" si="60"/>
        <v/>
      </c>
    </row>
    <row r="211" spans="1:23" x14ac:dyDescent="0.25">
      <c r="A211" s="24"/>
      <c r="B211" s="22"/>
      <c r="C211" s="31"/>
      <c r="D211" s="31"/>
      <c r="E211" s="31"/>
      <c r="F211" s="31"/>
      <c r="G211" s="31"/>
      <c r="H211" s="31"/>
      <c r="I211" s="31"/>
      <c r="J211" s="32"/>
      <c r="K211" s="24" t="str">
        <f t="shared" si="48"/>
        <v/>
      </c>
      <c r="L211" s="22" t="str">
        <f t="shared" ca="1" si="49"/>
        <v/>
      </c>
      <c r="M211" s="22" t="str">
        <f t="shared" ca="1" si="50"/>
        <v/>
      </c>
      <c r="N211" s="22" t="str">
        <f t="shared" ca="1" si="51"/>
        <v/>
      </c>
      <c r="O211" s="22" t="str">
        <f t="shared" si="52"/>
        <v/>
      </c>
      <c r="P211" s="22" t="str">
        <f t="shared" ca="1" si="53"/>
        <v/>
      </c>
      <c r="Q211" s="22" t="str">
        <f t="shared" ca="1" si="54"/>
        <v/>
      </c>
      <c r="R211" s="22" t="str">
        <f t="shared" ca="1" si="55"/>
        <v/>
      </c>
      <c r="S211" s="22" t="str">
        <f t="shared" si="56"/>
        <v/>
      </c>
      <c r="T211" s="22" t="str">
        <f t="shared" si="57"/>
        <v/>
      </c>
      <c r="U211" s="22" t="str">
        <f t="shared" si="58"/>
        <v/>
      </c>
      <c r="V211" s="22" t="str">
        <f t="shared" si="59"/>
        <v/>
      </c>
      <c r="W211" s="26" t="str">
        <f t="shared" si="60"/>
        <v/>
      </c>
    </row>
    <row r="212" spans="1:23" x14ac:dyDescent="0.25">
      <c r="A212" s="24"/>
      <c r="B212" s="22"/>
      <c r="C212" s="31"/>
      <c r="D212" s="31"/>
      <c r="E212" s="31"/>
      <c r="F212" s="31"/>
      <c r="G212" s="31"/>
      <c r="H212" s="31"/>
      <c r="I212" s="31"/>
      <c r="J212" s="32"/>
      <c r="K212" s="24" t="str">
        <f t="shared" si="48"/>
        <v/>
      </c>
      <c r="L212" s="22" t="str">
        <f t="shared" ca="1" si="49"/>
        <v/>
      </c>
      <c r="M212" s="22" t="str">
        <f t="shared" ca="1" si="50"/>
        <v/>
      </c>
      <c r="N212" s="22" t="str">
        <f t="shared" ca="1" si="51"/>
        <v/>
      </c>
      <c r="O212" s="22" t="str">
        <f t="shared" si="52"/>
        <v/>
      </c>
      <c r="P212" s="22" t="str">
        <f t="shared" ca="1" si="53"/>
        <v/>
      </c>
      <c r="Q212" s="22" t="str">
        <f t="shared" ca="1" si="54"/>
        <v/>
      </c>
      <c r="R212" s="22" t="str">
        <f t="shared" ca="1" si="55"/>
        <v/>
      </c>
      <c r="S212" s="22" t="str">
        <f t="shared" si="56"/>
        <v/>
      </c>
      <c r="T212" s="22" t="str">
        <f t="shared" si="57"/>
        <v/>
      </c>
      <c r="U212" s="22" t="str">
        <f t="shared" si="58"/>
        <v/>
      </c>
      <c r="V212" s="22" t="str">
        <f t="shared" si="59"/>
        <v/>
      </c>
      <c r="W212" s="26" t="str">
        <f t="shared" si="60"/>
        <v/>
      </c>
    </row>
    <row r="213" spans="1:23" x14ac:dyDescent="0.25">
      <c r="A213" s="24"/>
      <c r="B213" s="22"/>
      <c r="C213" s="31"/>
      <c r="D213" s="31"/>
      <c r="E213" s="31"/>
      <c r="F213" s="31"/>
      <c r="G213" s="31"/>
      <c r="H213" s="31"/>
      <c r="I213" s="31"/>
      <c r="J213" s="32"/>
      <c r="K213" s="24" t="str">
        <f t="shared" si="48"/>
        <v/>
      </c>
      <c r="L213" s="22" t="str">
        <f t="shared" ca="1" si="49"/>
        <v/>
      </c>
      <c r="M213" s="22" t="str">
        <f t="shared" ca="1" si="50"/>
        <v/>
      </c>
      <c r="N213" s="22" t="str">
        <f t="shared" ca="1" si="51"/>
        <v/>
      </c>
      <c r="O213" s="22" t="str">
        <f t="shared" si="52"/>
        <v/>
      </c>
      <c r="P213" s="22" t="str">
        <f t="shared" ca="1" si="53"/>
        <v/>
      </c>
      <c r="Q213" s="22" t="str">
        <f t="shared" ca="1" si="54"/>
        <v/>
      </c>
      <c r="R213" s="22" t="str">
        <f t="shared" ca="1" si="55"/>
        <v/>
      </c>
      <c r="S213" s="22" t="str">
        <f t="shared" si="56"/>
        <v/>
      </c>
      <c r="T213" s="22" t="str">
        <f t="shared" si="57"/>
        <v/>
      </c>
      <c r="U213" s="22" t="str">
        <f t="shared" si="58"/>
        <v/>
      </c>
      <c r="V213" s="22" t="str">
        <f t="shared" si="59"/>
        <v/>
      </c>
      <c r="W213" s="26" t="str">
        <f t="shared" si="60"/>
        <v/>
      </c>
    </row>
    <row r="214" spans="1:23" x14ac:dyDescent="0.25">
      <c r="A214" s="24"/>
      <c r="B214" s="22"/>
      <c r="C214" s="31"/>
      <c r="D214" s="31"/>
      <c r="E214" s="31"/>
      <c r="F214" s="31"/>
      <c r="G214" s="31"/>
      <c r="H214" s="31"/>
      <c r="I214" s="31"/>
      <c r="J214" s="32"/>
      <c r="K214" s="24" t="str">
        <f t="shared" si="48"/>
        <v/>
      </c>
      <c r="L214" s="22" t="str">
        <f t="shared" ca="1" si="49"/>
        <v/>
      </c>
      <c r="M214" s="22" t="str">
        <f t="shared" ca="1" si="50"/>
        <v/>
      </c>
      <c r="N214" s="22" t="str">
        <f t="shared" ca="1" si="51"/>
        <v/>
      </c>
      <c r="O214" s="22" t="str">
        <f t="shared" si="52"/>
        <v/>
      </c>
      <c r="P214" s="22" t="str">
        <f t="shared" ca="1" si="53"/>
        <v/>
      </c>
      <c r="Q214" s="22" t="str">
        <f t="shared" ca="1" si="54"/>
        <v/>
      </c>
      <c r="R214" s="22" t="str">
        <f t="shared" ca="1" si="55"/>
        <v/>
      </c>
      <c r="S214" s="22" t="str">
        <f t="shared" si="56"/>
        <v/>
      </c>
      <c r="T214" s="22" t="str">
        <f t="shared" si="57"/>
        <v/>
      </c>
      <c r="U214" s="22" t="str">
        <f t="shared" si="58"/>
        <v/>
      </c>
      <c r="V214" s="22" t="str">
        <f t="shared" si="59"/>
        <v/>
      </c>
      <c r="W214" s="26" t="str">
        <f t="shared" si="60"/>
        <v/>
      </c>
    </row>
    <row r="215" spans="1:23" x14ac:dyDescent="0.25">
      <c r="A215" s="24"/>
      <c r="B215" s="22"/>
      <c r="C215" s="31"/>
      <c r="D215" s="31"/>
      <c r="E215" s="31"/>
      <c r="F215" s="31"/>
      <c r="G215" s="31"/>
      <c r="H215" s="31"/>
      <c r="I215" s="31"/>
      <c r="J215" s="32"/>
      <c r="K215" s="24" t="str">
        <f t="shared" si="48"/>
        <v/>
      </c>
      <c r="L215" s="22" t="str">
        <f t="shared" ca="1" si="49"/>
        <v/>
      </c>
      <c r="M215" s="22" t="str">
        <f t="shared" ca="1" si="50"/>
        <v/>
      </c>
      <c r="N215" s="22" t="str">
        <f t="shared" ca="1" si="51"/>
        <v/>
      </c>
      <c r="O215" s="22" t="str">
        <f t="shared" si="52"/>
        <v/>
      </c>
      <c r="P215" s="22" t="str">
        <f t="shared" ca="1" si="53"/>
        <v/>
      </c>
      <c r="Q215" s="22" t="str">
        <f t="shared" ca="1" si="54"/>
        <v/>
      </c>
      <c r="R215" s="22" t="str">
        <f t="shared" ca="1" si="55"/>
        <v/>
      </c>
      <c r="S215" s="22" t="str">
        <f t="shared" si="56"/>
        <v/>
      </c>
      <c r="T215" s="22" t="str">
        <f t="shared" si="57"/>
        <v/>
      </c>
      <c r="U215" s="22" t="str">
        <f t="shared" si="58"/>
        <v/>
      </c>
      <c r="V215" s="22" t="str">
        <f t="shared" si="59"/>
        <v/>
      </c>
      <c r="W215" s="26" t="str">
        <f t="shared" si="60"/>
        <v/>
      </c>
    </row>
    <row r="216" spans="1:23" x14ac:dyDescent="0.25">
      <c r="A216" s="24"/>
      <c r="B216" s="22"/>
      <c r="C216" s="31"/>
      <c r="D216" s="31"/>
      <c r="E216" s="31"/>
      <c r="F216" s="31"/>
      <c r="G216" s="31"/>
      <c r="H216" s="31"/>
      <c r="I216" s="31"/>
      <c r="J216" s="32"/>
      <c r="K216" s="24" t="str">
        <f t="shared" si="48"/>
        <v/>
      </c>
      <c r="L216" s="22" t="str">
        <f t="shared" ca="1" si="49"/>
        <v/>
      </c>
      <c r="M216" s="22" t="str">
        <f t="shared" ca="1" si="50"/>
        <v/>
      </c>
      <c r="N216" s="22" t="str">
        <f t="shared" ca="1" si="51"/>
        <v/>
      </c>
      <c r="O216" s="22" t="str">
        <f t="shared" si="52"/>
        <v/>
      </c>
      <c r="P216" s="22" t="str">
        <f t="shared" ca="1" si="53"/>
        <v/>
      </c>
      <c r="Q216" s="22" t="str">
        <f t="shared" ca="1" si="54"/>
        <v/>
      </c>
      <c r="R216" s="22" t="str">
        <f t="shared" ca="1" si="55"/>
        <v/>
      </c>
      <c r="S216" s="22" t="str">
        <f t="shared" si="56"/>
        <v/>
      </c>
      <c r="T216" s="22" t="str">
        <f t="shared" si="57"/>
        <v/>
      </c>
      <c r="U216" s="22" t="str">
        <f t="shared" si="58"/>
        <v/>
      </c>
      <c r="V216" s="22" t="str">
        <f t="shared" si="59"/>
        <v/>
      </c>
      <c r="W216" s="26" t="str">
        <f t="shared" si="60"/>
        <v/>
      </c>
    </row>
    <row r="217" spans="1:23" x14ac:dyDescent="0.25">
      <c r="A217" s="24"/>
      <c r="B217" s="22"/>
      <c r="C217" s="31"/>
      <c r="D217" s="31"/>
      <c r="E217" s="31"/>
      <c r="F217" s="31"/>
      <c r="G217" s="31"/>
      <c r="H217" s="31"/>
      <c r="I217" s="31"/>
      <c r="J217" s="32"/>
      <c r="K217" s="24" t="str">
        <f t="shared" si="48"/>
        <v/>
      </c>
      <c r="L217" s="22" t="str">
        <f t="shared" ca="1" si="49"/>
        <v/>
      </c>
      <c r="M217" s="22" t="str">
        <f t="shared" ca="1" si="50"/>
        <v/>
      </c>
      <c r="N217" s="22" t="str">
        <f t="shared" ca="1" si="51"/>
        <v/>
      </c>
      <c r="O217" s="22" t="str">
        <f t="shared" si="52"/>
        <v/>
      </c>
      <c r="P217" s="22" t="str">
        <f t="shared" ca="1" si="53"/>
        <v/>
      </c>
      <c r="Q217" s="22" t="str">
        <f t="shared" ca="1" si="54"/>
        <v/>
      </c>
      <c r="R217" s="22" t="str">
        <f t="shared" ca="1" si="55"/>
        <v/>
      </c>
      <c r="S217" s="22" t="str">
        <f t="shared" si="56"/>
        <v/>
      </c>
      <c r="T217" s="22" t="str">
        <f t="shared" si="57"/>
        <v/>
      </c>
      <c r="U217" s="22" t="str">
        <f t="shared" si="58"/>
        <v/>
      </c>
      <c r="V217" s="22" t="str">
        <f t="shared" si="59"/>
        <v/>
      </c>
      <c r="W217" s="26" t="str">
        <f t="shared" si="60"/>
        <v/>
      </c>
    </row>
    <row r="218" spans="1:23" x14ac:dyDescent="0.25">
      <c r="A218" s="24"/>
      <c r="B218" s="22"/>
      <c r="C218" s="31"/>
      <c r="D218" s="31"/>
      <c r="E218" s="31"/>
      <c r="F218" s="31"/>
      <c r="G218" s="31"/>
      <c r="H218" s="31"/>
      <c r="I218" s="31"/>
      <c r="J218" s="32"/>
      <c r="K218" s="24" t="str">
        <f t="shared" si="48"/>
        <v/>
      </c>
      <c r="L218" s="22" t="str">
        <f t="shared" ca="1" si="49"/>
        <v/>
      </c>
      <c r="M218" s="22" t="str">
        <f t="shared" ca="1" si="50"/>
        <v/>
      </c>
      <c r="N218" s="22" t="str">
        <f t="shared" ca="1" si="51"/>
        <v/>
      </c>
      <c r="O218" s="22" t="str">
        <f t="shared" si="52"/>
        <v/>
      </c>
      <c r="P218" s="22" t="str">
        <f t="shared" ca="1" si="53"/>
        <v/>
      </c>
      <c r="Q218" s="22" t="str">
        <f t="shared" ca="1" si="54"/>
        <v/>
      </c>
      <c r="R218" s="22" t="str">
        <f t="shared" ca="1" si="55"/>
        <v/>
      </c>
      <c r="S218" s="22" t="str">
        <f t="shared" si="56"/>
        <v/>
      </c>
      <c r="T218" s="22" t="str">
        <f t="shared" si="57"/>
        <v/>
      </c>
      <c r="U218" s="22" t="str">
        <f t="shared" si="58"/>
        <v/>
      </c>
      <c r="V218" s="22" t="str">
        <f t="shared" si="59"/>
        <v/>
      </c>
      <c r="W218" s="26" t="str">
        <f t="shared" si="60"/>
        <v/>
      </c>
    </row>
    <row r="219" spans="1:23" x14ac:dyDescent="0.25">
      <c r="A219" s="24"/>
      <c r="B219" s="22"/>
      <c r="C219" s="31"/>
      <c r="D219" s="31"/>
      <c r="E219" s="31"/>
      <c r="F219" s="31"/>
      <c r="G219" s="31"/>
      <c r="H219" s="31"/>
      <c r="I219" s="31"/>
      <c r="J219" s="32"/>
      <c r="K219" s="24" t="str">
        <f t="shared" si="48"/>
        <v/>
      </c>
      <c r="L219" s="22" t="str">
        <f t="shared" ca="1" si="49"/>
        <v/>
      </c>
      <c r="M219" s="22" t="str">
        <f t="shared" ca="1" si="50"/>
        <v/>
      </c>
      <c r="N219" s="22" t="str">
        <f t="shared" ca="1" si="51"/>
        <v/>
      </c>
      <c r="O219" s="22" t="str">
        <f t="shared" si="52"/>
        <v/>
      </c>
      <c r="P219" s="22" t="str">
        <f t="shared" ca="1" si="53"/>
        <v/>
      </c>
      <c r="Q219" s="22" t="str">
        <f t="shared" ca="1" si="54"/>
        <v/>
      </c>
      <c r="R219" s="22" t="str">
        <f t="shared" ca="1" si="55"/>
        <v/>
      </c>
      <c r="S219" s="22" t="str">
        <f t="shared" si="56"/>
        <v/>
      </c>
      <c r="T219" s="22" t="str">
        <f t="shared" si="57"/>
        <v/>
      </c>
      <c r="U219" s="22" t="str">
        <f t="shared" si="58"/>
        <v/>
      </c>
      <c r="V219" s="22" t="str">
        <f t="shared" si="59"/>
        <v/>
      </c>
      <c r="W219" s="26" t="str">
        <f t="shared" si="60"/>
        <v/>
      </c>
    </row>
    <row r="220" spans="1:23" x14ac:dyDescent="0.25">
      <c r="A220" s="24"/>
      <c r="B220" s="22"/>
      <c r="C220" s="31"/>
      <c r="D220" s="31"/>
      <c r="E220" s="31"/>
      <c r="F220" s="31"/>
      <c r="G220" s="31"/>
      <c r="H220" s="31"/>
      <c r="I220" s="31"/>
      <c r="J220" s="32"/>
      <c r="K220" s="24" t="str">
        <f t="shared" si="48"/>
        <v/>
      </c>
      <c r="L220" s="22" t="str">
        <f t="shared" ca="1" si="49"/>
        <v/>
      </c>
      <c r="M220" s="22" t="str">
        <f t="shared" ca="1" si="50"/>
        <v/>
      </c>
      <c r="N220" s="22" t="str">
        <f t="shared" ca="1" si="51"/>
        <v/>
      </c>
      <c r="O220" s="22" t="str">
        <f t="shared" si="52"/>
        <v/>
      </c>
      <c r="P220" s="22" t="str">
        <f t="shared" ca="1" si="53"/>
        <v/>
      </c>
      <c r="Q220" s="22" t="str">
        <f t="shared" ca="1" si="54"/>
        <v/>
      </c>
      <c r="R220" s="22" t="str">
        <f t="shared" ca="1" si="55"/>
        <v/>
      </c>
      <c r="S220" s="22" t="str">
        <f t="shared" si="56"/>
        <v/>
      </c>
      <c r="T220" s="22" t="str">
        <f t="shared" si="57"/>
        <v/>
      </c>
      <c r="U220" s="22" t="str">
        <f t="shared" si="58"/>
        <v/>
      </c>
      <c r="V220" s="22" t="str">
        <f t="shared" si="59"/>
        <v/>
      </c>
      <c r="W220" s="26" t="str">
        <f t="shared" si="60"/>
        <v/>
      </c>
    </row>
    <row r="221" spans="1:23" x14ac:dyDescent="0.25">
      <c r="A221" s="24"/>
      <c r="B221" s="22"/>
      <c r="C221" s="31"/>
      <c r="D221" s="31"/>
      <c r="E221" s="31"/>
      <c r="F221" s="31"/>
      <c r="G221" s="31"/>
      <c r="H221" s="31"/>
      <c r="I221" s="31"/>
      <c r="J221" s="32"/>
      <c r="K221" s="24" t="str">
        <f t="shared" si="48"/>
        <v/>
      </c>
      <c r="L221" s="22" t="str">
        <f t="shared" ca="1" si="49"/>
        <v/>
      </c>
      <c r="M221" s="22" t="str">
        <f t="shared" ca="1" si="50"/>
        <v/>
      </c>
      <c r="N221" s="22" t="str">
        <f t="shared" ca="1" si="51"/>
        <v/>
      </c>
      <c r="O221" s="22" t="str">
        <f t="shared" si="52"/>
        <v/>
      </c>
      <c r="P221" s="22" t="str">
        <f t="shared" ca="1" si="53"/>
        <v/>
      </c>
      <c r="Q221" s="22" t="str">
        <f t="shared" ca="1" si="54"/>
        <v/>
      </c>
      <c r="R221" s="22" t="str">
        <f t="shared" ca="1" si="55"/>
        <v/>
      </c>
      <c r="S221" s="22" t="str">
        <f t="shared" si="56"/>
        <v/>
      </c>
      <c r="T221" s="22" t="str">
        <f t="shared" si="57"/>
        <v/>
      </c>
      <c r="U221" s="22" t="str">
        <f t="shared" si="58"/>
        <v/>
      </c>
      <c r="V221" s="22" t="str">
        <f t="shared" si="59"/>
        <v/>
      </c>
      <c r="W221" s="26" t="str">
        <f t="shared" si="60"/>
        <v/>
      </c>
    </row>
    <row r="222" spans="1:23" x14ac:dyDescent="0.25">
      <c r="A222" s="24"/>
      <c r="B222" s="22"/>
      <c r="C222" s="31"/>
      <c r="D222" s="31"/>
      <c r="E222" s="31"/>
      <c r="F222" s="31"/>
      <c r="G222" s="31"/>
      <c r="H222" s="31"/>
      <c r="I222" s="31"/>
      <c r="J222" s="32"/>
      <c r="K222" s="24" t="str">
        <f t="shared" si="48"/>
        <v/>
      </c>
      <c r="L222" s="22" t="str">
        <f t="shared" ca="1" si="49"/>
        <v/>
      </c>
      <c r="M222" s="22" t="str">
        <f t="shared" ca="1" si="50"/>
        <v/>
      </c>
      <c r="N222" s="22" t="str">
        <f t="shared" ca="1" si="51"/>
        <v/>
      </c>
      <c r="O222" s="22" t="str">
        <f t="shared" si="52"/>
        <v/>
      </c>
      <c r="P222" s="22" t="str">
        <f t="shared" ca="1" si="53"/>
        <v/>
      </c>
      <c r="Q222" s="22" t="str">
        <f t="shared" ca="1" si="54"/>
        <v/>
      </c>
      <c r="R222" s="22" t="str">
        <f t="shared" ca="1" si="55"/>
        <v/>
      </c>
      <c r="S222" s="22" t="str">
        <f t="shared" si="56"/>
        <v/>
      </c>
      <c r="T222" s="22" t="str">
        <f t="shared" si="57"/>
        <v/>
      </c>
      <c r="U222" s="22" t="str">
        <f t="shared" si="58"/>
        <v/>
      </c>
      <c r="V222" s="22" t="str">
        <f t="shared" si="59"/>
        <v/>
      </c>
      <c r="W222" s="26" t="str">
        <f t="shared" si="60"/>
        <v/>
      </c>
    </row>
    <row r="223" spans="1:23" x14ac:dyDescent="0.25">
      <c r="A223" s="24"/>
      <c r="B223" s="22"/>
      <c r="C223" s="31"/>
      <c r="D223" s="31"/>
      <c r="E223" s="31"/>
      <c r="F223" s="31"/>
      <c r="G223" s="31"/>
      <c r="H223" s="31"/>
      <c r="I223" s="31"/>
      <c r="J223" s="32"/>
      <c r="K223" s="24" t="str">
        <f t="shared" si="48"/>
        <v/>
      </c>
      <c r="L223" s="22" t="str">
        <f t="shared" ca="1" si="49"/>
        <v/>
      </c>
      <c r="M223" s="22" t="str">
        <f t="shared" ca="1" si="50"/>
        <v/>
      </c>
      <c r="N223" s="22" t="str">
        <f t="shared" ca="1" si="51"/>
        <v/>
      </c>
      <c r="O223" s="22" t="str">
        <f t="shared" si="52"/>
        <v/>
      </c>
      <c r="P223" s="22" t="str">
        <f t="shared" ca="1" si="53"/>
        <v/>
      </c>
      <c r="Q223" s="22" t="str">
        <f t="shared" ca="1" si="54"/>
        <v/>
      </c>
      <c r="R223" s="22" t="str">
        <f t="shared" ca="1" si="55"/>
        <v/>
      </c>
      <c r="S223" s="22" t="str">
        <f t="shared" si="56"/>
        <v/>
      </c>
      <c r="T223" s="22" t="str">
        <f t="shared" si="57"/>
        <v/>
      </c>
      <c r="U223" s="22" t="str">
        <f t="shared" si="58"/>
        <v/>
      </c>
      <c r="V223" s="22" t="str">
        <f t="shared" si="59"/>
        <v/>
      </c>
      <c r="W223" s="26" t="str">
        <f t="shared" si="60"/>
        <v/>
      </c>
    </row>
    <row r="224" spans="1:23" x14ac:dyDescent="0.25">
      <c r="A224" s="24"/>
      <c r="B224" s="22"/>
      <c r="C224" s="31"/>
      <c r="D224" s="31"/>
      <c r="E224" s="31"/>
      <c r="F224" s="31"/>
      <c r="G224" s="31"/>
      <c r="H224" s="31"/>
      <c r="I224" s="31"/>
      <c r="J224" s="32"/>
      <c r="K224" s="24" t="str">
        <f t="shared" si="48"/>
        <v/>
      </c>
      <c r="L224" s="22" t="str">
        <f t="shared" ca="1" si="49"/>
        <v/>
      </c>
      <c r="M224" s="22" t="str">
        <f t="shared" ca="1" si="50"/>
        <v/>
      </c>
      <c r="N224" s="22" t="str">
        <f t="shared" ca="1" si="51"/>
        <v/>
      </c>
      <c r="O224" s="22" t="str">
        <f t="shared" si="52"/>
        <v/>
      </c>
      <c r="P224" s="22" t="str">
        <f t="shared" ca="1" si="53"/>
        <v/>
      </c>
      <c r="Q224" s="22" t="str">
        <f t="shared" ca="1" si="54"/>
        <v/>
      </c>
      <c r="R224" s="22" t="str">
        <f t="shared" ca="1" si="55"/>
        <v/>
      </c>
      <c r="S224" s="22" t="str">
        <f t="shared" si="56"/>
        <v/>
      </c>
      <c r="T224" s="22" t="str">
        <f t="shared" si="57"/>
        <v/>
      </c>
      <c r="U224" s="22" t="str">
        <f t="shared" si="58"/>
        <v/>
      </c>
      <c r="V224" s="22" t="str">
        <f t="shared" si="59"/>
        <v/>
      </c>
      <c r="W224" s="26" t="str">
        <f t="shared" si="60"/>
        <v/>
      </c>
    </row>
    <row r="225" spans="1:23" x14ac:dyDescent="0.25">
      <c r="A225" s="24"/>
      <c r="B225" s="22"/>
      <c r="C225" s="31"/>
      <c r="D225" s="31"/>
      <c r="E225" s="31"/>
      <c r="F225" s="31"/>
      <c r="G225" s="31"/>
      <c r="H225" s="31"/>
      <c r="I225" s="31"/>
      <c r="J225" s="32"/>
      <c r="K225" s="24" t="str">
        <f t="shared" si="48"/>
        <v/>
      </c>
      <c r="L225" s="22" t="str">
        <f t="shared" ca="1" si="49"/>
        <v/>
      </c>
      <c r="M225" s="22" t="str">
        <f t="shared" ca="1" si="50"/>
        <v/>
      </c>
      <c r="N225" s="22" t="str">
        <f t="shared" ca="1" si="51"/>
        <v/>
      </c>
      <c r="O225" s="22" t="str">
        <f t="shared" si="52"/>
        <v/>
      </c>
      <c r="P225" s="22" t="str">
        <f t="shared" ca="1" si="53"/>
        <v/>
      </c>
      <c r="Q225" s="22" t="str">
        <f t="shared" ca="1" si="54"/>
        <v/>
      </c>
      <c r="R225" s="22" t="str">
        <f t="shared" ca="1" si="55"/>
        <v/>
      </c>
      <c r="S225" s="22" t="str">
        <f t="shared" si="56"/>
        <v/>
      </c>
      <c r="T225" s="22" t="str">
        <f t="shared" si="57"/>
        <v/>
      </c>
      <c r="U225" s="22" t="str">
        <f t="shared" si="58"/>
        <v/>
      </c>
      <c r="V225" s="22" t="str">
        <f t="shared" si="59"/>
        <v/>
      </c>
      <c r="W225" s="26" t="str">
        <f t="shared" si="60"/>
        <v/>
      </c>
    </row>
    <row r="226" spans="1:23" x14ac:dyDescent="0.25">
      <c r="A226" s="24"/>
      <c r="B226" s="22"/>
      <c r="C226" s="31"/>
      <c r="D226" s="31"/>
      <c r="E226" s="31"/>
      <c r="F226" s="31"/>
      <c r="G226" s="31"/>
      <c r="H226" s="31"/>
      <c r="I226" s="31"/>
      <c r="J226" s="32"/>
      <c r="K226" s="24" t="str">
        <f t="shared" si="48"/>
        <v/>
      </c>
      <c r="L226" s="22" t="str">
        <f t="shared" ca="1" si="49"/>
        <v/>
      </c>
      <c r="M226" s="22" t="str">
        <f t="shared" ca="1" si="50"/>
        <v/>
      </c>
      <c r="N226" s="22" t="str">
        <f t="shared" ca="1" si="51"/>
        <v/>
      </c>
      <c r="O226" s="22" t="str">
        <f t="shared" si="52"/>
        <v/>
      </c>
      <c r="P226" s="22" t="str">
        <f t="shared" ca="1" si="53"/>
        <v/>
      </c>
      <c r="Q226" s="22" t="str">
        <f t="shared" ca="1" si="54"/>
        <v/>
      </c>
      <c r="R226" s="22" t="str">
        <f t="shared" ca="1" si="55"/>
        <v/>
      </c>
      <c r="S226" s="22" t="str">
        <f t="shared" si="56"/>
        <v/>
      </c>
      <c r="T226" s="22" t="str">
        <f t="shared" si="57"/>
        <v/>
      </c>
      <c r="U226" s="22" t="str">
        <f t="shared" si="58"/>
        <v/>
      </c>
      <c r="V226" s="22" t="str">
        <f t="shared" si="59"/>
        <v/>
      </c>
      <c r="W226" s="26" t="str">
        <f t="shared" si="60"/>
        <v/>
      </c>
    </row>
    <row r="227" spans="1:23" x14ac:dyDescent="0.25">
      <c r="A227" s="24"/>
      <c r="B227" s="22"/>
      <c r="C227" s="31"/>
      <c r="D227" s="31"/>
      <c r="E227" s="31"/>
      <c r="F227" s="31"/>
      <c r="G227" s="31"/>
      <c r="H227" s="31"/>
      <c r="I227" s="31"/>
      <c r="J227" s="32"/>
      <c r="K227" s="24" t="str">
        <f t="shared" si="48"/>
        <v/>
      </c>
      <c r="L227" s="22" t="str">
        <f t="shared" ca="1" si="49"/>
        <v/>
      </c>
      <c r="M227" s="22" t="str">
        <f t="shared" ca="1" si="50"/>
        <v/>
      </c>
      <c r="N227" s="22" t="str">
        <f t="shared" ca="1" si="51"/>
        <v/>
      </c>
      <c r="O227" s="22" t="str">
        <f t="shared" si="52"/>
        <v/>
      </c>
      <c r="P227" s="22" t="str">
        <f t="shared" ca="1" si="53"/>
        <v/>
      </c>
      <c r="Q227" s="22" t="str">
        <f t="shared" ca="1" si="54"/>
        <v/>
      </c>
      <c r="R227" s="22" t="str">
        <f t="shared" ca="1" si="55"/>
        <v/>
      </c>
      <c r="S227" s="22" t="str">
        <f t="shared" si="56"/>
        <v/>
      </c>
      <c r="T227" s="22" t="str">
        <f t="shared" si="57"/>
        <v/>
      </c>
      <c r="U227" s="22" t="str">
        <f t="shared" si="58"/>
        <v/>
      </c>
      <c r="V227" s="22" t="str">
        <f t="shared" si="59"/>
        <v/>
      </c>
      <c r="W227" s="26" t="str">
        <f t="shared" si="60"/>
        <v/>
      </c>
    </row>
    <row r="228" spans="1:23" x14ac:dyDescent="0.25">
      <c r="A228" s="24"/>
      <c r="B228" s="22"/>
      <c r="C228" s="31"/>
      <c r="D228" s="31"/>
      <c r="E228" s="31"/>
      <c r="F228" s="31"/>
      <c r="G228" s="31"/>
      <c r="H228" s="31"/>
      <c r="I228" s="31"/>
      <c r="J228" s="32"/>
      <c r="K228" s="24" t="str">
        <f t="shared" si="48"/>
        <v/>
      </c>
      <c r="L228" s="22" t="str">
        <f t="shared" ca="1" si="49"/>
        <v/>
      </c>
      <c r="M228" s="22" t="str">
        <f t="shared" ca="1" si="50"/>
        <v/>
      </c>
      <c r="N228" s="22" t="str">
        <f t="shared" ca="1" si="51"/>
        <v/>
      </c>
      <c r="O228" s="22" t="str">
        <f t="shared" si="52"/>
        <v/>
      </c>
      <c r="P228" s="22" t="str">
        <f t="shared" ca="1" si="53"/>
        <v/>
      </c>
      <c r="Q228" s="22" t="str">
        <f t="shared" ca="1" si="54"/>
        <v/>
      </c>
      <c r="R228" s="22" t="str">
        <f t="shared" ca="1" si="55"/>
        <v/>
      </c>
      <c r="S228" s="22" t="str">
        <f t="shared" si="56"/>
        <v/>
      </c>
      <c r="T228" s="22" t="str">
        <f t="shared" si="57"/>
        <v/>
      </c>
      <c r="U228" s="22" t="str">
        <f t="shared" si="58"/>
        <v/>
      </c>
      <c r="V228" s="22" t="str">
        <f t="shared" si="59"/>
        <v/>
      </c>
      <c r="W228" s="26" t="str">
        <f t="shared" si="60"/>
        <v/>
      </c>
    </row>
    <row r="229" spans="1:23" x14ac:dyDescent="0.25">
      <c r="A229" s="24"/>
      <c r="B229" s="22"/>
      <c r="C229" s="31"/>
      <c r="D229" s="31"/>
      <c r="E229" s="31"/>
      <c r="F229" s="31"/>
      <c r="G229" s="31"/>
      <c r="H229" s="31"/>
      <c r="I229" s="31"/>
      <c r="J229" s="32"/>
      <c r="K229" s="24" t="str">
        <f t="shared" si="48"/>
        <v/>
      </c>
      <c r="L229" s="22" t="str">
        <f t="shared" ca="1" si="49"/>
        <v/>
      </c>
      <c r="M229" s="22" t="str">
        <f t="shared" ca="1" si="50"/>
        <v/>
      </c>
      <c r="N229" s="22" t="str">
        <f t="shared" ca="1" si="51"/>
        <v/>
      </c>
      <c r="O229" s="22" t="str">
        <f t="shared" si="52"/>
        <v/>
      </c>
      <c r="P229" s="22" t="str">
        <f t="shared" ca="1" si="53"/>
        <v/>
      </c>
      <c r="Q229" s="22" t="str">
        <f t="shared" ca="1" si="54"/>
        <v/>
      </c>
      <c r="R229" s="22" t="str">
        <f t="shared" ca="1" si="55"/>
        <v/>
      </c>
      <c r="S229" s="22" t="str">
        <f t="shared" si="56"/>
        <v/>
      </c>
      <c r="T229" s="22" t="str">
        <f t="shared" si="57"/>
        <v/>
      </c>
      <c r="U229" s="22" t="str">
        <f t="shared" si="58"/>
        <v/>
      </c>
      <c r="V229" s="22" t="str">
        <f t="shared" si="59"/>
        <v/>
      </c>
      <c r="W229" s="26" t="str">
        <f t="shared" si="60"/>
        <v/>
      </c>
    </row>
    <row r="230" spans="1:23" x14ac:dyDescent="0.25">
      <c r="A230" s="24"/>
      <c r="B230" s="22"/>
      <c r="C230" s="31"/>
      <c r="D230" s="31"/>
      <c r="E230" s="31"/>
      <c r="F230" s="31"/>
      <c r="G230" s="31"/>
      <c r="H230" s="31"/>
      <c r="I230" s="31"/>
      <c r="J230" s="32"/>
      <c r="K230" s="24" t="str">
        <f t="shared" si="48"/>
        <v/>
      </c>
      <c r="L230" s="22" t="str">
        <f t="shared" ca="1" si="49"/>
        <v/>
      </c>
      <c r="M230" s="22" t="str">
        <f t="shared" ca="1" si="50"/>
        <v/>
      </c>
      <c r="N230" s="22" t="str">
        <f t="shared" ca="1" si="51"/>
        <v/>
      </c>
      <c r="O230" s="22" t="str">
        <f t="shared" si="52"/>
        <v/>
      </c>
      <c r="P230" s="22" t="str">
        <f t="shared" ca="1" si="53"/>
        <v/>
      </c>
      <c r="Q230" s="22" t="str">
        <f t="shared" ca="1" si="54"/>
        <v/>
      </c>
      <c r="R230" s="22" t="str">
        <f t="shared" ca="1" si="55"/>
        <v/>
      </c>
      <c r="S230" s="22" t="str">
        <f t="shared" si="56"/>
        <v/>
      </c>
      <c r="T230" s="22" t="str">
        <f t="shared" si="57"/>
        <v/>
      </c>
      <c r="U230" s="22" t="str">
        <f t="shared" si="58"/>
        <v/>
      </c>
      <c r="V230" s="22" t="str">
        <f t="shared" si="59"/>
        <v/>
      </c>
      <c r="W230" s="26" t="str">
        <f t="shared" si="60"/>
        <v/>
      </c>
    </row>
    <row r="231" spans="1:23" x14ac:dyDescent="0.25">
      <c r="A231" s="24"/>
      <c r="B231" s="22"/>
      <c r="C231" s="31"/>
      <c r="D231" s="31"/>
      <c r="E231" s="31"/>
      <c r="F231" s="31"/>
      <c r="G231" s="31"/>
      <c r="H231" s="31"/>
      <c r="I231" s="31"/>
      <c r="J231" s="32"/>
      <c r="K231" s="24" t="str">
        <f t="shared" si="48"/>
        <v/>
      </c>
      <c r="L231" s="22" t="str">
        <f t="shared" ca="1" si="49"/>
        <v/>
      </c>
      <c r="M231" s="22" t="str">
        <f t="shared" ca="1" si="50"/>
        <v/>
      </c>
      <c r="N231" s="22" t="str">
        <f t="shared" ca="1" si="51"/>
        <v/>
      </c>
      <c r="O231" s="22" t="str">
        <f t="shared" si="52"/>
        <v/>
      </c>
      <c r="P231" s="22" t="str">
        <f t="shared" ca="1" si="53"/>
        <v/>
      </c>
      <c r="Q231" s="22" t="str">
        <f t="shared" ca="1" si="54"/>
        <v/>
      </c>
      <c r="R231" s="22" t="str">
        <f t="shared" ca="1" si="55"/>
        <v/>
      </c>
      <c r="S231" s="22" t="str">
        <f t="shared" si="56"/>
        <v/>
      </c>
      <c r="T231" s="22" t="str">
        <f t="shared" si="57"/>
        <v/>
      </c>
      <c r="U231" s="22" t="str">
        <f t="shared" si="58"/>
        <v/>
      </c>
      <c r="V231" s="22" t="str">
        <f t="shared" si="59"/>
        <v/>
      </c>
      <c r="W231" s="26" t="str">
        <f t="shared" si="60"/>
        <v/>
      </c>
    </row>
    <row r="232" spans="1:23" x14ac:dyDescent="0.25">
      <c r="A232" s="24"/>
      <c r="B232" s="22"/>
      <c r="C232" s="31"/>
      <c r="D232" s="31"/>
      <c r="E232" s="31"/>
      <c r="F232" s="31"/>
      <c r="G232" s="31"/>
      <c r="H232" s="31"/>
      <c r="I232" s="31"/>
      <c r="J232" s="32"/>
      <c r="K232" s="24" t="str">
        <f t="shared" si="48"/>
        <v/>
      </c>
      <c r="L232" s="22" t="str">
        <f t="shared" ca="1" si="49"/>
        <v/>
      </c>
      <c r="M232" s="22" t="str">
        <f t="shared" ca="1" si="50"/>
        <v/>
      </c>
      <c r="N232" s="22" t="str">
        <f t="shared" ca="1" si="51"/>
        <v/>
      </c>
      <c r="O232" s="22" t="str">
        <f t="shared" si="52"/>
        <v/>
      </c>
      <c r="P232" s="22" t="str">
        <f t="shared" ca="1" si="53"/>
        <v/>
      </c>
      <c r="Q232" s="22" t="str">
        <f t="shared" ca="1" si="54"/>
        <v/>
      </c>
      <c r="R232" s="22" t="str">
        <f t="shared" ca="1" si="55"/>
        <v/>
      </c>
      <c r="S232" s="22" t="str">
        <f t="shared" si="56"/>
        <v/>
      </c>
      <c r="T232" s="22" t="str">
        <f t="shared" si="57"/>
        <v/>
      </c>
      <c r="U232" s="22" t="str">
        <f t="shared" si="58"/>
        <v/>
      </c>
      <c r="V232" s="22" t="str">
        <f t="shared" si="59"/>
        <v/>
      </c>
      <c r="W232" s="26" t="str">
        <f t="shared" si="60"/>
        <v/>
      </c>
    </row>
    <row r="233" spans="1:23" x14ac:dyDescent="0.25">
      <c r="A233" s="24"/>
      <c r="B233" s="22"/>
      <c r="C233" s="31"/>
      <c r="D233" s="31"/>
      <c r="E233" s="31"/>
      <c r="F233" s="31"/>
      <c r="G233" s="31"/>
      <c r="H233" s="31"/>
      <c r="I233" s="31"/>
      <c r="J233" s="32"/>
      <c r="K233" s="24" t="str">
        <f t="shared" si="48"/>
        <v/>
      </c>
      <c r="L233" s="22" t="str">
        <f t="shared" ca="1" si="49"/>
        <v/>
      </c>
      <c r="M233" s="22" t="str">
        <f t="shared" ca="1" si="50"/>
        <v/>
      </c>
      <c r="N233" s="22" t="str">
        <f t="shared" ca="1" si="51"/>
        <v/>
      </c>
      <c r="O233" s="22" t="str">
        <f t="shared" si="52"/>
        <v/>
      </c>
      <c r="P233" s="22" t="str">
        <f t="shared" ca="1" si="53"/>
        <v/>
      </c>
      <c r="Q233" s="22" t="str">
        <f t="shared" ca="1" si="54"/>
        <v/>
      </c>
      <c r="R233" s="22" t="str">
        <f t="shared" ca="1" si="55"/>
        <v/>
      </c>
      <c r="S233" s="22" t="str">
        <f t="shared" si="56"/>
        <v/>
      </c>
      <c r="T233" s="22" t="str">
        <f t="shared" si="57"/>
        <v/>
      </c>
      <c r="U233" s="22" t="str">
        <f t="shared" si="58"/>
        <v/>
      </c>
      <c r="V233" s="22" t="str">
        <f t="shared" si="59"/>
        <v/>
      </c>
      <c r="W233" s="26" t="str">
        <f t="shared" si="60"/>
        <v/>
      </c>
    </row>
    <row r="234" spans="1:23" x14ac:dyDescent="0.25">
      <c r="A234" s="24"/>
      <c r="B234" s="22"/>
      <c r="C234" s="31"/>
      <c r="D234" s="31"/>
      <c r="E234" s="31"/>
      <c r="F234" s="31"/>
      <c r="G234" s="31"/>
      <c r="H234" s="31"/>
      <c r="I234" s="31"/>
      <c r="J234" s="32"/>
      <c r="K234" s="24" t="str">
        <f t="shared" si="48"/>
        <v/>
      </c>
      <c r="L234" s="22" t="str">
        <f t="shared" ca="1" si="49"/>
        <v/>
      </c>
      <c r="M234" s="22" t="str">
        <f t="shared" ca="1" si="50"/>
        <v/>
      </c>
      <c r="N234" s="22" t="str">
        <f t="shared" ca="1" si="51"/>
        <v/>
      </c>
      <c r="O234" s="22" t="str">
        <f t="shared" si="52"/>
        <v/>
      </c>
      <c r="P234" s="22" t="str">
        <f t="shared" ca="1" si="53"/>
        <v/>
      </c>
      <c r="Q234" s="22" t="str">
        <f t="shared" ca="1" si="54"/>
        <v/>
      </c>
      <c r="R234" s="22" t="str">
        <f t="shared" ca="1" si="55"/>
        <v/>
      </c>
      <c r="S234" s="22" t="str">
        <f t="shared" si="56"/>
        <v/>
      </c>
      <c r="T234" s="22" t="str">
        <f t="shared" si="57"/>
        <v/>
      </c>
      <c r="U234" s="22" t="str">
        <f t="shared" si="58"/>
        <v/>
      </c>
      <c r="V234" s="22" t="str">
        <f t="shared" si="59"/>
        <v/>
      </c>
      <c r="W234" s="26" t="str">
        <f t="shared" si="60"/>
        <v/>
      </c>
    </row>
    <row r="235" spans="1:23" x14ac:dyDescent="0.25">
      <c r="A235" s="24"/>
      <c r="B235" s="22"/>
      <c r="C235" s="31"/>
      <c r="D235" s="31"/>
      <c r="E235" s="31"/>
      <c r="F235" s="31"/>
      <c r="G235" s="31"/>
      <c r="H235" s="31"/>
      <c r="I235" s="31"/>
      <c r="J235" s="32"/>
      <c r="K235" s="24" t="str">
        <f t="shared" si="48"/>
        <v/>
      </c>
      <c r="L235" s="22" t="str">
        <f t="shared" ca="1" si="49"/>
        <v/>
      </c>
      <c r="M235" s="22" t="str">
        <f t="shared" ca="1" si="50"/>
        <v/>
      </c>
      <c r="N235" s="22" t="str">
        <f t="shared" ca="1" si="51"/>
        <v/>
      </c>
      <c r="O235" s="22" t="str">
        <f t="shared" si="52"/>
        <v/>
      </c>
      <c r="P235" s="22" t="str">
        <f t="shared" ca="1" si="53"/>
        <v/>
      </c>
      <c r="Q235" s="22" t="str">
        <f t="shared" ca="1" si="54"/>
        <v/>
      </c>
      <c r="R235" s="22" t="str">
        <f t="shared" ca="1" si="55"/>
        <v/>
      </c>
      <c r="S235" s="22" t="str">
        <f t="shared" si="56"/>
        <v/>
      </c>
      <c r="T235" s="22" t="str">
        <f t="shared" si="57"/>
        <v/>
      </c>
      <c r="U235" s="22" t="str">
        <f t="shared" si="58"/>
        <v/>
      </c>
      <c r="V235" s="22" t="str">
        <f t="shared" si="59"/>
        <v/>
      </c>
      <c r="W235" s="26" t="str">
        <f t="shared" si="60"/>
        <v/>
      </c>
    </row>
    <row r="236" spans="1:23" x14ac:dyDescent="0.25">
      <c r="A236" s="24"/>
      <c r="B236" s="22"/>
      <c r="C236" s="31"/>
      <c r="D236" s="31"/>
      <c r="E236" s="31"/>
      <c r="F236" s="31"/>
      <c r="G236" s="31"/>
      <c r="H236" s="31"/>
      <c r="I236" s="31"/>
      <c r="J236" s="32"/>
      <c r="K236" s="24" t="str">
        <f t="shared" si="48"/>
        <v/>
      </c>
      <c r="L236" s="22" t="str">
        <f t="shared" ca="1" si="49"/>
        <v/>
      </c>
      <c r="M236" s="22" t="str">
        <f t="shared" ca="1" si="50"/>
        <v/>
      </c>
      <c r="N236" s="22" t="str">
        <f t="shared" ca="1" si="51"/>
        <v/>
      </c>
      <c r="O236" s="22" t="str">
        <f t="shared" si="52"/>
        <v/>
      </c>
      <c r="P236" s="22" t="str">
        <f t="shared" ca="1" si="53"/>
        <v/>
      </c>
      <c r="Q236" s="22" t="str">
        <f t="shared" ca="1" si="54"/>
        <v/>
      </c>
      <c r="R236" s="22" t="str">
        <f t="shared" ca="1" si="55"/>
        <v/>
      </c>
      <c r="S236" s="22" t="str">
        <f t="shared" si="56"/>
        <v/>
      </c>
      <c r="T236" s="22" t="str">
        <f t="shared" si="57"/>
        <v/>
      </c>
      <c r="U236" s="22" t="str">
        <f t="shared" si="58"/>
        <v/>
      </c>
      <c r="V236" s="22" t="str">
        <f t="shared" si="59"/>
        <v/>
      </c>
      <c r="W236" s="26" t="str">
        <f t="shared" si="60"/>
        <v/>
      </c>
    </row>
    <row r="237" spans="1:23" x14ac:dyDescent="0.25">
      <c r="A237" s="24"/>
      <c r="B237" s="22"/>
      <c r="C237" s="31"/>
      <c r="D237" s="31"/>
      <c r="E237" s="31"/>
      <c r="F237" s="31"/>
      <c r="G237" s="31"/>
      <c r="H237" s="31"/>
      <c r="I237" s="31"/>
      <c r="J237" s="32"/>
      <c r="K237" s="24" t="str">
        <f t="shared" si="48"/>
        <v/>
      </c>
      <c r="L237" s="22" t="str">
        <f t="shared" ca="1" si="49"/>
        <v/>
      </c>
      <c r="M237" s="22" t="str">
        <f t="shared" ca="1" si="50"/>
        <v/>
      </c>
      <c r="N237" s="22" t="str">
        <f t="shared" ca="1" si="51"/>
        <v/>
      </c>
      <c r="O237" s="22" t="str">
        <f t="shared" si="52"/>
        <v/>
      </c>
      <c r="P237" s="22" t="str">
        <f t="shared" ca="1" si="53"/>
        <v/>
      </c>
      <c r="Q237" s="22" t="str">
        <f t="shared" ca="1" si="54"/>
        <v/>
      </c>
      <c r="R237" s="22" t="str">
        <f t="shared" ca="1" si="55"/>
        <v/>
      </c>
      <c r="S237" s="22" t="str">
        <f t="shared" si="56"/>
        <v/>
      </c>
      <c r="T237" s="22" t="str">
        <f t="shared" si="57"/>
        <v/>
      </c>
      <c r="U237" s="22" t="str">
        <f t="shared" si="58"/>
        <v/>
      </c>
      <c r="V237" s="22" t="str">
        <f t="shared" si="59"/>
        <v/>
      </c>
      <c r="W237" s="26" t="str">
        <f t="shared" si="60"/>
        <v/>
      </c>
    </row>
    <row r="238" spans="1:23" x14ac:dyDescent="0.25">
      <c r="A238" s="24"/>
      <c r="B238" s="22"/>
      <c r="C238" s="31"/>
      <c r="D238" s="31"/>
      <c r="E238" s="31"/>
      <c r="F238" s="31"/>
      <c r="G238" s="31"/>
      <c r="H238" s="31"/>
      <c r="I238" s="31"/>
      <c r="J238" s="32"/>
      <c r="K238" s="24" t="str">
        <f t="shared" si="48"/>
        <v/>
      </c>
      <c r="L238" s="22" t="str">
        <f t="shared" ca="1" si="49"/>
        <v/>
      </c>
      <c r="M238" s="22" t="str">
        <f t="shared" ca="1" si="50"/>
        <v/>
      </c>
      <c r="N238" s="22" t="str">
        <f t="shared" ca="1" si="51"/>
        <v/>
      </c>
      <c r="O238" s="22" t="str">
        <f t="shared" si="52"/>
        <v/>
      </c>
      <c r="P238" s="22" t="str">
        <f t="shared" ca="1" si="53"/>
        <v/>
      </c>
      <c r="Q238" s="22" t="str">
        <f t="shared" ca="1" si="54"/>
        <v/>
      </c>
      <c r="R238" s="22" t="str">
        <f t="shared" ca="1" si="55"/>
        <v/>
      </c>
      <c r="S238" s="22" t="str">
        <f t="shared" si="56"/>
        <v/>
      </c>
      <c r="T238" s="22" t="str">
        <f t="shared" si="57"/>
        <v/>
      </c>
      <c r="U238" s="22" t="str">
        <f t="shared" si="58"/>
        <v/>
      </c>
      <c r="V238" s="22" t="str">
        <f t="shared" si="59"/>
        <v/>
      </c>
      <c r="W238" s="26" t="str">
        <f t="shared" si="60"/>
        <v/>
      </c>
    </row>
    <row r="239" spans="1:23" x14ac:dyDescent="0.25">
      <c r="A239" s="24"/>
      <c r="B239" s="22"/>
      <c r="C239" s="31"/>
      <c r="D239" s="31"/>
      <c r="E239" s="31"/>
      <c r="F239" s="31"/>
      <c r="G239" s="31"/>
      <c r="H239" s="31"/>
      <c r="I239" s="31"/>
      <c r="J239" s="32"/>
      <c r="K239" s="24" t="str">
        <f t="shared" si="48"/>
        <v/>
      </c>
      <c r="L239" s="22" t="str">
        <f t="shared" ca="1" si="49"/>
        <v/>
      </c>
      <c r="M239" s="22" t="str">
        <f t="shared" ca="1" si="50"/>
        <v/>
      </c>
      <c r="N239" s="22" t="str">
        <f t="shared" ca="1" si="51"/>
        <v/>
      </c>
      <c r="O239" s="22" t="str">
        <f t="shared" si="52"/>
        <v/>
      </c>
      <c r="P239" s="22" t="str">
        <f t="shared" ca="1" si="53"/>
        <v/>
      </c>
      <c r="Q239" s="22" t="str">
        <f t="shared" ca="1" si="54"/>
        <v/>
      </c>
      <c r="R239" s="22" t="str">
        <f t="shared" ca="1" si="55"/>
        <v/>
      </c>
      <c r="S239" s="22" t="str">
        <f t="shared" si="56"/>
        <v/>
      </c>
      <c r="T239" s="22" t="str">
        <f t="shared" si="57"/>
        <v/>
      </c>
      <c r="U239" s="22" t="str">
        <f t="shared" si="58"/>
        <v/>
      </c>
      <c r="V239" s="22" t="str">
        <f t="shared" si="59"/>
        <v/>
      </c>
      <c r="W239" s="26" t="str">
        <f t="shared" si="60"/>
        <v/>
      </c>
    </row>
    <row r="240" spans="1:23" x14ac:dyDescent="0.25">
      <c r="A240" s="24"/>
      <c r="B240" s="22"/>
      <c r="C240" s="31"/>
      <c r="D240" s="31"/>
      <c r="E240" s="31"/>
      <c r="F240" s="31"/>
      <c r="G240" s="31"/>
      <c r="H240" s="31"/>
      <c r="I240" s="31"/>
      <c r="J240" s="32"/>
      <c r="K240" s="24" t="str">
        <f t="shared" si="48"/>
        <v/>
      </c>
      <c r="L240" s="22" t="str">
        <f t="shared" ca="1" si="49"/>
        <v/>
      </c>
      <c r="M240" s="22" t="str">
        <f t="shared" ca="1" si="50"/>
        <v/>
      </c>
      <c r="N240" s="22" t="str">
        <f t="shared" ca="1" si="51"/>
        <v/>
      </c>
      <c r="O240" s="22" t="str">
        <f t="shared" si="52"/>
        <v/>
      </c>
      <c r="P240" s="22" t="str">
        <f t="shared" ca="1" si="53"/>
        <v/>
      </c>
      <c r="Q240" s="22" t="str">
        <f t="shared" ca="1" si="54"/>
        <v/>
      </c>
      <c r="R240" s="22" t="str">
        <f t="shared" ca="1" si="55"/>
        <v/>
      </c>
      <c r="S240" s="22" t="str">
        <f t="shared" si="56"/>
        <v/>
      </c>
      <c r="T240" s="22" t="str">
        <f t="shared" si="57"/>
        <v/>
      </c>
      <c r="U240" s="22" t="str">
        <f t="shared" si="58"/>
        <v/>
      </c>
      <c r="V240" s="22" t="str">
        <f t="shared" si="59"/>
        <v/>
      </c>
      <c r="W240" s="26" t="str">
        <f t="shared" si="60"/>
        <v/>
      </c>
    </row>
    <row r="241" spans="1:23" x14ac:dyDescent="0.25">
      <c r="A241" s="24"/>
      <c r="B241" s="22"/>
      <c r="C241" s="31"/>
      <c r="D241" s="31"/>
      <c r="E241" s="31"/>
      <c r="F241" s="31"/>
      <c r="G241" s="31"/>
      <c r="H241" s="31"/>
      <c r="I241" s="31"/>
      <c r="J241" s="32"/>
      <c r="K241" s="24" t="str">
        <f t="shared" si="48"/>
        <v/>
      </c>
      <c r="L241" s="22" t="str">
        <f t="shared" ca="1" si="49"/>
        <v/>
      </c>
      <c r="M241" s="22" t="str">
        <f t="shared" ca="1" si="50"/>
        <v/>
      </c>
      <c r="N241" s="22" t="str">
        <f t="shared" ca="1" si="51"/>
        <v/>
      </c>
      <c r="O241" s="22" t="str">
        <f t="shared" si="52"/>
        <v/>
      </c>
      <c r="P241" s="22" t="str">
        <f t="shared" ca="1" si="53"/>
        <v/>
      </c>
      <c r="Q241" s="22" t="str">
        <f t="shared" ca="1" si="54"/>
        <v/>
      </c>
      <c r="R241" s="22" t="str">
        <f t="shared" ca="1" si="55"/>
        <v/>
      </c>
      <c r="S241" s="22" t="str">
        <f t="shared" si="56"/>
        <v/>
      </c>
      <c r="T241" s="22" t="str">
        <f t="shared" si="57"/>
        <v/>
      </c>
      <c r="U241" s="22" t="str">
        <f t="shared" si="58"/>
        <v/>
      </c>
      <c r="V241" s="22" t="str">
        <f t="shared" si="59"/>
        <v/>
      </c>
      <c r="W241" s="26" t="str">
        <f t="shared" si="60"/>
        <v/>
      </c>
    </row>
    <row r="242" spans="1:23" x14ac:dyDescent="0.25">
      <c r="A242" s="24"/>
      <c r="B242" s="22"/>
      <c r="C242" s="31"/>
      <c r="D242" s="31"/>
      <c r="E242" s="31"/>
      <c r="F242" s="31"/>
      <c r="G242" s="31"/>
      <c r="H242" s="31"/>
      <c r="I242" s="31"/>
      <c r="J242" s="32"/>
      <c r="K242" s="24" t="str">
        <f t="shared" si="48"/>
        <v/>
      </c>
      <c r="L242" s="22" t="str">
        <f t="shared" ca="1" si="49"/>
        <v/>
      </c>
      <c r="M242" s="22" t="str">
        <f t="shared" ca="1" si="50"/>
        <v/>
      </c>
      <c r="N242" s="22" t="str">
        <f t="shared" ca="1" si="51"/>
        <v/>
      </c>
      <c r="O242" s="22" t="str">
        <f t="shared" si="52"/>
        <v/>
      </c>
      <c r="P242" s="22" t="str">
        <f t="shared" ca="1" si="53"/>
        <v/>
      </c>
      <c r="Q242" s="22" t="str">
        <f t="shared" ca="1" si="54"/>
        <v/>
      </c>
      <c r="R242" s="22" t="str">
        <f t="shared" ca="1" si="55"/>
        <v/>
      </c>
      <c r="S242" s="22" t="str">
        <f t="shared" si="56"/>
        <v/>
      </c>
      <c r="T242" s="22" t="str">
        <f t="shared" si="57"/>
        <v/>
      </c>
      <c r="U242" s="22" t="str">
        <f t="shared" si="58"/>
        <v/>
      </c>
      <c r="V242" s="22" t="str">
        <f t="shared" si="59"/>
        <v/>
      </c>
      <c r="W242" s="26" t="str">
        <f t="shared" si="60"/>
        <v/>
      </c>
    </row>
    <row r="243" spans="1:23" x14ac:dyDescent="0.25">
      <c r="A243" s="24"/>
      <c r="B243" s="22"/>
      <c r="C243" s="31"/>
      <c r="D243" s="31"/>
      <c r="E243" s="31"/>
      <c r="F243" s="31"/>
      <c r="G243" s="31"/>
      <c r="H243" s="31"/>
      <c r="I243" s="31"/>
      <c r="J243" s="32"/>
      <c r="K243" s="24" t="str">
        <f t="shared" si="48"/>
        <v/>
      </c>
      <c r="L243" s="22" t="str">
        <f t="shared" ca="1" si="49"/>
        <v/>
      </c>
      <c r="M243" s="22" t="str">
        <f t="shared" ca="1" si="50"/>
        <v/>
      </c>
      <c r="N243" s="22" t="str">
        <f t="shared" ca="1" si="51"/>
        <v/>
      </c>
      <c r="O243" s="22" t="str">
        <f t="shared" si="52"/>
        <v/>
      </c>
      <c r="P243" s="22" t="str">
        <f t="shared" ca="1" si="53"/>
        <v/>
      </c>
      <c r="Q243" s="22" t="str">
        <f t="shared" ca="1" si="54"/>
        <v/>
      </c>
      <c r="R243" s="22" t="str">
        <f t="shared" ca="1" si="55"/>
        <v/>
      </c>
      <c r="S243" s="22" t="str">
        <f t="shared" si="56"/>
        <v/>
      </c>
      <c r="T243" s="22" t="str">
        <f t="shared" si="57"/>
        <v/>
      </c>
      <c r="U243" s="22" t="str">
        <f t="shared" si="58"/>
        <v/>
      </c>
      <c r="V243" s="22" t="str">
        <f t="shared" si="59"/>
        <v/>
      </c>
      <c r="W243" s="26" t="str">
        <f t="shared" si="60"/>
        <v/>
      </c>
    </row>
    <row r="244" spans="1:23" x14ac:dyDescent="0.25">
      <c r="A244" s="24"/>
      <c r="B244" s="22"/>
      <c r="C244" s="31"/>
      <c r="D244" s="31"/>
      <c r="E244" s="31"/>
      <c r="F244" s="31"/>
      <c r="G244" s="31"/>
      <c r="H244" s="31"/>
      <c r="I244" s="31"/>
      <c r="J244" s="32"/>
      <c r="K244" s="24" t="str">
        <f t="shared" si="48"/>
        <v/>
      </c>
      <c r="L244" s="22" t="str">
        <f t="shared" ca="1" si="49"/>
        <v/>
      </c>
      <c r="M244" s="22" t="str">
        <f t="shared" ca="1" si="50"/>
        <v/>
      </c>
      <c r="N244" s="22" t="str">
        <f t="shared" ca="1" si="51"/>
        <v/>
      </c>
      <c r="O244" s="22" t="str">
        <f t="shared" si="52"/>
        <v/>
      </c>
      <c r="P244" s="22" t="str">
        <f t="shared" ca="1" si="53"/>
        <v/>
      </c>
      <c r="Q244" s="22" t="str">
        <f t="shared" ca="1" si="54"/>
        <v/>
      </c>
      <c r="R244" s="22" t="str">
        <f t="shared" ca="1" si="55"/>
        <v/>
      </c>
      <c r="S244" s="22" t="str">
        <f t="shared" si="56"/>
        <v/>
      </c>
      <c r="T244" s="22" t="str">
        <f t="shared" si="57"/>
        <v/>
      </c>
      <c r="U244" s="22" t="str">
        <f t="shared" si="58"/>
        <v/>
      </c>
      <c r="V244" s="22" t="str">
        <f t="shared" si="59"/>
        <v/>
      </c>
      <c r="W244" s="26" t="str">
        <f t="shared" si="60"/>
        <v/>
      </c>
    </row>
    <row r="245" spans="1:23" x14ac:dyDescent="0.25">
      <c r="A245" s="24"/>
      <c r="B245" s="22"/>
      <c r="C245" s="31"/>
      <c r="D245" s="31"/>
      <c r="E245" s="31"/>
      <c r="F245" s="31"/>
      <c r="G245" s="31"/>
      <c r="H245" s="31"/>
      <c r="I245" s="31"/>
      <c r="J245" s="32"/>
      <c r="K245" s="24" t="str">
        <f t="shared" si="48"/>
        <v/>
      </c>
      <c r="L245" s="22" t="str">
        <f t="shared" ca="1" si="49"/>
        <v/>
      </c>
      <c r="M245" s="22" t="str">
        <f t="shared" ca="1" si="50"/>
        <v/>
      </c>
      <c r="N245" s="22" t="str">
        <f t="shared" ca="1" si="51"/>
        <v/>
      </c>
      <c r="O245" s="22" t="str">
        <f t="shared" si="52"/>
        <v/>
      </c>
      <c r="P245" s="22" t="str">
        <f t="shared" ca="1" si="53"/>
        <v/>
      </c>
      <c r="Q245" s="22" t="str">
        <f t="shared" ca="1" si="54"/>
        <v/>
      </c>
      <c r="R245" s="22" t="str">
        <f t="shared" ca="1" si="55"/>
        <v/>
      </c>
      <c r="S245" s="22" t="str">
        <f t="shared" si="56"/>
        <v/>
      </c>
      <c r="T245" s="22" t="str">
        <f t="shared" si="57"/>
        <v/>
      </c>
      <c r="U245" s="22" t="str">
        <f t="shared" si="58"/>
        <v/>
      </c>
      <c r="V245" s="22" t="str">
        <f t="shared" si="59"/>
        <v/>
      </c>
      <c r="W245" s="26" t="str">
        <f t="shared" si="60"/>
        <v/>
      </c>
    </row>
    <row r="246" spans="1:23" x14ac:dyDescent="0.25">
      <c r="A246" s="24"/>
      <c r="B246" s="22"/>
      <c r="C246" s="31"/>
      <c r="D246" s="31"/>
      <c r="E246" s="31"/>
      <c r="F246" s="31"/>
      <c r="G246" s="31"/>
      <c r="H246" s="31"/>
      <c r="I246" s="31"/>
      <c r="J246" s="32"/>
      <c r="K246" s="24" t="str">
        <f t="shared" si="48"/>
        <v/>
      </c>
      <c r="L246" s="22" t="str">
        <f t="shared" ca="1" si="49"/>
        <v/>
      </c>
      <c r="M246" s="22" t="str">
        <f t="shared" ca="1" si="50"/>
        <v/>
      </c>
      <c r="N246" s="22" t="str">
        <f t="shared" ca="1" si="51"/>
        <v/>
      </c>
      <c r="O246" s="22" t="str">
        <f t="shared" si="52"/>
        <v/>
      </c>
      <c r="P246" s="22" t="str">
        <f t="shared" ca="1" si="53"/>
        <v/>
      </c>
      <c r="Q246" s="22" t="str">
        <f t="shared" ca="1" si="54"/>
        <v/>
      </c>
      <c r="R246" s="22" t="str">
        <f t="shared" ca="1" si="55"/>
        <v/>
      </c>
      <c r="S246" s="22" t="str">
        <f t="shared" si="56"/>
        <v/>
      </c>
      <c r="T246" s="22" t="str">
        <f t="shared" si="57"/>
        <v/>
      </c>
      <c r="U246" s="22" t="str">
        <f t="shared" si="58"/>
        <v/>
      </c>
      <c r="V246" s="22" t="str">
        <f t="shared" si="59"/>
        <v/>
      </c>
      <c r="W246" s="26" t="str">
        <f t="shared" si="60"/>
        <v/>
      </c>
    </row>
    <row r="247" spans="1:23" x14ac:dyDescent="0.25">
      <c r="A247" s="24"/>
      <c r="B247" s="22"/>
      <c r="C247" s="31"/>
      <c r="D247" s="31"/>
      <c r="E247" s="31"/>
      <c r="F247" s="31"/>
      <c r="G247" s="31"/>
      <c r="H247" s="31"/>
      <c r="I247" s="31"/>
      <c r="J247" s="32"/>
      <c r="K247" s="24" t="str">
        <f t="shared" si="48"/>
        <v/>
      </c>
      <c r="L247" s="22" t="str">
        <f t="shared" ca="1" si="49"/>
        <v/>
      </c>
      <c r="M247" s="22" t="str">
        <f t="shared" ca="1" si="50"/>
        <v/>
      </c>
      <c r="N247" s="22" t="str">
        <f t="shared" ca="1" si="51"/>
        <v/>
      </c>
      <c r="O247" s="22" t="str">
        <f t="shared" si="52"/>
        <v/>
      </c>
      <c r="P247" s="22" t="str">
        <f t="shared" ca="1" si="53"/>
        <v/>
      </c>
      <c r="Q247" s="22" t="str">
        <f t="shared" ca="1" si="54"/>
        <v/>
      </c>
      <c r="R247" s="22" t="str">
        <f t="shared" ca="1" si="55"/>
        <v/>
      </c>
      <c r="S247" s="22" t="str">
        <f t="shared" si="56"/>
        <v/>
      </c>
      <c r="T247" s="22" t="str">
        <f t="shared" si="57"/>
        <v/>
      </c>
      <c r="U247" s="22" t="str">
        <f t="shared" si="58"/>
        <v/>
      </c>
      <c r="V247" s="22" t="str">
        <f t="shared" si="59"/>
        <v/>
      </c>
      <c r="W247" s="26" t="str">
        <f t="shared" si="60"/>
        <v/>
      </c>
    </row>
    <row r="248" spans="1:23" x14ac:dyDescent="0.25">
      <c r="A248" s="24"/>
      <c r="B248" s="22"/>
      <c r="C248" s="31"/>
      <c r="D248" s="31"/>
      <c r="E248" s="31"/>
      <c r="F248" s="31"/>
      <c r="G248" s="31"/>
      <c r="H248" s="31"/>
      <c r="I248" s="31"/>
      <c r="J248" s="32"/>
      <c r="K248" s="24" t="str">
        <f t="shared" si="48"/>
        <v/>
      </c>
      <c r="L248" s="22" t="str">
        <f t="shared" ca="1" si="49"/>
        <v/>
      </c>
      <c r="M248" s="22" t="str">
        <f t="shared" ca="1" si="50"/>
        <v/>
      </c>
      <c r="N248" s="22" t="str">
        <f t="shared" ca="1" si="51"/>
        <v/>
      </c>
      <c r="O248" s="22" t="str">
        <f t="shared" si="52"/>
        <v/>
      </c>
      <c r="P248" s="22" t="str">
        <f t="shared" ca="1" si="53"/>
        <v/>
      </c>
      <c r="Q248" s="22" t="str">
        <f t="shared" ca="1" si="54"/>
        <v/>
      </c>
      <c r="R248" s="22" t="str">
        <f t="shared" ca="1" si="55"/>
        <v/>
      </c>
      <c r="S248" s="22" t="str">
        <f t="shared" si="56"/>
        <v/>
      </c>
      <c r="T248" s="22" t="str">
        <f t="shared" si="57"/>
        <v/>
      </c>
      <c r="U248" s="22" t="str">
        <f t="shared" si="58"/>
        <v/>
      </c>
      <c r="V248" s="22" t="str">
        <f t="shared" si="59"/>
        <v/>
      </c>
      <c r="W248" s="26" t="str">
        <f t="shared" si="60"/>
        <v/>
      </c>
    </row>
    <row r="249" spans="1:23" x14ac:dyDescent="0.25">
      <c r="A249" s="24"/>
      <c r="B249" s="22"/>
      <c r="C249" s="31"/>
      <c r="D249" s="31"/>
      <c r="E249" s="31"/>
      <c r="F249" s="31"/>
      <c r="G249" s="31"/>
      <c r="H249" s="31"/>
      <c r="I249" s="31"/>
      <c r="J249" s="32"/>
      <c r="K249" s="24" t="str">
        <f t="shared" si="48"/>
        <v/>
      </c>
      <c r="L249" s="22" t="str">
        <f t="shared" ca="1" si="49"/>
        <v/>
      </c>
      <c r="M249" s="22" t="str">
        <f t="shared" ca="1" si="50"/>
        <v/>
      </c>
      <c r="N249" s="22" t="str">
        <f t="shared" ca="1" si="51"/>
        <v/>
      </c>
      <c r="O249" s="22" t="str">
        <f t="shared" si="52"/>
        <v/>
      </c>
      <c r="P249" s="22" t="str">
        <f t="shared" ca="1" si="53"/>
        <v/>
      </c>
      <c r="Q249" s="22" t="str">
        <f t="shared" ca="1" si="54"/>
        <v/>
      </c>
      <c r="R249" s="22" t="str">
        <f t="shared" ca="1" si="55"/>
        <v/>
      </c>
      <c r="S249" s="22" t="str">
        <f t="shared" si="56"/>
        <v/>
      </c>
      <c r="T249" s="22" t="str">
        <f t="shared" si="57"/>
        <v/>
      </c>
      <c r="U249" s="22" t="str">
        <f t="shared" si="58"/>
        <v/>
      </c>
      <c r="V249" s="22" t="str">
        <f t="shared" si="59"/>
        <v/>
      </c>
      <c r="W249" s="26" t="str">
        <f t="shared" si="60"/>
        <v/>
      </c>
    </row>
    <row r="250" spans="1:23" x14ac:dyDescent="0.25">
      <c r="A250" s="24"/>
      <c r="B250" s="22"/>
      <c r="C250" s="31"/>
      <c r="D250" s="31"/>
      <c r="E250" s="31"/>
      <c r="F250" s="31"/>
      <c r="G250" s="31"/>
      <c r="H250" s="31"/>
      <c r="I250" s="31"/>
      <c r="J250" s="32"/>
      <c r="K250" s="24" t="str">
        <f t="shared" si="48"/>
        <v/>
      </c>
      <c r="L250" s="22" t="str">
        <f t="shared" ca="1" si="49"/>
        <v/>
      </c>
      <c r="M250" s="22" t="str">
        <f t="shared" ca="1" si="50"/>
        <v/>
      </c>
      <c r="N250" s="22" t="str">
        <f t="shared" ca="1" si="51"/>
        <v/>
      </c>
      <c r="O250" s="22" t="str">
        <f t="shared" si="52"/>
        <v/>
      </c>
      <c r="P250" s="22" t="str">
        <f t="shared" ca="1" si="53"/>
        <v/>
      </c>
      <c r="Q250" s="22" t="str">
        <f t="shared" ca="1" si="54"/>
        <v/>
      </c>
      <c r="R250" s="22" t="str">
        <f t="shared" ca="1" si="55"/>
        <v/>
      </c>
      <c r="S250" s="22" t="str">
        <f t="shared" si="56"/>
        <v/>
      </c>
      <c r="T250" s="22" t="str">
        <f t="shared" si="57"/>
        <v/>
      </c>
      <c r="U250" s="22" t="str">
        <f t="shared" si="58"/>
        <v/>
      </c>
      <c r="V250" s="22" t="str">
        <f t="shared" si="59"/>
        <v/>
      </c>
      <c r="W250" s="26" t="str">
        <f t="shared" si="60"/>
        <v/>
      </c>
    </row>
    <row r="251" spans="1:23" x14ac:dyDescent="0.25">
      <c r="A251" s="24"/>
      <c r="B251" s="22"/>
      <c r="C251" s="31"/>
      <c r="D251" s="31"/>
      <c r="E251" s="31"/>
      <c r="F251" s="31"/>
      <c r="G251" s="31"/>
      <c r="H251" s="31"/>
      <c r="I251" s="31"/>
      <c r="J251" s="32"/>
      <c r="K251" s="24" t="str">
        <f t="shared" si="48"/>
        <v/>
      </c>
      <c r="L251" s="22" t="str">
        <f t="shared" ca="1" si="49"/>
        <v/>
      </c>
      <c r="M251" s="22" t="str">
        <f t="shared" ca="1" si="50"/>
        <v/>
      </c>
      <c r="N251" s="22" t="str">
        <f t="shared" ca="1" si="51"/>
        <v/>
      </c>
      <c r="O251" s="22" t="str">
        <f t="shared" si="52"/>
        <v/>
      </c>
      <c r="P251" s="22" t="str">
        <f t="shared" ca="1" si="53"/>
        <v/>
      </c>
      <c r="Q251" s="22" t="str">
        <f t="shared" ca="1" si="54"/>
        <v/>
      </c>
      <c r="R251" s="22" t="str">
        <f t="shared" ca="1" si="55"/>
        <v/>
      </c>
      <c r="S251" s="22" t="str">
        <f t="shared" si="56"/>
        <v/>
      </c>
      <c r="T251" s="22" t="str">
        <f t="shared" si="57"/>
        <v/>
      </c>
      <c r="U251" s="22" t="str">
        <f t="shared" si="58"/>
        <v/>
      </c>
      <c r="V251" s="22" t="str">
        <f t="shared" si="59"/>
        <v/>
      </c>
      <c r="W251" s="26" t="str">
        <f t="shared" si="60"/>
        <v/>
      </c>
    </row>
    <row r="252" spans="1:23" x14ac:dyDescent="0.25">
      <c r="A252" s="24"/>
      <c r="B252" s="22"/>
      <c r="C252" s="31"/>
      <c r="D252" s="31"/>
      <c r="E252" s="31"/>
      <c r="F252" s="31"/>
      <c r="G252" s="31"/>
      <c r="H252" s="31"/>
      <c r="I252" s="31"/>
      <c r="J252" s="32"/>
      <c r="K252" s="24" t="str">
        <f t="shared" si="48"/>
        <v/>
      </c>
      <c r="L252" s="22" t="str">
        <f t="shared" ca="1" si="49"/>
        <v/>
      </c>
      <c r="M252" s="22" t="str">
        <f t="shared" ca="1" si="50"/>
        <v/>
      </c>
      <c r="N252" s="22" t="str">
        <f t="shared" ca="1" si="51"/>
        <v/>
      </c>
      <c r="O252" s="22" t="str">
        <f t="shared" si="52"/>
        <v/>
      </c>
      <c r="P252" s="22" t="str">
        <f t="shared" ca="1" si="53"/>
        <v/>
      </c>
      <c r="Q252" s="22" t="str">
        <f t="shared" ca="1" si="54"/>
        <v/>
      </c>
      <c r="R252" s="22" t="str">
        <f t="shared" ca="1" si="55"/>
        <v/>
      </c>
      <c r="S252" s="22" t="str">
        <f t="shared" si="56"/>
        <v/>
      </c>
      <c r="T252" s="22" t="str">
        <f t="shared" si="57"/>
        <v/>
      </c>
      <c r="U252" s="22" t="str">
        <f t="shared" si="58"/>
        <v/>
      </c>
      <c r="V252" s="22" t="str">
        <f t="shared" si="59"/>
        <v/>
      </c>
      <c r="W252" s="26" t="str">
        <f t="shared" si="60"/>
        <v/>
      </c>
    </row>
    <row r="253" spans="1:23" x14ac:dyDescent="0.25">
      <c r="A253" s="24"/>
      <c r="B253" s="22"/>
      <c r="C253" s="31"/>
      <c r="D253" s="31"/>
      <c r="E253" s="31"/>
      <c r="F253" s="31"/>
      <c r="G253" s="31"/>
      <c r="H253" s="31"/>
      <c r="I253" s="31"/>
      <c r="J253" s="32"/>
      <c r="K253" s="24" t="str">
        <f t="shared" si="48"/>
        <v/>
      </c>
      <c r="L253" s="22" t="str">
        <f t="shared" ca="1" si="49"/>
        <v/>
      </c>
      <c r="M253" s="22" t="str">
        <f t="shared" ca="1" si="50"/>
        <v/>
      </c>
      <c r="N253" s="22" t="str">
        <f t="shared" ca="1" si="51"/>
        <v/>
      </c>
      <c r="O253" s="22" t="str">
        <f t="shared" si="52"/>
        <v/>
      </c>
      <c r="P253" s="22" t="str">
        <f t="shared" ca="1" si="53"/>
        <v/>
      </c>
      <c r="Q253" s="22" t="str">
        <f t="shared" ca="1" si="54"/>
        <v/>
      </c>
      <c r="R253" s="22" t="str">
        <f t="shared" ca="1" si="55"/>
        <v/>
      </c>
      <c r="S253" s="22" t="str">
        <f t="shared" si="56"/>
        <v/>
      </c>
      <c r="T253" s="22" t="str">
        <f t="shared" si="57"/>
        <v/>
      </c>
      <c r="U253" s="22" t="str">
        <f t="shared" si="58"/>
        <v/>
      </c>
      <c r="V253" s="22" t="str">
        <f t="shared" si="59"/>
        <v/>
      </c>
      <c r="W253" s="26" t="str">
        <f t="shared" si="60"/>
        <v/>
      </c>
    </row>
    <row r="254" spans="1:23" x14ac:dyDescent="0.25">
      <c r="A254" s="24"/>
      <c r="B254" s="22"/>
      <c r="C254" s="31"/>
      <c r="D254" s="31"/>
      <c r="E254" s="31"/>
      <c r="F254" s="31"/>
      <c r="G254" s="31"/>
      <c r="H254" s="31"/>
      <c r="I254" s="31"/>
      <c r="J254" s="32"/>
      <c r="K254" s="24" t="str">
        <f t="shared" si="48"/>
        <v/>
      </c>
      <c r="L254" s="22" t="str">
        <f t="shared" ca="1" si="49"/>
        <v/>
      </c>
      <c r="M254" s="22" t="str">
        <f t="shared" ca="1" si="50"/>
        <v/>
      </c>
      <c r="N254" s="22" t="str">
        <f t="shared" ca="1" si="51"/>
        <v/>
      </c>
      <c r="O254" s="22" t="str">
        <f t="shared" si="52"/>
        <v/>
      </c>
      <c r="P254" s="22" t="str">
        <f t="shared" ca="1" si="53"/>
        <v/>
      </c>
      <c r="Q254" s="22" t="str">
        <f t="shared" ca="1" si="54"/>
        <v/>
      </c>
      <c r="R254" s="22" t="str">
        <f t="shared" ca="1" si="55"/>
        <v/>
      </c>
      <c r="S254" s="22" t="str">
        <f t="shared" si="56"/>
        <v/>
      </c>
      <c r="T254" s="22" t="str">
        <f t="shared" si="57"/>
        <v/>
      </c>
      <c r="U254" s="22" t="str">
        <f t="shared" si="58"/>
        <v/>
      </c>
      <c r="V254" s="22" t="str">
        <f t="shared" si="59"/>
        <v/>
      </c>
      <c r="W254" s="26" t="str">
        <f t="shared" si="60"/>
        <v/>
      </c>
    </row>
    <row r="255" spans="1:23" x14ac:dyDescent="0.25">
      <c r="A255" s="24"/>
      <c r="B255" s="22"/>
      <c r="C255" s="31"/>
      <c r="D255" s="31"/>
      <c r="E255" s="31"/>
      <c r="F255" s="31"/>
      <c r="G255" s="31"/>
      <c r="H255" s="31"/>
      <c r="I255" s="31"/>
      <c r="J255" s="32"/>
      <c r="K255" s="24" t="str">
        <f t="shared" si="48"/>
        <v/>
      </c>
      <c r="L255" s="22" t="str">
        <f t="shared" ca="1" si="49"/>
        <v/>
      </c>
      <c r="M255" s="22" t="str">
        <f t="shared" ca="1" si="50"/>
        <v/>
      </c>
      <c r="N255" s="22" t="str">
        <f t="shared" ca="1" si="51"/>
        <v/>
      </c>
      <c r="O255" s="22" t="str">
        <f t="shared" si="52"/>
        <v/>
      </c>
      <c r="P255" s="22" t="str">
        <f t="shared" ca="1" si="53"/>
        <v/>
      </c>
      <c r="Q255" s="22" t="str">
        <f t="shared" ca="1" si="54"/>
        <v/>
      </c>
      <c r="R255" s="22" t="str">
        <f t="shared" ca="1" si="55"/>
        <v/>
      </c>
      <c r="S255" s="22" t="str">
        <f t="shared" si="56"/>
        <v/>
      </c>
      <c r="T255" s="22" t="str">
        <f t="shared" si="57"/>
        <v/>
      </c>
      <c r="U255" s="22" t="str">
        <f t="shared" si="58"/>
        <v/>
      </c>
      <c r="V255" s="22" t="str">
        <f t="shared" si="59"/>
        <v/>
      </c>
      <c r="W255" s="26" t="str">
        <f t="shared" si="60"/>
        <v/>
      </c>
    </row>
    <row r="256" spans="1:23" x14ac:dyDescent="0.25">
      <c r="A256" s="24"/>
      <c r="B256" s="22"/>
      <c r="C256" s="31"/>
      <c r="D256" s="31"/>
      <c r="E256" s="31"/>
      <c r="F256" s="31"/>
      <c r="G256" s="31"/>
      <c r="H256" s="31"/>
      <c r="I256" s="31"/>
      <c r="J256" s="32"/>
      <c r="K256" s="24" t="str">
        <f t="shared" si="48"/>
        <v/>
      </c>
      <c r="L256" s="22" t="str">
        <f t="shared" ca="1" si="49"/>
        <v/>
      </c>
      <c r="M256" s="22" t="str">
        <f t="shared" ca="1" si="50"/>
        <v/>
      </c>
      <c r="N256" s="22" t="str">
        <f t="shared" ca="1" si="51"/>
        <v/>
      </c>
      <c r="O256" s="22" t="str">
        <f t="shared" si="52"/>
        <v/>
      </c>
      <c r="P256" s="22" t="str">
        <f t="shared" ca="1" si="53"/>
        <v/>
      </c>
      <c r="Q256" s="22" t="str">
        <f t="shared" ca="1" si="54"/>
        <v/>
      </c>
      <c r="R256" s="22" t="str">
        <f t="shared" ca="1" si="55"/>
        <v/>
      </c>
      <c r="S256" s="22" t="str">
        <f t="shared" si="56"/>
        <v/>
      </c>
      <c r="T256" s="22" t="str">
        <f t="shared" si="57"/>
        <v/>
      </c>
      <c r="U256" s="22" t="str">
        <f t="shared" si="58"/>
        <v/>
      </c>
      <c r="V256" s="22" t="str">
        <f t="shared" si="59"/>
        <v/>
      </c>
      <c r="W256" s="26" t="str">
        <f t="shared" si="60"/>
        <v/>
      </c>
    </row>
    <row r="257" spans="1:23" x14ac:dyDescent="0.25">
      <c r="A257" s="24"/>
      <c r="B257" s="22"/>
      <c r="C257" s="31"/>
      <c r="D257" s="31"/>
      <c r="E257" s="31"/>
      <c r="F257" s="31"/>
      <c r="G257" s="31"/>
      <c r="H257" s="31"/>
      <c r="I257" s="31"/>
      <c r="J257" s="32"/>
      <c r="K257" s="24" t="str">
        <f t="shared" si="48"/>
        <v/>
      </c>
      <c r="L257" s="22" t="str">
        <f t="shared" ca="1" si="49"/>
        <v/>
      </c>
      <c r="M257" s="22" t="str">
        <f t="shared" ca="1" si="50"/>
        <v/>
      </c>
      <c r="N257" s="22" t="str">
        <f t="shared" ca="1" si="51"/>
        <v/>
      </c>
      <c r="O257" s="22" t="str">
        <f t="shared" si="52"/>
        <v/>
      </c>
      <c r="P257" s="22" t="str">
        <f t="shared" ca="1" si="53"/>
        <v/>
      </c>
      <c r="Q257" s="22" t="str">
        <f t="shared" ca="1" si="54"/>
        <v/>
      </c>
      <c r="R257" s="22" t="str">
        <f t="shared" ca="1" si="55"/>
        <v/>
      </c>
      <c r="S257" s="22" t="str">
        <f t="shared" si="56"/>
        <v/>
      </c>
      <c r="T257" s="22" t="str">
        <f t="shared" si="57"/>
        <v/>
      </c>
      <c r="U257" s="22" t="str">
        <f t="shared" si="58"/>
        <v/>
      </c>
      <c r="V257" s="22" t="str">
        <f t="shared" si="59"/>
        <v/>
      </c>
      <c r="W257" s="26" t="str">
        <f t="shared" si="60"/>
        <v/>
      </c>
    </row>
    <row r="258" spans="1:23" x14ac:dyDescent="0.25">
      <c r="A258" s="24"/>
      <c r="B258" s="22"/>
      <c r="C258" s="31"/>
      <c r="D258" s="31"/>
      <c r="E258" s="31"/>
      <c r="F258" s="31"/>
      <c r="G258" s="31"/>
      <c r="H258" s="31"/>
      <c r="I258" s="31"/>
      <c r="J258" s="32"/>
      <c r="K258" s="24" t="str">
        <f t="shared" si="48"/>
        <v/>
      </c>
      <c r="L258" s="22" t="str">
        <f t="shared" ca="1" si="49"/>
        <v/>
      </c>
      <c r="M258" s="22" t="str">
        <f t="shared" ca="1" si="50"/>
        <v/>
      </c>
      <c r="N258" s="22" t="str">
        <f t="shared" ca="1" si="51"/>
        <v/>
      </c>
      <c r="O258" s="22" t="str">
        <f t="shared" si="52"/>
        <v/>
      </c>
      <c r="P258" s="22" t="str">
        <f t="shared" ca="1" si="53"/>
        <v/>
      </c>
      <c r="Q258" s="22" t="str">
        <f t="shared" ca="1" si="54"/>
        <v/>
      </c>
      <c r="R258" s="22" t="str">
        <f t="shared" ca="1" si="55"/>
        <v/>
      </c>
      <c r="S258" s="22" t="str">
        <f t="shared" si="56"/>
        <v/>
      </c>
      <c r="T258" s="22" t="str">
        <f t="shared" si="57"/>
        <v/>
      </c>
      <c r="U258" s="22" t="str">
        <f t="shared" si="58"/>
        <v/>
      </c>
      <c r="V258" s="22" t="str">
        <f t="shared" si="59"/>
        <v/>
      </c>
      <c r="W258" s="26" t="str">
        <f t="shared" si="60"/>
        <v/>
      </c>
    </row>
    <row r="259" spans="1:23" x14ac:dyDescent="0.25">
      <c r="A259" s="24"/>
      <c r="B259" s="22"/>
      <c r="C259" s="31"/>
      <c r="D259" s="31"/>
      <c r="E259" s="31"/>
      <c r="F259" s="31"/>
      <c r="G259" s="31"/>
      <c r="H259" s="31"/>
      <c r="I259" s="31"/>
      <c r="J259" s="32"/>
      <c r="K259" s="24" t="str">
        <f t="shared" si="48"/>
        <v/>
      </c>
      <c r="L259" s="22" t="str">
        <f t="shared" ca="1" si="49"/>
        <v/>
      </c>
      <c r="M259" s="22" t="str">
        <f t="shared" ca="1" si="50"/>
        <v/>
      </c>
      <c r="N259" s="22" t="str">
        <f t="shared" ca="1" si="51"/>
        <v/>
      </c>
      <c r="O259" s="22" t="str">
        <f t="shared" si="52"/>
        <v/>
      </c>
      <c r="P259" s="22" t="str">
        <f t="shared" ca="1" si="53"/>
        <v/>
      </c>
      <c r="Q259" s="22" t="str">
        <f t="shared" ca="1" si="54"/>
        <v/>
      </c>
      <c r="R259" s="22" t="str">
        <f t="shared" ca="1" si="55"/>
        <v/>
      </c>
      <c r="S259" s="22" t="str">
        <f t="shared" si="56"/>
        <v/>
      </c>
      <c r="T259" s="22" t="str">
        <f t="shared" si="57"/>
        <v/>
      </c>
      <c r="U259" s="22" t="str">
        <f t="shared" si="58"/>
        <v/>
      </c>
      <c r="V259" s="22" t="str">
        <f t="shared" si="59"/>
        <v/>
      </c>
      <c r="W259" s="26" t="str">
        <f t="shared" si="60"/>
        <v/>
      </c>
    </row>
    <row r="260" spans="1:23" x14ac:dyDescent="0.25">
      <c r="A260" s="24"/>
      <c r="B260" s="22"/>
      <c r="C260" s="31"/>
      <c r="D260" s="31"/>
      <c r="E260" s="31"/>
      <c r="F260" s="31"/>
      <c r="G260" s="31"/>
      <c r="H260" s="31"/>
      <c r="I260" s="31"/>
      <c r="J260" s="32"/>
      <c r="K260" s="24" t="str">
        <f t="shared" ref="K260:K323" si="61">IF(ISBLANK(A260),"",IF(ISBLANK(B260),0,IF(B260="Retourné",1,0)))</f>
        <v/>
      </c>
      <c r="L260" s="22" t="str">
        <f t="shared" ref="L260:L323" ca="1" si="62">IF(ISBLANK(A260),"",IF(ISBLANK(C260),0,IF(EDATE(C260,6)&gt;=TODAY(),1,0)))</f>
        <v/>
      </c>
      <c r="M260" s="22" t="str">
        <f t="shared" ref="M260:M323" ca="1" si="63">IF(ISBLANK(A260),"",IF(ISBLANK(D260),0,IF(EDATE(D260,6)&gt;=TODAY(),1,0)))</f>
        <v/>
      </c>
      <c r="N260" s="22" t="str">
        <f t="shared" ref="N260:N323" ca="1" si="64">IF(ISBLANK(A260),"",IF(ISBLANK(E260),0,IF(E260&gt;=TODAY(),1,0)))</f>
        <v/>
      </c>
      <c r="O260" s="22" t="str">
        <f t="shared" ref="O260:O323" si="65">IF(ISBLANK(A260),"",IF(ISBLANK(H260),0,IF(152="NA","NA",IF(H260="Retournée",1,0))))</f>
        <v/>
      </c>
      <c r="P260" s="22" t="str">
        <f t="shared" ref="P260:P323" ca="1" si="66">IF(ISBLANK(A260),"",IF(ISBLANK(F260),0,IF(EDATE(F260,6)&gt;=TODAY(),1,0)))</f>
        <v/>
      </c>
      <c r="Q260" s="22" t="str">
        <f t="shared" ref="Q260:Q323" ca="1" si="67">IF(ISBLANK(A260),"",IF(ISBLANK(G260),0,IF(EDATE(G260,12)&gt;=TODAY(),1,0)))</f>
        <v/>
      </c>
      <c r="R260" s="22" t="str">
        <f t="shared" ref="R260:R323" ca="1" si="68">IF(ISBLANK(A260),"",IF(ISBLANK(I260),0,IF(EDATE(I260,3)&gt;=TODAY(),1,0)))</f>
        <v/>
      </c>
      <c r="S260" s="22" t="str">
        <f t="shared" ref="S260:S323" si="69">IF(ISBLANK(A260),"",IF(ISBLANK(J260),0,IF(J260="NA","NA",IF(J260="Retournée",1,0))))</f>
        <v/>
      </c>
      <c r="T260" s="22" t="str">
        <f t="shared" ref="T260:T323" si="70">IF(ISBLANK(A260),"",SUM(K260:S260))</f>
        <v/>
      </c>
      <c r="U260" s="22" t="str">
        <f t="shared" ref="U260:U323" si="71">IF(ISBLANK(A260),"",COUNT(K260:S260))</f>
        <v/>
      </c>
      <c r="V260" s="22" t="str">
        <f t="shared" ref="V260:V323" si="72">IF(ISBLANK(A260),"",T260/U260)</f>
        <v/>
      </c>
      <c r="W260" s="26" t="str">
        <f t="shared" ref="W260:W323" si="73">IF(ISBLANK(A260),"",COUNTIF(K260:S260,0))</f>
        <v/>
      </c>
    </row>
    <row r="261" spans="1:23" x14ac:dyDescent="0.25">
      <c r="A261" s="24"/>
      <c r="B261" s="22"/>
      <c r="C261" s="31"/>
      <c r="D261" s="31"/>
      <c r="E261" s="31"/>
      <c r="F261" s="31"/>
      <c r="G261" s="31"/>
      <c r="H261" s="31"/>
      <c r="I261" s="31"/>
      <c r="J261" s="32"/>
      <c r="K261" s="24" t="str">
        <f t="shared" si="61"/>
        <v/>
      </c>
      <c r="L261" s="22" t="str">
        <f t="shared" ca="1" si="62"/>
        <v/>
      </c>
      <c r="M261" s="22" t="str">
        <f t="shared" ca="1" si="63"/>
        <v/>
      </c>
      <c r="N261" s="22" t="str">
        <f t="shared" ca="1" si="64"/>
        <v/>
      </c>
      <c r="O261" s="22" t="str">
        <f t="shared" si="65"/>
        <v/>
      </c>
      <c r="P261" s="22" t="str">
        <f t="shared" ca="1" si="66"/>
        <v/>
      </c>
      <c r="Q261" s="22" t="str">
        <f t="shared" ca="1" si="67"/>
        <v/>
      </c>
      <c r="R261" s="22" t="str">
        <f t="shared" ca="1" si="68"/>
        <v/>
      </c>
      <c r="S261" s="22" t="str">
        <f t="shared" si="69"/>
        <v/>
      </c>
      <c r="T261" s="22" t="str">
        <f t="shared" si="70"/>
        <v/>
      </c>
      <c r="U261" s="22" t="str">
        <f t="shared" si="71"/>
        <v/>
      </c>
      <c r="V261" s="22" t="str">
        <f t="shared" si="72"/>
        <v/>
      </c>
      <c r="W261" s="26" t="str">
        <f t="shared" si="73"/>
        <v/>
      </c>
    </row>
    <row r="262" spans="1:23" x14ac:dyDescent="0.25">
      <c r="A262" s="24"/>
      <c r="B262" s="22"/>
      <c r="C262" s="31"/>
      <c r="D262" s="31"/>
      <c r="E262" s="31"/>
      <c r="F262" s="31"/>
      <c r="G262" s="31"/>
      <c r="H262" s="31"/>
      <c r="I262" s="31"/>
      <c r="J262" s="32"/>
      <c r="K262" s="24" t="str">
        <f t="shared" si="61"/>
        <v/>
      </c>
      <c r="L262" s="22" t="str">
        <f t="shared" ca="1" si="62"/>
        <v/>
      </c>
      <c r="M262" s="22" t="str">
        <f t="shared" ca="1" si="63"/>
        <v/>
      </c>
      <c r="N262" s="22" t="str">
        <f t="shared" ca="1" si="64"/>
        <v/>
      </c>
      <c r="O262" s="22" t="str">
        <f t="shared" si="65"/>
        <v/>
      </c>
      <c r="P262" s="22" t="str">
        <f t="shared" ca="1" si="66"/>
        <v/>
      </c>
      <c r="Q262" s="22" t="str">
        <f t="shared" ca="1" si="67"/>
        <v/>
      </c>
      <c r="R262" s="22" t="str">
        <f t="shared" ca="1" si="68"/>
        <v/>
      </c>
      <c r="S262" s="22" t="str">
        <f t="shared" si="69"/>
        <v/>
      </c>
      <c r="T262" s="22" t="str">
        <f t="shared" si="70"/>
        <v/>
      </c>
      <c r="U262" s="22" t="str">
        <f t="shared" si="71"/>
        <v/>
      </c>
      <c r="V262" s="22" t="str">
        <f t="shared" si="72"/>
        <v/>
      </c>
      <c r="W262" s="26" t="str">
        <f t="shared" si="73"/>
        <v/>
      </c>
    </row>
    <row r="263" spans="1:23" x14ac:dyDescent="0.25">
      <c r="A263" s="24"/>
      <c r="B263" s="22"/>
      <c r="C263" s="31"/>
      <c r="D263" s="31"/>
      <c r="E263" s="31"/>
      <c r="F263" s="31"/>
      <c r="G263" s="31"/>
      <c r="H263" s="31"/>
      <c r="I263" s="31"/>
      <c r="J263" s="32"/>
      <c r="K263" s="24" t="str">
        <f t="shared" si="61"/>
        <v/>
      </c>
      <c r="L263" s="22" t="str">
        <f t="shared" ca="1" si="62"/>
        <v/>
      </c>
      <c r="M263" s="22" t="str">
        <f t="shared" ca="1" si="63"/>
        <v/>
      </c>
      <c r="N263" s="22" t="str">
        <f t="shared" ca="1" si="64"/>
        <v/>
      </c>
      <c r="O263" s="22" t="str">
        <f t="shared" si="65"/>
        <v/>
      </c>
      <c r="P263" s="22" t="str">
        <f t="shared" ca="1" si="66"/>
        <v/>
      </c>
      <c r="Q263" s="22" t="str">
        <f t="shared" ca="1" si="67"/>
        <v/>
      </c>
      <c r="R263" s="22" t="str">
        <f t="shared" ca="1" si="68"/>
        <v/>
      </c>
      <c r="S263" s="22" t="str">
        <f t="shared" si="69"/>
        <v/>
      </c>
      <c r="T263" s="22" t="str">
        <f t="shared" si="70"/>
        <v/>
      </c>
      <c r="U263" s="22" t="str">
        <f t="shared" si="71"/>
        <v/>
      </c>
      <c r="V263" s="22" t="str">
        <f t="shared" si="72"/>
        <v/>
      </c>
      <c r="W263" s="26" t="str">
        <f t="shared" si="73"/>
        <v/>
      </c>
    </row>
    <row r="264" spans="1:23" x14ac:dyDescent="0.25">
      <c r="A264" s="24"/>
      <c r="B264" s="22"/>
      <c r="C264" s="31"/>
      <c r="D264" s="31"/>
      <c r="E264" s="31"/>
      <c r="F264" s="31"/>
      <c r="G264" s="31"/>
      <c r="H264" s="31"/>
      <c r="I264" s="31"/>
      <c r="J264" s="32"/>
      <c r="K264" s="24" t="str">
        <f t="shared" si="61"/>
        <v/>
      </c>
      <c r="L264" s="22" t="str">
        <f t="shared" ca="1" si="62"/>
        <v/>
      </c>
      <c r="M264" s="22" t="str">
        <f t="shared" ca="1" si="63"/>
        <v/>
      </c>
      <c r="N264" s="22" t="str">
        <f t="shared" ca="1" si="64"/>
        <v/>
      </c>
      <c r="O264" s="22" t="str">
        <f t="shared" si="65"/>
        <v/>
      </c>
      <c r="P264" s="22" t="str">
        <f t="shared" ca="1" si="66"/>
        <v/>
      </c>
      <c r="Q264" s="22" t="str">
        <f t="shared" ca="1" si="67"/>
        <v/>
      </c>
      <c r="R264" s="22" t="str">
        <f t="shared" ca="1" si="68"/>
        <v/>
      </c>
      <c r="S264" s="22" t="str">
        <f t="shared" si="69"/>
        <v/>
      </c>
      <c r="T264" s="22" t="str">
        <f t="shared" si="70"/>
        <v/>
      </c>
      <c r="U264" s="22" t="str">
        <f t="shared" si="71"/>
        <v/>
      </c>
      <c r="V264" s="22" t="str">
        <f t="shared" si="72"/>
        <v/>
      </c>
      <c r="W264" s="26" t="str">
        <f t="shared" si="73"/>
        <v/>
      </c>
    </row>
    <row r="265" spans="1:23" x14ac:dyDescent="0.25">
      <c r="A265" s="24"/>
      <c r="B265" s="22"/>
      <c r="C265" s="31"/>
      <c r="D265" s="31"/>
      <c r="E265" s="31"/>
      <c r="F265" s="31"/>
      <c r="G265" s="31"/>
      <c r="H265" s="31"/>
      <c r="I265" s="31"/>
      <c r="J265" s="32"/>
      <c r="K265" s="24" t="str">
        <f t="shared" si="61"/>
        <v/>
      </c>
      <c r="L265" s="22" t="str">
        <f t="shared" ca="1" si="62"/>
        <v/>
      </c>
      <c r="M265" s="22" t="str">
        <f t="shared" ca="1" si="63"/>
        <v/>
      </c>
      <c r="N265" s="22" t="str">
        <f t="shared" ca="1" si="64"/>
        <v/>
      </c>
      <c r="O265" s="22" t="str">
        <f t="shared" si="65"/>
        <v/>
      </c>
      <c r="P265" s="22" t="str">
        <f t="shared" ca="1" si="66"/>
        <v/>
      </c>
      <c r="Q265" s="22" t="str">
        <f t="shared" ca="1" si="67"/>
        <v/>
      </c>
      <c r="R265" s="22" t="str">
        <f t="shared" ca="1" si="68"/>
        <v/>
      </c>
      <c r="S265" s="22" t="str">
        <f t="shared" si="69"/>
        <v/>
      </c>
      <c r="T265" s="22" t="str">
        <f t="shared" si="70"/>
        <v/>
      </c>
      <c r="U265" s="22" t="str">
        <f t="shared" si="71"/>
        <v/>
      </c>
      <c r="V265" s="22" t="str">
        <f t="shared" si="72"/>
        <v/>
      </c>
      <c r="W265" s="26" t="str">
        <f t="shared" si="73"/>
        <v/>
      </c>
    </row>
    <row r="266" spans="1:23" x14ac:dyDescent="0.25">
      <c r="A266" s="24"/>
      <c r="B266" s="22"/>
      <c r="C266" s="31"/>
      <c r="D266" s="31"/>
      <c r="E266" s="31"/>
      <c r="F266" s="31"/>
      <c r="G266" s="31"/>
      <c r="H266" s="31"/>
      <c r="I266" s="31"/>
      <c r="J266" s="32"/>
      <c r="K266" s="24" t="str">
        <f t="shared" si="61"/>
        <v/>
      </c>
      <c r="L266" s="22" t="str">
        <f t="shared" ca="1" si="62"/>
        <v/>
      </c>
      <c r="M266" s="22" t="str">
        <f t="shared" ca="1" si="63"/>
        <v/>
      </c>
      <c r="N266" s="22" t="str">
        <f t="shared" ca="1" si="64"/>
        <v/>
      </c>
      <c r="O266" s="22" t="str">
        <f t="shared" si="65"/>
        <v/>
      </c>
      <c r="P266" s="22" t="str">
        <f t="shared" ca="1" si="66"/>
        <v/>
      </c>
      <c r="Q266" s="22" t="str">
        <f t="shared" ca="1" si="67"/>
        <v/>
      </c>
      <c r="R266" s="22" t="str">
        <f t="shared" ca="1" si="68"/>
        <v/>
      </c>
      <c r="S266" s="22" t="str">
        <f t="shared" si="69"/>
        <v/>
      </c>
      <c r="T266" s="22" t="str">
        <f t="shared" si="70"/>
        <v/>
      </c>
      <c r="U266" s="22" t="str">
        <f t="shared" si="71"/>
        <v/>
      </c>
      <c r="V266" s="22" t="str">
        <f t="shared" si="72"/>
        <v/>
      </c>
      <c r="W266" s="26" t="str">
        <f t="shared" si="73"/>
        <v/>
      </c>
    </row>
    <row r="267" spans="1:23" x14ac:dyDescent="0.25">
      <c r="A267" s="24"/>
      <c r="B267" s="22"/>
      <c r="C267" s="31"/>
      <c r="D267" s="31"/>
      <c r="E267" s="31"/>
      <c r="F267" s="31"/>
      <c r="G267" s="31"/>
      <c r="H267" s="31"/>
      <c r="I267" s="31"/>
      <c r="J267" s="32"/>
      <c r="K267" s="24" t="str">
        <f t="shared" si="61"/>
        <v/>
      </c>
      <c r="L267" s="22" t="str">
        <f t="shared" ca="1" si="62"/>
        <v/>
      </c>
      <c r="M267" s="22" t="str">
        <f t="shared" ca="1" si="63"/>
        <v/>
      </c>
      <c r="N267" s="22" t="str">
        <f t="shared" ca="1" si="64"/>
        <v/>
      </c>
      <c r="O267" s="22" t="str">
        <f t="shared" si="65"/>
        <v/>
      </c>
      <c r="P267" s="22" t="str">
        <f t="shared" ca="1" si="66"/>
        <v/>
      </c>
      <c r="Q267" s="22" t="str">
        <f t="shared" ca="1" si="67"/>
        <v/>
      </c>
      <c r="R267" s="22" t="str">
        <f t="shared" ca="1" si="68"/>
        <v/>
      </c>
      <c r="S267" s="22" t="str">
        <f t="shared" si="69"/>
        <v/>
      </c>
      <c r="T267" s="22" t="str">
        <f t="shared" si="70"/>
        <v/>
      </c>
      <c r="U267" s="22" t="str">
        <f t="shared" si="71"/>
        <v/>
      </c>
      <c r="V267" s="22" t="str">
        <f t="shared" si="72"/>
        <v/>
      </c>
      <c r="W267" s="26" t="str">
        <f t="shared" si="73"/>
        <v/>
      </c>
    </row>
    <row r="268" spans="1:23" x14ac:dyDescent="0.25">
      <c r="A268" s="24"/>
      <c r="B268" s="22"/>
      <c r="C268" s="31"/>
      <c r="D268" s="31"/>
      <c r="E268" s="31"/>
      <c r="F268" s="31"/>
      <c r="G268" s="31"/>
      <c r="H268" s="31"/>
      <c r="I268" s="31"/>
      <c r="J268" s="32"/>
      <c r="K268" s="24" t="str">
        <f t="shared" si="61"/>
        <v/>
      </c>
      <c r="L268" s="22" t="str">
        <f t="shared" ca="1" si="62"/>
        <v/>
      </c>
      <c r="M268" s="22" t="str">
        <f t="shared" ca="1" si="63"/>
        <v/>
      </c>
      <c r="N268" s="22" t="str">
        <f t="shared" ca="1" si="64"/>
        <v/>
      </c>
      <c r="O268" s="22" t="str">
        <f t="shared" si="65"/>
        <v/>
      </c>
      <c r="P268" s="22" t="str">
        <f t="shared" ca="1" si="66"/>
        <v/>
      </c>
      <c r="Q268" s="22" t="str">
        <f t="shared" ca="1" si="67"/>
        <v/>
      </c>
      <c r="R268" s="22" t="str">
        <f t="shared" ca="1" si="68"/>
        <v/>
      </c>
      <c r="S268" s="22" t="str">
        <f t="shared" si="69"/>
        <v/>
      </c>
      <c r="T268" s="22" t="str">
        <f t="shared" si="70"/>
        <v/>
      </c>
      <c r="U268" s="22" t="str">
        <f t="shared" si="71"/>
        <v/>
      </c>
      <c r="V268" s="22" t="str">
        <f t="shared" si="72"/>
        <v/>
      </c>
      <c r="W268" s="26" t="str">
        <f t="shared" si="73"/>
        <v/>
      </c>
    </row>
    <row r="269" spans="1:23" x14ac:dyDescent="0.25">
      <c r="A269" s="24"/>
      <c r="B269" s="22"/>
      <c r="C269" s="31"/>
      <c r="D269" s="31"/>
      <c r="E269" s="31"/>
      <c r="F269" s="31"/>
      <c r="G269" s="31"/>
      <c r="H269" s="31"/>
      <c r="I269" s="31"/>
      <c r="J269" s="32"/>
      <c r="K269" s="24" t="str">
        <f t="shared" si="61"/>
        <v/>
      </c>
      <c r="L269" s="22" t="str">
        <f t="shared" ca="1" si="62"/>
        <v/>
      </c>
      <c r="M269" s="22" t="str">
        <f t="shared" ca="1" si="63"/>
        <v/>
      </c>
      <c r="N269" s="22" t="str">
        <f t="shared" ca="1" si="64"/>
        <v/>
      </c>
      <c r="O269" s="22" t="str">
        <f t="shared" si="65"/>
        <v/>
      </c>
      <c r="P269" s="22" t="str">
        <f t="shared" ca="1" si="66"/>
        <v/>
      </c>
      <c r="Q269" s="22" t="str">
        <f t="shared" ca="1" si="67"/>
        <v/>
      </c>
      <c r="R269" s="22" t="str">
        <f t="shared" ca="1" si="68"/>
        <v/>
      </c>
      <c r="S269" s="22" t="str">
        <f t="shared" si="69"/>
        <v/>
      </c>
      <c r="T269" s="22" t="str">
        <f t="shared" si="70"/>
        <v/>
      </c>
      <c r="U269" s="22" t="str">
        <f t="shared" si="71"/>
        <v/>
      </c>
      <c r="V269" s="22" t="str">
        <f t="shared" si="72"/>
        <v/>
      </c>
      <c r="W269" s="26" t="str">
        <f t="shared" si="73"/>
        <v/>
      </c>
    </row>
    <row r="270" spans="1:23" x14ac:dyDescent="0.25">
      <c r="A270" s="24"/>
      <c r="B270" s="22"/>
      <c r="C270" s="31"/>
      <c r="D270" s="31"/>
      <c r="E270" s="31"/>
      <c r="F270" s="31"/>
      <c r="G270" s="31"/>
      <c r="H270" s="31"/>
      <c r="I270" s="31"/>
      <c r="J270" s="32"/>
      <c r="K270" s="24" t="str">
        <f t="shared" si="61"/>
        <v/>
      </c>
      <c r="L270" s="22" t="str">
        <f t="shared" ca="1" si="62"/>
        <v/>
      </c>
      <c r="M270" s="22" t="str">
        <f t="shared" ca="1" si="63"/>
        <v/>
      </c>
      <c r="N270" s="22" t="str">
        <f t="shared" ca="1" si="64"/>
        <v/>
      </c>
      <c r="O270" s="22" t="str">
        <f t="shared" si="65"/>
        <v/>
      </c>
      <c r="P270" s="22" t="str">
        <f t="shared" ca="1" si="66"/>
        <v/>
      </c>
      <c r="Q270" s="22" t="str">
        <f t="shared" ca="1" si="67"/>
        <v/>
      </c>
      <c r="R270" s="22" t="str">
        <f t="shared" ca="1" si="68"/>
        <v/>
      </c>
      <c r="S270" s="22" t="str">
        <f t="shared" si="69"/>
        <v/>
      </c>
      <c r="T270" s="22" t="str">
        <f t="shared" si="70"/>
        <v/>
      </c>
      <c r="U270" s="22" t="str">
        <f t="shared" si="71"/>
        <v/>
      </c>
      <c r="V270" s="22" t="str">
        <f t="shared" si="72"/>
        <v/>
      </c>
      <c r="W270" s="26" t="str">
        <f t="shared" si="73"/>
        <v/>
      </c>
    </row>
    <row r="271" spans="1:23" x14ac:dyDescent="0.25">
      <c r="A271" s="24"/>
      <c r="B271" s="22"/>
      <c r="C271" s="31"/>
      <c r="D271" s="31"/>
      <c r="E271" s="31"/>
      <c r="F271" s="31"/>
      <c r="G271" s="31"/>
      <c r="H271" s="31"/>
      <c r="I271" s="31"/>
      <c r="J271" s="32"/>
      <c r="K271" s="24" t="str">
        <f t="shared" si="61"/>
        <v/>
      </c>
      <c r="L271" s="22" t="str">
        <f t="shared" ca="1" si="62"/>
        <v/>
      </c>
      <c r="M271" s="22" t="str">
        <f t="shared" ca="1" si="63"/>
        <v/>
      </c>
      <c r="N271" s="22" t="str">
        <f t="shared" ca="1" si="64"/>
        <v/>
      </c>
      <c r="O271" s="22" t="str">
        <f t="shared" si="65"/>
        <v/>
      </c>
      <c r="P271" s="22" t="str">
        <f t="shared" ca="1" si="66"/>
        <v/>
      </c>
      <c r="Q271" s="22" t="str">
        <f t="shared" ca="1" si="67"/>
        <v/>
      </c>
      <c r="R271" s="22" t="str">
        <f t="shared" ca="1" si="68"/>
        <v/>
      </c>
      <c r="S271" s="22" t="str">
        <f t="shared" si="69"/>
        <v/>
      </c>
      <c r="T271" s="22" t="str">
        <f t="shared" si="70"/>
        <v/>
      </c>
      <c r="U271" s="22" t="str">
        <f t="shared" si="71"/>
        <v/>
      </c>
      <c r="V271" s="22" t="str">
        <f t="shared" si="72"/>
        <v/>
      </c>
      <c r="W271" s="26" t="str">
        <f t="shared" si="73"/>
        <v/>
      </c>
    </row>
    <row r="272" spans="1:23" x14ac:dyDescent="0.25">
      <c r="A272" s="24"/>
      <c r="B272" s="22"/>
      <c r="C272" s="31"/>
      <c r="D272" s="31"/>
      <c r="E272" s="31"/>
      <c r="F272" s="31"/>
      <c r="G272" s="31"/>
      <c r="H272" s="31"/>
      <c r="I272" s="31"/>
      <c r="J272" s="32"/>
      <c r="K272" s="24" t="str">
        <f t="shared" si="61"/>
        <v/>
      </c>
      <c r="L272" s="22" t="str">
        <f t="shared" ca="1" si="62"/>
        <v/>
      </c>
      <c r="M272" s="22" t="str">
        <f t="shared" ca="1" si="63"/>
        <v/>
      </c>
      <c r="N272" s="22" t="str">
        <f t="shared" ca="1" si="64"/>
        <v/>
      </c>
      <c r="O272" s="22" t="str">
        <f t="shared" si="65"/>
        <v/>
      </c>
      <c r="P272" s="22" t="str">
        <f t="shared" ca="1" si="66"/>
        <v/>
      </c>
      <c r="Q272" s="22" t="str">
        <f t="shared" ca="1" si="67"/>
        <v/>
      </c>
      <c r="R272" s="22" t="str">
        <f t="shared" ca="1" si="68"/>
        <v/>
      </c>
      <c r="S272" s="22" t="str">
        <f t="shared" si="69"/>
        <v/>
      </c>
      <c r="T272" s="22" t="str">
        <f t="shared" si="70"/>
        <v/>
      </c>
      <c r="U272" s="22" t="str">
        <f t="shared" si="71"/>
        <v/>
      </c>
      <c r="V272" s="22" t="str">
        <f t="shared" si="72"/>
        <v/>
      </c>
      <c r="W272" s="26" t="str">
        <f t="shared" si="73"/>
        <v/>
      </c>
    </row>
    <row r="273" spans="1:23" x14ac:dyDescent="0.25">
      <c r="A273" s="24"/>
      <c r="B273" s="22"/>
      <c r="C273" s="31"/>
      <c r="D273" s="31"/>
      <c r="E273" s="31"/>
      <c r="F273" s="31"/>
      <c r="G273" s="31"/>
      <c r="H273" s="31"/>
      <c r="I273" s="31"/>
      <c r="J273" s="32"/>
      <c r="K273" s="24" t="str">
        <f t="shared" si="61"/>
        <v/>
      </c>
      <c r="L273" s="22" t="str">
        <f t="shared" ca="1" si="62"/>
        <v/>
      </c>
      <c r="M273" s="22" t="str">
        <f t="shared" ca="1" si="63"/>
        <v/>
      </c>
      <c r="N273" s="22" t="str">
        <f t="shared" ca="1" si="64"/>
        <v/>
      </c>
      <c r="O273" s="22" t="str">
        <f t="shared" si="65"/>
        <v/>
      </c>
      <c r="P273" s="22" t="str">
        <f t="shared" ca="1" si="66"/>
        <v/>
      </c>
      <c r="Q273" s="22" t="str">
        <f t="shared" ca="1" si="67"/>
        <v/>
      </c>
      <c r="R273" s="22" t="str">
        <f t="shared" ca="1" si="68"/>
        <v/>
      </c>
      <c r="S273" s="22" t="str">
        <f t="shared" si="69"/>
        <v/>
      </c>
      <c r="T273" s="22" t="str">
        <f t="shared" si="70"/>
        <v/>
      </c>
      <c r="U273" s="22" t="str">
        <f t="shared" si="71"/>
        <v/>
      </c>
      <c r="V273" s="22" t="str">
        <f t="shared" si="72"/>
        <v/>
      </c>
      <c r="W273" s="26" t="str">
        <f t="shared" si="73"/>
        <v/>
      </c>
    </row>
    <row r="274" spans="1:23" x14ac:dyDescent="0.25">
      <c r="A274" s="24"/>
      <c r="B274" s="22"/>
      <c r="C274" s="31"/>
      <c r="D274" s="31"/>
      <c r="E274" s="31"/>
      <c r="F274" s="31"/>
      <c r="G274" s="31"/>
      <c r="H274" s="31"/>
      <c r="I274" s="31"/>
      <c r="J274" s="32"/>
      <c r="K274" s="24" t="str">
        <f t="shared" si="61"/>
        <v/>
      </c>
      <c r="L274" s="22" t="str">
        <f t="shared" ca="1" si="62"/>
        <v/>
      </c>
      <c r="M274" s="22" t="str">
        <f t="shared" ca="1" si="63"/>
        <v/>
      </c>
      <c r="N274" s="22" t="str">
        <f t="shared" ca="1" si="64"/>
        <v/>
      </c>
      <c r="O274" s="22" t="str">
        <f t="shared" si="65"/>
        <v/>
      </c>
      <c r="P274" s="22" t="str">
        <f t="shared" ca="1" si="66"/>
        <v/>
      </c>
      <c r="Q274" s="22" t="str">
        <f t="shared" ca="1" si="67"/>
        <v/>
      </c>
      <c r="R274" s="22" t="str">
        <f t="shared" ca="1" si="68"/>
        <v/>
      </c>
      <c r="S274" s="22" t="str">
        <f t="shared" si="69"/>
        <v/>
      </c>
      <c r="T274" s="22" t="str">
        <f t="shared" si="70"/>
        <v/>
      </c>
      <c r="U274" s="22" t="str">
        <f t="shared" si="71"/>
        <v/>
      </c>
      <c r="V274" s="22" t="str">
        <f t="shared" si="72"/>
        <v/>
      </c>
      <c r="W274" s="26" t="str">
        <f t="shared" si="73"/>
        <v/>
      </c>
    </row>
    <row r="275" spans="1:23" x14ac:dyDescent="0.25">
      <c r="A275" s="24"/>
      <c r="B275" s="22"/>
      <c r="C275" s="31"/>
      <c r="D275" s="31"/>
      <c r="E275" s="31"/>
      <c r="F275" s="31"/>
      <c r="G275" s="31"/>
      <c r="H275" s="31"/>
      <c r="I275" s="31"/>
      <c r="J275" s="32"/>
      <c r="K275" s="24" t="str">
        <f t="shared" si="61"/>
        <v/>
      </c>
      <c r="L275" s="22" t="str">
        <f t="shared" ca="1" si="62"/>
        <v/>
      </c>
      <c r="M275" s="22" t="str">
        <f t="shared" ca="1" si="63"/>
        <v/>
      </c>
      <c r="N275" s="22" t="str">
        <f t="shared" ca="1" si="64"/>
        <v/>
      </c>
      <c r="O275" s="22" t="str">
        <f t="shared" si="65"/>
        <v/>
      </c>
      <c r="P275" s="22" t="str">
        <f t="shared" ca="1" si="66"/>
        <v/>
      </c>
      <c r="Q275" s="22" t="str">
        <f t="shared" ca="1" si="67"/>
        <v/>
      </c>
      <c r="R275" s="22" t="str">
        <f t="shared" ca="1" si="68"/>
        <v/>
      </c>
      <c r="S275" s="22" t="str">
        <f t="shared" si="69"/>
        <v/>
      </c>
      <c r="T275" s="22" t="str">
        <f t="shared" si="70"/>
        <v/>
      </c>
      <c r="U275" s="22" t="str">
        <f t="shared" si="71"/>
        <v/>
      </c>
      <c r="V275" s="22" t="str">
        <f t="shared" si="72"/>
        <v/>
      </c>
      <c r="W275" s="26" t="str">
        <f t="shared" si="73"/>
        <v/>
      </c>
    </row>
    <row r="276" spans="1:23" x14ac:dyDescent="0.25">
      <c r="A276" s="24"/>
      <c r="B276" s="22"/>
      <c r="C276" s="31"/>
      <c r="D276" s="31"/>
      <c r="E276" s="31"/>
      <c r="F276" s="31"/>
      <c r="G276" s="31"/>
      <c r="H276" s="31"/>
      <c r="I276" s="31"/>
      <c r="J276" s="32"/>
      <c r="K276" s="24" t="str">
        <f t="shared" si="61"/>
        <v/>
      </c>
      <c r="L276" s="22" t="str">
        <f t="shared" ca="1" si="62"/>
        <v/>
      </c>
      <c r="M276" s="22" t="str">
        <f t="shared" ca="1" si="63"/>
        <v/>
      </c>
      <c r="N276" s="22" t="str">
        <f t="shared" ca="1" si="64"/>
        <v/>
      </c>
      <c r="O276" s="22" t="str">
        <f t="shared" si="65"/>
        <v/>
      </c>
      <c r="P276" s="22" t="str">
        <f t="shared" ca="1" si="66"/>
        <v/>
      </c>
      <c r="Q276" s="22" t="str">
        <f t="shared" ca="1" si="67"/>
        <v/>
      </c>
      <c r="R276" s="22" t="str">
        <f t="shared" ca="1" si="68"/>
        <v/>
      </c>
      <c r="S276" s="22" t="str">
        <f t="shared" si="69"/>
        <v/>
      </c>
      <c r="T276" s="22" t="str">
        <f t="shared" si="70"/>
        <v/>
      </c>
      <c r="U276" s="22" t="str">
        <f t="shared" si="71"/>
        <v/>
      </c>
      <c r="V276" s="22" t="str">
        <f t="shared" si="72"/>
        <v/>
      </c>
      <c r="W276" s="26" t="str">
        <f t="shared" si="73"/>
        <v/>
      </c>
    </row>
    <row r="277" spans="1:23" x14ac:dyDescent="0.25">
      <c r="A277" s="24"/>
      <c r="B277" s="22"/>
      <c r="C277" s="31"/>
      <c r="D277" s="31"/>
      <c r="E277" s="31"/>
      <c r="F277" s="31"/>
      <c r="G277" s="31"/>
      <c r="H277" s="31"/>
      <c r="I277" s="31"/>
      <c r="J277" s="32"/>
      <c r="K277" s="24" t="str">
        <f t="shared" si="61"/>
        <v/>
      </c>
      <c r="L277" s="22" t="str">
        <f t="shared" ca="1" si="62"/>
        <v/>
      </c>
      <c r="M277" s="22" t="str">
        <f t="shared" ca="1" si="63"/>
        <v/>
      </c>
      <c r="N277" s="22" t="str">
        <f t="shared" ca="1" si="64"/>
        <v/>
      </c>
      <c r="O277" s="22" t="str">
        <f t="shared" si="65"/>
        <v/>
      </c>
      <c r="P277" s="22" t="str">
        <f t="shared" ca="1" si="66"/>
        <v/>
      </c>
      <c r="Q277" s="22" t="str">
        <f t="shared" ca="1" si="67"/>
        <v/>
      </c>
      <c r="R277" s="22" t="str">
        <f t="shared" ca="1" si="68"/>
        <v/>
      </c>
      <c r="S277" s="22" t="str">
        <f t="shared" si="69"/>
        <v/>
      </c>
      <c r="T277" s="22" t="str">
        <f t="shared" si="70"/>
        <v/>
      </c>
      <c r="U277" s="22" t="str">
        <f t="shared" si="71"/>
        <v/>
      </c>
      <c r="V277" s="22" t="str">
        <f t="shared" si="72"/>
        <v/>
      </c>
      <c r="W277" s="26" t="str">
        <f t="shared" si="73"/>
        <v/>
      </c>
    </row>
    <row r="278" spans="1:23" x14ac:dyDescent="0.25">
      <c r="A278" s="24"/>
      <c r="B278" s="22"/>
      <c r="C278" s="31"/>
      <c r="D278" s="31"/>
      <c r="E278" s="31"/>
      <c r="F278" s="31"/>
      <c r="G278" s="31"/>
      <c r="H278" s="31"/>
      <c r="I278" s="31"/>
      <c r="J278" s="32"/>
      <c r="K278" s="24" t="str">
        <f t="shared" si="61"/>
        <v/>
      </c>
      <c r="L278" s="22" t="str">
        <f t="shared" ca="1" si="62"/>
        <v/>
      </c>
      <c r="M278" s="22" t="str">
        <f t="shared" ca="1" si="63"/>
        <v/>
      </c>
      <c r="N278" s="22" t="str">
        <f t="shared" ca="1" si="64"/>
        <v/>
      </c>
      <c r="O278" s="22" t="str">
        <f t="shared" si="65"/>
        <v/>
      </c>
      <c r="P278" s="22" t="str">
        <f t="shared" ca="1" si="66"/>
        <v/>
      </c>
      <c r="Q278" s="22" t="str">
        <f t="shared" ca="1" si="67"/>
        <v/>
      </c>
      <c r="R278" s="22" t="str">
        <f t="shared" ca="1" si="68"/>
        <v/>
      </c>
      <c r="S278" s="22" t="str">
        <f t="shared" si="69"/>
        <v/>
      </c>
      <c r="T278" s="22" t="str">
        <f t="shared" si="70"/>
        <v/>
      </c>
      <c r="U278" s="22" t="str">
        <f t="shared" si="71"/>
        <v/>
      </c>
      <c r="V278" s="22" t="str">
        <f t="shared" si="72"/>
        <v/>
      </c>
      <c r="W278" s="26" t="str">
        <f t="shared" si="73"/>
        <v/>
      </c>
    </row>
    <row r="279" spans="1:23" x14ac:dyDescent="0.25">
      <c r="A279" s="24"/>
      <c r="B279" s="22"/>
      <c r="C279" s="31"/>
      <c r="D279" s="31"/>
      <c r="E279" s="31"/>
      <c r="F279" s="31"/>
      <c r="G279" s="31"/>
      <c r="H279" s="31"/>
      <c r="I279" s="31"/>
      <c r="J279" s="32"/>
      <c r="K279" s="24" t="str">
        <f t="shared" si="61"/>
        <v/>
      </c>
      <c r="L279" s="22" t="str">
        <f t="shared" ca="1" si="62"/>
        <v/>
      </c>
      <c r="M279" s="22" t="str">
        <f t="shared" ca="1" si="63"/>
        <v/>
      </c>
      <c r="N279" s="22" t="str">
        <f t="shared" ca="1" si="64"/>
        <v/>
      </c>
      <c r="O279" s="22" t="str">
        <f t="shared" si="65"/>
        <v/>
      </c>
      <c r="P279" s="22" t="str">
        <f t="shared" ca="1" si="66"/>
        <v/>
      </c>
      <c r="Q279" s="22" t="str">
        <f t="shared" ca="1" si="67"/>
        <v/>
      </c>
      <c r="R279" s="22" t="str">
        <f t="shared" ca="1" si="68"/>
        <v/>
      </c>
      <c r="S279" s="22" t="str">
        <f t="shared" si="69"/>
        <v/>
      </c>
      <c r="T279" s="22" t="str">
        <f t="shared" si="70"/>
        <v/>
      </c>
      <c r="U279" s="22" t="str">
        <f t="shared" si="71"/>
        <v/>
      </c>
      <c r="V279" s="22" t="str">
        <f t="shared" si="72"/>
        <v/>
      </c>
      <c r="W279" s="26" t="str">
        <f t="shared" si="73"/>
        <v/>
      </c>
    </row>
    <row r="280" spans="1:23" x14ac:dyDescent="0.25">
      <c r="A280" s="24"/>
      <c r="B280" s="22"/>
      <c r="C280" s="31"/>
      <c r="D280" s="31"/>
      <c r="E280" s="31"/>
      <c r="F280" s="31"/>
      <c r="G280" s="31"/>
      <c r="H280" s="31"/>
      <c r="I280" s="31"/>
      <c r="J280" s="32"/>
      <c r="K280" s="24" t="str">
        <f t="shared" si="61"/>
        <v/>
      </c>
      <c r="L280" s="22" t="str">
        <f t="shared" ca="1" si="62"/>
        <v/>
      </c>
      <c r="M280" s="22" t="str">
        <f t="shared" ca="1" si="63"/>
        <v/>
      </c>
      <c r="N280" s="22" t="str">
        <f t="shared" ca="1" si="64"/>
        <v/>
      </c>
      <c r="O280" s="22" t="str">
        <f t="shared" si="65"/>
        <v/>
      </c>
      <c r="P280" s="22" t="str">
        <f t="shared" ca="1" si="66"/>
        <v/>
      </c>
      <c r="Q280" s="22" t="str">
        <f t="shared" ca="1" si="67"/>
        <v/>
      </c>
      <c r="R280" s="22" t="str">
        <f t="shared" ca="1" si="68"/>
        <v/>
      </c>
      <c r="S280" s="22" t="str">
        <f t="shared" si="69"/>
        <v/>
      </c>
      <c r="T280" s="22" t="str">
        <f t="shared" si="70"/>
        <v/>
      </c>
      <c r="U280" s="22" t="str">
        <f t="shared" si="71"/>
        <v/>
      </c>
      <c r="V280" s="22" t="str">
        <f t="shared" si="72"/>
        <v/>
      </c>
      <c r="W280" s="26" t="str">
        <f t="shared" si="73"/>
        <v/>
      </c>
    </row>
    <row r="281" spans="1:23" x14ac:dyDescent="0.25">
      <c r="A281" s="24"/>
      <c r="B281" s="22"/>
      <c r="C281" s="31"/>
      <c r="D281" s="31"/>
      <c r="E281" s="31"/>
      <c r="F281" s="31"/>
      <c r="G281" s="31"/>
      <c r="H281" s="31"/>
      <c r="I281" s="31"/>
      <c r="J281" s="32"/>
      <c r="K281" s="24" t="str">
        <f t="shared" si="61"/>
        <v/>
      </c>
      <c r="L281" s="22" t="str">
        <f t="shared" ca="1" si="62"/>
        <v/>
      </c>
      <c r="M281" s="22" t="str">
        <f t="shared" ca="1" si="63"/>
        <v/>
      </c>
      <c r="N281" s="22" t="str">
        <f t="shared" ca="1" si="64"/>
        <v/>
      </c>
      <c r="O281" s="22" t="str">
        <f t="shared" si="65"/>
        <v/>
      </c>
      <c r="P281" s="22" t="str">
        <f t="shared" ca="1" si="66"/>
        <v/>
      </c>
      <c r="Q281" s="22" t="str">
        <f t="shared" ca="1" si="67"/>
        <v/>
      </c>
      <c r="R281" s="22" t="str">
        <f t="shared" ca="1" si="68"/>
        <v/>
      </c>
      <c r="S281" s="22" t="str">
        <f t="shared" si="69"/>
        <v/>
      </c>
      <c r="T281" s="22" t="str">
        <f t="shared" si="70"/>
        <v/>
      </c>
      <c r="U281" s="22" t="str">
        <f t="shared" si="71"/>
        <v/>
      </c>
      <c r="V281" s="22" t="str">
        <f t="shared" si="72"/>
        <v/>
      </c>
      <c r="W281" s="26" t="str">
        <f t="shared" si="73"/>
        <v/>
      </c>
    </row>
    <row r="282" spans="1:23" x14ac:dyDescent="0.25">
      <c r="A282" s="24"/>
      <c r="B282" s="22"/>
      <c r="C282" s="31"/>
      <c r="D282" s="31"/>
      <c r="E282" s="31"/>
      <c r="F282" s="31"/>
      <c r="G282" s="31"/>
      <c r="H282" s="31"/>
      <c r="I282" s="31"/>
      <c r="J282" s="32"/>
      <c r="K282" s="24" t="str">
        <f t="shared" si="61"/>
        <v/>
      </c>
      <c r="L282" s="22" t="str">
        <f t="shared" ca="1" si="62"/>
        <v/>
      </c>
      <c r="M282" s="22" t="str">
        <f t="shared" ca="1" si="63"/>
        <v/>
      </c>
      <c r="N282" s="22" t="str">
        <f t="shared" ca="1" si="64"/>
        <v/>
      </c>
      <c r="O282" s="22" t="str">
        <f t="shared" si="65"/>
        <v/>
      </c>
      <c r="P282" s="22" t="str">
        <f t="shared" ca="1" si="66"/>
        <v/>
      </c>
      <c r="Q282" s="22" t="str">
        <f t="shared" ca="1" si="67"/>
        <v/>
      </c>
      <c r="R282" s="22" t="str">
        <f t="shared" ca="1" si="68"/>
        <v/>
      </c>
      <c r="S282" s="22" t="str">
        <f t="shared" si="69"/>
        <v/>
      </c>
      <c r="T282" s="22" t="str">
        <f t="shared" si="70"/>
        <v/>
      </c>
      <c r="U282" s="22" t="str">
        <f t="shared" si="71"/>
        <v/>
      </c>
      <c r="V282" s="22" t="str">
        <f t="shared" si="72"/>
        <v/>
      </c>
      <c r="W282" s="26" t="str">
        <f t="shared" si="73"/>
        <v/>
      </c>
    </row>
    <row r="283" spans="1:23" x14ac:dyDescent="0.25">
      <c r="A283" s="24"/>
      <c r="B283" s="22"/>
      <c r="C283" s="31"/>
      <c r="D283" s="31"/>
      <c r="E283" s="31"/>
      <c r="F283" s="31"/>
      <c r="G283" s="31"/>
      <c r="H283" s="31"/>
      <c r="I283" s="31"/>
      <c r="J283" s="32"/>
      <c r="K283" s="24" t="str">
        <f t="shared" si="61"/>
        <v/>
      </c>
      <c r="L283" s="22" t="str">
        <f t="shared" ca="1" si="62"/>
        <v/>
      </c>
      <c r="M283" s="22" t="str">
        <f t="shared" ca="1" si="63"/>
        <v/>
      </c>
      <c r="N283" s="22" t="str">
        <f t="shared" ca="1" si="64"/>
        <v/>
      </c>
      <c r="O283" s="22" t="str">
        <f t="shared" si="65"/>
        <v/>
      </c>
      <c r="P283" s="22" t="str">
        <f t="shared" ca="1" si="66"/>
        <v/>
      </c>
      <c r="Q283" s="22" t="str">
        <f t="shared" ca="1" si="67"/>
        <v/>
      </c>
      <c r="R283" s="22" t="str">
        <f t="shared" ca="1" si="68"/>
        <v/>
      </c>
      <c r="S283" s="22" t="str">
        <f t="shared" si="69"/>
        <v/>
      </c>
      <c r="T283" s="22" t="str">
        <f t="shared" si="70"/>
        <v/>
      </c>
      <c r="U283" s="22" t="str">
        <f t="shared" si="71"/>
        <v/>
      </c>
      <c r="V283" s="22" t="str">
        <f t="shared" si="72"/>
        <v/>
      </c>
      <c r="W283" s="26" t="str">
        <f t="shared" si="73"/>
        <v/>
      </c>
    </row>
    <row r="284" spans="1:23" x14ac:dyDescent="0.25">
      <c r="A284" s="24"/>
      <c r="B284" s="22"/>
      <c r="C284" s="31"/>
      <c r="D284" s="31"/>
      <c r="E284" s="31"/>
      <c r="F284" s="31"/>
      <c r="G284" s="31"/>
      <c r="H284" s="31"/>
      <c r="I284" s="31"/>
      <c r="J284" s="32"/>
      <c r="K284" s="24" t="str">
        <f t="shared" si="61"/>
        <v/>
      </c>
      <c r="L284" s="22" t="str">
        <f t="shared" ca="1" si="62"/>
        <v/>
      </c>
      <c r="M284" s="22" t="str">
        <f t="shared" ca="1" si="63"/>
        <v/>
      </c>
      <c r="N284" s="22" t="str">
        <f t="shared" ca="1" si="64"/>
        <v/>
      </c>
      <c r="O284" s="22" t="str">
        <f t="shared" si="65"/>
        <v/>
      </c>
      <c r="P284" s="22" t="str">
        <f t="shared" ca="1" si="66"/>
        <v/>
      </c>
      <c r="Q284" s="22" t="str">
        <f t="shared" ca="1" si="67"/>
        <v/>
      </c>
      <c r="R284" s="22" t="str">
        <f t="shared" ca="1" si="68"/>
        <v/>
      </c>
      <c r="S284" s="22" t="str">
        <f t="shared" si="69"/>
        <v/>
      </c>
      <c r="T284" s="22" t="str">
        <f t="shared" si="70"/>
        <v/>
      </c>
      <c r="U284" s="22" t="str">
        <f t="shared" si="71"/>
        <v/>
      </c>
      <c r="V284" s="22" t="str">
        <f t="shared" si="72"/>
        <v/>
      </c>
      <c r="W284" s="26" t="str">
        <f t="shared" si="73"/>
        <v/>
      </c>
    </row>
    <row r="285" spans="1:23" x14ac:dyDescent="0.25">
      <c r="A285" s="24"/>
      <c r="B285" s="22"/>
      <c r="C285" s="31"/>
      <c r="D285" s="31"/>
      <c r="E285" s="31"/>
      <c r="F285" s="31"/>
      <c r="G285" s="31"/>
      <c r="H285" s="31"/>
      <c r="I285" s="31"/>
      <c r="J285" s="32"/>
      <c r="K285" s="24" t="str">
        <f t="shared" si="61"/>
        <v/>
      </c>
      <c r="L285" s="22" t="str">
        <f t="shared" ca="1" si="62"/>
        <v/>
      </c>
      <c r="M285" s="22" t="str">
        <f t="shared" ca="1" si="63"/>
        <v/>
      </c>
      <c r="N285" s="22" t="str">
        <f t="shared" ca="1" si="64"/>
        <v/>
      </c>
      <c r="O285" s="22" t="str">
        <f t="shared" si="65"/>
        <v/>
      </c>
      <c r="P285" s="22" t="str">
        <f t="shared" ca="1" si="66"/>
        <v/>
      </c>
      <c r="Q285" s="22" t="str">
        <f t="shared" ca="1" si="67"/>
        <v/>
      </c>
      <c r="R285" s="22" t="str">
        <f t="shared" ca="1" si="68"/>
        <v/>
      </c>
      <c r="S285" s="22" t="str">
        <f t="shared" si="69"/>
        <v/>
      </c>
      <c r="T285" s="22" t="str">
        <f t="shared" si="70"/>
        <v/>
      </c>
      <c r="U285" s="22" t="str">
        <f t="shared" si="71"/>
        <v/>
      </c>
      <c r="V285" s="22" t="str">
        <f t="shared" si="72"/>
        <v/>
      </c>
      <c r="W285" s="26" t="str">
        <f t="shared" si="73"/>
        <v/>
      </c>
    </row>
    <row r="286" spans="1:23" x14ac:dyDescent="0.25">
      <c r="A286" s="24"/>
      <c r="B286" s="22"/>
      <c r="C286" s="31"/>
      <c r="D286" s="31"/>
      <c r="E286" s="31"/>
      <c r="F286" s="31"/>
      <c r="G286" s="31"/>
      <c r="H286" s="31"/>
      <c r="I286" s="31"/>
      <c r="J286" s="32"/>
      <c r="K286" s="24" t="str">
        <f t="shared" si="61"/>
        <v/>
      </c>
      <c r="L286" s="22" t="str">
        <f t="shared" ca="1" si="62"/>
        <v/>
      </c>
      <c r="M286" s="22" t="str">
        <f t="shared" ca="1" si="63"/>
        <v/>
      </c>
      <c r="N286" s="22" t="str">
        <f t="shared" ca="1" si="64"/>
        <v/>
      </c>
      <c r="O286" s="22" t="str">
        <f t="shared" si="65"/>
        <v/>
      </c>
      <c r="P286" s="22" t="str">
        <f t="shared" ca="1" si="66"/>
        <v/>
      </c>
      <c r="Q286" s="22" t="str">
        <f t="shared" ca="1" si="67"/>
        <v/>
      </c>
      <c r="R286" s="22" t="str">
        <f t="shared" ca="1" si="68"/>
        <v/>
      </c>
      <c r="S286" s="22" t="str">
        <f t="shared" si="69"/>
        <v/>
      </c>
      <c r="T286" s="22" t="str">
        <f t="shared" si="70"/>
        <v/>
      </c>
      <c r="U286" s="22" t="str">
        <f t="shared" si="71"/>
        <v/>
      </c>
      <c r="V286" s="22" t="str">
        <f t="shared" si="72"/>
        <v/>
      </c>
      <c r="W286" s="26" t="str">
        <f t="shared" si="73"/>
        <v/>
      </c>
    </row>
    <row r="287" spans="1:23" x14ac:dyDescent="0.25">
      <c r="A287" s="24"/>
      <c r="B287" s="22"/>
      <c r="C287" s="31"/>
      <c r="D287" s="31"/>
      <c r="E287" s="31"/>
      <c r="F287" s="31"/>
      <c r="G287" s="31"/>
      <c r="H287" s="31"/>
      <c r="I287" s="31"/>
      <c r="J287" s="32"/>
      <c r="K287" s="24" t="str">
        <f t="shared" si="61"/>
        <v/>
      </c>
      <c r="L287" s="22" t="str">
        <f t="shared" ca="1" si="62"/>
        <v/>
      </c>
      <c r="M287" s="22" t="str">
        <f t="shared" ca="1" si="63"/>
        <v/>
      </c>
      <c r="N287" s="22" t="str">
        <f t="shared" ca="1" si="64"/>
        <v/>
      </c>
      <c r="O287" s="22" t="str">
        <f t="shared" si="65"/>
        <v/>
      </c>
      <c r="P287" s="22" t="str">
        <f t="shared" ca="1" si="66"/>
        <v/>
      </c>
      <c r="Q287" s="22" t="str">
        <f t="shared" ca="1" si="67"/>
        <v/>
      </c>
      <c r="R287" s="22" t="str">
        <f t="shared" ca="1" si="68"/>
        <v/>
      </c>
      <c r="S287" s="22" t="str">
        <f t="shared" si="69"/>
        <v/>
      </c>
      <c r="T287" s="22" t="str">
        <f t="shared" si="70"/>
        <v/>
      </c>
      <c r="U287" s="22" t="str">
        <f t="shared" si="71"/>
        <v/>
      </c>
      <c r="V287" s="22" t="str">
        <f t="shared" si="72"/>
        <v/>
      </c>
      <c r="W287" s="26" t="str">
        <f t="shared" si="73"/>
        <v/>
      </c>
    </row>
    <row r="288" spans="1:23" x14ac:dyDescent="0.25">
      <c r="A288" s="24"/>
      <c r="B288" s="22"/>
      <c r="C288" s="31"/>
      <c r="D288" s="31"/>
      <c r="E288" s="31"/>
      <c r="F288" s="31"/>
      <c r="G288" s="31"/>
      <c r="H288" s="31"/>
      <c r="I288" s="31"/>
      <c r="J288" s="32"/>
      <c r="K288" s="24" t="str">
        <f t="shared" si="61"/>
        <v/>
      </c>
      <c r="L288" s="22" t="str">
        <f t="shared" ca="1" si="62"/>
        <v/>
      </c>
      <c r="M288" s="22" t="str">
        <f t="shared" ca="1" si="63"/>
        <v/>
      </c>
      <c r="N288" s="22" t="str">
        <f t="shared" ca="1" si="64"/>
        <v/>
      </c>
      <c r="O288" s="22" t="str">
        <f t="shared" si="65"/>
        <v/>
      </c>
      <c r="P288" s="22" t="str">
        <f t="shared" ca="1" si="66"/>
        <v/>
      </c>
      <c r="Q288" s="22" t="str">
        <f t="shared" ca="1" si="67"/>
        <v/>
      </c>
      <c r="R288" s="22" t="str">
        <f t="shared" ca="1" si="68"/>
        <v/>
      </c>
      <c r="S288" s="22" t="str">
        <f t="shared" si="69"/>
        <v/>
      </c>
      <c r="T288" s="22" t="str">
        <f t="shared" si="70"/>
        <v/>
      </c>
      <c r="U288" s="22" t="str">
        <f t="shared" si="71"/>
        <v/>
      </c>
      <c r="V288" s="22" t="str">
        <f t="shared" si="72"/>
        <v/>
      </c>
      <c r="W288" s="26" t="str">
        <f t="shared" si="73"/>
        <v/>
      </c>
    </row>
    <row r="289" spans="1:23" x14ac:dyDescent="0.25">
      <c r="A289" s="24"/>
      <c r="B289" s="22"/>
      <c r="C289" s="31"/>
      <c r="D289" s="31"/>
      <c r="E289" s="31"/>
      <c r="F289" s="31"/>
      <c r="G289" s="31"/>
      <c r="H289" s="31"/>
      <c r="I289" s="31"/>
      <c r="J289" s="32"/>
      <c r="K289" s="24" t="str">
        <f t="shared" si="61"/>
        <v/>
      </c>
      <c r="L289" s="22" t="str">
        <f t="shared" ca="1" si="62"/>
        <v/>
      </c>
      <c r="M289" s="22" t="str">
        <f t="shared" ca="1" si="63"/>
        <v/>
      </c>
      <c r="N289" s="22" t="str">
        <f t="shared" ca="1" si="64"/>
        <v/>
      </c>
      <c r="O289" s="22" t="str">
        <f t="shared" si="65"/>
        <v/>
      </c>
      <c r="P289" s="22" t="str">
        <f t="shared" ca="1" si="66"/>
        <v/>
      </c>
      <c r="Q289" s="22" t="str">
        <f t="shared" ca="1" si="67"/>
        <v/>
      </c>
      <c r="R289" s="22" t="str">
        <f t="shared" ca="1" si="68"/>
        <v/>
      </c>
      <c r="S289" s="22" t="str">
        <f t="shared" si="69"/>
        <v/>
      </c>
      <c r="T289" s="22" t="str">
        <f t="shared" si="70"/>
        <v/>
      </c>
      <c r="U289" s="22" t="str">
        <f t="shared" si="71"/>
        <v/>
      </c>
      <c r="V289" s="22" t="str">
        <f t="shared" si="72"/>
        <v/>
      </c>
      <c r="W289" s="26" t="str">
        <f t="shared" si="73"/>
        <v/>
      </c>
    </row>
    <row r="290" spans="1:23" x14ac:dyDescent="0.25">
      <c r="A290" s="24"/>
      <c r="B290" s="22"/>
      <c r="C290" s="31"/>
      <c r="D290" s="31"/>
      <c r="E290" s="31"/>
      <c r="F290" s="31"/>
      <c r="G290" s="31"/>
      <c r="H290" s="31"/>
      <c r="I290" s="31"/>
      <c r="J290" s="32"/>
      <c r="K290" s="24" t="str">
        <f t="shared" si="61"/>
        <v/>
      </c>
      <c r="L290" s="22" t="str">
        <f t="shared" ca="1" si="62"/>
        <v/>
      </c>
      <c r="M290" s="22" t="str">
        <f t="shared" ca="1" si="63"/>
        <v/>
      </c>
      <c r="N290" s="22" t="str">
        <f t="shared" ca="1" si="64"/>
        <v/>
      </c>
      <c r="O290" s="22" t="str">
        <f t="shared" si="65"/>
        <v/>
      </c>
      <c r="P290" s="22" t="str">
        <f t="shared" ca="1" si="66"/>
        <v/>
      </c>
      <c r="Q290" s="22" t="str">
        <f t="shared" ca="1" si="67"/>
        <v/>
      </c>
      <c r="R290" s="22" t="str">
        <f t="shared" ca="1" si="68"/>
        <v/>
      </c>
      <c r="S290" s="22" t="str">
        <f t="shared" si="69"/>
        <v/>
      </c>
      <c r="T290" s="22" t="str">
        <f t="shared" si="70"/>
        <v/>
      </c>
      <c r="U290" s="22" t="str">
        <f t="shared" si="71"/>
        <v/>
      </c>
      <c r="V290" s="22" t="str">
        <f t="shared" si="72"/>
        <v/>
      </c>
      <c r="W290" s="26" t="str">
        <f t="shared" si="73"/>
        <v/>
      </c>
    </row>
    <row r="291" spans="1:23" x14ac:dyDescent="0.25">
      <c r="A291" s="24"/>
      <c r="B291" s="22"/>
      <c r="C291" s="31"/>
      <c r="D291" s="31"/>
      <c r="E291" s="31"/>
      <c r="F291" s="31"/>
      <c r="G291" s="31"/>
      <c r="H291" s="31"/>
      <c r="I291" s="31"/>
      <c r="J291" s="32"/>
      <c r="K291" s="24" t="str">
        <f t="shared" si="61"/>
        <v/>
      </c>
      <c r="L291" s="22" t="str">
        <f t="shared" ca="1" si="62"/>
        <v/>
      </c>
      <c r="M291" s="22" t="str">
        <f t="shared" ca="1" si="63"/>
        <v/>
      </c>
      <c r="N291" s="22" t="str">
        <f t="shared" ca="1" si="64"/>
        <v/>
      </c>
      <c r="O291" s="22" t="str">
        <f t="shared" si="65"/>
        <v/>
      </c>
      <c r="P291" s="22" t="str">
        <f t="shared" ca="1" si="66"/>
        <v/>
      </c>
      <c r="Q291" s="22" t="str">
        <f t="shared" ca="1" si="67"/>
        <v/>
      </c>
      <c r="R291" s="22" t="str">
        <f t="shared" ca="1" si="68"/>
        <v/>
      </c>
      <c r="S291" s="22" t="str">
        <f t="shared" si="69"/>
        <v/>
      </c>
      <c r="T291" s="22" t="str">
        <f t="shared" si="70"/>
        <v/>
      </c>
      <c r="U291" s="22" t="str">
        <f t="shared" si="71"/>
        <v/>
      </c>
      <c r="V291" s="22" t="str">
        <f t="shared" si="72"/>
        <v/>
      </c>
      <c r="W291" s="26" t="str">
        <f t="shared" si="73"/>
        <v/>
      </c>
    </row>
    <row r="292" spans="1:23" x14ac:dyDescent="0.25">
      <c r="A292" s="24"/>
      <c r="B292" s="22"/>
      <c r="C292" s="31"/>
      <c r="D292" s="31"/>
      <c r="E292" s="31"/>
      <c r="F292" s="31"/>
      <c r="G292" s="31"/>
      <c r="H292" s="31"/>
      <c r="I292" s="31"/>
      <c r="J292" s="32"/>
      <c r="K292" s="24" t="str">
        <f t="shared" si="61"/>
        <v/>
      </c>
      <c r="L292" s="22" t="str">
        <f t="shared" ca="1" si="62"/>
        <v/>
      </c>
      <c r="M292" s="22" t="str">
        <f t="shared" ca="1" si="63"/>
        <v/>
      </c>
      <c r="N292" s="22" t="str">
        <f t="shared" ca="1" si="64"/>
        <v/>
      </c>
      <c r="O292" s="22" t="str">
        <f t="shared" si="65"/>
        <v/>
      </c>
      <c r="P292" s="22" t="str">
        <f t="shared" ca="1" si="66"/>
        <v/>
      </c>
      <c r="Q292" s="22" t="str">
        <f t="shared" ca="1" si="67"/>
        <v/>
      </c>
      <c r="R292" s="22" t="str">
        <f t="shared" ca="1" si="68"/>
        <v/>
      </c>
      <c r="S292" s="22" t="str">
        <f t="shared" si="69"/>
        <v/>
      </c>
      <c r="T292" s="22" t="str">
        <f t="shared" si="70"/>
        <v/>
      </c>
      <c r="U292" s="22" t="str">
        <f t="shared" si="71"/>
        <v/>
      </c>
      <c r="V292" s="22" t="str">
        <f t="shared" si="72"/>
        <v/>
      </c>
      <c r="W292" s="26" t="str">
        <f t="shared" si="73"/>
        <v/>
      </c>
    </row>
    <row r="293" spans="1:23" x14ac:dyDescent="0.25">
      <c r="A293" s="24"/>
      <c r="B293" s="22"/>
      <c r="C293" s="31"/>
      <c r="D293" s="31"/>
      <c r="E293" s="31"/>
      <c r="F293" s="31"/>
      <c r="G293" s="31"/>
      <c r="H293" s="31"/>
      <c r="I293" s="31"/>
      <c r="J293" s="32"/>
      <c r="K293" s="24" t="str">
        <f t="shared" si="61"/>
        <v/>
      </c>
      <c r="L293" s="22" t="str">
        <f t="shared" ca="1" si="62"/>
        <v/>
      </c>
      <c r="M293" s="22" t="str">
        <f t="shared" ca="1" si="63"/>
        <v/>
      </c>
      <c r="N293" s="22" t="str">
        <f t="shared" ca="1" si="64"/>
        <v/>
      </c>
      <c r="O293" s="22" t="str">
        <f t="shared" si="65"/>
        <v/>
      </c>
      <c r="P293" s="22" t="str">
        <f t="shared" ca="1" si="66"/>
        <v/>
      </c>
      <c r="Q293" s="22" t="str">
        <f t="shared" ca="1" si="67"/>
        <v/>
      </c>
      <c r="R293" s="22" t="str">
        <f t="shared" ca="1" si="68"/>
        <v/>
      </c>
      <c r="S293" s="22" t="str">
        <f t="shared" si="69"/>
        <v/>
      </c>
      <c r="T293" s="22" t="str">
        <f t="shared" si="70"/>
        <v/>
      </c>
      <c r="U293" s="22" t="str">
        <f t="shared" si="71"/>
        <v/>
      </c>
      <c r="V293" s="22" t="str">
        <f t="shared" si="72"/>
        <v/>
      </c>
      <c r="W293" s="26" t="str">
        <f t="shared" si="73"/>
        <v/>
      </c>
    </row>
    <row r="294" spans="1:23" x14ac:dyDescent="0.25">
      <c r="A294" s="24"/>
      <c r="B294" s="22"/>
      <c r="C294" s="31"/>
      <c r="D294" s="31"/>
      <c r="E294" s="31"/>
      <c r="F294" s="31"/>
      <c r="G294" s="31"/>
      <c r="H294" s="31"/>
      <c r="I294" s="31"/>
      <c r="J294" s="32"/>
      <c r="K294" s="24" t="str">
        <f t="shared" si="61"/>
        <v/>
      </c>
      <c r="L294" s="22" t="str">
        <f t="shared" ca="1" si="62"/>
        <v/>
      </c>
      <c r="M294" s="22" t="str">
        <f t="shared" ca="1" si="63"/>
        <v/>
      </c>
      <c r="N294" s="22" t="str">
        <f t="shared" ca="1" si="64"/>
        <v/>
      </c>
      <c r="O294" s="22" t="str">
        <f t="shared" si="65"/>
        <v/>
      </c>
      <c r="P294" s="22" t="str">
        <f t="shared" ca="1" si="66"/>
        <v/>
      </c>
      <c r="Q294" s="22" t="str">
        <f t="shared" ca="1" si="67"/>
        <v/>
      </c>
      <c r="R294" s="22" t="str">
        <f t="shared" ca="1" si="68"/>
        <v/>
      </c>
      <c r="S294" s="22" t="str">
        <f t="shared" si="69"/>
        <v/>
      </c>
      <c r="T294" s="22" t="str">
        <f t="shared" si="70"/>
        <v/>
      </c>
      <c r="U294" s="22" t="str">
        <f t="shared" si="71"/>
        <v/>
      </c>
      <c r="V294" s="22" t="str">
        <f t="shared" si="72"/>
        <v/>
      </c>
      <c r="W294" s="26" t="str">
        <f t="shared" si="73"/>
        <v/>
      </c>
    </row>
    <row r="295" spans="1:23" x14ac:dyDescent="0.25">
      <c r="A295" s="24"/>
      <c r="B295" s="22"/>
      <c r="C295" s="31"/>
      <c r="D295" s="31"/>
      <c r="E295" s="31"/>
      <c r="F295" s="31"/>
      <c r="G295" s="31"/>
      <c r="H295" s="31"/>
      <c r="I295" s="31"/>
      <c r="J295" s="32"/>
      <c r="K295" s="24" t="str">
        <f t="shared" si="61"/>
        <v/>
      </c>
      <c r="L295" s="22" t="str">
        <f t="shared" ca="1" si="62"/>
        <v/>
      </c>
      <c r="M295" s="22" t="str">
        <f t="shared" ca="1" si="63"/>
        <v/>
      </c>
      <c r="N295" s="22" t="str">
        <f t="shared" ca="1" si="64"/>
        <v/>
      </c>
      <c r="O295" s="22" t="str">
        <f t="shared" si="65"/>
        <v/>
      </c>
      <c r="P295" s="22" t="str">
        <f t="shared" ca="1" si="66"/>
        <v/>
      </c>
      <c r="Q295" s="22" t="str">
        <f t="shared" ca="1" si="67"/>
        <v/>
      </c>
      <c r="R295" s="22" t="str">
        <f t="shared" ca="1" si="68"/>
        <v/>
      </c>
      <c r="S295" s="22" t="str">
        <f t="shared" si="69"/>
        <v/>
      </c>
      <c r="T295" s="22" t="str">
        <f t="shared" si="70"/>
        <v/>
      </c>
      <c r="U295" s="22" t="str">
        <f t="shared" si="71"/>
        <v/>
      </c>
      <c r="V295" s="22" t="str">
        <f t="shared" si="72"/>
        <v/>
      </c>
      <c r="W295" s="26" t="str">
        <f t="shared" si="73"/>
        <v/>
      </c>
    </row>
    <row r="296" spans="1:23" x14ac:dyDescent="0.25">
      <c r="A296" s="24"/>
      <c r="B296" s="22"/>
      <c r="C296" s="31"/>
      <c r="D296" s="31"/>
      <c r="E296" s="31"/>
      <c r="F296" s="31"/>
      <c r="G296" s="31"/>
      <c r="H296" s="31"/>
      <c r="I296" s="31"/>
      <c r="J296" s="32"/>
      <c r="K296" s="24" t="str">
        <f t="shared" si="61"/>
        <v/>
      </c>
      <c r="L296" s="22" t="str">
        <f t="shared" ca="1" si="62"/>
        <v/>
      </c>
      <c r="M296" s="22" t="str">
        <f t="shared" ca="1" si="63"/>
        <v/>
      </c>
      <c r="N296" s="22" t="str">
        <f t="shared" ca="1" si="64"/>
        <v/>
      </c>
      <c r="O296" s="22" t="str">
        <f t="shared" si="65"/>
        <v/>
      </c>
      <c r="P296" s="22" t="str">
        <f t="shared" ca="1" si="66"/>
        <v/>
      </c>
      <c r="Q296" s="22" t="str">
        <f t="shared" ca="1" si="67"/>
        <v/>
      </c>
      <c r="R296" s="22" t="str">
        <f t="shared" ca="1" si="68"/>
        <v/>
      </c>
      <c r="S296" s="22" t="str">
        <f t="shared" si="69"/>
        <v/>
      </c>
      <c r="T296" s="22" t="str">
        <f t="shared" si="70"/>
        <v/>
      </c>
      <c r="U296" s="22" t="str">
        <f t="shared" si="71"/>
        <v/>
      </c>
      <c r="V296" s="22" t="str">
        <f t="shared" si="72"/>
        <v/>
      </c>
      <c r="W296" s="26" t="str">
        <f t="shared" si="73"/>
        <v/>
      </c>
    </row>
    <row r="297" spans="1:23" x14ac:dyDescent="0.25">
      <c r="A297" s="24"/>
      <c r="B297" s="22"/>
      <c r="C297" s="31"/>
      <c r="D297" s="31"/>
      <c r="E297" s="31"/>
      <c r="F297" s="31"/>
      <c r="G297" s="31"/>
      <c r="H297" s="31"/>
      <c r="I297" s="31"/>
      <c r="J297" s="32"/>
      <c r="K297" s="24" t="str">
        <f t="shared" si="61"/>
        <v/>
      </c>
      <c r="L297" s="22" t="str">
        <f t="shared" ca="1" si="62"/>
        <v/>
      </c>
      <c r="M297" s="22" t="str">
        <f t="shared" ca="1" si="63"/>
        <v/>
      </c>
      <c r="N297" s="22" t="str">
        <f t="shared" ca="1" si="64"/>
        <v/>
      </c>
      <c r="O297" s="22" t="str">
        <f t="shared" si="65"/>
        <v/>
      </c>
      <c r="P297" s="22" t="str">
        <f t="shared" ca="1" si="66"/>
        <v/>
      </c>
      <c r="Q297" s="22" t="str">
        <f t="shared" ca="1" si="67"/>
        <v/>
      </c>
      <c r="R297" s="22" t="str">
        <f t="shared" ca="1" si="68"/>
        <v/>
      </c>
      <c r="S297" s="22" t="str">
        <f t="shared" si="69"/>
        <v/>
      </c>
      <c r="T297" s="22" t="str">
        <f t="shared" si="70"/>
        <v/>
      </c>
      <c r="U297" s="22" t="str">
        <f t="shared" si="71"/>
        <v/>
      </c>
      <c r="V297" s="22" t="str">
        <f t="shared" si="72"/>
        <v/>
      </c>
      <c r="W297" s="26" t="str">
        <f t="shared" si="73"/>
        <v/>
      </c>
    </row>
    <row r="298" spans="1:23" x14ac:dyDescent="0.25">
      <c r="A298" s="24"/>
      <c r="B298" s="22"/>
      <c r="C298" s="31"/>
      <c r="D298" s="31"/>
      <c r="E298" s="31"/>
      <c r="F298" s="31"/>
      <c r="G298" s="31"/>
      <c r="H298" s="31"/>
      <c r="I298" s="31"/>
      <c r="J298" s="32"/>
      <c r="K298" s="24" t="str">
        <f t="shared" si="61"/>
        <v/>
      </c>
      <c r="L298" s="22" t="str">
        <f t="shared" ca="1" si="62"/>
        <v/>
      </c>
      <c r="M298" s="22" t="str">
        <f t="shared" ca="1" si="63"/>
        <v/>
      </c>
      <c r="N298" s="22" t="str">
        <f t="shared" ca="1" si="64"/>
        <v/>
      </c>
      <c r="O298" s="22" t="str">
        <f t="shared" si="65"/>
        <v/>
      </c>
      <c r="P298" s="22" t="str">
        <f t="shared" ca="1" si="66"/>
        <v/>
      </c>
      <c r="Q298" s="22" t="str">
        <f t="shared" ca="1" si="67"/>
        <v/>
      </c>
      <c r="R298" s="22" t="str">
        <f t="shared" ca="1" si="68"/>
        <v/>
      </c>
      <c r="S298" s="22" t="str">
        <f t="shared" si="69"/>
        <v/>
      </c>
      <c r="T298" s="22" t="str">
        <f t="shared" si="70"/>
        <v/>
      </c>
      <c r="U298" s="22" t="str">
        <f t="shared" si="71"/>
        <v/>
      </c>
      <c r="V298" s="22" t="str">
        <f t="shared" si="72"/>
        <v/>
      </c>
      <c r="W298" s="26" t="str">
        <f t="shared" si="73"/>
        <v/>
      </c>
    </row>
    <row r="299" spans="1:23" x14ac:dyDescent="0.25">
      <c r="A299" s="24"/>
      <c r="B299" s="22"/>
      <c r="C299" s="31"/>
      <c r="D299" s="31"/>
      <c r="E299" s="31"/>
      <c r="F299" s="31"/>
      <c r="G299" s="31"/>
      <c r="H299" s="31"/>
      <c r="I299" s="31"/>
      <c r="J299" s="32"/>
      <c r="K299" s="24" t="str">
        <f t="shared" si="61"/>
        <v/>
      </c>
      <c r="L299" s="22" t="str">
        <f t="shared" ca="1" si="62"/>
        <v/>
      </c>
      <c r="M299" s="22" t="str">
        <f t="shared" ca="1" si="63"/>
        <v/>
      </c>
      <c r="N299" s="22" t="str">
        <f t="shared" ca="1" si="64"/>
        <v/>
      </c>
      <c r="O299" s="22" t="str">
        <f t="shared" si="65"/>
        <v/>
      </c>
      <c r="P299" s="22" t="str">
        <f t="shared" ca="1" si="66"/>
        <v/>
      </c>
      <c r="Q299" s="22" t="str">
        <f t="shared" ca="1" si="67"/>
        <v/>
      </c>
      <c r="R299" s="22" t="str">
        <f t="shared" ca="1" si="68"/>
        <v/>
      </c>
      <c r="S299" s="22" t="str">
        <f t="shared" si="69"/>
        <v/>
      </c>
      <c r="T299" s="22" t="str">
        <f t="shared" si="70"/>
        <v/>
      </c>
      <c r="U299" s="22" t="str">
        <f t="shared" si="71"/>
        <v/>
      </c>
      <c r="V299" s="22" t="str">
        <f t="shared" si="72"/>
        <v/>
      </c>
      <c r="W299" s="26" t="str">
        <f t="shared" si="73"/>
        <v/>
      </c>
    </row>
    <row r="300" spans="1:23" x14ac:dyDescent="0.25">
      <c r="A300" s="24"/>
      <c r="B300" s="22"/>
      <c r="C300" s="31"/>
      <c r="D300" s="31"/>
      <c r="E300" s="31"/>
      <c r="F300" s="31"/>
      <c r="G300" s="31"/>
      <c r="H300" s="31"/>
      <c r="I300" s="31"/>
      <c r="J300" s="32"/>
      <c r="K300" s="24" t="str">
        <f t="shared" si="61"/>
        <v/>
      </c>
      <c r="L300" s="22" t="str">
        <f t="shared" ca="1" si="62"/>
        <v/>
      </c>
      <c r="M300" s="22" t="str">
        <f t="shared" ca="1" si="63"/>
        <v/>
      </c>
      <c r="N300" s="22" t="str">
        <f t="shared" ca="1" si="64"/>
        <v/>
      </c>
      <c r="O300" s="22" t="str">
        <f t="shared" si="65"/>
        <v/>
      </c>
      <c r="P300" s="22" t="str">
        <f t="shared" ca="1" si="66"/>
        <v/>
      </c>
      <c r="Q300" s="22" t="str">
        <f t="shared" ca="1" si="67"/>
        <v/>
      </c>
      <c r="R300" s="22" t="str">
        <f t="shared" ca="1" si="68"/>
        <v/>
      </c>
      <c r="S300" s="22" t="str">
        <f t="shared" si="69"/>
        <v/>
      </c>
      <c r="T300" s="22" t="str">
        <f t="shared" si="70"/>
        <v/>
      </c>
      <c r="U300" s="22" t="str">
        <f t="shared" si="71"/>
        <v/>
      </c>
      <c r="V300" s="22" t="str">
        <f t="shared" si="72"/>
        <v/>
      </c>
      <c r="W300" s="26" t="str">
        <f t="shared" si="73"/>
        <v/>
      </c>
    </row>
    <row r="301" spans="1:23" x14ac:dyDescent="0.25">
      <c r="A301" s="24"/>
      <c r="B301" s="22"/>
      <c r="C301" s="31"/>
      <c r="D301" s="31"/>
      <c r="E301" s="31"/>
      <c r="F301" s="31"/>
      <c r="G301" s="31"/>
      <c r="H301" s="31"/>
      <c r="I301" s="31"/>
      <c r="J301" s="32"/>
      <c r="K301" s="24" t="str">
        <f t="shared" si="61"/>
        <v/>
      </c>
      <c r="L301" s="22" t="str">
        <f t="shared" ca="1" si="62"/>
        <v/>
      </c>
      <c r="M301" s="22" t="str">
        <f t="shared" ca="1" si="63"/>
        <v/>
      </c>
      <c r="N301" s="22" t="str">
        <f t="shared" ca="1" si="64"/>
        <v/>
      </c>
      <c r="O301" s="22" t="str">
        <f t="shared" si="65"/>
        <v/>
      </c>
      <c r="P301" s="22" t="str">
        <f t="shared" ca="1" si="66"/>
        <v/>
      </c>
      <c r="Q301" s="22" t="str">
        <f t="shared" ca="1" si="67"/>
        <v/>
      </c>
      <c r="R301" s="22" t="str">
        <f t="shared" ca="1" si="68"/>
        <v/>
      </c>
      <c r="S301" s="22" t="str">
        <f t="shared" si="69"/>
        <v/>
      </c>
      <c r="T301" s="22" t="str">
        <f t="shared" si="70"/>
        <v/>
      </c>
      <c r="U301" s="22" t="str">
        <f t="shared" si="71"/>
        <v/>
      </c>
      <c r="V301" s="22" t="str">
        <f t="shared" si="72"/>
        <v/>
      </c>
      <c r="W301" s="26" t="str">
        <f t="shared" si="73"/>
        <v/>
      </c>
    </row>
    <row r="302" spans="1:23" x14ac:dyDescent="0.25">
      <c r="A302" s="24"/>
      <c r="B302" s="22"/>
      <c r="C302" s="31"/>
      <c r="D302" s="31"/>
      <c r="E302" s="31"/>
      <c r="F302" s="31"/>
      <c r="G302" s="31"/>
      <c r="H302" s="31"/>
      <c r="I302" s="31"/>
      <c r="J302" s="32"/>
      <c r="K302" s="24" t="str">
        <f t="shared" si="61"/>
        <v/>
      </c>
      <c r="L302" s="22" t="str">
        <f t="shared" ca="1" si="62"/>
        <v/>
      </c>
      <c r="M302" s="22" t="str">
        <f t="shared" ca="1" si="63"/>
        <v/>
      </c>
      <c r="N302" s="22" t="str">
        <f t="shared" ca="1" si="64"/>
        <v/>
      </c>
      <c r="O302" s="22" t="str">
        <f t="shared" si="65"/>
        <v/>
      </c>
      <c r="P302" s="22" t="str">
        <f t="shared" ca="1" si="66"/>
        <v/>
      </c>
      <c r="Q302" s="22" t="str">
        <f t="shared" ca="1" si="67"/>
        <v/>
      </c>
      <c r="R302" s="22" t="str">
        <f t="shared" ca="1" si="68"/>
        <v/>
      </c>
      <c r="S302" s="22" t="str">
        <f t="shared" si="69"/>
        <v/>
      </c>
      <c r="T302" s="22" t="str">
        <f t="shared" si="70"/>
        <v/>
      </c>
      <c r="U302" s="22" t="str">
        <f t="shared" si="71"/>
        <v/>
      </c>
      <c r="V302" s="22" t="str">
        <f t="shared" si="72"/>
        <v/>
      </c>
      <c r="W302" s="26" t="str">
        <f t="shared" si="73"/>
        <v/>
      </c>
    </row>
    <row r="303" spans="1:23" x14ac:dyDescent="0.25">
      <c r="A303" s="24"/>
      <c r="B303" s="22"/>
      <c r="C303" s="31"/>
      <c r="D303" s="31"/>
      <c r="E303" s="31"/>
      <c r="F303" s="31"/>
      <c r="G303" s="31"/>
      <c r="H303" s="31"/>
      <c r="I303" s="31"/>
      <c r="J303" s="32"/>
      <c r="K303" s="24" t="str">
        <f t="shared" si="61"/>
        <v/>
      </c>
      <c r="L303" s="22" t="str">
        <f t="shared" ca="1" si="62"/>
        <v/>
      </c>
      <c r="M303" s="22" t="str">
        <f t="shared" ca="1" si="63"/>
        <v/>
      </c>
      <c r="N303" s="22" t="str">
        <f t="shared" ca="1" si="64"/>
        <v/>
      </c>
      <c r="O303" s="22" t="str">
        <f t="shared" si="65"/>
        <v/>
      </c>
      <c r="P303" s="22" t="str">
        <f t="shared" ca="1" si="66"/>
        <v/>
      </c>
      <c r="Q303" s="22" t="str">
        <f t="shared" ca="1" si="67"/>
        <v/>
      </c>
      <c r="R303" s="22" t="str">
        <f t="shared" ca="1" si="68"/>
        <v/>
      </c>
      <c r="S303" s="22" t="str">
        <f t="shared" si="69"/>
        <v/>
      </c>
      <c r="T303" s="22" t="str">
        <f t="shared" si="70"/>
        <v/>
      </c>
      <c r="U303" s="22" t="str">
        <f t="shared" si="71"/>
        <v/>
      </c>
      <c r="V303" s="22" t="str">
        <f t="shared" si="72"/>
        <v/>
      </c>
      <c r="W303" s="26" t="str">
        <f t="shared" si="73"/>
        <v/>
      </c>
    </row>
    <row r="304" spans="1:23" x14ac:dyDescent="0.25">
      <c r="A304" s="24"/>
      <c r="B304" s="22"/>
      <c r="C304" s="31"/>
      <c r="D304" s="31"/>
      <c r="E304" s="31"/>
      <c r="F304" s="31"/>
      <c r="G304" s="31"/>
      <c r="H304" s="31"/>
      <c r="I304" s="31"/>
      <c r="J304" s="32"/>
      <c r="K304" s="24" t="str">
        <f t="shared" si="61"/>
        <v/>
      </c>
      <c r="L304" s="22" t="str">
        <f t="shared" ca="1" si="62"/>
        <v/>
      </c>
      <c r="M304" s="22" t="str">
        <f t="shared" ca="1" si="63"/>
        <v/>
      </c>
      <c r="N304" s="22" t="str">
        <f t="shared" ca="1" si="64"/>
        <v/>
      </c>
      <c r="O304" s="22" t="str">
        <f t="shared" si="65"/>
        <v/>
      </c>
      <c r="P304" s="22" t="str">
        <f t="shared" ca="1" si="66"/>
        <v/>
      </c>
      <c r="Q304" s="22" t="str">
        <f t="shared" ca="1" si="67"/>
        <v/>
      </c>
      <c r="R304" s="22" t="str">
        <f t="shared" ca="1" si="68"/>
        <v/>
      </c>
      <c r="S304" s="22" t="str">
        <f t="shared" si="69"/>
        <v/>
      </c>
      <c r="T304" s="22" t="str">
        <f t="shared" si="70"/>
        <v/>
      </c>
      <c r="U304" s="22" t="str">
        <f t="shared" si="71"/>
        <v/>
      </c>
      <c r="V304" s="22" t="str">
        <f t="shared" si="72"/>
        <v/>
      </c>
      <c r="W304" s="26" t="str">
        <f t="shared" si="73"/>
        <v/>
      </c>
    </row>
    <row r="305" spans="1:23" x14ac:dyDescent="0.25">
      <c r="A305" s="24"/>
      <c r="B305" s="22"/>
      <c r="C305" s="31"/>
      <c r="D305" s="31"/>
      <c r="E305" s="31"/>
      <c r="F305" s="31"/>
      <c r="G305" s="31"/>
      <c r="H305" s="31"/>
      <c r="I305" s="31"/>
      <c r="J305" s="32"/>
      <c r="K305" s="24" t="str">
        <f t="shared" si="61"/>
        <v/>
      </c>
      <c r="L305" s="22" t="str">
        <f t="shared" ca="1" si="62"/>
        <v/>
      </c>
      <c r="M305" s="22" t="str">
        <f t="shared" ca="1" si="63"/>
        <v/>
      </c>
      <c r="N305" s="22" t="str">
        <f t="shared" ca="1" si="64"/>
        <v/>
      </c>
      <c r="O305" s="22" t="str">
        <f t="shared" si="65"/>
        <v/>
      </c>
      <c r="P305" s="22" t="str">
        <f t="shared" ca="1" si="66"/>
        <v/>
      </c>
      <c r="Q305" s="22" t="str">
        <f t="shared" ca="1" si="67"/>
        <v/>
      </c>
      <c r="R305" s="22" t="str">
        <f t="shared" ca="1" si="68"/>
        <v/>
      </c>
      <c r="S305" s="22" t="str">
        <f t="shared" si="69"/>
        <v/>
      </c>
      <c r="T305" s="22" t="str">
        <f t="shared" si="70"/>
        <v/>
      </c>
      <c r="U305" s="22" t="str">
        <f t="shared" si="71"/>
        <v/>
      </c>
      <c r="V305" s="22" t="str">
        <f t="shared" si="72"/>
        <v/>
      </c>
      <c r="W305" s="26" t="str">
        <f t="shared" si="73"/>
        <v/>
      </c>
    </row>
    <row r="306" spans="1:23" x14ac:dyDescent="0.25">
      <c r="A306" s="24"/>
      <c r="B306" s="22"/>
      <c r="C306" s="31"/>
      <c r="D306" s="31"/>
      <c r="E306" s="31"/>
      <c r="F306" s="31"/>
      <c r="G306" s="31"/>
      <c r="H306" s="31"/>
      <c r="I306" s="31"/>
      <c r="J306" s="32"/>
      <c r="K306" s="24" t="str">
        <f t="shared" si="61"/>
        <v/>
      </c>
      <c r="L306" s="22" t="str">
        <f t="shared" ca="1" si="62"/>
        <v/>
      </c>
      <c r="M306" s="22" t="str">
        <f t="shared" ca="1" si="63"/>
        <v/>
      </c>
      <c r="N306" s="22" t="str">
        <f t="shared" ca="1" si="64"/>
        <v/>
      </c>
      <c r="O306" s="22" t="str">
        <f t="shared" si="65"/>
        <v/>
      </c>
      <c r="P306" s="22" t="str">
        <f t="shared" ca="1" si="66"/>
        <v/>
      </c>
      <c r="Q306" s="22" t="str">
        <f t="shared" ca="1" si="67"/>
        <v/>
      </c>
      <c r="R306" s="22" t="str">
        <f t="shared" ca="1" si="68"/>
        <v/>
      </c>
      <c r="S306" s="22" t="str">
        <f t="shared" si="69"/>
        <v/>
      </c>
      <c r="T306" s="22" t="str">
        <f t="shared" si="70"/>
        <v/>
      </c>
      <c r="U306" s="22" t="str">
        <f t="shared" si="71"/>
        <v/>
      </c>
      <c r="V306" s="22" t="str">
        <f t="shared" si="72"/>
        <v/>
      </c>
      <c r="W306" s="26" t="str">
        <f t="shared" si="73"/>
        <v/>
      </c>
    </row>
    <row r="307" spans="1:23" x14ac:dyDescent="0.25">
      <c r="A307" s="24"/>
      <c r="B307" s="22"/>
      <c r="C307" s="31"/>
      <c r="D307" s="31"/>
      <c r="E307" s="31"/>
      <c r="F307" s="31"/>
      <c r="G307" s="31"/>
      <c r="H307" s="31"/>
      <c r="I307" s="31"/>
      <c r="J307" s="32"/>
      <c r="K307" s="24" t="str">
        <f t="shared" si="61"/>
        <v/>
      </c>
      <c r="L307" s="22" t="str">
        <f t="shared" ca="1" si="62"/>
        <v/>
      </c>
      <c r="M307" s="22" t="str">
        <f t="shared" ca="1" si="63"/>
        <v/>
      </c>
      <c r="N307" s="22" t="str">
        <f t="shared" ca="1" si="64"/>
        <v/>
      </c>
      <c r="O307" s="22" t="str">
        <f t="shared" si="65"/>
        <v/>
      </c>
      <c r="P307" s="22" t="str">
        <f t="shared" ca="1" si="66"/>
        <v/>
      </c>
      <c r="Q307" s="22" t="str">
        <f t="shared" ca="1" si="67"/>
        <v/>
      </c>
      <c r="R307" s="22" t="str">
        <f t="shared" ca="1" si="68"/>
        <v/>
      </c>
      <c r="S307" s="22" t="str">
        <f t="shared" si="69"/>
        <v/>
      </c>
      <c r="T307" s="22" t="str">
        <f t="shared" si="70"/>
        <v/>
      </c>
      <c r="U307" s="22" t="str">
        <f t="shared" si="71"/>
        <v/>
      </c>
      <c r="V307" s="22" t="str">
        <f t="shared" si="72"/>
        <v/>
      </c>
      <c r="W307" s="26" t="str">
        <f t="shared" si="73"/>
        <v/>
      </c>
    </row>
    <row r="308" spans="1:23" x14ac:dyDescent="0.25">
      <c r="A308" s="24"/>
      <c r="B308" s="22"/>
      <c r="C308" s="31"/>
      <c r="D308" s="31"/>
      <c r="E308" s="31"/>
      <c r="F308" s="31"/>
      <c r="G308" s="31"/>
      <c r="H308" s="31"/>
      <c r="I308" s="31"/>
      <c r="J308" s="32"/>
      <c r="K308" s="24" t="str">
        <f t="shared" si="61"/>
        <v/>
      </c>
      <c r="L308" s="22" t="str">
        <f t="shared" ca="1" si="62"/>
        <v/>
      </c>
      <c r="M308" s="22" t="str">
        <f t="shared" ca="1" si="63"/>
        <v/>
      </c>
      <c r="N308" s="22" t="str">
        <f t="shared" ca="1" si="64"/>
        <v/>
      </c>
      <c r="O308" s="22" t="str">
        <f t="shared" si="65"/>
        <v/>
      </c>
      <c r="P308" s="22" t="str">
        <f t="shared" ca="1" si="66"/>
        <v/>
      </c>
      <c r="Q308" s="22" t="str">
        <f t="shared" ca="1" si="67"/>
        <v/>
      </c>
      <c r="R308" s="22" t="str">
        <f t="shared" ca="1" si="68"/>
        <v/>
      </c>
      <c r="S308" s="22" t="str">
        <f t="shared" si="69"/>
        <v/>
      </c>
      <c r="T308" s="22" t="str">
        <f t="shared" si="70"/>
        <v/>
      </c>
      <c r="U308" s="22" t="str">
        <f t="shared" si="71"/>
        <v/>
      </c>
      <c r="V308" s="22" t="str">
        <f t="shared" si="72"/>
        <v/>
      </c>
      <c r="W308" s="26" t="str">
        <f t="shared" si="73"/>
        <v/>
      </c>
    </row>
    <row r="309" spans="1:23" x14ac:dyDescent="0.25">
      <c r="A309" s="24"/>
      <c r="B309" s="22"/>
      <c r="C309" s="31"/>
      <c r="D309" s="31"/>
      <c r="E309" s="31"/>
      <c r="F309" s="31"/>
      <c r="G309" s="31"/>
      <c r="H309" s="31"/>
      <c r="I309" s="31"/>
      <c r="J309" s="32"/>
      <c r="K309" s="24" t="str">
        <f t="shared" si="61"/>
        <v/>
      </c>
      <c r="L309" s="22" t="str">
        <f t="shared" ca="1" si="62"/>
        <v/>
      </c>
      <c r="M309" s="22" t="str">
        <f t="shared" ca="1" si="63"/>
        <v/>
      </c>
      <c r="N309" s="22" t="str">
        <f t="shared" ca="1" si="64"/>
        <v/>
      </c>
      <c r="O309" s="22" t="str">
        <f t="shared" si="65"/>
        <v/>
      </c>
      <c r="P309" s="22" t="str">
        <f t="shared" ca="1" si="66"/>
        <v/>
      </c>
      <c r="Q309" s="22" t="str">
        <f t="shared" ca="1" si="67"/>
        <v/>
      </c>
      <c r="R309" s="22" t="str">
        <f t="shared" ca="1" si="68"/>
        <v/>
      </c>
      <c r="S309" s="22" t="str">
        <f t="shared" si="69"/>
        <v/>
      </c>
      <c r="T309" s="22" t="str">
        <f t="shared" si="70"/>
        <v/>
      </c>
      <c r="U309" s="22" t="str">
        <f t="shared" si="71"/>
        <v/>
      </c>
      <c r="V309" s="22" t="str">
        <f t="shared" si="72"/>
        <v/>
      </c>
      <c r="W309" s="26" t="str">
        <f t="shared" si="73"/>
        <v/>
      </c>
    </row>
    <row r="310" spans="1:23" x14ac:dyDescent="0.25">
      <c r="A310" s="24"/>
      <c r="B310" s="22"/>
      <c r="C310" s="31"/>
      <c r="D310" s="31"/>
      <c r="E310" s="31"/>
      <c r="F310" s="31"/>
      <c r="G310" s="31"/>
      <c r="H310" s="31"/>
      <c r="I310" s="31"/>
      <c r="J310" s="32"/>
      <c r="K310" s="24" t="str">
        <f t="shared" si="61"/>
        <v/>
      </c>
      <c r="L310" s="22" t="str">
        <f t="shared" ca="1" si="62"/>
        <v/>
      </c>
      <c r="M310" s="22" t="str">
        <f t="shared" ca="1" si="63"/>
        <v/>
      </c>
      <c r="N310" s="22" t="str">
        <f t="shared" ca="1" si="64"/>
        <v/>
      </c>
      <c r="O310" s="22" t="str">
        <f t="shared" si="65"/>
        <v/>
      </c>
      <c r="P310" s="22" t="str">
        <f t="shared" ca="1" si="66"/>
        <v/>
      </c>
      <c r="Q310" s="22" t="str">
        <f t="shared" ca="1" si="67"/>
        <v/>
      </c>
      <c r="R310" s="22" t="str">
        <f t="shared" ca="1" si="68"/>
        <v/>
      </c>
      <c r="S310" s="22" t="str">
        <f t="shared" si="69"/>
        <v/>
      </c>
      <c r="T310" s="22" t="str">
        <f t="shared" si="70"/>
        <v/>
      </c>
      <c r="U310" s="22" t="str">
        <f t="shared" si="71"/>
        <v/>
      </c>
      <c r="V310" s="22" t="str">
        <f t="shared" si="72"/>
        <v/>
      </c>
      <c r="W310" s="26" t="str">
        <f t="shared" si="73"/>
        <v/>
      </c>
    </row>
    <row r="311" spans="1:23" x14ac:dyDescent="0.25">
      <c r="A311" s="24"/>
      <c r="B311" s="22"/>
      <c r="C311" s="31"/>
      <c r="D311" s="31"/>
      <c r="E311" s="31"/>
      <c r="F311" s="31"/>
      <c r="G311" s="31"/>
      <c r="H311" s="31"/>
      <c r="I311" s="31"/>
      <c r="J311" s="32"/>
      <c r="K311" s="24" t="str">
        <f t="shared" si="61"/>
        <v/>
      </c>
      <c r="L311" s="22" t="str">
        <f t="shared" ca="1" si="62"/>
        <v/>
      </c>
      <c r="M311" s="22" t="str">
        <f t="shared" ca="1" si="63"/>
        <v/>
      </c>
      <c r="N311" s="22" t="str">
        <f t="shared" ca="1" si="64"/>
        <v/>
      </c>
      <c r="O311" s="22" t="str">
        <f t="shared" si="65"/>
        <v/>
      </c>
      <c r="P311" s="22" t="str">
        <f t="shared" ca="1" si="66"/>
        <v/>
      </c>
      <c r="Q311" s="22" t="str">
        <f t="shared" ca="1" si="67"/>
        <v/>
      </c>
      <c r="R311" s="22" t="str">
        <f t="shared" ca="1" si="68"/>
        <v/>
      </c>
      <c r="S311" s="22" t="str">
        <f t="shared" si="69"/>
        <v/>
      </c>
      <c r="T311" s="22" t="str">
        <f t="shared" si="70"/>
        <v/>
      </c>
      <c r="U311" s="22" t="str">
        <f t="shared" si="71"/>
        <v/>
      </c>
      <c r="V311" s="22" t="str">
        <f t="shared" si="72"/>
        <v/>
      </c>
      <c r="W311" s="26" t="str">
        <f t="shared" si="73"/>
        <v/>
      </c>
    </row>
    <row r="312" spans="1:23" x14ac:dyDescent="0.25">
      <c r="A312" s="24"/>
      <c r="B312" s="22"/>
      <c r="C312" s="31"/>
      <c r="D312" s="31"/>
      <c r="E312" s="31"/>
      <c r="F312" s="31"/>
      <c r="G312" s="31"/>
      <c r="H312" s="31"/>
      <c r="I312" s="31"/>
      <c r="J312" s="32"/>
      <c r="K312" s="24" t="str">
        <f t="shared" si="61"/>
        <v/>
      </c>
      <c r="L312" s="22" t="str">
        <f t="shared" ca="1" si="62"/>
        <v/>
      </c>
      <c r="M312" s="22" t="str">
        <f t="shared" ca="1" si="63"/>
        <v/>
      </c>
      <c r="N312" s="22" t="str">
        <f t="shared" ca="1" si="64"/>
        <v/>
      </c>
      <c r="O312" s="22" t="str">
        <f t="shared" si="65"/>
        <v/>
      </c>
      <c r="P312" s="22" t="str">
        <f t="shared" ca="1" si="66"/>
        <v/>
      </c>
      <c r="Q312" s="22" t="str">
        <f t="shared" ca="1" si="67"/>
        <v/>
      </c>
      <c r="R312" s="22" t="str">
        <f t="shared" ca="1" si="68"/>
        <v/>
      </c>
      <c r="S312" s="22" t="str">
        <f t="shared" si="69"/>
        <v/>
      </c>
      <c r="T312" s="22" t="str">
        <f t="shared" si="70"/>
        <v/>
      </c>
      <c r="U312" s="22" t="str">
        <f t="shared" si="71"/>
        <v/>
      </c>
      <c r="V312" s="22" t="str">
        <f t="shared" si="72"/>
        <v/>
      </c>
      <c r="W312" s="26" t="str">
        <f t="shared" si="73"/>
        <v/>
      </c>
    </row>
    <row r="313" spans="1:23" x14ac:dyDescent="0.25">
      <c r="A313" s="24"/>
      <c r="B313" s="22"/>
      <c r="C313" s="31"/>
      <c r="D313" s="31"/>
      <c r="E313" s="31"/>
      <c r="F313" s="31"/>
      <c r="G313" s="31"/>
      <c r="H313" s="31"/>
      <c r="I313" s="31"/>
      <c r="J313" s="32"/>
      <c r="K313" s="24" t="str">
        <f t="shared" si="61"/>
        <v/>
      </c>
      <c r="L313" s="22" t="str">
        <f t="shared" ca="1" si="62"/>
        <v/>
      </c>
      <c r="M313" s="22" t="str">
        <f t="shared" ca="1" si="63"/>
        <v/>
      </c>
      <c r="N313" s="22" t="str">
        <f t="shared" ca="1" si="64"/>
        <v/>
      </c>
      <c r="O313" s="22" t="str">
        <f t="shared" si="65"/>
        <v/>
      </c>
      <c r="P313" s="22" t="str">
        <f t="shared" ca="1" si="66"/>
        <v/>
      </c>
      <c r="Q313" s="22" t="str">
        <f t="shared" ca="1" si="67"/>
        <v/>
      </c>
      <c r="R313" s="22" t="str">
        <f t="shared" ca="1" si="68"/>
        <v/>
      </c>
      <c r="S313" s="22" t="str">
        <f t="shared" si="69"/>
        <v/>
      </c>
      <c r="T313" s="22" t="str">
        <f t="shared" si="70"/>
        <v/>
      </c>
      <c r="U313" s="22" t="str">
        <f t="shared" si="71"/>
        <v/>
      </c>
      <c r="V313" s="22" t="str">
        <f t="shared" si="72"/>
        <v/>
      </c>
      <c r="W313" s="26" t="str">
        <f t="shared" si="73"/>
        <v/>
      </c>
    </row>
    <row r="314" spans="1:23" x14ac:dyDescent="0.25">
      <c r="A314" s="24"/>
      <c r="B314" s="22"/>
      <c r="C314" s="31"/>
      <c r="D314" s="31"/>
      <c r="E314" s="31"/>
      <c r="F314" s="31"/>
      <c r="G314" s="31"/>
      <c r="H314" s="31"/>
      <c r="I314" s="31"/>
      <c r="J314" s="32"/>
      <c r="K314" s="24" t="str">
        <f t="shared" si="61"/>
        <v/>
      </c>
      <c r="L314" s="22" t="str">
        <f t="shared" ca="1" si="62"/>
        <v/>
      </c>
      <c r="M314" s="22" t="str">
        <f t="shared" ca="1" si="63"/>
        <v/>
      </c>
      <c r="N314" s="22" t="str">
        <f t="shared" ca="1" si="64"/>
        <v/>
      </c>
      <c r="O314" s="22" t="str">
        <f t="shared" si="65"/>
        <v/>
      </c>
      <c r="P314" s="22" t="str">
        <f t="shared" ca="1" si="66"/>
        <v/>
      </c>
      <c r="Q314" s="22" t="str">
        <f t="shared" ca="1" si="67"/>
        <v/>
      </c>
      <c r="R314" s="22" t="str">
        <f t="shared" ca="1" si="68"/>
        <v/>
      </c>
      <c r="S314" s="22" t="str">
        <f t="shared" si="69"/>
        <v/>
      </c>
      <c r="T314" s="22" t="str">
        <f t="shared" si="70"/>
        <v/>
      </c>
      <c r="U314" s="22" t="str">
        <f t="shared" si="71"/>
        <v/>
      </c>
      <c r="V314" s="22" t="str">
        <f t="shared" si="72"/>
        <v/>
      </c>
      <c r="W314" s="26" t="str">
        <f t="shared" si="73"/>
        <v/>
      </c>
    </row>
    <row r="315" spans="1:23" x14ac:dyDescent="0.25">
      <c r="A315" s="24"/>
      <c r="B315" s="22"/>
      <c r="C315" s="31"/>
      <c r="D315" s="31"/>
      <c r="E315" s="31"/>
      <c r="F315" s="31"/>
      <c r="G315" s="31"/>
      <c r="H315" s="31"/>
      <c r="I315" s="31"/>
      <c r="J315" s="32"/>
      <c r="K315" s="24" t="str">
        <f t="shared" si="61"/>
        <v/>
      </c>
      <c r="L315" s="22" t="str">
        <f t="shared" ca="1" si="62"/>
        <v/>
      </c>
      <c r="M315" s="22" t="str">
        <f t="shared" ca="1" si="63"/>
        <v/>
      </c>
      <c r="N315" s="22" t="str">
        <f t="shared" ca="1" si="64"/>
        <v/>
      </c>
      <c r="O315" s="22" t="str">
        <f t="shared" si="65"/>
        <v/>
      </c>
      <c r="P315" s="22" t="str">
        <f t="shared" ca="1" si="66"/>
        <v/>
      </c>
      <c r="Q315" s="22" t="str">
        <f t="shared" ca="1" si="67"/>
        <v/>
      </c>
      <c r="R315" s="22" t="str">
        <f t="shared" ca="1" si="68"/>
        <v/>
      </c>
      <c r="S315" s="22" t="str">
        <f t="shared" si="69"/>
        <v/>
      </c>
      <c r="T315" s="22" t="str">
        <f t="shared" si="70"/>
        <v/>
      </c>
      <c r="U315" s="22" t="str">
        <f t="shared" si="71"/>
        <v/>
      </c>
      <c r="V315" s="22" t="str">
        <f t="shared" si="72"/>
        <v/>
      </c>
      <c r="W315" s="26" t="str">
        <f t="shared" si="73"/>
        <v/>
      </c>
    </row>
    <row r="316" spans="1:23" x14ac:dyDescent="0.25">
      <c r="A316" s="24"/>
      <c r="B316" s="22"/>
      <c r="C316" s="31"/>
      <c r="D316" s="31"/>
      <c r="E316" s="31"/>
      <c r="F316" s="31"/>
      <c r="G316" s="31"/>
      <c r="H316" s="31"/>
      <c r="I316" s="31"/>
      <c r="J316" s="32"/>
      <c r="K316" s="24" t="str">
        <f t="shared" si="61"/>
        <v/>
      </c>
      <c r="L316" s="22" t="str">
        <f t="shared" ca="1" si="62"/>
        <v/>
      </c>
      <c r="M316" s="22" t="str">
        <f t="shared" ca="1" si="63"/>
        <v/>
      </c>
      <c r="N316" s="22" t="str">
        <f t="shared" ca="1" si="64"/>
        <v/>
      </c>
      <c r="O316" s="22" t="str">
        <f t="shared" si="65"/>
        <v/>
      </c>
      <c r="P316" s="22" t="str">
        <f t="shared" ca="1" si="66"/>
        <v/>
      </c>
      <c r="Q316" s="22" t="str">
        <f t="shared" ca="1" si="67"/>
        <v/>
      </c>
      <c r="R316" s="22" t="str">
        <f t="shared" ca="1" si="68"/>
        <v/>
      </c>
      <c r="S316" s="22" t="str">
        <f t="shared" si="69"/>
        <v/>
      </c>
      <c r="T316" s="22" t="str">
        <f t="shared" si="70"/>
        <v/>
      </c>
      <c r="U316" s="22" t="str">
        <f t="shared" si="71"/>
        <v/>
      </c>
      <c r="V316" s="22" t="str">
        <f t="shared" si="72"/>
        <v/>
      </c>
      <c r="W316" s="26" t="str">
        <f t="shared" si="73"/>
        <v/>
      </c>
    </row>
    <row r="317" spans="1:23" x14ac:dyDescent="0.25">
      <c r="A317" s="24"/>
      <c r="B317" s="22"/>
      <c r="C317" s="31"/>
      <c r="D317" s="31"/>
      <c r="E317" s="31"/>
      <c r="F317" s="31"/>
      <c r="G317" s="31"/>
      <c r="H317" s="31"/>
      <c r="I317" s="31"/>
      <c r="J317" s="32"/>
      <c r="K317" s="24" t="str">
        <f t="shared" si="61"/>
        <v/>
      </c>
      <c r="L317" s="22" t="str">
        <f t="shared" ca="1" si="62"/>
        <v/>
      </c>
      <c r="M317" s="22" t="str">
        <f t="shared" ca="1" si="63"/>
        <v/>
      </c>
      <c r="N317" s="22" t="str">
        <f t="shared" ca="1" si="64"/>
        <v/>
      </c>
      <c r="O317" s="22" t="str">
        <f t="shared" si="65"/>
        <v/>
      </c>
      <c r="P317" s="22" t="str">
        <f t="shared" ca="1" si="66"/>
        <v/>
      </c>
      <c r="Q317" s="22" t="str">
        <f t="shared" ca="1" si="67"/>
        <v/>
      </c>
      <c r="R317" s="22" t="str">
        <f t="shared" ca="1" si="68"/>
        <v/>
      </c>
      <c r="S317" s="22" t="str">
        <f t="shared" si="69"/>
        <v/>
      </c>
      <c r="T317" s="22" t="str">
        <f t="shared" si="70"/>
        <v/>
      </c>
      <c r="U317" s="22" t="str">
        <f t="shared" si="71"/>
        <v/>
      </c>
      <c r="V317" s="22" t="str">
        <f t="shared" si="72"/>
        <v/>
      </c>
      <c r="W317" s="26" t="str">
        <f t="shared" si="73"/>
        <v/>
      </c>
    </row>
    <row r="318" spans="1:23" x14ac:dyDescent="0.25">
      <c r="A318" s="24"/>
      <c r="B318" s="22"/>
      <c r="C318" s="31"/>
      <c r="D318" s="31"/>
      <c r="E318" s="31"/>
      <c r="F318" s="31"/>
      <c r="G318" s="31"/>
      <c r="H318" s="31"/>
      <c r="I318" s="31"/>
      <c r="J318" s="32"/>
      <c r="K318" s="24" t="str">
        <f t="shared" si="61"/>
        <v/>
      </c>
      <c r="L318" s="22" t="str">
        <f t="shared" ca="1" si="62"/>
        <v/>
      </c>
      <c r="M318" s="22" t="str">
        <f t="shared" ca="1" si="63"/>
        <v/>
      </c>
      <c r="N318" s="22" t="str">
        <f t="shared" ca="1" si="64"/>
        <v/>
      </c>
      <c r="O318" s="22" t="str">
        <f t="shared" si="65"/>
        <v/>
      </c>
      <c r="P318" s="22" t="str">
        <f t="shared" ca="1" si="66"/>
        <v/>
      </c>
      <c r="Q318" s="22" t="str">
        <f t="shared" ca="1" si="67"/>
        <v/>
      </c>
      <c r="R318" s="22" t="str">
        <f t="shared" ca="1" si="68"/>
        <v/>
      </c>
      <c r="S318" s="22" t="str">
        <f t="shared" si="69"/>
        <v/>
      </c>
      <c r="T318" s="22" t="str">
        <f t="shared" si="70"/>
        <v/>
      </c>
      <c r="U318" s="22" t="str">
        <f t="shared" si="71"/>
        <v/>
      </c>
      <c r="V318" s="22" t="str">
        <f t="shared" si="72"/>
        <v/>
      </c>
      <c r="W318" s="26" t="str">
        <f t="shared" si="73"/>
        <v/>
      </c>
    </row>
    <row r="319" spans="1:23" x14ac:dyDescent="0.25">
      <c r="A319" s="24"/>
      <c r="B319" s="22"/>
      <c r="C319" s="31"/>
      <c r="D319" s="31"/>
      <c r="E319" s="31"/>
      <c r="F319" s="31"/>
      <c r="G319" s="31"/>
      <c r="H319" s="31"/>
      <c r="I319" s="31"/>
      <c r="J319" s="32"/>
      <c r="K319" s="24" t="str">
        <f t="shared" si="61"/>
        <v/>
      </c>
      <c r="L319" s="22" t="str">
        <f t="shared" ca="1" si="62"/>
        <v/>
      </c>
      <c r="M319" s="22" t="str">
        <f t="shared" ca="1" si="63"/>
        <v/>
      </c>
      <c r="N319" s="22" t="str">
        <f t="shared" ca="1" si="64"/>
        <v/>
      </c>
      <c r="O319" s="22" t="str">
        <f t="shared" si="65"/>
        <v/>
      </c>
      <c r="P319" s="22" t="str">
        <f t="shared" ca="1" si="66"/>
        <v/>
      </c>
      <c r="Q319" s="22" t="str">
        <f t="shared" ca="1" si="67"/>
        <v/>
      </c>
      <c r="R319" s="22" t="str">
        <f t="shared" ca="1" si="68"/>
        <v/>
      </c>
      <c r="S319" s="22" t="str">
        <f t="shared" si="69"/>
        <v/>
      </c>
      <c r="T319" s="22" t="str">
        <f t="shared" si="70"/>
        <v/>
      </c>
      <c r="U319" s="22" t="str">
        <f t="shared" si="71"/>
        <v/>
      </c>
      <c r="V319" s="22" t="str">
        <f t="shared" si="72"/>
        <v/>
      </c>
      <c r="W319" s="26" t="str">
        <f t="shared" si="73"/>
        <v/>
      </c>
    </row>
    <row r="320" spans="1:23" x14ac:dyDescent="0.25">
      <c r="A320" s="24"/>
      <c r="B320" s="22"/>
      <c r="C320" s="31"/>
      <c r="D320" s="31"/>
      <c r="E320" s="31"/>
      <c r="F320" s="31"/>
      <c r="G320" s="31"/>
      <c r="H320" s="31"/>
      <c r="I320" s="31"/>
      <c r="J320" s="32"/>
      <c r="K320" s="24" t="str">
        <f t="shared" si="61"/>
        <v/>
      </c>
      <c r="L320" s="22" t="str">
        <f t="shared" ca="1" si="62"/>
        <v/>
      </c>
      <c r="M320" s="22" t="str">
        <f t="shared" ca="1" si="63"/>
        <v/>
      </c>
      <c r="N320" s="22" t="str">
        <f t="shared" ca="1" si="64"/>
        <v/>
      </c>
      <c r="O320" s="22" t="str">
        <f t="shared" si="65"/>
        <v/>
      </c>
      <c r="P320" s="22" t="str">
        <f t="shared" ca="1" si="66"/>
        <v/>
      </c>
      <c r="Q320" s="22" t="str">
        <f t="shared" ca="1" si="67"/>
        <v/>
      </c>
      <c r="R320" s="22" t="str">
        <f t="shared" ca="1" si="68"/>
        <v/>
      </c>
      <c r="S320" s="22" t="str">
        <f t="shared" si="69"/>
        <v/>
      </c>
      <c r="T320" s="22" t="str">
        <f t="shared" si="70"/>
        <v/>
      </c>
      <c r="U320" s="22" t="str">
        <f t="shared" si="71"/>
        <v/>
      </c>
      <c r="V320" s="22" t="str">
        <f t="shared" si="72"/>
        <v/>
      </c>
      <c r="W320" s="26" t="str">
        <f t="shared" si="73"/>
        <v/>
      </c>
    </row>
    <row r="321" spans="1:23" x14ac:dyDescent="0.25">
      <c r="A321" s="24"/>
      <c r="B321" s="22"/>
      <c r="C321" s="31"/>
      <c r="D321" s="31"/>
      <c r="E321" s="31"/>
      <c r="F321" s="31"/>
      <c r="G321" s="31"/>
      <c r="H321" s="31"/>
      <c r="I321" s="31"/>
      <c r="J321" s="32"/>
      <c r="K321" s="24" t="str">
        <f t="shared" si="61"/>
        <v/>
      </c>
      <c r="L321" s="22" t="str">
        <f t="shared" ca="1" si="62"/>
        <v/>
      </c>
      <c r="M321" s="22" t="str">
        <f t="shared" ca="1" si="63"/>
        <v/>
      </c>
      <c r="N321" s="22" t="str">
        <f t="shared" ca="1" si="64"/>
        <v/>
      </c>
      <c r="O321" s="22" t="str">
        <f t="shared" si="65"/>
        <v/>
      </c>
      <c r="P321" s="22" t="str">
        <f t="shared" ca="1" si="66"/>
        <v/>
      </c>
      <c r="Q321" s="22" t="str">
        <f t="shared" ca="1" si="67"/>
        <v/>
      </c>
      <c r="R321" s="22" t="str">
        <f t="shared" ca="1" si="68"/>
        <v/>
      </c>
      <c r="S321" s="22" t="str">
        <f t="shared" si="69"/>
        <v/>
      </c>
      <c r="T321" s="22" t="str">
        <f t="shared" si="70"/>
        <v/>
      </c>
      <c r="U321" s="22" t="str">
        <f t="shared" si="71"/>
        <v/>
      </c>
      <c r="V321" s="22" t="str">
        <f t="shared" si="72"/>
        <v/>
      </c>
      <c r="W321" s="26" t="str">
        <f t="shared" si="73"/>
        <v/>
      </c>
    </row>
    <row r="322" spans="1:23" x14ac:dyDescent="0.25">
      <c r="A322" s="24"/>
      <c r="B322" s="22"/>
      <c r="C322" s="31"/>
      <c r="D322" s="31"/>
      <c r="E322" s="31"/>
      <c r="F322" s="31"/>
      <c r="G322" s="31"/>
      <c r="H322" s="31"/>
      <c r="I322" s="31"/>
      <c r="J322" s="32"/>
      <c r="K322" s="24" t="str">
        <f t="shared" si="61"/>
        <v/>
      </c>
      <c r="L322" s="22" t="str">
        <f t="shared" ca="1" si="62"/>
        <v/>
      </c>
      <c r="M322" s="22" t="str">
        <f t="shared" ca="1" si="63"/>
        <v/>
      </c>
      <c r="N322" s="22" t="str">
        <f t="shared" ca="1" si="64"/>
        <v/>
      </c>
      <c r="O322" s="22" t="str">
        <f t="shared" si="65"/>
        <v/>
      </c>
      <c r="P322" s="22" t="str">
        <f t="shared" ca="1" si="66"/>
        <v/>
      </c>
      <c r="Q322" s="22" t="str">
        <f t="shared" ca="1" si="67"/>
        <v/>
      </c>
      <c r="R322" s="22" t="str">
        <f t="shared" ca="1" si="68"/>
        <v/>
      </c>
      <c r="S322" s="22" t="str">
        <f t="shared" si="69"/>
        <v/>
      </c>
      <c r="T322" s="22" t="str">
        <f t="shared" si="70"/>
        <v/>
      </c>
      <c r="U322" s="22" t="str">
        <f t="shared" si="71"/>
        <v/>
      </c>
      <c r="V322" s="22" t="str">
        <f t="shared" si="72"/>
        <v/>
      </c>
      <c r="W322" s="26" t="str">
        <f t="shared" si="73"/>
        <v/>
      </c>
    </row>
    <row r="323" spans="1:23" x14ac:dyDescent="0.25">
      <c r="A323" s="24"/>
      <c r="B323" s="22"/>
      <c r="C323" s="31"/>
      <c r="D323" s="31"/>
      <c r="E323" s="31"/>
      <c r="F323" s="31"/>
      <c r="G323" s="31"/>
      <c r="H323" s="31"/>
      <c r="I323" s="31"/>
      <c r="J323" s="32"/>
      <c r="K323" s="24" t="str">
        <f t="shared" si="61"/>
        <v/>
      </c>
      <c r="L323" s="22" t="str">
        <f t="shared" ca="1" si="62"/>
        <v/>
      </c>
      <c r="M323" s="22" t="str">
        <f t="shared" ca="1" si="63"/>
        <v/>
      </c>
      <c r="N323" s="22" t="str">
        <f t="shared" ca="1" si="64"/>
        <v/>
      </c>
      <c r="O323" s="22" t="str">
        <f t="shared" si="65"/>
        <v/>
      </c>
      <c r="P323" s="22" t="str">
        <f t="shared" ca="1" si="66"/>
        <v/>
      </c>
      <c r="Q323" s="22" t="str">
        <f t="shared" ca="1" si="67"/>
        <v/>
      </c>
      <c r="R323" s="22" t="str">
        <f t="shared" ca="1" si="68"/>
        <v/>
      </c>
      <c r="S323" s="22" t="str">
        <f t="shared" si="69"/>
        <v/>
      </c>
      <c r="T323" s="22" t="str">
        <f t="shared" si="70"/>
        <v/>
      </c>
      <c r="U323" s="22" t="str">
        <f t="shared" si="71"/>
        <v/>
      </c>
      <c r="V323" s="22" t="str">
        <f t="shared" si="72"/>
        <v/>
      </c>
      <c r="W323" s="26" t="str">
        <f t="shared" si="73"/>
        <v/>
      </c>
    </row>
    <row r="324" spans="1:23" x14ac:dyDescent="0.25">
      <c r="A324" s="24"/>
      <c r="B324" s="22"/>
      <c r="C324" s="31"/>
      <c r="D324" s="31"/>
      <c r="E324" s="31"/>
      <c r="F324" s="31"/>
      <c r="G324" s="31"/>
      <c r="H324" s="31"/>
      <c r="I324" s="31"/>
      <c r="J324" s="32"/>
      <c r="K324" s="24" t="str">
        <f t="shared" ref="K324:K387" si="74">IF(ISBLANK(A324),"",IF(ISBLANK(B324),0,IF(B324="Retourné",1,0)))</f>
        <v/>
      </c>
      <c r="L324" s="22" t="str">
        <f t="shared" ref="L324:L387" ca="1" si="75">IF(ISBLANK(A324),"",IF(ISBLANK(C324),0,IF(EDATE(C324,6)&gt;=TODAY(),1,0)))</f>
        <v/>
      </c>
      <c r="M324" s="22" t="str">
        <f t="shared" ref="M324:M387" ca="1" si="76">IF(ISBLANK(A324),"",IF(ISBLANK(D324),0,IF(EDATE(D324,6)&gt;=TODAY(),1,0)))</f>
        <v/>
      </c>
      <c r="N324" s="22" t="str">
        <f t="shared" ref="N324:N387" ca="1" si="77">IF(ISBLANK(A324),"",IF(ISBLANK(E324),0,IF(E324&gt;=TODAY(),1,0)))</f>
        <v/>
      </c>
      <c r="O324" s="22" t="str">
        <f t="shared" ref="O324:O387" si="78">IF(ISBLANK(A324),"",IF(ISBLANK(H324),0,IF(152="NA","NA",IF(H324="Retournée",1,0))))</f>
        <v/>
      </c>
      <c r="P324" s="22" t="str">
        <f t="shared" ref="P324:P387" ca="1" si="79">IF(ISBLANK(A324),"",IF(ISBLANK(F324),0,IF(EDATE(F324,6)&gt;=TODAY(),1,0)))</f>
        <v/>
      </c>
      <c r="Q324" s="22" t="str">
        <f t="shared" ref="Q324:Q387" ca="1" si="80">IF(ISBLANK(A324),"",IF(ISBLANK(G324),0,IF(EDATE(G324,12)&gt;=TODAY(),1,0)))</f>
        <v/>
      </c>
      <c r="R324" s="22" t="str">
        <f t="shared" ref="R324:R387" ca="1" si="81">IF(ISBLANK(A324),"",IF(ISBLANK(I324),0,IF(EDATE(I324,3)&gt;=TODAY(),1,0)))</f>
        <v/>
      </c>
      <c r="S324" s="22" t="str">
        <f t="shared" ref="S324:S387" si="82">IF(ISBLANK(A324),"",IF(ISBLANK(J324),0,IF(J324="NA","NA",IF(J324="Retournée",1,0))))</f>
        <v/>
      </c>
      <c r="T324" s="22" t="str">
        <f t="shared" ref="T324:T387" si="83">IF(ISBLANK(A324),"",SUM(K324:S324))</f>
        <v/>
      </c>
      <c r="U324" s="22" t="str">
        <f t="shared" ref="U324:U387" si="84">IF(ISBLANK(A324),"",COUNT(K324:S324))</f>
        <v/>
      </c>
      <c r="V324" s="22" t="str">
        <f t="shared" ref="V324:V387" si="85">IF(ISBLANK(A324),"",T324/U324)</f>
        <v/>
      </c>
      <c r="W324" s="26" t="str">
        <f t="shared" ref="W324:W387" si="86">IF(ISBLANK(A324),"",COUNTIF(K324:S324,0))</f>
        <v/>
      </c>
    </row>
    <row r="325" spans="1:23" x14ac:dyDescent="0.25">
      <c r="A325" s="24"/>
      <c r="B325" s="22"/>
      <c r="C325" s="31"/>
      <c r="D325" s="31"/>
      <c r="E325" s="31"/>
      <c r="F325" s="31"/>
      <c r="G325" s="31"/>
      <c r="H325" s="31"/>
      <c r="I325" s="31"/>
      <c r="J325" s="32"/>
      <c r="K325" s="24" t="str">
        <f t="shared" si="74"/>
        <v/>
      </c>
      <c r="L325" s="22" t="str">
        <f t="shared" ca="1" si="75"/>
        <v/>
      </c>
      <c r="M325" s="22" t="str">
        <f t="shared" ca="1" si="76"/>
        <v/>
      </c>
      <c r="N325" s="22" t="str">
        <f t="shared" ca="1" si="77"/>
        <v/>
      </c>
      <c r="O325" s="22" t="str">
        <f t="shared" si="78"/>
        <v/>
      </c>
      <c r="P325" s="22" t="str">
        <f t="shared" ca="1" si="79"/>
        <v/>
      </c>
      <c r="Q325" s="22" t="str">
        <f t="shared" ca="1" si="80"/>
        <v/>
      </c>
      <c r="R325" s="22" t="str">
        <f t="shared" ca="1" si="81"/>
        <v/>
      </c>
      <c r="S325" s="22" t="str">
        <f t="shared" si="82"/>
        <v/>
      </c>
      <c r="T325" s="22" t="str">
        <f t="shared" si="83"/>
        <v/>
      </c>
      <c r="U325" s="22" t="str">
        <f t="shared" si="84"/>
        <v/>
      </c>
      <c r="V325" s="22" t="str">
        <f t="shared" si="85"/>
        <v/>
      </c>
      <c r="W325" s="26" t="str">
        <f t="shared" si="86"/>
        <v/>
      </c>
    </row>
    <row r="326" spans="1:23" x14ac:dyDescent="0.25">
      <c r="A326" s="24"/>
      <c r="B326" s="22"/>
      <c r="C326" s="31"/>
      <c r="D326" s="31"/>
      <c r="E326" s="31"/>
      <c r="F326" s="31"/>
      <c r="G326" s="31"/>
      <c r="H326" s="31"/>
      <c r="I326" s="31"/>
      <c r="J326" s="32"/>
      <c r="K326" s="24" t="str">
        <f t="shared" si="74"/>
        <v/>
      </c>
      <c r="L326" s="22" t="str">
        <f t="shared" ca="1" si="75"/>
        <v/>
      </c>
      <c r="M326" s="22" t="str">
        <f t="shared" ca="1" si="76"/>
        <v/>
      </c>
      <c r="N326" s="22" t="str">
        <f t="shared" ca="1" si="77"/>
        <v/>
      </c>
      <c r="O326" s="22" t="str">
        <f t="shared" si="78"/>
        <v/>
      </c>
      <c r="P326" s="22" t="str">
        <f t="shared" ca="1" si="79"/>
        <v/>
      </c>
      <c r="Q326" s="22" t="str">
        <f t="shared" ca="1" si="80"/>
        <v/>
      </c>
      <c r="R326" s="22" t="str">
        <f t="shared" ca="1" si="81"/>
        <v/>
      </c>
      <c r="S326" s="22" t="str">
        <f t="shared" si="82"/>
        <v/>
      </c>
      <c r="T326" s="22" t="str">
        <f t="shared" si="83"/>
        <v/>
      </c>
      <c r="U326" s="22" t="str">
        <f t="shared" si="84"/>
        <v/>
      </c>
      <c r="V326" s="22" t="str">
        <f t="shared" si="85"/>
        <v/>
      </c>
      <c r="W326" s="26" t="str">
        <f t="shared" si="86"/>
        <v/>
      </c>
    </row>
    <row r="327" spans="1:23" x14ac:dyDescent="0.25">
      <c r="A327" s="24"/>
      <c r="B327" s="22"/>
      <c r="C327" s="31"/>
      <c r="D327" s="31"/>
      <c r="E327" s="31"/>
      <c r="F327" s="31"/>
      <c r="G327" s="31"/>
      <c r="H327" s="31"/>
      <c r="I327" s="31"/>
      <c r="J327" s="32"/>
      <c r="K327" s="24" t="str">
        <f t="shared" si="74"/>
        <v/>
      </c>
      <c r="L327" s="22" t="str">
        <f t="shared" ca="1" si="75"/>
        <v/>
      </c>
      <c r="M327" s="22" t="str">
        <f t="shared" ca="1" si="76"/>
        <v/>
      </c>
      <c r="N327" s="22" t="str">
        <f t="shared" ca="1" si="77"/>
        <v/>
      </c>
      <c r="O327" s="22" t="str">
        <f t="shared" si="78"/>
        <v/>
      </c>
      <c r="P327" s="22" t="str">
        <f t="shared" ca="1" si="79"/>
        <v/>
      </c>
      <c r="Q327" s="22" t="str">
        <f t="shared" ca="1" si="80"/>
        <v/>
      </c>
      <c r="R327" s="22" t="str">
        <f t="shared" ca="1" si="81"/>
        <v/>
      </c>
      <c r="S327" s="22" t="str">
        <f t="shared" si="82"/>
        <v/>
      </c>
      <c r="T327" s="22" t="str">
        <f t="shared" si="83"/>
        <v/>
      </c>
      <c r="U327" s="22" t="str">
        <f t="shared" si="84"/>
        <v/>
      </c>
      <c r="V327" s="22" t="str">
        <f t="shared" si="85"/>
        <v/>
      </c>
      <c r="W327" s="26" t="str">
        <f t="shared" si="86"/>
        <v/>
      </c>
    </row>
    <row r="328" spans="1:23" x14ac:dyDescent="0.25">
      <c r="A328" s="24"/>
      <c r="B328" s="22"/>
      <c r="C328" s="31"/>
      <c r="D328" s="31"/>
      <c r="E328" s="31"/>
      <c r="F328" s="31"/>
      <c r="G328" s="31"/>
      <c r="H328" s="31"/>
      <c r="I328" s="31"/>
      <c r="J328" s="32"/>
      <c r="K328" s="24" t="str">
        <f t="shared" si="74"/>
        <v/>
      </c>
      <c r="L328" s="22" t="str">
        <f t="shared" ca="1" si="75"/>
        <v/>
      </c>
      <c r="M328" s="22" t="str">
        <f t="shared" ca="1" si="76"/>
        <v/>
      </c>
      <c r="N328" s="22" t="str">
        <f t="shared" ca="1" si="77"/>
        <v/>
      </c>
      <c r="O328" s="22" t="str">
        <f t="shared" si="78"/>
        <v/>
      </c>
      <c r="P328" s="22" t="str">
        <f t="shared" ca="1" si="79"/>
        <v/>
      </c>
      <c r="Q328" s="22" t="str">
        <f t="shared" ca="1" si="80"/>
        <v/>
      </c>
      <c r="R328" s="22" t="str">
        <f t="shared" ca="1" si="81"/>
        <v/>
      </c>
      <c r="S328" s="22" t="str">
        <f t="shared" si="82"/>
        <v/>
      </c>
      <c r="T328" s="22" t="str">
        <f t="shared" si="83"/>
        <v/>
      </c>
      <c r="U328" s="22" t="str">
        <f t="shared" si="84"/>
        <v/>
      </c>
      <c r="V328" s="22" t="str">
        <f t="shared" si="85"/>
        <v/>
      </c>
      <c r="W328" s="26" t="str">
        <f t="shared" si="86"/>
        <v/>
      </c>
    </row>
    <row r="329" spans="1:23" x14ac:dyDescent="0.25">
      <c r="A329" s="24"/>
      <c r="B329" s="22"/>
      <c r="C329" s="31"/>
      <c r="D329" s="31"/>
      <c r="E329" s="31"/>
      <c r="F329" s="31"/>
      <c r="G329" s="31"/>
      <c r="H329" s="31"/>
      <c r="I329" s="31"/>
      <c r="J329" s="32"/>
      <c r="K329" s="24" t="str">
        <f t="shared" si="74"/>
        <v/>
      </c>
      <c r="L329" s="22" t="str">
        <f t="shared" ca="1" si="75"/>
        <v/>
      </c>
      <c r="M329" s="22" t="str">
        <f t="shared" ca="1" si="76"/>
        <v/>
      </c>
      <c r="N329" s="22" t="str">
        <f t="shared" ca="1" si="77"/>
        <v/>
      </c>
      <c r="O329" s="22" t="str">
        <f t="shared" si="78"/>
        <v/>
      </c>
      <c r="P329" s="22" t="str">
        <f t="shared" ca="1" si="79"/>
        <v/>
      </c>
      <c r="Q329" s="22" t="str">
        <f t="shared" ca="1" si="80"/>
        <v/>
      </c>
      <c r="R329" s="22" t="str">
        <f t="shared" ca="1" si="81"/>
        <v/>
      </c>
      <c r="S329" s="22" t="str">
        <f t="shared" si="82"/>
        <v/>
      </c>
      <c r="T329" s="22" t="str">
        <f t="shared" si="83"/>
        <v/>
      </c>
      <c r="U329" s="22" t="str">
        <f t="shared" si="84"/>
        <v/>
      </c>
      <c r="V329" s="22" t="str">
        <f t="shared" si="85"/>
        <v/>
      </c>
      <c r="W329" s="26" t="str">
        <f t="shared" si="86"/>
        <v/>
      </c>
    </row>
    <row r="330" spans="1:23" x14ac:dyDescent="0.25">
      <c r="A330" s="24"/>
      <c r="B330" s="22"/>
      <c r="C330" s="31"/>
      <c r="D330" s="31"/>
      <c r="E330" s="31"/>
      <c r="F330" s="31"/>
      <c r="G330" s="31"/>
      <c r="H330" s="31"/>
      <c r="I330" s="31"/>
      <c r="J330" s="32"/>
      <c r="K330" s="24" t="str">
        <f t="shared" si="74"/>
        <v/>
      </c>
      <c r="L330" s="22" t="str">
        <f t="shared" ca="1" si="75"/>
        <v/>
      </c>
      <c r="M330" s="22" t="str">
        <f t="shared" ca="1" si="76"/>
        <v/>
      </c>
      <c r="N330" s="22" t="str">
        <f t="shared" ca="1" si="77"/>
        <v/>
      </c>
      <c r="O330" s="22" t="str">
        <f t="shared" si="78"/>
        <v/>
      </c>
      <c r="P330" s="22" t="str">
        <f t="shared" ca="1" si="79"/>
        <v/>
      </c>
      <c r="Q330" s="22" t="str">
        <f t="shared" ca="1" si="80"/>
        <v/>
      </c>
      <c r="R330" s="22" t="str">
        <f t="shared" ca="1" si="81"/>
        <v/>
      </c>
      <c r="S330" s="22" t="str">
        <f t="shared" si="82"/>
        <v/>
      </c>
      <c r="T330" s="22" t="str">
        <f t="shared" si="83"/>
        <v/>
      </c>
      <c r="U330" s="22" t="str">
        <f t="shared" si="84"/>
        <v/>
      </c>
      <c r="V330" s="22" t="str">
        <f t="shared" si="85"/>
        <v/>
      </c>
      <c r="W330" s="26" t="str">
        <f t="shared" si="86"/>
        <v/>
      </c>
    </row>
    <row r="331" spans="1:23" x14ac:dyDescent="0.25">
      <c r="A331" s="24"/>
      <c r="B331" s="22"/>
      <c r="C331" s="31"/>
      <c r="D331" s="31"/>
      <c r="E331" s="31"/>
      <c r="F331" s="31"/>
      <c r="G331" s="31"/>
      <c r="H331" s="31"/>
      <c r="I331" s="31"/>
      <c r="J331" s="32"/>
      <c r="K331" s="24" t="str">
        <f t="shared" si="74"/>
        <v/>
      </c>
      <c r="L331" s="22" t="str">
        <f t="shared" ca="1" si="75"/>
        <v/>
      </c>
      <c r="M331" s="22" t="str">
        <f t="shared" ca="1" si="76"/>
        <v/>
      </c>
      <c r="N331" s="22" t="str">
        <f t="shared" ca="1" si="77"/>
        <v/>
      </c>
      <c r="O331" s="22" t="str">
        <f t="shared" si="78"/>
        <v/>
      </c>
      <c r="P331" s="22" t="str">
        <f t="shared" ca="1" si="79"/>
        <v/>
      </c>
      <c r="Q331" s="22" t="str">
        <f t="shared" ca="1" si="80"/>
        <v/>
      </c>
      <c r="R331" s="22" t="str">
        <f t="shared" ca="1" si="81"/>
        <v/>
      </c>
      <c r="S331" s="22" t="str">
        <f t="shared" si="82"/>
        <v/>
      </c>
      <c r="T331" s="22" t="str">
        <f t="shared" si="83"/>
        <v/>
      </c>
      <c r="U331" s="22" t="str">
        <f t="shared" si="84"/>
        <v/>
      </c>
      <c r="V331" s="22" t="str">
        <f t="shared" si="85"/>
        <v/>
      </c>
      <c r="W331" s="26" t="str">
        <f t="shared" si="86"/>
        <v/>
      </c>
    </row>
    <row r="332" spans="1:23" x14ac:dyDescent="0.25">
      <c r="A332" s="24"/>
      <c r="B332" s="22"/>
      <c r="C332" s="31"/>
      <c r="D332" s="31"/>
      <c r="E332" s="31"/>
      <c r="F332" s="31"/>
      <c r="G332" s="31"/>
      <c r="H332" s="31"/>
      <c r="I332" s="31"/>
      <c r="J332" s="32"/>
      <c r="K332" s="24" t="str">
        <f t="shared" si="74"/>
        <v/>
      </c>
      <c r="L332" s="22" t="str">
        <f t="shared" ca="1" si="75"/>
        <v/>
      </c>
      <c r="M332" s="22" t="str">
        <f t="shared" ca="1" si="76"/>
        <v/>
      </c>
      <c r="N332" s="22" t="str">
        <f t="shared" ca="1" si="77"/>
        <v/>
      </c>
      <c r="O332" s="22" t="str">
        <f t="shared" si="78"/>
        <v/>
      </c>
      <c r="P332" s="22" t="str">
        <f t="shared" ca="1" si="79"/>
        <v/>
      </c>
      <c r="Q332" s="22" t="str">
        <f t="shared" ca="1" si="80"/>
        <v/>
      </c>
      <c r="R332" s="22" t="str">
        <f t="shared" ca="1" si="81"/>
        <v/>
      </c>
      <c r="S332" s="22" t="str">
        <f t="shared" si="82"/>
        <v/>
      </c>
      <c r="T332" s="22" t="str">
        <f t="shared" si="83"/>
        <v/>
      </c>
      <c r="U332" s="22" t="str">
        <f t="shared" si="84"/>
        <v/>
      </c>
      <c r="V332" s="22" t="str">
        <f t="shared" si="85"/>
        <v/>
      </c>
      <c r="W332" s="26" t="str">
        <f t="shared" si="86"/>
        <v/>
      </c>
    </row>
    <row r="333" spans="1:23" x14ac:dyDescent="0.25">
      <c r="A333" s="24"/>
      <c r="B333" s="22"/>
      <c r="C333" s="31"/>
      <c r="D333" s="31"/>
      <c r="E333" s="31"/>
      <c r="F333" s="31"/>
      <c r="G333" s="31"/>
      <c r="H333" s="31"/>
      <c r="I333" s="31"/>
      <c r="J333" s="32"/>
      <c r="K333" s="24" t="str">
        <f t="shared" si="74"/>
        <v/>
      </c>
      <c r="L333" s="22" t="str">
        <f t="shared" ca="1" si="75"/>
        <v/>
      </c>
      <c r="M333" s="22" t="str">
        <f t="shared" ca="1" si="76"/>
        <v/>
      </c>
      <c r="N333" s="22" t="str">
        <f t="shared" ca="1" si="77"/>
        <v/>
      </c>
      <c r="O333" s="22" t="str">
        <f t="shared" si="78"/>
        <v/>
      </c>
      <c r="P333" s="22" t="str">
        <f t="shared" ca="1" si="79"/>
        <v/>
      </c>
      <c r="Q333" s="22" t="str">
        <f t="shared" ca="1" si="80"/>
        <v/>
      </c>
      <c r="R333" s="22" t="str">
        <f t="shared" ca="1" si="81"/>
        <v/>
      </c>
      <c r="S333" s="22" t="str">
        <f t="shared" si="82"/>
        <v/>
      </c>
      <c r="T333" s="22" t="str">
        <f t="shared" si="83"/>
        <v/>
      </c>
      <c r="U333" s="22" t="str">
        <f t="shared" si="84"/>
        <v/>
      </c>
      <c r="V333" s="22" t="str">
        <f t="shared" si="85"/>
        <v/>
      </c>
      <c r="W333" s="26" t="str">
        <f t="shared" si="86"/>
        <v/>
      </c>
    </row>
    <row r="334" spans="1:23" x14ac:dyDescent="0.25">
      <c r="A334" s="24"/>
      <c r="B334" s="22"/>
      <c r="C334" s="31"/>
      <c r="D334" s="31"/>
      <c r="E334" s="31"/>
      <c r="F334" s="31"/>
      <c r="G334" s="31"/>
      <c r="H334" s="31"/>
      <c r="I334" s="31"/>
      <c r="J334" s="32"/>
      <c r="K334" s="24" t="str">
        <f t="shared" si="74"/>
        <v/>
      </c>
      <c r="L334" s="22" t="str">
        <f t="shared" ca="1" si="75"/>
        <v/>
      </c>
      <c r="M334" s="22" t="str">
        <f t="shared" ca="1" si="76"/>
        <v/>
      </c>
      <c r="N334" s="22" t="str">
        <f t="shared" ca="1" si="77"/>
        <v/>
      </c>
      <c r="O334" s="22" t="str">
        <f t="shared" si="78"/>
        <v/>
      </c>
      <c r="P334" s="22" t="str">
        <f t="shared" ca="1" si="79"/>
        <v/>
      </c>
      <c r="Q334" s="22" t="str">
        <f t="shared" ca="1" si="80"/>
        <v/>
      </c>
      <c r="R334" s="22" t="str">
        <f t="shared" ca="1" si="81"/>
        <v/>
      </c>
      <c r="S334" s="22" t="str">
        <f t="shared" si="82"/>
        <v/>
      </c>
      <c r="T334" s="22" t="str">
        <f t="shared" si="83"/>
        <v/>
      </c>
      <c r="U334" s="22" t="str">
        <f t="shared" si="84"/>
        <v/>
      </c>
      <c r="V334" s="22" t="str">
        <f t="shared" si="85"/>
        <v/>
      </c>
      <c r="W334" s="26" t="str">
        <f t="shared" si="86"/>
        <v/>
      </c>
    </row>
    <row r="335" spans="1:23" x14ac:dyDescent="0.25">
      <c r="A335" s="24"/>
      <c r="B335" s="22"/>
      <c r="C335" s="31"/>
      <c r="D335" s="31"/>
      <c r="E335" s="31"/>
      <c r="F335" s="31"/>
      <c r="G335" s="31"/>
      <c r="H335" s="31"/>
      <c r="I335" s="31"/>
      <c r="J335" s="32"/>
      <c r="K335" s="24" t="str">
        <f t="shared" si="74"/>
        <v/>
      </c>
      <c r="L335" s="22" t="str">
        <f t="shared" ca="1" si="75"/>
        <v/>
      </c>
      <c r="M335" s="22" t="str">
        <f t="shared" ca="1" si="76"/>
        <v/>
      </c>
      <c r="N335" s="22" t="str">
        <f t="shared" ca="1" si="77"/>
        <v/>
      </c>
      <c r="O335" s="22" t="str">
        <f t="shared" si="78"/>
        <v/>
      </c>
      <c r="P335" s="22" t="str">
        <f t="shared" ca="1" si="79"/>
        <v/>
      </c>
      <c r="Q335" s="22" t="str">
        <f t="shared" ca="1" si="80"/>
        <v/>
      </c>
      <c r="R335" s="22" t="str">
        <f t="shared" ca="1" si="81"/>
        <v/>
      </c>
      <c r="S335" s="22" t="str">
        <f t="shared" si="82"/>
        <v/>
      </c>
      <c r="T335" s="22" t="str">
        <f t="shared" si="83"/>
        <v/>
      </c>
      <c r="U335" s="22" t="str">
        <f t="shared" si="84"/>
        <v/>
      </c>
      <c r="V335" s="22" t="str">
        <f t="shared" si="85"/>
        <v/>
      </c>
      <c r="W335" s="26" t="str">
        <f t="shared" si="86"/>
        <v/>
      </c>
    </row>
    <row r="336" spans="1:23" x14ac:dyDescent="0.25">
      <c r="A336" s="24"/>
      <c r="B336" s="22"/>
      <c r="C336" s="31"/>
      <c r="D336" s="31"/>
      <c r="E336" s="31"/>
      <c r="F336" s="31"/>
      <c r="G336" s="31"/>
      <c r="H336" s="31"/>
      <c r="I336" s="31"/>
      <c r="J336" s="32"/>
      <c r="K336" s="24" t="str">
        <f t="shared" si="74"/>
        <v/>
      </c>
      <c r="L336" s="22" t="str">
        <f t="shared" ca="1" si="75"/>
        <v/>
      </c>
      <c r="M336" s="22" t="str">
        <f t="shared" ca="1" si="76"/>
        <v/>
      </c>
      <c r="N336" s="22" t="str">
        <f t="shared" ca="1" si="77"/>
        <v/>
      </c>
      <c r="O336" s="22" t="str">
        <f t="shared" si="78"/>
        <v/>
      </c>
      <c r="P336" s="22" t="str">
        <f t="shared" ca="1" si="79"/>
        <v/>
      </c>
      <c r="Q336" s="22" t="str">
        <f t="shared" ca="1" si="80"/>
        <v/>
      </c>
      <c r="R336" s="22" t="str">
        <f t="shared" ca="1" si="81"/>
        <v/>
      </c>
      <c r="S336" s="22" t="str">
        <f t="shared" si="82"/>
        <v/>
      </c>
      <c r="T336" s="22" t="str">
        <f t="shared" si="83"/>
        <v/>
      </c>
      <c r="U336" s="22" t="str">
        <f t="shared" si="84"/>
        <v/>
      </c>
      <c r="V336" s="22" t="str">
        <f t="shared" si="85"/>
        <v/>
      </c>
      <c r="W336" s="26" t="str">
        <f t="shared" si="86"/>
        <v/>
      </c>
    </row>
    <row r="337" spans="1:23" x14ac:dyDescent="0.25">
      <c r="A337" s="24"/>
      <c r="B337" s="22"/>
      <c r="C337" s="31"/>
      <c r="D337" s="31"/>
      <c r="E337" s="31"/>
      <c r="F337" s="31"/>
      <c r="G337" s="31"/>
      <c r="H337" s="31"/>
      <c r="I337" s="31"/>
      <c r="J337" s="32"/>
      <c r="K337" s="24" t="str">
        <f t="shared" si="74"/>
        <v/>
      </c>
      <c r="L337" s="22" t="str">
        <f t="shared" ca="1" si="75"/>
        <v/>
      </c>
      <c r="M337" s="22" t="str">
        <f t="shared" ca="1" si="76"/>
        <v/>
      </c>
      <c r="N337" s="22" t="str">
        <f t="shared" ca="1" si="77"/>
        <v/>
      </c>
      <c r="O337" s="22" t="str">
        <f t="shared" si="78"/>
        <v/>
      </c>
      <c r="P337" s="22" t="str">
        <f t="shared" ca="1" si="79"/>
        <v/>
      </c>
      <c r="Q337" s="22" t="str">
        <f t="shared" ca="1" si="80"/>
        <v/>
      </c>
      <c r="R337" s="22" t="str">
        <f t="shared" ca="1" si="81"/>
        <v/>
      </c>
      <c r="S337" s="22" t="str">
        <f t="shared" si="82"/>
        <v/>
      </c>
      <c r="T337" s="22" t="str">
        <f t="shared" si="83"/>
        <v/>
      </c>
      <c r="U337" s="22" t="str">
        <f t="shared" si="84"/>
        <v/>
      </c>
      <c r="V337" s="22" t="str">
        <f t="shared" si="85"/>
        <v/>
      </c>
      <c r="W337" s="26" t="str">
        <f t="shared" si="86"/>
        <v/>
      </c>
    </row>
    <row r="338" spans="1:23" x14ac:dyDescent="0.25">
      <c r="A338" s="24"/>
      <c r="B338" s="22"/>
      <c r="C338" s="31"/>
      <c r="D338" s="31"/>
      <c r="E338" s="31"/>
      <c r="F338" s="31"/>
      <c r="G338" s="31"/>
      <c r="H338" s="31"/>
      <c r="I338" s="31"/>
      <c r="J338" s="32"/>
      <c r="K338" s="24" t="str">
        <f t="shared" si="74"/>
        <v/>
      </c>
      <c r="L338" s="22" t="str">
        <f t="shared" ca="1" si="75"/>
        <v/>
      </c>
      <c r="M338" s="22" t="str">
        <f t="shared" ca="1" si="76"/>
        <v/>
      </c>
      <c r="N338" s="22" t="str">
        <f t="shared" ca="1" si="77"/>
        <v/>
      </c>
      <c r="O338" s="22" t="str">
        <f t="shared" si="78"/>
        <v/>
      </c>
      <c r="P338" s="22" t="str">
        <f t="shared" ca="1" si="79"/>
        <v/>
      </c>
      <c r="Q338" s="22" t="str">
        <f t="shared" ca="1" si="80"/>
        <v/>
      </c>
      <c r="R338" s="22" t="str">
        <f t="shared" ca="1" si="81"/>
        <v/>
      </c>
      <c r="S338" s="22" t="str">
        <f t="shared" si="82"/>
        <v/>
      </c>
      <c r="T338" s="22" t="str">
        <f t="shared" si="83"/>
        <v/>
      </c>
      <c r="U338" s="22" t="str">
        <f t="shared" si="84"/>
        <v/>
      </c>
      <c r="V338" s="22" t="str">
        <f t="shared" si="85"/>
        <v/>
      </c>
      <c r="W338" s="26" t="str">
        <f t="shared" si="86"/>
        <v/>
      </c>
    </row>
    <row r="339" spans="1:23" x14ac:dyDescent="0.25">
      <c r="A339" s="24"/>
      <c r="B339" s="22"/>
      <c r="C339" s="31"/>
      <c r="D339" s="31"/>
      <c r="E339" s="31"/>
      <c r="F339" s="31"/>
      <c r="G339" s="31"/>
      <c r="H339" s="31"/>
      <c r="I339" s="31"/>
      <c r="J339" s="32"/>
      <c r="K339" s="24" t="str">
        <f t="shared" si="74"/>
        <v/>
      </c>
      <c r="L339" s="22" t="str">
        <f t="shared" ca="1" si="75"/>
        <v/>
      </c>
      <c r="M339" s="22" t="str">
        <f t="shared" ca="1" si="76"/>
        <v/>
      </c>
      <c r="N339" s="22" t="str">
        <f t="shared" ca="1" si="77"/>
        <v/>
      </c>
      <c r="O339" s="22" t="str">
        <f t="shared" si="78"/>
        <v/>
      </c>
      <c r="P339" s="22" t="str">
        <f t="shared" ca="1" si="79"/>
        <v/>
      </c>
      <c r="Q339" s="22" t="str">
        <f t="shared" ca="1" si="80"/>
        <v/>
      </c>
      <c r="R339" s="22" t="str">
        <f t="shared" ca="1" si="81"/>
        <v/>
      </c>
      <c r="S339" s="22" t="str">
        <f t="shared" si="82"/>
        <v/>
      </c>
      <c r="T339" s="22" t="str">
        <f t="shared" si="83"/>
        <v/>
      </c>
      <c r="U339" s="22" t="str">
        <f t="shared" si="84"/>
        <v/>
      </c>
      <c r="V339" s="22" t="str">
        <f t="shared" si="85"/>
        <v/>
      </c>
      <c r="W339" s="26" t="str">
        <f t="shared" si="86"/>
        <v/>
      </c>
    </row>
    <row r="340" spans="1:23" x14ac:dyDescent="0.25">
      <c r="A340" s="24"/>
      <c r="B340" s="22"/>
      <c r="C340" s="31"/>
      <c r="D340" s="31"/>
      <c r="E340" s="31"/>
      <c r="F340" s="31"/>
      <c r="G340" s="31"/>
      <c r="H340" s="31"/>
      <c r="I340" s="31"/>
      <c r="J340" s="32"/>
      <c r="K340" s="24" t="str">
        <f t="shared" si="74"/>
        <v/>
      </c>
      <c r="L340" s="22" t="str">
        <f t="shared" ca="1" si="75"/>
        <v/>
      </c>
      <c r="M340" s="22" t="str">
        <f t="shared" ca="1" si="76"/>
        <v/>
      </c>
      <c r="N340" s="22" t="str">
        <f t="shared" ca="1" si="77"/>
        <v/>
      </c>
      <c r="O340" s="22" t="str">
        <f t="shared" si="78"/>
        <v/>
      </c>
      <c r="P340" s="22" t="str">
        <f t="shared" ca="1" si="79"/>
        <v/>
      </c>
      <c r="Q340" s="22" t="str">
        <f t="shared" ca="1" si="80"/>
        <v/>
      </c>
      <c r="R340" s="22" t="str">
        <f t="shared" ca="1" si="81"/>
        <v/>
      </c>
      <c r="S340" s="22" t="str">
        <f t="shared" si="82"/>
        <v/>
      </c>
      <c r="T340" s="22" t="str">
        <f t="shared" si="83"/>
        <v/>
      </c>
      <c r="U340" s="22" t="str">
        <f t="shared" si="84"/>
        <v/>
      </c>
      <c r="V340" s="22" t="str">
        <f t="shared" si="85"/>
        <v/>
      </c>
      <c r="W340" s="26" t="str">
        <f t="shared" si="86"/>
        <v/>
      </c>
    </row>
    <row r="341" spans="1:23" x14ac:dyDescent="0.25">
      <c r="A341" s="24"/>
      <c r="B341" s="22"/>
      <c r="C341" s="31"/>
      <c r="D341" s="31"/>
      <c r="E341" s="31"/>
      <c r="F341" s="31"/>
      <c r="G341" s="31"/>
      <c r="H341" s="31"/>
      <c r="I341" s="31"/>
      <c r="J341" s="32"/>
      <c r="K341" s="24" t="str">
        <f t="shared" si="74"/>
        <v/>
      </c>
      <c r="L341" s="22" t="str">
        <f t="shared" ca="1" si="75"/>
        <v/>
      </c>
      <c r="M341" s="22" t="str">
        <f t="shared" ca="1" si="76"/>
        <v/>
      </c>
      <c r="N341" s="22" t="str">
        <f t="shared" ca="1" si="77"/>
        <v/>
      </c>
      <c r="O341" s="22" t="str">
        <f t="shared" si="78"/>
        <v/>
      </c>
      <c r="P341" s="22" t="str">
        <f t="shared" ca="1" si="79"/>
        <v/>
      </c>
      <c r="Q341" s="22" t="str">
        <f t="shared" ca="1" si="80"/>
        <v/>
      </c>
      <c r="R341" s="22" t="str">
        <f t="shared" ca="1" si="81"/>
        <v/>
      </c>
      <c r="S341" s="22" t="str">
        <f t="shared" si="82"/>
        <v/>
      </c>
      <c r="T341" s="22" t="str">
        <f t="shared" si="83"/>
        <v/>
      </c>
      <c r="U341" s="22" t="str">
        <f t="shared" si="84"/>
        <v/>
      </c>
      <c r="V341" s="22" t="str">
        <f t="shared" si="85"/>
        <v/>
      </c>
      <c r="W341" s="26" t="str">
        <f t="shared" si="86"/>
        <v/>
      </c>
    </row>
    <row r="342" spans="1:23" x14ac:dyDescent="0.25">
      <c r="A342" s="24"/>
      <c r="B342" s="22"/>
      <c r="C342" s="31"/>
      <c r="D342" s="31"/>
      <c r="E342" s="31"/>
      <c r="F342" s="31"/>
      <c r="G342" s="31"/>
      <c r="H342" s="31"/>
      <c r="I342" s="31"/>
      <c r="J342" s="32"/>
      <c r="K342" s="24" t="str">
        <f t="shared" si="74"/>
        <v/>
      </c>
      <c r="L342" s="22" t="str">
        <f t="shared" ca="1" si="75"/>
        <v/>
      </c>
      <c r="M342" s="22" t="str">
        <f t="shared" ca="1" si="76"/>
        <v/>
      </c>
      <c r="N342" s="22" t="str">
        <f t="shared" ca="1" si="77"/>
        <v/>
      </c>
      <c r="O342" s="22" t="str">
        <f t="shared" si="78"/>
        <v/>
      </c>
      <c r="P342" s="22" t="str">
        <f t="shared" ca="1" si="79"/>
        <v/>
      </c>
      <c r="Q342" s="22" t="str">
        <f t="shared" ca="1" si="80"/>
        <v/>
      </c>
      <c r="R342" s="22" t="str">
        <f t="shared" ca="1" si="81"/>
        <v/>
      </c>
      <c r="S342" s="22" t="str">
        <f t="shared" si="82"/>
        <v/>
      </c>
      <c r="T342" s="22" t="str">
        <f t="shared" si="83"/>
        <v/>
      </c>
      <c r="U342" s="22" t="str">
        <f t="shared" si="84"/>
        <v/>
      </c>
      <c r="V342" s="22" t="str">
        <f t="shared" si="85"/>
        <v/>
      </c>
      <c r="W342" s="26" t="str">
        <f t="shared" si="86"/>
        <v/>
      </c>
    </row>
    <row r="343" spans="1:23" x14ac:dyDescent="0.25">
      <c r="A343" s="24"/>
      <c r="B343" s="22"/>
      <c r="C343" s="31"/>
      <c r="D343" s="31"/>
      <c r="E343" s="31"/>
      <c r="F343" s="31"/>
      <c r="G343" s="31"/>
      <c r="H343" s="31"/>
      <c r="I343" s="31"/>
      <c r="J343" s="32"/>
      <c r="K343" s="24" t="str">
        <f t="shared" si="74"/>
        <v/>
      </c>
      <c r="L343" s="22" t="str">
        <f t="shared" ca="1" si="75"/>
        <v/>
      </c>
      <c r="M343" s="22" t="str">
        <f t="shared" ca="1" si="76"/>
        <v/>
      </c>
      <c r="N343" s="22" t="str">
        <f t="shared" ca="1" si="77"/>
        <v/>
      </c>
      <c r="O343" s="22" t="str">
        <f t="shared" si="78"/>
        <v/>
      </c>
      <c r="P343" s="22" t="str">
        <f t="shared" ca="1" si="79"/>
        <v/>
      </c>
      <c r="Q343" s="22" t="str">
        <f t="shared" ca="1" si="80"/>
        <v/>
      </c>
      <c r="R343" s="22" t="str">
        <f t="shared" ca="1" si="81"/>
        <v/>
      </c>
      <c r="S343" s="22" t="str">
        <f t="shared" si="82"/>
        <v/>
      </c>
      <c r="T343" s="22" t="str">
        <f t="shared" si="83"/>
        <v/>
      </c>
      <c r="U343" s="22" t="str">
        <f t="shared" si="84"/>
        <v/>
      </c>
      <c r="V343" s="22" t="str">
        <f t="shared" si="85"/>
        <v/>
      </c>
      <c r="W343" s="26" t="str">
        <f t="shared" si="86"/>
        <v/>
      </c>
    </row>
    <row r="344" spans="1:23" x14ac:dyDescent="0.25">
      <c r="A344" s="24"/>
      <c r="B344" s="22"/>
      <c r="C344" s="31"/>
      <c r="D344" s="31"/>
      <c r="E344" s="31"/>
      <c r="F344" s="31"/>
      <c r="G344" s="31"/>
      <c r="H344" s="31"/>
      <c r="I344" s="31"/>
      <c r="J344" s="32"/>
      <c r="K344" s="24" t="str">
        <f t="shared" si="74"/>
        <v/>
      </c>
      <c r="L344" s="22" t="str">
        <f t="shared" ca="1" si="75"/>
        <v/>
      </c>
      <c r="M344" s="22" t="str">
        <f t="shared" ca="1" si="76"/>
        <v/>
      </c>
      <c r="N344" s="22" t="str">
        <f t="shared" ca="1" si="77"/>
        <v/>
      </c>
      <c r="O344" s="22" t="str">
        <f t="shared" si="78"/>
        <v/>
      </c>
      <c r="P344" s="22" t="str">
        <f t="shared" ca="1" si="79"/>
        <v/>
      </c>
      <c r="Q344" s="22" t="str">
        <f t="shared" ca="1" si="80"/>
        <v/>
      </c>
      <c r="R344" s="22" t="str">
        <f t="shared" ca="1" si="81"/>
        <v/>
      </c>
      <c r="S344" s="22" t="str">
        <f t="shared" si="82"/>
        <v/>
      </c>
      <c r="T344" s="22" t="str">
        <f t="shared" si="83"/>
        <v/>
      </c>
      <c r="U344" s="22" t="str">
        <f t="shared" si="84"/>
        <v/>
      </c>
      <c r="V344" s="22" t="str">
        <f t="shared" si="85"/>
        <v/>
      </c>
      <c r="W344" s="26" t="str">
        <f t="shared" si="86"/>
        <v/>
      </c>
    </row>
    <row r="345" spans="1:23" x14ac:dyDescent="0.25">
      <c r="A345" s="24"/>
      <c r="B345" s="22"/>
      <c r="C345" s="31"/>
      <c r="D345" s="31"/>
      <c r="E345" s="31"/>
      <c r="F345" s="31"/>
      <c r="G345" s="31"/>
      <c r="H345" s="31"/>
      <c r="I345" s="31"/>
      <c r="J345" s="32"/>
      <c r="K345" s="24" t="str">
        <f t="shared" si="74"/>
        <v/>
      </c>
      <c r="L345" s="22" t="str">
        <f t="shared" ca="1" si="75"/>
        <v/>
      </c>
      <c r="M345" s="22" t="str">
        <f t="shared" ca="1" si="76"/>
        <v/>
      </c>
      <c r="N345" s="22" t="str">
        <f t="shared" ca="1" si="77"/>
        <v/>
      </c>
      <c r="O345" s="22" t="str">
        <f t="shared" si="78"/>
        <v/>
      </c>
      <c r="P345" s="22" t="str">
        <f t="shared" ca="1" si="79"/>
        <v/>
      </c>
      <c r="Q345" s="22" t="str">
        <f t="shared" ca="1" si="80"/>
        <v/>
      </c>
      <c r="R345" s="22" t="str">
        <f t="shared" ca="1" si="81"/>
        <v/>
      </c>
      <c r="S345" s="22" t="str">
        <f t="shared" si="82"/>
        <v/>
      </c>
      <c r="T345" s="22" t="str">
        <f t="shared" si="83"/>
        <v/>
      </c>
      <c r="U345" s="22" t="str">
        <f t="shared" si="84"/>
        <v/>
      </c>
      <c r="V345" s="22" t="str">
        <f t="shared" si="85"/>
        <v/>
      </c>
      <c r="W345" s="26" t="str">
        <f t="shared" si="86"/>
        <v/>
      </c>
    </row>
    <row r="346" spans="1:23" x14ac:dyDescent="0.25">
      <c r="A346" s="24"/>
      <c r="B346" s="22"/>
      <c r="C346" s="31"/>
      <c r="D346" s="31"/>
      <c r="E346" s="31"/>
      <c r="F346" s="31"/>
      <c r="G346" s="31"/>
      <c r="H346" s="31"/>
      <c r="I346" s="31"/>
      <c r="J346" s="32"/>
      <c r="K346" s="24" t="str">
        <f t="shared" si="74"/>
        <v/>
      </c>
      <c r="L346" s="22" t="str">
        <f t="shared" ca="1" si="75"/>
        <v/>
      </c>
      <c r="M346" s="22" t="str">
        <f t="shared" ca="1" si="76"/>
        <v/>
      </c>
      <c r="N346" s="22" t="str">
        <f t="shared" ca="1" si="77"/>
        <v/>
      </c>
      <c r="O346" s="22" t="str">
        <f t="shared" si="78"/>
        <v/>
      </c>
      <c r="P346" s="22" t="str">
        <f t="shared" ca="1" si="79"/>
        <v/>
      </c>
      <c r="Q346" s="22" t="str">
        <f t="shared" ca="1" si="80"/>
        <v/>
      </c>
      <c r="R346" s="22" t="str">
        <f t="shared" ca="1" si="81"/>
        <v/>
      </c>
      <c r="S346" s="22" t="str">
        <f t="shared" si="82"/>
        <v/>
      </c>
      <c r="T346" s="22" t="str">
        <f t="shared" si="83"/>
        <v/>
      </c>
      <c r="U346" s="22" t="str">
        <f t="shared" si="84"/>
        <v/>
      </c>
      <c r="V346" s="22" t="str">
        <f t="shared" si="85"/>
        <v/>
      </c>
      <c r="W346" s="26" t="str">
        <f t="shared" si="86"/>
        <v/>
      </c>
    </row>
    <row r="347" spans="1:23" x14ac:dyDescent="0.25">
      <c r="A347" s="24"/>
      <c r="B347" s="22"/>
      <c r="C347" s="31"/>
      <c r="D347" s="31"/>
      <c r="E347" s="31"/>
      <c r="F347" s="31"/>
      <c r="G347" s="31"/>
      <c r="H347" s="31"/>
      <c r="I347" s="31"/>
      <c r="J347" s="32"/>
      <c r="K347" s="24" t="str">
        <f t="shared" si="74"/>
        <v/>
      </c>
      <c r="L347" s="22" t="str">
        <f t="shared" ca="1" si="75"/>
        <v/>
      </c>
      <c r="M347" s="22" t="str">
        <f t="shared" ca="1" si="76"/>
        <v/>
      </c>
      <c r="N347" s="22" t="str">
        <f t="shared" ca="1" si="77"/>
        <v/>
      </c>
      <c r="O347" s="22" t="str">
        <f t="shared" si="78"/>
        <v/>
      </c>
      <c r="P347" s="22" t="str">
        <f t="shared" ca="1" si="79"/>
        <v/>
      </c>
      <c r="Q347" s="22" t="str">
        <f t="shared" ca="1" si="80"/>
        <v/>
      </c>
      <c r="R347" s="22" t="str">
        <f t="shared" ca="1" si="81"/>
        <v/>
      </c>
      <c r="S347" s="22" t="str">
        <f t="shared" si="82"/>
        <v/>
      </c>
      <c r="T347" s="22" t="str">
        <f t="shared" si="83"/>
        <v/>
      </c>
      <c r="U347" s="22" t="str">
        <f t="shared" si="84"/>
        <v/>
      </c>
      <c r="V347" s="22" t="str">
        <f t="shared" si="85"/>
        <v/>
      </c>
      <c r="W347" s="26" t="str">
        <f t="shared" si="86"/>
        <v/>
      </c>
    </row>
    <row r="348" spans="1:23" x14ac:dyDescent="0.25">
      <c r="A348" s="24"/>
      <c r="B348" s="22"/>
      <c r="C348" s="31"/>
      <c r="D348" s="31"/>
      <c r="E348" s="31"/>
      <c r="F348" s="31"/>
      <c r="G348" s="31"/>
      <c r="H348" s="31"/>
      <c r="I348" s="31"/>
      <c r="J348" s="32"/>
      <c r="K348" s="24" t="str">
        <f t="shared" si="74"/>
        <v/>
      </c>
      <c r="L348" s="22" t="str">
        <f t="shared" ca="1" si="75"/>
        <v/>
      </c>
      <c r="M348" s="22" t="str">
        <f t="shared" ca="1" si="76"/>
        <v/>
      </c>
      <c r="N348" s="22" t="str">
        <f t="shared" ca="1" si="77"/>
        <v/>
      </c>
      <c r="O348" s="22" t="str">
        <f t="shared" si="78"/>
        <v/>
      </c>
      <c r="P348" s="22" t="str">
        <f t="shared" ca="1" si="79"/>
        <v/>
      </c>
      <c r="Q348" s="22" t="str">
        <f t="shared" ca="1" si="80"/>
        <v/>
      </c>
      <c r="R348" s="22" t="str">
        <f t="shared" ca="1" si="81"/>
        <v/>
      </c>
      <c r="S348" s="22" t="str">
        <f t="shared" si="82"/>
        <v/>
      </c>
      <c r="T348" s="22" t="str">
        <f t="shared" si="83"/>
        <v/>
      </c>
      <c r="U348" s="22" t="str">
        <f t="shared" si="84"/>
        <v/>
      </c>
      <c r="V348" s="22" t="str">
        <f t="shared" si="85"/>
        <v/>
      </c>
      <c r="W348" s="26" t="str">
        <f t="shared" si="86"/>
        <v/>
      </c>
    </row>
    <row r="349" spans="1:23" x14ac:dyDescent="0.25">
      <c r="A349" s="24"/>
      <c r="B349" s="22"/>
      <c r="C349" s="31"/>
      <c r="D349" s="31"/>
      <c r="E349" s="31"/>
      <c r="F349" s="31"/>
      <c r="G349" s="31"/>
      <c r="H349" s="31"/>
      <c r="I349" s="31"/>
      <c r="J349" s="32"/>
      <c r="K349" s="24" t="str">
        <f t="shared" si="74"/>
        <v/>
      </c>
      <c r="L349" s="22" t="str">
        <f t="shared" ca="1" si="75"/>
        <v/>
      </c>
      <c r="M349" s="22" t="str">
        <f t="shared" ca="1" si="76"/>
        <v/>
      </c>
      <c r="N349" s="22" t="str">
        <f t="shared" ca="1" si="77"/>
        <v/>
      </c>
      <c r="O349" s="22" t="str">
        <f t="shared" si="78"/>
        <v/>
      </c>
      <c r="P349" s="22" t="str">
        <f t="shared" ca="1" si="79"/>
        <v/>
      </c>
      <c r="Q349" s="22" t="str">
        <f t="shared" ca="1" si="80"/>
        <v/>
      </c>
      <c r="R349" s="22" t="str">
        <f t="shared" ca="1" si="81"/>
        <v/>
      </c>
      <c r="S349" s="22" t="str">
        <f t="shared" si="82"/>
        <v/>
      </c>
      <c r="T349" s="22" t="str">
        <f t="shared" si="83"/>
        <v/>
      </c>
      <c r="U349" s="22" t="str">
        <f t="shared" si="84"/>
        <v/>
      </c>
      <c r="V349" s="22" t="str">
        <f t="shared" si="85"/>
        <v/>
      </c>
      <c r="W349" s="26" t="str">
        <f t="shared" si="86"/>
        <v/>
      </c>
    </row>
    <row r="350" spans="1:23" x14ac:dyDescent="0.25">
      <c r="A350" s="24"/>
      <c r="B350" s="22"/>
      <c r="C350" s="31"/>
      <c r="D350" s="31"/>
      <c r="E350" s="31"/>
      <c r="F350" s="31"/>
      <c r="G350" s="31"/>
      <c r="H350" s="31"/>
      <c r="I350" s="31"/>
      <c r="J350" s="32"/>
      <c r="K350" s="24" t="str">
        <f t="shared" si="74"/>
        <v/>
      </c>
      <c r="L350" s="22" t="str">
        <f t="shared" ca="1" si="75"/>
        <v/>
      </c>
      <c r="M350" s="22" t="str">
        <f t="shared" ca="1" si="76"/>
        <v/>
      </c>
      <c r="N350" s="22" t="str">
        <f t="shared" ca="1" si="77"/>
        <v/>
      </c>
      <c r="O350" s="22" t="str">
        <f t="shared" si="78"/>
        <v/>
      </c>
      <c r="P350" s="22" t="str">
        <f t="shared" ca="1" si="79"/>
        <v/>
      </c>
      <c r="Q350" s="22" t="str">
        <f t="shared" ca="1" si="80"/>
        <v/>
      </c>
      <c r="R350" s="22" t="str">
        <f t="shared" ca="1" si="81"/>
        <v/>
      </c>
      <c r="S350" s="22" t="str">
        <f t="shared" si="82"/>
        <v/>
      </c>
      <c r="T350" s="22" t="str">
        <f t="shared" si="83"/>
        <v/>
      </c>
      <c r="U350" s="22" t="str">
        <f t="shared" si="84"/>
        <v/>
      </c>
      <c r="V350" s="22" t="str">
        <f t="shared" si="85"/>
        <v/>
      </c>
      <c r="W350" s="26" t="str">
        <f t="shared" si="86"/>
        <v/>
      </c>
    </row>
    <row r="351" spans="1:23" x14ac:dyDescent="0.25">
      <c r="A351" s="24"/>
      <c r="B351" s="22"/>
      <c r="C351" s="31"/>
      <c r="D351" s="31"/>
      <c r="E351" s="31"/>
      <c r="F351" s="31"/>
      <c r="G351" s="31"/>
      <c r="H351" s="31"/>
      <c r="I351" s="31"/>
      <c r="J351" s="32"/>
      <c r="K351" s="24" t="str">
        <f t="shared" si="74"/>
        <v/>
      </c>
      <c r="L351" s="22" t="str">
        <f t="shared" ca="1" si="75"/>
        <v/>
      </c>
      <c r="M351" s="22" t="str">
        <f t="shared" ca="1" si="76"/>
        <v/>
      </c>
      <c r="N351" s="22" t="str">
        <f t="shared" ca="1" si="77"/>
        <v/>
      </c>
      <c r="O351" s="22" t="str">
        <f t="shared" si="78"/>
        <v/>
      </c>
      <c r="P351" s="22" t="str">
        <f t="shared" ca="1" si="79"/>
        <v/>
      </c>
      <c r="Q351" s="22" t="str">
        <f t="shared" ca="1" si="80"/>
        <v/>
      </c>
      <c r="R351" s="22" t="str">
        <f t="shared" ca="1" si="81"/>
        <v/>
      </c>
      <c r="S351" s="22" t="str">
        <f t="shared" si="82"/>
        <v/>
      </c>
      <c r="T351" s="22" t="str">
        <f t="shared" si="83"/>
        <v/>
      </c>
      <c r="U351" s="22" t="str">
        <f t="shared" si="84"/>
        <v/>
      </c>
      <c r="V351" s="22" t="str">
        <f t="shared" si="85"/>
        <v/>
      </c>
      <c r="W351" s="26" t="str">
        <f t="shared" si="86"/>
        <v/>
      </c>
    </row>
    <row r="352" spans="1:23" x14ac:dyDescent="0.25">
      <c r="A352" s="24"/>
      <c r="B352" s="22"/>
      <c r="C352" s="31"/>
      <c r="D352" s="31"/>
      <c r="E352" s="31"/>
      <c r="F352" s="31"/>
      <c r="G352" s="31"/>
      <c r="H352" s="31"/>
      <c r="I352" s="31"/>
      <c r="J352" s="32"/>
      <c r="K352" s="24" t="str">
        <f t="shared" si="74"/>
        <v/>
      </c>
      <c r="L352" s="22" t="str">
        <f t="shared" ca="1" si="75"/>
        <v/>
      </c>
      <c r="M352" s="22" t="str">
        <f t="shared" ca="1" si="76"/>
        <v/>
      </c>
      <c r="N352" s="22" t="str">
        <f t="shared" ca="1" si="77"/>
        <v/>
      </c>
      <c r="O352" s="22" t="str">
        <f t="shared" si="78"/>
        <v/>
      </c>
      <c r="P352" s="22" t="str">
        <f t="shared" ca="1" si="79"/>
        <v/>
      </c>
      <c r="Q352" s="22" t="str">
        <f t="shared" ca="1" si="80"/>
        <v/>
      </c>
      <c r="R352" s="22" t="str">
        <f t="shared" ca="1" si="81"/>
        <v/>
      </c>
      <c r="S352" s="22" t="str">
        <f t="shared" si="82"/>
        <v/>
      </c>
      <c r="T352" s="22" t="str">
        <f t="shared" si="83"/>
        <v/>
      </c>
      <c r="U352" s="22" t="str">
        <f t="shared" si="84"/>
        <v/>
      </c>
      <c r="V352" s="22" t="str">
        <f t="shared" si="85"/>
        <v/>
      </c>
      <c r="W352" s="26" t="str">
        <f t="shared" si="86"/>
        <v/>
      </c>
    </row>
    <row r="353" spans="1:23" x14ac:dyDescent="0.25">
      <c r="A353" s="24"/>
      <c r="B353" s="22"/>
      <c r="C353" s="31"/>
      <c r="D353" s="31"/>
      <c r="E353" s="31"/>
      <c r="F353" s="31"/>
      <c r="G353" s="31"/>
      <c r="H353" s="31"/>
      <c r="I353" s="31"/>
      <c r="J353" s="32"/>
      <c r="K353" s="24" t="str">
        <f t="shared" si="74"/>
        <v/>
      </c>
      <c r="L353" s="22" t="str">
        <f t="shared" ca="1" si="75"/>
        <v/>
      </c>
      <c r="M353" s="22" t="str">
        <f t="shared" ca="1" si="76"/>
        <v/>
      </c>
      <c r="N353" s="22" t="str">
        <f t="shared" ca="1" si="77"/>
        <v/>
      </c>
      <c r="O353" s="22" t="str">
        <f t="shared" si="78"/>
        <v/>
      </c>
      <c r="P353" s="22" t="str">
        <f t="shared" ca="1" si="79"/>
        <v/>
      </c>
      <c r="Q353" s="22" t="str">
        <f t="shared" ca="1" si="80"/>
        <v/>
      </c>
      <c r="R353" s="22" t="str">
        <f t="shared" ca="1" si="81"/>
        <v/>
      </c>
      <c r="S353" s="22" t="str">
        <f t="shared" si="82"/>
        <v/>
      </c>
      <c r="T353" s="22" t="str">
        <f t="shared" si="83"/>
        <v/>
      </c>
      <c r="U353" s="22" t="str">
        <f t="shared" si="84"/>
        <v/>
      </c>
      <c r="V353" s="22" t="str">
        <f t="shared" si="85"/>
        <v/>
      </c>
      <c r="W353" s="26" t="str">
        <f t="shared" si="86"/>
        <v/>
      </c>
    </row>
    <row r="354" spans="1:23" x14ac:dyDescent="0.25">
      <c r="A354" s="24"/>
      <c r="B354" s="22"/>
      <c r="C354" s="31"/>
      <c r="D354" s="31"/>
      <c r="E354" s="31"/>
      <c r="F354" s="31"/>
      <c r="G354" s="31"/>
      <c r="H354" s="31"/>
      <c r="I354" s="31"/>
      <c r="J354" s="32"/>
      <c r="K354" s="24" t="str">
        <f t="shared" si="74"/>
        <v/>
      </c>
      <c r="L354" s="22" t="str">
        <f t="shared" ca="1" si="75"/>
        <v/>
      </c>
      <c r="M354" s="22" t="str">
        <f t="shared" ca="1" si="76"/>
        <v/>
      </c>
      <c r="N354" s="22" t="str">
        <f t="shared" ca="1" si="77"/>
        <v/>
      </c>
      <c r="O354" s="22" t="str">
        <f t="shared" si="78"/>
        <v/>
      </c>
      <c r="P354" s="22" t="str">
        <f t="shared" ca="1" si="79"/>
        <v/>
      </c>
      <c r="Q354" s="22" t="str">
        <f t="shared" ca="1" si="80"/>
        <v/>
      </c>
      <c r="R354" s="22" t="str">
        <f t="shared" ca="1" si="81"/>
        <v/>
      </c>
      <c r="S354" s="22" t="str">
        <f t="shared" si="82"/>
        <v/>
      </c>
      <c r="T354" s="22" t="str">
        <f t="shared" si="83"/>
        <v/>
      </c>
      <c r="U354" s="22" t="str">
        <f t="shared" si="84"/>
        <v/>
      </c>
      <c r="V354" s="22" t="str">
        <f t="shared" si="85"/>
        <v/>
      </c>
      <c r="W354" s="26" t="str">
        <f t="shared" si="86"/>
        <v/>
      </c>
    </row>
    <row r="355" spans="1:23" x14ac:dyDescent="0.25">
      <c r="A355" s="24"/>
      <c r="B355" s="22"/>
      <c r="C355" s="31"/>
      <c r="D355" s="31"/>
      <c r="E355" s="31"/>
      <c r="F355" s="31"/>
      <c r="G355" s="31"/>
      <c r="H355" s="31"/>
      <c r="I355" s="31"/>
      <c r="J355" s="32"/>
      <c r="K355" s="24" t="str">
        <f t="shared" si="74"/>
        <v/>
      </c>
      <c r="L355" s="22" t="str">
        <f t="shared" ca="1" si="75"/>
        <v/>
      </c>
      <c r="M355" s="22" t="str">
        <f t="shared" ca="1" si="76"/>
        <v/>
      </c>
      <c r="N355" s="22" t="str">
        <f t="shared" ca="1" si="77"/>
        <v/>
      </c>
      <c r="O355" s="22" t="str">
        <f t="shared" si="78"/>
        <v/>
      </c>
      <c r="P355" s="22" t="str">
        <f t="shared" ca="1" si="79"/>
        <v/>
      </c>
      <c r="Q355" s="22" t="str">
        <f t="shared" ca="1" si="80"/>
        <v/>
      </c>
      <c r="R355" s="22" t="str">
        <f t="shared" ca="1" si="81"/>
        <v/>
      </c>
      <c r="S355" s="22" t="str">
        <f t="shared" si="82"/>
        <v/>
      </c>
      <c r="T355" s="22" t="str">
        <f t="shared" si="83"/>
        <v/>
      </c>
      <c r="U355" s="22" t="str">
        <f t="shared" si="84"/>
        <v/>
      </c>
      <c r="V355" s="22" t="str">
        <f t="shared" si="85"/>
        <v/>
      </c>
      <c r="W355" s="26" t="str">
        <f t="shared" si="86"/>
        <v/>
      </c>
    </row>
    <row r="356" spans="1:23" x14ac:dyDescent="0.25">
      <c r="A356" s="24"/>
      <c r="B356" s="22"/>
      <c r="C356" s="31"/>
      <c r="D356" s="31"/>
      <c r="E356" s="31"/>
      <c r="F356" s="31"/>
      <c r="G356" s="31"/>
      <c r="H356" s="31"/>
      <c r="I356" s="31"/>
      <c r="J356" s="32"/>
      <c r="K356" s="24" t="str">
        <f t="shared" si="74"/>
        <v/>
      </c>
      <c r="L356" s="22" t="str">
        <f t="shared" ca="1" si="75"/>
        <v/>
      </c>
      <c r="M356" s="22" t="str">
        <f t="shared" ca="1" si="76"/>
        <v/>
      </c>
      <c r="N356" s="22" t="str">
        <f t="shared" ca="1" si="77"/>
        <v/>
      </c>
      <c r="O356" s="22" t="str">
        <f t="shared" si="78"/>
        <v/>
      </c>
      <c r="P356" s="22" t="str">
        <f t="shared" ca="1" si="79"/>
        <v/>
      </c>
      <c r="Q356" s="22" t="str">
        <f t="shared" ca="1" si="80"/>
        <v/>
      </c>
      <c r="R356" s="22" t="str">
        <f t="shared" ca="1" si="81"/>
        <v/>
      </c>
      <c r="S356" s="22" t="str">
        <f t="shared" si="82"/>
        <v/>
      </c>
      <c r="T356" s="22" t="str">
        <f t="shared" si="83"/>
        <v/>
      </c>
      <c r="U356" s="22" t="str">
        <f t="shared" si="84"/>
        <v/>
      </c>
      <c r="V356" s="22" t="str">
        <f t="shared" si="85"/>
        <v/>
      </c>
      <c r="W356" s="26" t="str">
        <f t="shared" si="86"/>
        <v/>
      </c>
    </row>
    <row r="357" spans="1:23" x14ac:dyDescent="0.25">
      <c r="A357" s="24"/>
      <c r="B357" s="22"/>
      <c r="C357" s="31"/>
      <c r="D357" s="31"/>
      <c r="E357" s="31"/>
      <c r="F357" s="31"/>
      <c r="G357" s="31"/>
      <c r="H357" s="31"/>
      <c r="I357" s="31"/>
      <c r="J357" s="32"/>
      <c r="K357" s="24" t="str">
        <f t="shared" si="74"/>
        <v/>
      </c>
      <c r="L357" s="22" t="str">
        <f t="shared" ca="1" si="75"/>
        <v/>
      </c>
      <c r="M357" s="22" t="str">
        <f t="shared" ca="1" si="76"/>
        <v/>
      </c>
      <c r="N357" s="22" t="str">
        <f t="shared" ca="1" si="77"/>
        <v/>
      </c>
      <c r="O357" s="22" t="str">
        <f t="shared" si="78"/>
        <v/>
      </c>
      <c r="P357" s="22" t="str">
        <f t="shared" ca="1" si="79"/>
        <v/>
      </c>
      <c r="Q357" s="22" t="str">
        <f t="shared" ca="1" si="80"/>
        <v/>
      </c>
      <c r="R357" s="22" t="str">
        <f t="shared" ca="1" si="81"/>
        <v/>
      </c>
      <c r="S357" s="22" t="str">
        <f t="shared" si="82"/>
        <v/>
      </c>
      <c r="T357" s="22" t="str">
        <f t="shared" si="83"/>
        <v/>
      </c>
      <c r="U357" s="22" t="str">
        <f t="shared" si="84"/>
        <v/>
      </c>
      <c r="V357" s="22" t="str">
        <f t="shared" si="85"/>
        <v/>
      </c>
      <c r="W357" s="26" t="str">
        <f t="shared" si="86"/>
        <v/>
      </c>
    </row>
    <row r="358" spans="1:23" x14ac:dyDescent="0.25">
      <c r="A358" s="24"/>
      <c r="B358" s="22"/>
      <c r="C358" s="31"/>
      <c r="D358" s="31"/>
      <c r="E358" s="31"/>
      <c r="F358" s="31"/>
      <c r="G358" s="31"/>
      <c r="H358" s="31"/>
      <c r="I358" s="31"/>
      <c r="J358" s="32"/>
      <c r="K358" s="24" t="str">
        <f t="shared" si="74"/>
        <v/>
      </c>
      <c r="L358" s="22" t="str">
        <f t="shared" ca="1" si="75"/>
        <v/>
      </c>
      <c r="M358" s="22" t="str">
        <f t="shared" ca="1" si="76"/>
        <v/>
      </c>
      <c r="N358" s="22" t="str">
        <f t="shared" ca="1" si="77"/>
        <v/>
      </c>
      <c r="O358" s="22" t="str">
        <f t="shared" si="78"/>
        <v/>
      </c>
      <c r="P358" s="22" t="str">
        <f t="shared" ca="1" si="79"/>
        <v/>
      </c>
      <c r="Q358" s="22" t="str">
        <f t="shared" ca="1" si="80"/>
        <v/>
      </c>
      <c r="R358" s="22" t="str">
        <f t="shared" ca="1" si="81"/>
        <v/>
      </c>
      <c r="S358" s="22" t="str">
        <f t="shared" si="82"/>
        <v/>
      </c>
      <c r="T358" s="22" t="str">
        <f t="shared" si="83"/>
        <v/>
      </c>
      <c r="U358" s="22" t="str">
        <f t="shared" si="84"/>
        <v/>
      </c>
      <c r="V358" s="22" t="str">
        <f t="shared" si="85"/>
        <v/>
      </c>
      <c r="W358" s="26" t="str">
        <f t="shared" si="86"/>
        <v/>
      </c>
    </row>
    <row r="359" spans="1:23" x14ac:dyDescent="0.25">
      <c r="A359" s="24"/>
      <c r="B359" s="22"/>
      <c r="C359" s="31"/>
      <c r="D359" s="31"/>
      <c r="E359" s="31"/>
      <c r="F359" s="31"/>
      <c r="G359" s="31"/>
      <c r="H359" s="31"/>
      <c r="I359" s="31"/>
      <c r="J359" s="32"/>
      <c r="K359" s="24" t="str">
        <f t="shared" si="74"/>
        <v/>
      </c>
      <c r="L359" s="22" t="str">
        <f t="shared" ca="1" si="75"/>
        <v/>
      </c>
      <c r="M359" s="22" t="str">
        <f t="shared" ca="1" si="76"/>
        <v/>
      </c>
      <c r="N359" s="22" t="str">
        <f t="shared" ca="1" si="77"/>
        <v/>
      </c>
      <c r="O359" s="22" t="str">
        <f t="shared" si="78"/>
        <v/>
      </c>
      <c r="P359" s="22" t="str">
        <f t="shared" ca="1" si="79"/>
        <v/>
      </c>
      <c r="Q359" s="22" t="str">
        <f t="shared" ca="1" si="80"/>
        <v/>
      </c>
      <c r="R359" s="22" t="str">
        <f t="shared" ca="1" si="81"/>
        <v/>
      </c>
      <c r="S359" s="22" t="str">
        <f t="shared" si="82"/>
        <v/>
      </c>
      <c r="T359" s="22" t="str">
        <f t="shared" si="83"/>
        <v/>
      </c>
      <c r="U359" s="22" t="str">
        <f t="shared" si="84"/>
        <v/>
      </c>
      <c r="V359" s="22" t="str">
        <f t="shared" si="85"/>
        <v/>
      </c>
      <c r="W359" s="26" t="str">
        <f t="shared" si="86"/>
        <v/>
      </c>
    </row>
    <row r="360" spans="1:23" x14ac:dyDescent="0.25">
      <c r="A360" s="24"/>
      <c r="B360" s="22"/>
      <c r="C360" s="31"/>
      <c r="D360" s="31"/>
      <c r="E360" s="31"/>
      <c r="F360" s="31"/>
      <c r="G360" s="31"/>
      <c r="H360" s="31"/>
      <c r="I360" s="31"/>
      <c r="J360" s="32"/>
      <c r="K360" s="24" t="str">
        <f t="shared" si="74"/>
        <v/>
      </c>
      <c r="L360" s="22" t="str">
        <f t="shared" ca="1" si="75"/>
        <v/>
      </c>
      <c r="M360" s="22" t="str">
        <f t="shared" ca="1" si="76"/>
        <v/>
      </c>
      <c r="N360" s="22" t="str">
        <f t="shared" ca="1" si="77"/>
        <v/>
      </c>
      <c r="O360" s="22" t="str">
        <f t="shared" si="78"/>
        <v/>
      </c>
      <c r="P360" s="22" t="str">
        <f t="shared" ca="1" si="79"/>
        <v/>
      </c>
      <c r="Q360" s="22" t="str">
        <f t="shared" ca="1" si="80"/>
        <v/>
      </c>
      <c r="R360" s="22" t="str">
        <f t="shared" ca="1" si="81"/>
        <v/>
      </c>
      <c r="S360" s="22" t="str">
        <f t="shared" si="82"/>
        <v/>
      </c>
      <c r="T360" s="22" t="str">
        <f t="shared" si="83"/>
        <v/>
      </c>
      <c r="U360" s="22" t="str">
        <f t="shared" si="84"/>
        <v/>
      </c>
      <c r="V360" s="22" t="str">
        <f t="shared" si="85"/>
        <v/>
      </c>
      <c r="W360" s="26" t="str">
        <f t="shared" si="86"/>
        <v/>
      </c>
    </row>
    <row r="361" spans="1:23" x14ac:dyDescent="0.25">
      <c r="A361" s="24"/>
      <c r="B361" s="22"/>
      <c r="C361" s="31"/>
      <c r="D361" s="31"/>
      <c r="E361" s="31"/>
      <c r="F361" s="31"/>
      <c r="G361" s="31"/>
      <c r="H361" s="31"/>
      <c r="I361" s="31"/>
      <c r="J361" s="32"/>
      <c r="K361" s="24" t="str">
        <f t="shared" si="74"/>
        <v/>
      </c>
      <c r="L361" s="22" t="str">
        <f t="shared" ca="1" si="75"/>
        <v/>
      </c>
      <c r="M361" s="22" t="str">
        <f t="shared" ca="1" si="76"/>
        <v/>
      </c>
      <c r="N361" s="22" t="str">
        <f t="shared" ca="1" si="77"/>
        <v/>
      </c>
      <c r="O361" s="22" t="str">
        <f t="shared" si="78"/>
        <v/>
      </c>
      <c r="P361" s="22" t="str">
        <f t="shared" ca="1" si="79"/>
        <v/>
      </c>
      <c r="Q361" s="22" t="str">
        <f t="shared" ca="1" si="80"/>
        <v/>
      </c>
      <c r="R361" s="22" t="str">
        <f t="shared" ca="1" si="81"/>
        <v/>
      </c>
      <c r="S361" s="22" t="str">
        <f t="shared" si="82"/>
        <v/>
      </c>
      <c r="T361" s="22" t="str">
        <f t="shared" si="83"/>
        <v/>
      </c>
      <c r="U361" s="22" t="str">
        <f t="shared" si="84"/>
        <v/>
      </c>
      <c r="V361" s="22" t="str">
        <f t="shared" si="85"/>
        <v/>
      </c>
      <c r="W361" s="26" t="str">
        <f t="shared" si="86"/>
        <v/>
      </c>
    </row>
    <row r="362" spans="1:23" x14ac:dyDescent="0.25">
      <c r="A362" s="24"/>
      <c r="B362" s="22"/>
      <c r="C362" s="31"/>
      <c r="D362" s="31"/>
      <c r="E362" s="31"/>
      <c r="F362" s="31"/>
      <c r="G362" s="31"/>
      <c r="H362" s="31"/>
      <c r="I362" s="31"/>
      <c r="J362" s="32"/>
      <c r="K362" s="24" t="str">
        <f t="shared" si="74"/>
        <v/>
      </c>
      <c r="L362" s="22" t="str">
        <f t="shared" ca="1" si="75"/>
        <v/>
      </c>
      <c r="M362" s="22" t="str">
        <f t="shared" ca="1" si="76"/>
        <v/>
      </c>
      <c r="N362" s="22" t="str">
        <f t="shared" ca="1" si="77"/>
        <v/>
      </c>
      <c r="O362" s="22" t="str">
        <f t="shared" si="78"/>
        <v/>
      </c>
      <c r="P362" s="22" t="str">
        <f t="shared" ca="1" si="79"/>
        <v/>
      </c>
      <c r="Q362" s="22" t="str">
        <f t="shared" ca="1" si="80"/>
        <v/>
      </c>
      <c r="R362" s="22" t="str">
        <f t="shared" ca="1" si="81"/>
        <v/>
      </c>
      <c r="S362" s="22" t="str">
        <f t="shared" si="82"/>
        <v/>
      </c>
      <c r="T362" s="22" t="str">
        <f t="shared" si="83"/>
        <v/>
      </c>
      <c r="U362" s="22" t="str">
        <f t="shared" si="84"/>
        <v/>
      </c>
      <c r="V362" s="22" t="str">
        <f t="shared" si="85"/>
        <v/>
      </c>
      <c r="W362" s="26" t="str">
        <f t="shared" si="86"/>
        <v/>
      </c>
    </row>
    <row r="363" spans="1:23" x14ac:dyDescent="0.25">
      <c r="A363" s="24"/>
      <c r="B363" s="22"/>
      <c r="C363" s="31"/>
      <c r="D363" s="31"/>
      <c r="E363" s="31"/>
      <c r="F363" s="31"/>
      <c r="G363" s="31"/>
      <c r="H363" s="31"/>
      <c r="I363" s="31"/>
      <c r="J363" s="32"/>
      <c r="K363" s="24" t="str">
        <f t="shared" si="74"/>
        <v/>
      </c>
      <c r="L363" s="22" t="str">
        <f t="shared" ca="1" si="75"/>
        <v/>
      </c>
      <c r="M363" s="22" t="str">
        <f t="shared" ca="1" si="76"/>
        <v/>
      </c>
      <c r="N363" s="22" t="str">
        <f t="shared" ca="1" si="77"/>
        <v/>
      </c>
      <c r="O363" s="22" t="str">
        <f t="shared" si="78"/>
        <v/>
      </c>
      <c r="P363" s="22" t="str">
        <f t="shared" ca="1" si="79"/>
        <v/>
      </c>
      <c r="Q363" s="22" t="str">
        <f t="shared" ca="1" si="80"/>
        <v/>
      </c>
      <c r="R363" s="22" t="str">
        <f t="shared" ca="1" si="81"/>
        <v/>
      </c>
      <c r="S363" s="22" t="str">
        <f t="shared" si="82"/>
        <v/>
      </c>
      <c r="T363" s="22" t="str">
        <f t="shared" si="83"/>
        <v/>
      </c>
      <c r="U363" s="22" t="str">
        <f t="shared" si="84"/>
        <v/>
      </c>
      <c r="V363" s="22" t="str">
        <f t="shared" si="85"/>
        <v/>
      </c>
      <c r="W363" s="26" t="str">
        <f t="shared" si="86"/>
        <v/>
      </c>
    </row>
    <row r="364" spans="1:23" x14ac:dyDescent="0.25">
      <c r="A364" s="24"/>
      <c r="B364" s="22"/>
      <c r="C364" s="31"/>
      <c r="D364" s="31"/>
      <c r="E364" s="31"/>
      <c r="F364" s="31"/>
      <c r="G364" s="31"/>
      <c r="H364" s="31"/>
      <c r="I364" s="31"/>
      <c r="J364" s="32"/>
      <c r="K364" s="24" t="str">
        <f t="shared" si="74"/>
        <v/>
      </c>
      <c r="L364" s="22" t="str">
        <f t="shared" ca="1" si="75"/>
        <v/>
      </c>
      <c r="M364" s="22" t="str">
        <f t="shared" ca="1" si="76"/>
        <v/>
      </c>
      <c r="N364" s="22" t="str">
        <f t="shared" ca="1" si="77"/>
        <v/>
      </c>
      <c r="O364" s="22" t="str">
        <f t="shared" si="78"/>
        <v/>
      </c>
      <c r="P364" s="22" t="str">
        <f t="shared" ca="1" si="79"/>
        <v/>
      </c>
      <c r="Q364" s="22" t="str">
        <f t="shared" ca="1" si="80"/>
        <v/>
      </c>
      <c r="R364" s="22" t="str">
        <f t="shared" ca="1" si="81"/>
        <v/>
      </c>
      <c r="S364" s="22" t="str">
        <f t="shared" si="82"/>
        <v/>
      </c>
      <c r="T364" s="22" t="str">
        <f t="shared" si="83"/>
        <v/>
      </c>
      <c r="U364" s="22" t="str">
        <f t="shared" si="84"/>
        <v/>
      </c>
      <c r="V364" s="22" t="str">
        <f t="shared" si="85"/>
        <v/>
      </c>
      <c r="W364" s="26" t="str">
        <f t="shared" si="86"/>
        <v/>
      </c>
    </row>
    <row r="365" spans="1:23" x14ac:dyDescent="0.25">
      <c r="A365" s="24"/>
      <c r="B365" s="22"/>
      <c r="C365" s="31"/>
      <c r="D365" s="31"/>
      <c r="E365" s="31"/>
      <c r="F365" s="31"/>
      <c r="G365" s="31"/>
      <c r="H365" s="31"/>
      <c r="I365" s="31"/>
      <c r="J365" s="32"/>
      <c r="K365" s="24" t="str">
        <f t="shared" si="74"/>
        <v/>
      </c>
      <c r="L365" s="22" t="str">
        <f t="shared" ca="1" si="75"/>
        <v/>
      </c>
      <c r="M365" s="22" t="str">
        <f t="shared" ca="1" si="76"/>
        <v/>
      </c>
      <c r="N365" s="22" t="str">
        <f t="shared" ca="1" si="77"/>
        <v/>
      </c>
      <c r="O365" s="22" t="str">
        <f t="shared" si="78"/>
        <v/>
      </c>
      <c r="P365" s="22" t="str">
        <f t="shared" ca="1" si="79"/>
        <v/>
      </c>
      <c r="Q365" s="22" t="str">
        <f t="shared" ca="1" si="80"/>
        <v/>
      </c>
      <c r="R365" s="22" t="str">
        <f t="shared" ca="1" si="81"/>
        <v/>
      </c>
      <c r="S365" s="22" t="str">
        <f t="shared" si="82"/>
        <v/>
      </c>
      <c r="T365" s="22" t="str">
        <f t="shared" si="83"/>
        <v/>
      </c>
      <c r="U365" s="22" t="str">
        <f t="shared" si="84"/>
        <v/>
      </c>
      <c r="V365" s="22" t="str">
        <f t="shared" si="85"/>
        <v/>
      </c>
      <c r="W365" s="26" t="str">
        <f t="shared" si="86"/>
        <v/>
      </c>
    </row>
    <row r="366" spans="1:23" x14ac:dyDescent="0.25">
      <c r="A366" s="24"/>
      <c r="B366" s="22"/>
      <c r="C366" s="31"/>
      <c r="D366" s="31"/>
      <c r="E366" s="31"/>
      <c r="F366" s="31"/>
      <c r="G366" s="31"/>
      <c r="H366" s="31"/>
      <c r="I366" s="31"/>
      <c r="J366" s="32"/>
      <c r="K366" s="24" t="str">
        <f t="shared" si="74"/>
        <v/>
      </c>
      <c r="L366" s="22" t="str">
        <f t="shared" ca="1" si="75"/>
        <v/>
      </c>
      <c r="M366" s="22" t="str">
        <f t="shared" ca="1" si="76"/>
        <v/>
      </c>
      <c r="N366" s="22" t="str">
        <f t="shared" ca="1" si="77"/>
        <v/>
      </c>
      <c r="O366" s="22" t="str">
        <f t="shared" si="78"/>
        <v/>
      </c>
      <c r="P366" s="22" t="str">
        <f t="shared" ca="1" si="79"/>
        <v/>
      </c>
      <c r="Q366" s="22" t="str">
        <f t="shared" ca="1" si="80"/>
        <v/>
      </c>
      <c r="R366" s="22" t="str">
        <f t="shared" ca="1" si="81"/>
        <v/>
      </c>
      <c r="S366" s="22" t="str">
        <f t="shared" si="82"/>
        <v/>
      </c>
      <c r="T366" s="22" t="str">
        <f t="shared" si="83"/>
        <v/>
      </c>
      <c r="U366" s="22" t="str">
        <f t="shared" si="84"/>
        <v/>
      </c>
      <c r="V366" s="22" t="str">
        <f t="shared" si="85"/>
        <v/>
      </c>
      <c r="W366" s="26" t="str">
        <f t="shared" si="86"/>
        <v/>
      </c>
    </row>
    <row r="367" spans="1:23" x14ac:dyDescent="0.25">
      <c r="A367" s="24"/>
      <c r="B367" s="22"/>
      <c r="C367" s="31"/>
      <c r="D367" s="31"/>
      <c r="E367" s="31"/>
      <c r="F367" s="31"/>
      <c r="G367" s="31"/>
      <c r="H367" s="31"/>
      <c r="I367" s="31"/>
      <c r="J367" s="32"/>
      <c r="K367" s="24" t="str">
        <f t="shared" si="74"/>
        <v/>
      </c>
      <c r="L367" s="22" t="str">
        <f t="shared" ca="1" si="75"/>
        <v/>
      </c>
      <c r="M367" s="22" t="str">
        <f t="shared" ca="1" si="76"/>
        <v/>
      </c>
      <c r="N367" s="22" t="str">
        <f t="shared" ca="1" si="77"/>
        <v/>
      </c>
      <c r="O367" s="22" t="str">
        <f t="shared" si="78"/>
        <v/>
      </c>
      <c r="P367" s="22" t="str">
        <f t="shared" ca="1" si="79"/>
        <v/>
      </c>
      <c r="Q367" s="22" t="str">
        <f t="shared" ca="1" si="80"/>
        <v/>
      </c>
      <c r="R367" s="22" t="str">
        <f t="shared" ca="1" si="81"/>
        <v/>
      </c>
      <c r="S367" s="22" t="str">
        <f t="shared" si="82"/>
        <v/>
      </c>
      <c r="T367" s="22" t="str">
        <f t="shared" si="83"/>
        <v/>
      </c>
      <c r="U367" s="22" t="str">
        <f t="shared" si="84"/>
        <v/>
      </c>
      <c r="V367" s="22" t="str">
        <f t="shared" si="85"/>
        <v/>
      </c>
      <c r="W367" s="26" t="str">
        <f t="shared" si="86"/>
        <v/>
      </c>
    </row>
    <row r="368" spans="1:23" x14ac:dyDescent="0.25">
      <c r="A368" s="24"/>
      <c r="B368" s="22"/>
      <c r="C368" s="31"/>
      <c r="D368" s="31"/>
      <c r="E368" s="31"/>
      <c r="F368" s="31"/>
      <c r="G368" s="31"/>
      <c r="H368" s="31"/>
      <c r="I368" s="31"/>
      <c r="J368" s="32"/>
      <c r="K368" s="24" t="str">
        <f t="shared" si="74"/>
        <v/>
      </c>
      <c r="L368" s="22" t="str">
        <f t="shared" ca="1" si="75"/>
        <v/>
      </c>
      <c r="M368" s="22" t="str">
        <f t="shared" ca="1" si="76"/>
        <v/>
      </c>
      <c r="N368" s="22" t="str">
        <f t="shared" ca="1" si="77"/>
        <v/>
      </c>
      <c r="O368" s="22" t="str">
        <f t="shared" si="78"/>
        <v/>
      </c>
      <c r="P368" s="22" t="str">
        <f t="shared" ca="1" si="79"/>
        <v/>
      </c>
      <c r="Q368" s="22" t="str">
        <f t="shared" ca="1" si="80"/>
        <v/>
      </c>
      <c r="R368" s="22" t="str">
        <f t="shared" ca="1" si="81"/>
        <v/>
      </c>
      <c r="S368" s="22" t="str">
        <f t="shared" si="82"/>
        <v/>
      </c>
      <c r="T368" s="22" t="str">
        <f t="shared" si="83"/>
        <v/>
      </c>
      <c r="U368" s="22" t="str">
        <f t="shared" si="84"/>
        <v/>
      </c>
      <c r="V368" s="22" t="str">
        <f t="shared" si="85"/>
        <v/>
      </c>
      <c r="W368" s="26" t="str">
        <f t="shared" si="86"/>
        <v/>
      </c>
    </row>
    <row r="369" spans="1:23" x14ac:dyDescent="0.25">
      <c r="A369" s="24"/>
      <c r="B369" s="22"/>
      <c r="C369" s="31"/>
      <c r="D369" s="31"/>
      <c r="E369" s="31"/>
      <c r="F369" s="31"/>
      <c r="G369" s="31"/>
      <c r="H369" s="31"/>
      <c r="I369" s="31"/>
      <c r="J369" s="32"/>
      <c r="K369" s="24" t="str">
        <f t="shared" si="74"/>
        <v/>
      </c>
      <c r="L369" s="22" t="str">
        <f t="shared" ca="1" si="75"/>
        <v/>
      </c>
      <c r="M369" s="22" t="str">
        <f t="shared" ca="1" si="76"/>
        <v/>
      </c>
      <c r="N369" s="22" t="str">
        <f t="shared" ca="1" si="77"/>
        <v/>
      </c>
      <c r="O369" s="22" t="str">
        <f t="shared" si="78"/>
        <v/>
      </c>
      <c r="P369" s="22" t="str">
        <f t="shared" ca="1" si="79"/>
        <v/>
      </c>
      <c r="Q369" s="22" t="str">
        <f t="shared" ca="1" si="80"/>
        <v/>
      </c>
      <c r="R369" s="22" t="str">
        <f t="shared" ca="1" si="81"/>
        <v/>
      </c>
      <c r="S369" s="22" t="str">
        <f t="shared" si="82"/>
        <v/>
      </c>
      <c r="T369" s="22" t="str">
        <f t="shared" si="83"/>
        <v/>
      </c>
      <c r="U369" s="22" t="str">
        <f t="shared" si="84"/>
        <v/>
      </c>
      <c r="V369" s="22" t="str">
        <f t="shared" si="85"/>
        <v/>
      </c>
      <c r="W369" s="26" t="str">
        <f t="shared" si="86"/>
        <v/>
      </c>
    </row>
    <row r="370" spans="1:23" x14ac:dyDescent="0.25">
      <c r="A370" s="24"/>
      <c r="B370" s="22"/>
      <c r="C370" s="31"/>
      <c r="D370" s="31"/>
      <c r="E370" s="31"/>
      <c r="F370" s="31"/>
      <c r="G370" s="31"/>
      <c r="H370" s="31"/>
      <c r="I370" s="31"/>
      <c r="J370" s="32"/>
      <c r="K370" s="24" t="str">
        <f t="shared" si="74"/>
        <v/>
      </c>
      <c r="L370" s="22" t="str">
        <f t="shared" ca="1" si="75"/>
        <v/>
      </c>
      <c r="M370" s="22" t="str">
        <f t="shared" ca="1" si="76"/>
        <v/>
      </c>
      <c r="N370" s="22" t="str">
        <f t="shared" ca="1" si="77"/>
        <v/>
      </c>
      <c r="O370" s="22" t="str">
        <f t="shared" si="78"/>
        <v/>
      </c>
      <c r="P370" s="22" t="str">
        <f t="shared" ca="1" si="79"/>
        <v/>
      </c>
      <c r="Q370" s="22" t="str">
        <f t="shared" ca="1" si="80"/>
        <v/>
      </c>
      <c r="R370" s="22" t="str">
        <f t="shared" ca="1" si="81"/>
        <v/>
      </c>
      <c r="S370" s="22" t="str">
        <f t="shared" si="82"/>
        <v/>
      </c>
      <c r="T370" s="22" t="str">
        <f t="shared" si="83"/>
        <v/>
      </c>
      <c r="U370" s="22" t="str">
        <f t="shared" si="84"/>
        <v/>
      </c>
      <c r="V370" s="22" t="str">
        <f t="shared" si="85"/>
        <v/>
      </c>
      <c r="W370" s="26" t="str">
        <f t="shared" si="86"/>
        <v/>
      </c>
    </row>
    <row r="371" spans="1:23" x14ac:dyDescent="0.25">
      <c r="A371" s="24"/>
      <c r="B371" s="22"/>
      <c r="C371" s="31"/>
      <c r="D371" s="31"/>
      <c r="E371" s="31"/>
      <c r="F371" s="31"/>
      <c r="G371" s="31"/>
      <c r="H371" s="31"/>
      <c r="I371" s="31"/>
      <c r="J371" s="32"/>
      <c r="K371" s="24" t="str">
        <f t="shared" si="74"/>
        <v/>
      </c>
      <c r="L371" s="22" t="str">
        <f t="shared" ca="1" si="75"/>
        <v/>
      </c>
      <c r="M371" s="22" t="str">
        <f t="shared" ca="1" si="76"/>
        <v/>
      </c>
      <c r="N371" s="22" t="str">
        <f t="shared" ca="1" si="77"/>
        <v/>
      </c>
      <c r="O371" s="22" t="str">
        <f t="shared" si="78"/>
        <v/>
      </c>
      <c r="P371" s="22" t="str">
        <f t="shared" ca="1" si="79"/>
        <v/>
      </c>
      <c r="Q371" s="22" t="str">
        <f t="shared" ca="1" si="80"/>
        <v/>
      </c>
      <c r="R371" s="22" t="str">
        <f t="shared" ca="1" si="81"/>
        <v/>
      </c>
      <c r="S371" s="22" t="str">
        <f t="shared" si="82"/>
        <v/>
      </c>
      <c r="T371" s="22" t="str">
        <f t="shared" si="83"/>
        <v/>
      </c>
      <c r="U371" s="22" t="str">
        <f t="shared" si="84"/>
        <v/>
      </c>
      <c r="V371" s="22" t="str">
        <f t="shared" si="85"/>
        <v/>
      </c>
      <c r="W371" s="26" t="str">
        <f t="shared" si="86"/>
        <v/>
      </c>
    </row>
    <row r="372" spans="1:23" x14ac:dyDescent="0.25">
      <c r="A372" s="24"/>
      <c r="B372" s="22"/>
      <c r="C372" s="31"/>
      <c r="D372" s="31"/>
      <c r="E372" s="31"/>
      <c r="F372" s="31"/>
      <c r="G372" s="31"/>
      <c r="H372" s="31"/>
      <c r="I372" s="31"/>
      <c r="J372" s="32"/>
      <c r="K372" s="24" t="str">
        <f t="shared" si="74"/>
        <v/>
      </c>
      <c r="L372" s="22" t="str">
        <f t="shared" ca="1" si="75"/>
        <v/>
      </c>
      <c r="M372" s="22" t="str">
        <f t="shared" ca="1" si="76"/>
        <v/>
      </c>
      <c r="N372" s="22" t="str">
        <f t="shared" ca="1" si="77"/>
        <v/>
      </c>
      <c r="O372" s="22" t="str">
        <f t="shared" si="78"/>
        <v/>
      </c>
      <c r="P372" s="22" t="str">
        <f t="shared" ca="1" si="79"/>
        <v/>
      </c>
      <c r="Q372" s="22" t="str">
        <f t="shared" ca="1" si="80"/>
        <v/>
      </c>
      <c r="R372" s="22" t="str">
        <f t="shared" ca="1" si="81"/>
        <v/>
      </c>
      <c r="S372" s="22" t="str">
        <f t="shared" si="82"/>
        <v/>
      </c>
      <c r="T372" s="22" t="str">
        <f t="shared" si="83"/>
        <v/>
      </c>
      <c r="U372" s="22" t="str">
        <f t="shared" si="84"/>
        <v/>
      </c>
      <c r="V372" s="22" t="str">
        <f t="shared" si="85"/>
        <v/>
      </c>
      <c r="W372" s="26" t="str">
        <f t="shared" si="86"/>
        <v/>
      </c>
    </row>
    <row r="373" spans="1:23" x14ac:dyDescent="0.25">
      <c r="A373" s="24"/>
      <c r="B373" s="22"/>
      <c r="C373" s="31"/>
      <c r="D373" s="31"/>
      <c r="E373" s="31"/>
      <c r="F373" s="31"/>
      <c r="G373" s="31"/>
      <c r="H373" s="31"/>
      <c r="I373" s="31"/>
      <c r="J373" s="32"/>
      <c r="K373" s="24" t="str">
        <f t="shared" si="74"/>
        <v/>
      </c>
      <c r="L373" s="22" t="str">
        <f t="shared" ca="1" si="75"/>
        <v/>
      </c>
      <c r="M373" s="22" t="str">
        <f t="shared" ca="1" si="76"/>
        <v/>
      </c>
      <c r="N373" s="22" t="str">
        <f t="shared" ca="1" si="77"/>
        <v/>
      </c>
      <c r="O373" s="22" t="str">
        <f t="shared" si="78"/>
        <v/>
      </c>
      <c r="P373" s="22" t="str">
        <f t="shared" ca="1" si="79"/>
        <v/>
      </c>
      <c r="Q373" s="22" t="str">
        <f t="shared" ca="1" si="80"/>
        <v/>
      </c>
      <c r="R373" s="22" t="str">
        <f t="shared" ca="1" si="81"/>
        <v/>
      </c>
      <c r="S373" s="22" t="str">
        <f t="shared" si="82"/>
        <v/>
      </c>
      <c r="T373" s="22" t="str">
        <f t="shared" si="83"/>
        <v/>
      </c>
      <c r="U373" s="22" t="str">
        <f t="shared" si="84"/>
        <v/>
      </c>
      <c r="V373" s="22" t="str">
        <f t="shared" si="85"/>
        <v/>
      </c>
      <c r="W373" s="26" t="str">
        <f t="shared" si="86"/>
        <v/>
      </c>
    </row>
    <row r="374" spans="1:23" x14ac:dyDescent="0.25">
      <c r="A374" s="24"/>
      <c r="B374" s="22"/>
      <c r="C374" s="31"/>
      <c r="D374" s="31"/>
      <c r="E374" s="31"/>
      <c r="F374" s="31"/>
      <c r="G374" s="31"/>
      <c r="H374" s="31"/>
      <c r="I374" s="31"/>
      <c r="J374" s="32"/>
      <c r="K374" s="24" t="str">
        <f t="shared" si="74"/>
        <v/>
      </c>
      <c r="L374" s="22" t="str">
        <f t="shared" ca="1" si="75"/>
        <v/>
      </c>
      <c r="M374" s="22" t="str">
        <f t="shared" ca="1" si="76"/>
        <v/>
      </c>
      <c r="N374" s="22" t="str">
        <f t="shared" ca="1" si="77"/>
        <v/>
      </c>
      <c r="O374" s="22" t="str">
        <f t="shared" si="78"/>
        <v/>
      </c>
      <c r="P374" s="22" t="str">
        <f t="shared" ca="1" si="79"/>
        <v/>
      </c>
      <c r="Q374" s="22" t="str">
        <f t="shared" ca="1" si="80"/>
        <v/>
      </c>
      <c r="R374" s="22" t="str">
        <f t="shared" ca="1" si="81"/>
        <v/>
      </c>
      <c r="S374" s="22" t="str">
        <f t="shared" si="82"/>
        <v/>
      </c>
      <c r="T374" s="22" t="str">
        <f t="shared" si="83"/>
        <v/>
      </c>
      <c r="U374" s="22" t="str">
        <f t="shared" si="84"/>
        <v/>
      </c>
      <c r="V374" s="22" t="str">
        <f t="shared" si="85"/>
        <v/>
      </c>
      <c r="W374" s="26" t="str">
        <f t="shared" si="86"/>
        <v/>
      </c>
    </row>
    <row r="375" spans="1:23" x14ac:dyDescent="0.25">
      <c r="A375" s="24"/>
      <c r="B375" s="22"/>
      <c r="C375" s="31"/>
      <c r="D375" s="31"/>
      <c r="E375" s="31"/>
      <c r="F375" s="31"/>
      <c r="G375" s="31"/>
      <c r="H375" s="31"/>
      <c r="I375" s="31"/>
      <c r="J375" s="32"/>
      <c r="K375" s="24" t="str">
        <f t="shared" si="74"/>
        <v/>
      </c>
      <c r="L375" s="22" t="str">
        <f t="shared" ca="1" si="75"/>
        <v/>
      </c>
      <c r="M375" s="22" t="str">
        <f t="shared" ca="1" si="76"/>
        <v/>
      </c>
      <c r="N375" s="22" t="str">
        <f t="shared" ca="1" si="77"/>
        <v/>
      </c>
      <c r="O375" s="22" t="str">
        <f t="shared" si="78"/>
        <v/>
      </c>
      <c r="P375" s="22" t="str">
        <f t="shared" ca="1" si="79"/>
        <v/>
      </c>
      <c r="Q375" s="22" t="str">
        <f t="shared" ca="1" si="80"/>
        <v/>
      </c>
      <c r="R375" s="22" t="str">
        <f t="shared" ca="1" si="81"/>
        <v/>
      </c>
      <c r="S375" s="22" t="str">
        <f t="shared" si="82"/>
        <v/>
      </c>
      <c r="T375" s="22" t="str">
        <f t="shared" si="83"/>
        <v/>
      </c>
      <c r="U375" s="22" t="str">
        <f t="shared" si="84"/>
        <v/>
      </c>
      <c r="V375" s="22" t="str">
        <f t="shared" si="85"/>
        <v/>
      </c>
      <c r="W375" s="26" t="str">
        <f t="shared" si="86"/>
        <v/>
      </c>
    </row>
    <row r="376" spans="1:23" x14ac:dyDescent="0.25">
      <c r="A376" s="24"/>
      <c r="B376" s="22"/>
      <c r="C376" s="31"/>
      <c r="D376" s="31"/>
      <c r="E376" s="31"/>
      <c r="F376" s="31"/>
      <c r="G376" s="31"/>
      <c r="H376" s="31"/>
      <c r="I376" s="31"/>
      <c r="J376" s="32"/>
      <c r="K376" s="24" t="str">
        <f t="shared" si="74"/>
        <v/>
      </c>
      <c r="L376" s="22" t="str">
        <f t="shared" ca="1" si="75"/>
        <v/>
      </c>
      <c r="M376" s="22" t="str">
        <f t="shared" ca="1" si="76"/>
        <v/>
      </c>
      <c r="N376" s="22" t="str">
        <f t="shared" ca="1" si="77"/>
        <v/>
      </c>
      <c r="O376" s="22" t="str">
        <f t="shared" si="78"/>
        <v/>
      </c>
      <c r="P376" s="22" t="str">
        <f t="shared" ca="1" si="79"/>
        <v/>
      </c>
      <c r="Q376" s="22" t="str">
        <f t="shared" ca="1" si="80"/>
        <v/>
      </c>
      <c r="R376" s="22" t="str">
        <f t="shared" ca="1" si="81"/>
        <v/>
      </c>
      <c r="S376" s="22" t="str">
        <f t="shared" si="82"/>
        <v/>
      </c>
      <c r="T376" s="22" t="str">
        <f t="shared" si="83"/>
        <v/>
      </c>
      <c r="U376" s="22" t="str">
        <f t="shared" si="84"/>
        <v/>
      </c>
      <c r="V376" s="22" t="str">
        <f t="shared" si="85"/>
        <v/>
      </c>
      <c r="W376" s="26" t="str">
        <f t="shared" si="86"/>
        <v/>
      </c>
    </row>
    <row r="377" spans="1:23" x14ac:dyDescent="0.25">
      <c r="A377" s="24"/>
      <c r="B377" s="22"/>
      <c r="C377" s="31"/>
      <c r="D377" s="31"/>
      <c r="E377" s="31"/>
      <c r="F377" s="31"/>
      <c r="G377" s="31"/>
      <c r="H377" s="31"/>
      <c r="I377" s="31"/>
      <c r="J377" s="32"/>
      <c r="K377" s="24" t="str">
        <f t="shared" si="74"/>
        <v/>
      </c>
      <c r="L377" s="22" t="str">
        <f t="shared" ca="1" si="75"/>
        <v/>
      </c>
      <c r="M377" s="22" t="str">
        <f t="shared" ca="1" si="76"/>
        <v/>
      </c>
      <c r="N377" s="22" t="str">
        <f t="shared" ca="1" si="77"/>
        <v/>
      </c>
      <c r="O377" s="22" t="str">
        <f t="shared" si="78"/>
        <v/>
      </c>
      <c r="P377" s="22" t="str">
        <f t="shared" ca="1" si="79"/>
        <v/>
      </c>
      <c r="Q377" s="22" t="str">
        <f t="shared" ca="1" si="80"/>
        <v/>
      </c>
      <c r="R377" s="22" t="str">
        <f t="shared" ca="1" si="81"/>
        <v/>
      </c>
      <c r="S377" s="22" t="str">
        <f t="shared" si="82"/>
        <v/>
      </c>
      <c r="T377" s="22" t="str">
        <f t="shared" si="83"/>
        <v/>
      </c>
      <c r="U377" s="22" t="str">
        <f t="shared" si="84"/>
        <v/>
      </c>
      <c r="V377" s="22" t="str">
        <f t="shared" si="85"/>
        <v/>
      </c>
      <c r="W377" s="26" t="str">
        <f t="shared" si="86"/>
        <v/>
      </c>
    </row>
    <row r="378" spans="1:23" x14ac:dyDescent="0.25">
      <c r="A378" s="24"/>
      <c r="B378" s="22"/>
      <c r="C378" s="31"/>
      <c r="D378" s="31"/>
      <c r="E378" s="31"/>
      <c r="F378" s="31"/>
      <c r="G378" s="31"/>
      <c r="H378" s="31"/>
      <c r="I378" s="31"/>
      <c r="J378" s="32"/>
      <c r="K378" s="24" t="str">
        <f t="shared" si="74"/>
        <v/>
      </c>
      <c r="L378" s="22" t="str">
        <f t="shared" ca="1" si="75"/>
        <v/>
      </c>
      <c r="M378" s="22" t="str">
        <f t="shared" ca="1" si="76"/>
        <v/>
      </c>
      <c r="N378" s="22" t="str">
        <f t="shared" ca="1" si="77"/>
        <v/>
      </c>
      <c r="O378" s="22" t="str">
        <f t="shared" si="78"/>
        <v/>
      </c>
      <c r="P378" s="22" t="str">
        <f t="shared" ca="1" si="79"/>
        <v/>
      </c>
      <c r="Q378" s="22" t="str">
        <f t="shared" ca="1" si="80"/>
        <v/>
      </c>
      <c r="R378" s="22" t="str">
        <f t="shared" ca="1" si="81"/>
        <v/>
      </c>
      <c r="S378" s="22" t="str">
        <f t="shared" si="82"/>
        <v/>
      </c>
      <c r="T378" s="22" t="str">
        <f t="shared" si="83"/>
        <v/>
      </c>
      <c r="U378" s="22" t="str">
        <f t="shared" si="84"/>
        <v/>
      </c>
      <c r="V378" s="22" t="str">
        <f t="shared" si="85"/>
        <v/>
      </c>
      <c r="W378" s="26" t="str">
        <f t="shared" si="86"/>
        <v/>
      </c>
    </row>
    <row r="379" spans="1:23" x14ac:dyDescent="0.25">
      <c r="A379" s="24"/>
      <c r="B379" s="22"/>
      <c r="C379" s="31"/>
      <c r="D379" s="31"/>
      <c r="E379" s="31"/>
      <c r="F379" s="31"/>
      <c r="G379" s="31"/>
      <c r="H379" s="31"/>
      <c r="I379" s="31"/>
      <c r="J379" s="32"/>
      <c r="K379" s="24" t="str">
        <f t="shared" si="74"/>
        <v/>
      </c>
      <c r="L379" s="22" t="str">
        <f t="shared" ca="1" si="75"/>
        <v/>
      </c>
      <c r="M379" s="22" t="str">
        <f t="shared" ca="1" si="76"/>
        <v/>
      </c>
      <c r="N379" s="22" t="str">
        <f t="shared" ca="1" si="77"/>
        <v/>
      </c>
      <c r="O379" s="22" t="str">
        <f t="shared" si="78"/>
        <v/>
      </c>
      <c r="P379" s="22" t="str">
        <f t="shared" ca="1" si="79"/>
        <v/>
      </c>
      <c r="Q379" s="22" t="str">
        <f t="shared" ca="1" si="80"/>
        <v/>
      </c>
      <c r="R379" s="22" t="str">
        <f t="shared" ca="1" si="81"/>
        <v/>
      </c>
      <c r="S379" s="22" t="str">
        <f t="shared" si="82"/>
        <v/>
      </c>
      <c r="T379" s="22" t="str">
        <f t="shared" si="83"/>
        <v/>
      </c>
      <c r="U379" s="22" t="str">
        <f t="shared" si="84"/>
        <v/>
      </c>
      <c r="V379" s="22" t="str">
        <f t="shared" si="85"/>
        <v/>
      </c>
      <c r="W379" s="26" t="str">
        <f t="shared" si="86"/>
        <v/>
      </c>
    </row>
    <row r="380" spans="1:23" x14ac:dyDescent="0.25">
      <c r="A380" s="24"/>
      <c r="B380" s="22"/>
      <c r="C380" s="31"/>
      <c r="D380" s="31"/>
      <c r="E380" s="31"/>
      <c r="F380" s="31"/>
      <c r="G380" s="31"/>
      <c r="H380" s="31"/>
      <c r="I380" s="31"/>
      <c r="J380" s="32"/>
      <c r="K380" s="24" t="str">
        <f t="shared" si="74"/>
        <v/>
      </c>
      <c r="L380" s="22" t="str">
        <f t="shared" ca="1" si="75"/>
        <v/>
      </c>
      <c r="M380" s="22" t="str">
        <f t="shared" ca="1" si="76"/>
        <v/>
      </c>
      <c r="N380" s="22" t="str">
        <f t="shared" ca="1" si="77"/>
        <v/>
      </c>
      <c r="O380" s="22" t="str">
        <f t="shared" si="78"/>
        <v/>
      </c>
      <c r="P380" s="22" t="str">
        <f t="shared" ca="1" si="79"/>
        <v/>
      </c>
      <c r="Q380" s="22" t="str">
        <f t="shared" ca="1" si="80"/>
        <v/>
      </c>
      <c r="R380" s="22" t="str">
        <f t="shared" ca="1" si="81"/>
        <v/>
      </c>
      <c r="S380" s="22" t="str">
        <f t="shared" si="82"/>
        <v/>
      </c>
      <c r="T380" s="22" t="str">
        <f t="shared" si="83"/>
        <v/>
      </c>
      <c r="U380" s="22" t="str">
        <f t="shared" si="84"/>
        <v/>
      </c>
      <c r="V380" s="22" t="str">
        <f t="shared" si="85"/>
        <v/>
      </c>
      <c r="W380" s="26" t="str">
        <f t="shared" si="86"/>
        <v/>
      </c>
    </row>
    <row r="381" spans="1:23" x14ac:dyDescent="0.25">
      <c r="A381" s="24"/>
      <c r="B381" s="22"/>
      <c r="C381" s="31"/>
      <c r="D381" s="31"/>
      <c r="E381" s="31"/>
      <c r="F381" s="31"/>
      <c r="G381" s="31"/>
      <c r="H381" s="31"/>
      <c r="I381" s="31"/>
      <c r="J381" s="32"/>
      <c r="K381" s="24" t="str">
        <f t="shared" si="74"/>
        <v/>
      </c>
      <c r="L381" s="22" t="str">
        <f t="shared" ca="1" si="75"/>
        <v/>
      </c>
      <c r="M381" s="22" t="str">
        <f t="shared" ca="1" si="76"/>
        <v/>
      </c>
      <c r="N381" s="22" t="str">
        <f t="shared" ca="1" si="77"/>
        <v/>
      </c>
      <c r="O381" s="22" t="str">
        <f t="shared" si="78"/>
        <v/>
      </c>
      <c r="P381" s="22" t="str">
        <f t="shared" ca="1" si="79"/>
        <v/>
      </c>
      <c r="Q381" s="22" t="str">
        <f t="shared" ca="1" si="80"/>
        <v/>
      </c>
      <c r="R381" s="22" t="str">
        <f t="shared" ca="1" si="81"/>
        <v/>
      </c>
      <c r="S381" s="22" t="str">
        <f t="shared" si="82"/>
        <v/>
      </c>
      <c r="T381" s="22" t="str">
        <f t="shared" si="83"/>
        <v/>
      </c>
      <c r="U381" s="22" t="str">
        <f t="shared" si="84"/>
        <v/>
      </c>
      <c r="V381" s="22" t="str">
        <f t="shared" si="85"/>
        <v/>
      </c>
      <c r="W381" s="26" t="str">
        <f t="shared" si="86"/>
        <v/>
      </c>
    </row>
    <row r="382" spans="1:23" x14ac:dyDescent="0.25">
      <c r="A382" s="24"/>
      <c r="B382" s="22"/>
      <c r="C382" s="31"/>
      <c r="D382" s="31"/>
      <c r="E382" s="31"/>
      <c r="F382" s="31"/>
      <c r="G382" s="31"/>
      <c r="H382" s="31"/>
      <c r="I382" s="31"/>
      <c r="J382" s="32"/>
      <c r="K382" s="24" t="str">
        <f t="shared" si="74"/>
        <v/>
      </c>
      <c r="L382" s="22" t="str">
        <f t="shared" ca="1" si="75"/>
        <v/>
      </c>
      <c r="M382" s="22" t="str">
        <f t="shared" ca="1" si="76"/>
        <v/>
      </c>
      <c r="N382" s="22" t="str">
        <f t="shared" ca="1" si="77"/>
        <v/>
      </c>
      <c r="O382" s="22" t="str">
        <f t="shared" si="78"/>
        <v/>
      </c>
      <c r="P382" s="22" t="str">
        <f t="shared" ca="1" si="79"/>
        <v/>
      </c>
      <c r="Q382" s="22" t="str">
        <f t="shared" ca="1" si="80"/>
        <v/>
      </c>
      <c r="R382" s="22" t="str">
        <f t="shared" ca="1" si="81"/>
        <v/>
      </c>
      <c r="S382" s="22" t="str">
        <f t="shared" si="82"/>
        <v/>
      </c>
      <c r="T382" s="22" t="str">
        <f t="shared" si="83"/>
        <v/>
      </c>
      <c r="U382" s="22" t="str">
        <f t="shared" si="84"/>
        <v/>
      </c>
      <c r="V382" s="22" t="str">
        <f t="shared" si="85"/>
        <v/>
      </c>
      <c r="W382" s="26" t="str">
        <f t="shared" si="86"/>
        <v/>
      </c>
    </row>
    <row r="383" spans="1:23" x14ac:dyDescent="0.25">
      <c r="A383" s="24"/>
      <c r="B383" s="22"/>
      <c r="C383" s="31"/>
      <c r="D383" s="31"/>
      <c r="E383" s="31"/>
      <c r="F383" s="31"/>
      <c r="G383" s="31"/>
      <c r="H383" s="31"/>
      <c r="I383" s="31"/>
      <c r="J383" s="32"/>
      <c r="K383" s="24" t="str">
        <f t="shared" si="74"/>
        <v/>
      </c>
      <c r="L383" s="22" t="str">
        <f t="shared" ca="1" si="75"/>
        <v/>
      </c>
      <c r="M383" s="22" t="str">
        <f t="shared" ca="1" si="76"/>
        <v/>
      </c>
      <c r="N383" s="22" t="str">
        <f t="shared" ca="1" si="77"/>
        <v/>
      </c>
      <c r="O383" s="22" t="str">
        <f t="shared" si="78"/>
        <v/>
      </c>
      <c r="P383" s="22" t="str">
        <f t="shared" ca="1" si="79"/>
        <v/>
      </c>
      <c r="Q383" s="22" t="str">
        <f t="shared" ca="1" si="80"/>
        <v/>
      </c>
      <c r="R383" s="22" t="str">
        <f t="shared" ca="1" si="81"/>
        <v/>
      </c>
      <c r="S383" s="22" t="str">
        <f t="shared" si="82"/>
        <v/>
      </c>
      <c r="T383" s="22" t="str">
        <f t="shared" si="83"/>
        <v/>
      </c>
      <c r="U383" s="22" t="str">
        <f t="shared" si="84"/>
        <v/>
      </c>
      <c r="V383" s="22" t="str">
        <f t="shared" si="85"/>
        <v/>
      </c>
      <c r="W383" s="26" t="str">
        <f t="shared" si="86"/>
        <v/>
      </c>
    </row>
    <row r="384" spans="1:23" x14ac:dyDescent="0.25">
      <c r="A384" s="24"/>
      <c r="B384" s="22"/>
      <c r="C384" s="31"/>
      <c r="D384" s="31"/>
      <c r="E384" s="31"/>
      <c r="F384" s="31"/>
      <c r="G384" s="31"/>
      <c r="H384" s="31"/>
      <c r="I384" s="31"/>
      <c r="J384" s="32"/>
      <c r="K384" s="24" t="str">
        <f t="shared" si="74"/>
        <v/>
      </c>
      <c r="L384" s="22" t="str">
        <f t="shared" ca="1" si="75"/>
        <v/>
      </c>
      <c r="M384" s="22" t="str">
        <f t="shared" ca="1" si="76"/>
        <v/>
      </c>
      <c r="N384" s="22" t="str">
        <f t="shared" ca="1" si="77"/>
        <v/>
      </c>
      <c r="O384" s="22" t="str">
        <f t="shared" si="78"/>
        <v/>
      </c>
      <c r="P384" s="22" t="str">
        <f t="shared" ca="1" si="79"/>
        <v/>
      </c>
      <c r="Q384" s="22" t="str">
        <f t="shared" ca="1" si="80"/>
        <v/>
      </c>
      <c r="R384" s="22" t="str">
        <f t="shared" ca="1" si="81"/>
        <v/>
      </c>
      <c r="S384" s="22" t="str">
        <f t="shared" si="82"/>
        <v/>
      </c>
      <c r="T384" s="22" t="str">
        <f t="shared" si="83"/>
        <v/>
      </c>
      <c r="U384" s="22" t="str">
        <f t="shared" si="84"/>
        <v/>
      </c>
      <c r="V384" s="22" t="str">
        <f t="shared" si="85"/>
        <v/>
      </c>
      <c r="W384" s="26" t="str">
        <f t="shared" si="86"/>
        <v/>
      </c>
    </row>
    <row r="385" spans="1:23" x14ac:dyDescent="0.25">
      <c r="A385" s="24"/>
      <c r="B385" s="22"/>
      <c r="C385" s="31"/>
      <c r="D385" s="31"/>
      <c r="E385" s="31"/>
      <c r="F385" s="31"/>
      <c r="G385" s="31"/>
      <c r="H385" s="31"/>
      <c r="I385" s="31"/>
      <c r="J385" s="32"/>
      <c r="K385" s="24" t="str">
        <f t="shared" si="74"/>
        <v/>
      </c>
      <c r="L385" s="22" t="str">
        <f t="shared" ca="1" si="75"/>
        <v/>
      </c>
      <c r="M385" s="22" t="str">
        <f t="shared" ca="1" si="76"/>
        <v/>
      </c>
      <c r="N385" s="22" t="str">
        <f t="shared" ca="1" si="77"/>
        <v/>
      </c>
      <c r="O385" s="22" t="str">
        <f t="shared" si="78"/>
        <v/>
      </c>
      <c r="P385" s="22" t="str">
        <f t="shared" ca="1" si="79"/>
        <v/>
      </c>
      <c r="Q385" s="22" t="str">
        <f t="shared" ca="1" si="80"/>
        <v/>
      </c>
      <c r="R385" s="22" t="str">
        <f t="shared" ca="1" si="81"/>
        <v/>
      </c>
      <c r="S385" s="22" t="str">
        <f t="shared" si="82"/>
        <v/>
      </c>
      <c r="T385" s="22" t="str">
        <f t="shared" si="83"/>
        <v/>
      </c>
      <c r="U385" s="22" t="str">
        <f t="shared" si="84"/>
        <v/>
      </c>
      <c r="V385" s="22" t="str">
        <f t="shared" si="85"/>
        <v/>
      </c>
      <c r="W385" s="26" t="str">
        <f t="shared" si="86"/>
        <v/>
      </c>
    </row>
    <row r="386" spans="1:23" x14ac:dyDescent="0.25">
      <c r="A386" s="24"/>
      <c r="B386" s="22"/>
      <c r="C386" s="31"/>
      <c r="D386" s="31"/>
      <c r="E386" s="31"/>
      <c r="F386" s="31"/>
      <c r="G386" s="31"/>
      <c r="H386" s="31"/>
      <c r="I386" s="31"/>
      <c r="J386" s="32"/>
      <c r="K386" s="24" t="str">
        <f t="shared" si="74"/>
        <v/>
      </c>
      <c r="L386" s="22" t="str">
        <f t="shared" ca="1" si="75"/>
        <v/>
      </c>
      <c r="M386" s="22" t="str">
        <f t="shared" ca="1" si="76"/>
        <v/>
      </c>
      <c r="N386" s="22" t="str">
        <f t="shared" ca="1" si="77"/>
        <v/>
      </c>
      <c r="O386" s="22" t="str">
        <f t="shared" si="78"/>
        <v/>
      </c>
      <c r="P386" s="22" t="str">
        <f t="shared" ca="1" si="79"/>
        <v/>
      </c>
      <c r="Q386" s="22" t="str">
        <f t="shared" ca="1" si="80"/>
        <v/>
      </c>
      <c r="R386" s="22" t="str">
        <f t="shared" ca="1" si="81"/>
        <v/>
      </c>
      <c r="S386" s="22" t="str">
        <f t="shared" si="82"/>
        <v/>
      </c>
      <c r="T386" s="22" t="str">
        <f t="shared" si="83"/>
        <v/>
      </c>
      <c r="U386" s="22" t="str">
        <f t="shared" si="84"/>
        <v/>
      </c>
      <c r="V386" s="22" t="str">
        <f t="shared" si="85"/>
        <v/>
      </c>
      <c r="W386" s="26" t="str">
        <f t="shared" si="86"/>
        <v/>
      </c>
    </row>
    <row r="387" spans="1:23" x14ac:dyDescent="0.25">
      <c r="A387" s="24"/>
      <c r="B387" s="22"/>
      <c r="C387" s="31"/>
      <c r="D387" s="31"/>
      <c r="E387" s="31"/>
      <c r="F387" s="31"/>
      <c r="G387" s="31"/>
      <c r="H387" s="31"/>
      <c r="I387" s="31"/>
      <c r="J387" s="32"/>
      <c r="K387" s="24" t="str">
        <f t="shared" si="74"/>
        <v/>
      </c>
      <c r="L387" s="22" t="str">
        <f t="shared" ca="1" si="75"/>
        <v/>
      </c>
      <c r="M387" s="22" t="str">
        <f t="shared" ca="1" si="76"/>
        <v/>
      </c>
      <c r="N387" s="22" t="str">
        <f t="shared" ca="1" si="77"/>
        <v/>
      </c>
      <c r="O387" s="22" t="str">
        <f t="shared" si="78"/>
        <v/>
      </c>
      <c r="P387" s="22" t="str">
        <f t="shared" ca="1" si="79"/>
        <v/>
      </c>
      <c r="Q387" s="22" t="str">
        <f t="shared" ca="1" si="80"/>
        <v/>
      </c>
      <c r="R387" s="22" t="str">
        <f t="shared" ca="1" si="81"/>
        <v/>
      </c>
      <c r="S387" s="22" t="str">
        <f t="shared" si="82"/>
        <v/>
      </c>
      <c r="T387" s="22" t="str">
        <f t="shared" si="83"/>
        <v/>
      </c>
      <c r="U387" s="22" t="str">
        <f t="shared" si="84"/>
        <v/>
      </c>
      <c r="V387" s="22" t="str">
        <f t="shared" si="85"/>
        <v/>
      </c>
      <c r="W387" s="26" t="str">
        <f t="shared" si="86"/>
        <v/>
      </c>
    </row>
    <row r="388" spans="1:23" x14ac:dyDescent="0.25">
      <c r="A388" s="24"/>
      <c r="B388" s="22"/>
      <c r="C388" s="31"/>
      <c r="D388" s="31"/>
      <c r="E388" s="31"/>
      <c r="F388" s="31"/>
      <c r="G388" s="31"/>
      <c r="H388" s="31"/>
      <c r="I388" s="31"/>
      <c r="J388" s="32"/>
      <c r="K388" s="24" t="str">
        <f t="shared" ref="K388:K451" si="87">IF(ISBLANK(A388),"",IF(ISBLANK(B388),0,IF(B388="Retourné",1,0)))</f>
        <v/>
      </c>
      <c r="L388" s="22" t="str">
        <f t="shared" ref="L388:L451" ca="1" si="88">IF(ISBLANK(A388),"",IF(ISBLANK(C388),0,IF(EDATE(C388,6)&gt;=TODAY(),1,0)))</f>
        <v/>
      </c>
      <c r="M388" s="22" t="str">
        <f t="shared" ref="M388:M451" ca="1" si="89">IF(ISBLANK(A388),"",IF(ISBLANK(D388),0,IF(EDATE(D388,6)&gt;=TODAY(),1,0)))</f>
        <v/>
      </c>
      <c r="N388" s="22" t="str">
        <f t="shared" ref="N388:N451" ca="1" si="90">IF(ISBLANK(A388),"",IF(ISBLANK(E388),0,IF(E388&gt;=TODAY(),1,0)))</f>
        <v/>
      </c>
      <c r="O388" s="22" t="str">
        <f t="shared" ref="O388:O451" si="91">IF(ISBLANK(A388),"",IF(ISBLANK(H388),0,IF(152="NA","NA",IF(H388="Retournée",1,0))))</f>
        <v/>
      </c>
      <c r="P388" s="22" t="str">
        <f t="shared" ref="P388:P451" ca="1" si="92">IF(ISBLANK(A388),"",IF(ISBLANK(F388),0,IF(EDATE(F388,6)&gt;=TODAY(),1,0)))</f>
        <v/>
      </c>
      <c r="Q388" s="22" t="str">
        <f t="shared" ref="Q388:Q451" ca="1" si="93">IF(ISBLANK(A388),"",IF(ISBLANK(G388),0,IF(EDATE(G388,12)&gt;=TODAY(),1,0)))</f>
        <v/>
      </c>
      <c r="R388" s="22" t="str">
        <f t="shared" ref="R388:R451" ca="1" si="94">IF(ISBLANK(A388),"",IF(ISBLANK(I388),0,IF(EDATE(I388,3)&gt;=TODAY(),1,0)))</f>
        <v/>
      </c>
      <c r="S388" s="22" t="str">
        <f t="shared" ref="S388:S451" si="95">IF(ISBLANK(A388),"",IF(ISBLANK(J388),0,IF(J388="NA","NA",IF(J388="Retournée",1,0))))</f>
        <v/>
      </c>
      <c r="T388" s="22" t="str">
        <f t="shared" ref="T388:T451" si="96">IF(ISBLANK(A388),"",SUM(K388:S388))</f>
        <v/>
      </c>
      <c r="U388" s="22" t="str">
        <f t="shared" ref="U388:U451" si="97">IF(ISBLANK(A388),"",COUNT(K388:S388))</f>
        <v/>
      </c>
      <c r="V388" s="22" t="str">
        <f t="shared" ref="V388:V451" si="98">IF(ISBLANK(A388),"",T388/U388)</f>
        <v/>
      </c>
      <c r="W388" s="26" t="str">
        <f t="shared" ref="W388:W451" si="99">IF(ISBLANK(A388),"",COUNTIF(K388:S388,0))</f>
        <v/>
      </c>
    </row>
    <row r="389" spans="1:23" x14ac:dyDescent="0.25">
      <c r="A389" s="24"/>
      <c r="B389" s="22"/>
      <c r="C389" s="31"/>
      <c r="D389" s="31"/>
      <c r="E389" s="31"/>
      <c r="F389" s="31"/>
      <c r="G389" s="31"/>
      <c r="H389" s="31"/>
      <c r="I389" s="31"/>
      <c r="J389" s="32"/>
      <c r="K389" s="24" t="str">
        <f t="shared" si="87"/>
        <v/>
      </c>
      <c r="L389" s="22" t="str">
        <f t="shared" ca="1" si="88"/>
        <v/>
      </c>
      <c r="M389" s="22" t="str">
        <f t="shared" ca="1" si="89"/>
        <v/>
      </c>
      <c r="N389" s="22" t="str">
        <f t="shared" ca="1" si="90"/>
        <v/>
      </c>
      <c r="O389" s="22" t="str">
        <f t="shared" si="91"/>
        <v/>
      </c>
      <c r="P389" s="22" t="str">
        <f t="shared" ca="1" si="92"/>
        <v/>
      </c>
      <c r="Q389" s="22" t="str">
        <f t="shared" ca="1" si="93"/>
        <v/>
      </c>
      <c r="R389" s="22" t="str">
        <f t="shared" ca="1" si="94"/>
        <v/>
      </c>
      <c r="S389" s="22" t="str">
        <f t="shared" si="95"/>
        <v/>
      </c>
      <c r="T389" s="22" t="str">
        <f t="shared" si="96"/>
        <v/>
      </c>
      <c r="U389" s="22" t="str">
        <f t="shared" si="97"/>
        <v/>
      </c>
      <c r="V389" s="22" t="str">
        <f t="shared" si="98"/>
        <v/>
      </c>
      <c r="W389" s="26" t="str">
        <f t="shared" si="99"/>
        <v/>
      </c>
    </row>
    <row r="390" spans="1:23" x14ac:dyDescent="0.25">
      <c r="A390" s="24"/>
      <c r="B390" s="22"/>
      <c r="C390" s="31"/>
      <c r="D390" s="31"/>
      <c r="E390" s="31"/>
      <c r="F390" s="31"/>
      <c r="G390" s="31"/>
      <c r="H390" s="31"/>
      <c r="I390" s="31"/>
      <c r="J390" s="32"/>
      <c r="K390" s="24" t="str">
        <f t="shared" si="87"/>
        <v/>
      </c>
      <c r="L390" s="22" t="str">
        <f t="shared" ca="1" si="88"/>
        <v/>
      </c>
      <c r="M390" s="22" t="str">
        <f t="shared" ca="1" si="89"/>
        <v/>
      </c>
      <c r="N390" s="22" t="str">
        <f t="shared" ca="1" si="90"/>
        <v/>
      </c>
      <c r="O390" s="22" t="str">
        <f t="shared" si="91"/>
        <v/>
      </c>
      <c r="P390" s="22" t="str">
        <f t="shared" ca="1" si="92"/>
        <v/>
      </c>
      <c r="Q390" s="22" t="str">
        <f t="shared" ca="1" si="93"/>
        <v/>
      </c>
      <c r="R390" s="22" t="str">
        <f t="shared" ca="1" si="94"/>
        <v/>
      </c>
      <c r="S390" s="22" t="str">
        <f t="shared" si="95"/>
        <v/>
      </c>
      <c r="T390" s="22" t="str">
        <f t="shared" si="96"/>
        <v/>
      </c>
      <c r="U390" s="22" t="str">
        <f t="shared" si="97"/>
        <v/>
      </c>
      <c r="V390" s="22" t="str">
        <f t="shared" si="98"/>
        <v/>
      </c>
      <c r="W390" s="26" t="str">
        <f t="shared" si="99"/>
        <v/>
      </c>
    </row>
    <row r="391" spans="1:23" x14ac:dyDescent="0.25">
      <c r="A391" s="24"/>
      <c r="B391" s="22"/>
      <c r="C391" s="31"/>
      <c r="D391" s="31"/>
      <c r="E391" s="31"/>
      <c r="F391" s="31"/>
      <c r="G391" s="31"/>
      <c r="H391" s="31"/>
      <c r="I391" s="31"/>
      <c r="J391" s="32"/>
      <c r="K391" s="24" t="str">
        <f t="shared" si="87"/>
        <v/>
      </c>
      <c r="L391" s="22" t="str">
        <f t="shared" ca="1" si="88"/>
        <v/>
      </c>
      <c r="M391" s="22" t="str">
        <f t="shared" ca="1" si="89"/>
        <v/>
      </c>
      <c r="N391" s="22" t="str">
        <f t="shared" ca="1" si="90"/>
        <v/>
      </c>
      <c r="O391" s="22" t="str">
        <f t="shared" si="91"/>
        <v/>
      </c>
      <c r="P391" s="22" t="str">
        <f t="shared" ca="1" si="92"/>
        <v/>
      </c>
      <c r="Q391" s="22" t="str">
        <f t="shared" ca="1" si="93"/>
        <v/>
      </c>
      <c r="R391" s="22" t="str">
        <f t="shared" ca="1" si="94"/>
        <v/>
      </c>
      <c r="S391" s="22" t="str">
        <f t="shared" si="95"/>
        <v/>
      </c>
      <c r="T391" s="22" t="str">
        <f t="shared" si="96"/>
        <v/>
      </c>
      <c r="U391" s="22" t="str">
        <f t="shared" si="97"/>
        <v/>
      </c>
      <c r="V391" s="22" t="str">
        <f t="shared" si="98"/>
        <v/>
      </c>
      <c r="W391" s="26" t="str">
        <f t="shared" si="99"/>
        <v/>
      </c>
    </row>
    <row r="392" spans="1:23" x14ac:dyDescent="0.25">
      <c r="A392" s="24"/>
      <c r="B392" s="22"/>
      <c r="C392" s="31"/>
      <c r="D392" s="31"/>
      <c r="E392" s="31"/>
      <c r="F392" s="31"/>
      <c r="G392" s="31"/>
      <c r="H392" s="31"/>
      <c r="I392" s="31"/>
      <c r="J392" s="32"/>
      <c r="K392" s="24" t="str">
        <f t="shared" si="87"/>
        <v/>
      </c>
      <c r="L392" s="22" t="str">
        <f t="shared" ca="1" si="88"/>
        <v/>
      </c>
      <c r="M392" s="22" t="str">
        <f t="shared" ca="1" si="89"/>
        <v/>
      </c>
      <c r="N392" s="22" t="str">
        <f t="shared" ca="1" si="90"/>
        <v/>
      </c>
      <c r="O392" s="22" t="str">
        <f t="shared" si="91"/>
        <v/>
      </c>
      <c r="P392" s="22" t="str">
        <f t="shared" ca="1" si="92"/>
        <v/>
      </c>
      <c r="Q392" s="22" t="str">
        <f t="shared" ca="1" si="93"/>
        <v/>
      </c>
      <c r="R392" s="22" t="str">
        <f t="shared" ca="1" si="94"/>
        <v/>
      </c>
      <c r="S392" s="22" t="str">
        <f t="shared" si="95"/>
        <v/>
      </c>
      <c r="T392" s="22" t="str">
        <f t="shared" si="96"/>
        <v/>
      </c>
      <c r="U392" s="22" t="str">
        <f t="shared" si="97"/>
        <v/>
      </c>
      <c r="V392" s="22" t="str">
        <f t="shared" si="98"/>
        <v/>
      </c>
      <c r="W392" s="26" t="str">
        <f t="shared" si="99"/>
        <v/>
      </c>
    </row>
    <row r="393" spans="1:23" x14ac:dyDescent="0.25">
      <c r="A393" s="24"/>
      <c r="B393" s="22"/>
      <c r="C393" s="31"/>
      <c r="D393" s="31"/>
      <c r="E393" s="31"/>
      <c r="F393" s="31"/>
      <c r="G393" s="31"/>
      <c r="H393" s="31"/>
      <c r="I393" s="31"/>
      <c r="J393" s="32"/>
      <c r="K393" s="24" t="str">
        <f t="shared" si="87"/>
        <v/>
      </c>
      <c r="L393" s="22" t="str">
        <f t="shared" ca="1" si="88"/>
        <v/>
      </c>
      <c r="M393" s="22" t="str">
        <f t="shared" ca="1" si="89"/>
        <v/>
      </c>
      <c r="N393" s="22" t="str">
        <f t="shared" ca="1" si="90"/>
        <v/>
      </c>
      <c r="O393" s="22" t="str">
        <f t="shared" si="91"/>
        <v/>
      </c>
      <c r="P393" s="22" t="str">
        <f t="shared" ca="1" si="92"/>
        <v/>
      </c>
      <c r="Q393" s="22" t="str">
        <f t="shared" ca="1" si="93"/>
        <v/>
      </c>
      <c r="R393" s="22" t="str">
        <f t="shared" ca="1" si="94"/>
        <v/>
      </c>
      <c r="S393" s="22" t="str">
        <f t="shared" si="95"/>
        <v/>
      </c>
      <c r="T393" s="22" t="str">
        <f t="shared" si="96"/>
        <v/>
      </c>
      <c r="U393" s="22" t="str">
        <f t="shared" si="97"/>
        <v/>
      </c>
      <c r="V393" s="22" t="str">
        <f t="shared" si="98"/>
        <v/>
      </c>
      <c r="W393" s="26" t="str">
        <f t="shared" si="99"/>
        <v/>
      </c>
    </row>
    <row r="394" spans="1:23" x14ac:dyDescent="0.25">
      <c r="A394" s="24"/>
      <c r="B394" s="22"/>
      <c r="C394" s="31"/>
      <c r="D394" s="31"/>
      <c r="E394" s="31"/>
      <c r="F394" s="31"/>
      <c r="G394" s="31"/>
      <c r="H394" s="31"/>
      <c r="I394" s="31"/>
      <c r="J394" s="32"/>
      <c r="K394" s="24" t="str">
        <f t="shared" si="87"/>
        <v/>
      </c>
      <c r="L394" s="22" t="str">
        <f t="shared" ca="1" si="88"/>
        <v/>
      </c>
      <c r="M394" s="22" t="str">
        <f t="shared" ca="1" si="89"/>
        <v/>
      </c>
      <c r="N394" s="22" t="str">
        <f t="shared" ca="1" si="90"/>
        <v/>
      </c>
      <c r="O394" s="22" t="str">
        <f t="shared" si="91"/>
        <v/>
      </c>
      <c r="P394" s="22" t="str">
        <f t="shared" ca="1" si="92"/>
        <v/>
      </c>
      <c r="Q394" s="22" t="str">
        <f t="shared" ca="1" si="93"/>
        <v/>
      </c>
      <c r="R394" s="22" t="str">
        <f t="shared" ca="1" si="94"/>
        <v/>
      </c>
      <c r="S394" s="22" t="str">
        <f t="shared" si="95"/>
        <v/>
      </c>
      <c r="T394" s="22" t="str">
        <f t="shared" si="96"/>
        <v/>
      </c>
      <c r="U394" s="22" t="str">
        <f t="shared" si="97"/>
        <v/>
      </c>
      <c r="V394" s="22" t="str">
        <f t="shared" si="98"/>
        <v/>
      </c>
      <c r="W394" s="26" t="str">
        <f t="shared" si="99"/>
        <v/>
      </c>
    </row>
    <row r="395" spans="1:23" x14ac:dyDescent="0.25">
      <c r="A395" s="24"/>
      <c r="B395" s="22"/>
      <c r="C395" s="31"/>
      <c r="D395" s="31"/>
      <c r="E395" s="31"/>
      <c r="F395" s="31"/>
      <c r="G395" s="31"/>
      <c r="H395" s="31"/>
      <c r="I395" s="31"/>
      <c r="J395" s="32"/>
      <c r="K395" s="24" t="str">
        <f t="shared" si="87"/>
        <v/>
      </c>
      <c r="L395" s="22" t="str">
        <f t="shared" ca="1" si="88"/>
        <v/>
      </c>
      <c r="M395" s="22" t="str">
        <f t="shared" ca="1" si="89"/>
        <v/>
      </c>
      <c r="N395" s="22" t="str">
        <f t="shared" ca="1" si="90"/>
        <v/>
      </c>
      <c r="O395" s="22" t="str">
        <f t="shared" si="91"/>
        <v/>
      </c>
      <c r="P395" s="22" t="str">
        <f t="shared" ca="1" si="92"/>
        <v/>
      </c>
      <c r="Q395" s="22" t="str">
        <f t="shared" ca="1" si="93"/>
        <v/>
      </c>
      <c r="R395" s="22" t="str">
        <f t="shared" ca="1" si="94"/>
        <v/>
      </c>
      <c r="S395" s="22" t="str">
        <f t="shared" si="95"/>
        <v/>
      </c>
      <c r="T395" s="22" t="str">
        <f t="shared" si="96"/>
        <v/>
      </c>
      <c r="U395" s="22" t="str">
        <f t="shared" si="97"/>
        <v/>
      </c>
      <c r="V395" s="22" t="str">
        <f t="shared" si="98"/>
        <v/>
      </c>
      <c r="W395" s="26" t="str">
        <f t="shared" si="99"/>
        <v/>
      </c>
    </row>
    <row r="396" spans="1:23" x14ac:dyDescent="0.25">
      <c r="A396" s="24"/>
      <c r="B396" s="22"/>
      <c r="C396" s="31"/>
      <c r="D396" s="31"/>
      <c r="E396" s="31"/>
      <c r="F396" s="31"/>
      <c r="G396" s="31"/>
      <c r="H396" s="31"/>
      <c r="I396" s="31"/>
      <c r="J396" s="32"/>
      <c r="K396" s="24" t="str">
        <f t="shared" si="87"/>
        <v/>
      </c>
      <c r="L396" s="22" t="str">
        <f t="shared" ca="1" si="88"/>
        <v/>
      </c>
      <c r="M396" s="22" t="str">
        <f t="shared" ca="1" si="89"/>
        <v/>
      </c>
      <c r="N396" s="22" t="str">
        <f t="shared" ca="1" si="90"/>
        <v/>
      </c>
      <c r="O396" s="22" t="str">
        <f t="shared" si="91"/>
        <v/>
      </c>
      <c r="P396" s="22" t="str">
        <f t="shared" ca="1" si="92"/>
        <v/>
      </c>
      <c r="Q396" s="22" t="str">
        <f t="shared" ca="1" si="93"/>
        <v/>
      </c>
      <c r="R396" s="22" t="str">
        <f t="shared" ca="1" si="94"/>
        <v/>
      </c>
      <c r="S396" s="22" t="str">
        <f t="shared" si="95"/>
        <v/>
      </c>
      <c r="T396" s="22" t="str">
        <f t="shared" si="96"/>
        <v/>
      </c>
      <c r="U396" s="22" t="str">
        <f t="shared" si="97"/>
        <v/>
      </c>
      <c r="V396" s="22" t="str">
        <f t="shared" si="98"/>
        <v/>
      </c>
      <c r="W396" s="26" t="str">
        <f t="shared" si="99"/>
        <v/>
      </c>
    </row>
    <row r="397" spans="1:23" x14ac:dyDescent="0.25">
      <c r="A397" s="24"/>
      <c r="B397" s="22"/>
      <c r="C397" s="31"/>
      <c r="D397" s="31"/>
      <c r="E397" s="31"/>
      <c r="F397" s="31"/>
      <c r="G397" s="31"/>
      <c r="H397" s="31"/>
      <c r="I397" s="31"/>
      <c r="J397" s="32"/>
      <c r="K397" s="24" t="str">
        <f t="shared" si="87"/>
        <v/>
      </c>
      <c r="L397" s="22" t="str">
        <f t="shared" ca="1" si="88"/>
        <v/>
      </c>
      <c r="M397" s="22" t="str">
        <f t="shared" ca="1" si="89"/>
        <v/>
      </c>
      <c r="N397" s="22" t="str">
        <f t="shared" ca="1" si="90"/>
        <v/>
      </c>
      <c r="O397" s="22" t="str">
        <f t="shared" si="91"/>
        <v/>
      </c>
      <c r="P397" s="22" t="str">
        <f t="shared" ca="1" si="92"/>
        <v/>
      </c>
      <c r="Q397" s="22" t="str">
        <f t="shared" ca="1" si="93"/>
        <v/>
      </c>
      <c r="R397" s="22" t="str">
        <f t="shared" ca="1" si="94"/>
        <v/>
      </c>
      <c r="S397" s="22" t="str">
        <f t="shared" si="95"/>
        <v/>
      </c>
      <c r="T397" s="22" t="str">
        <f t="shared" si="96"/>
        <v/>
      </c>
      <c r="U397" s="22" t="str">
        <f t="shared" si="97"/>
        <v/>
      </c>
      <c r="V397" s="22" t="str">
        <f t="shared" si="98"/>
        <v/>
      </c>
      <c r="W397" s="26" t="str">
        <f t="shared" si="99"/>
        <v/>
      </c>
    </row>
    <row r="398" spans="1:23" x14ac:dyDescent="0.25">
      <c r="A398" s="24"/>
      <c r="B398" s="22"/>
      <c r="C398" s="31"/>
      <c r="D398" s="31"/>
      <c r="E398" s="31"/>
      <c r="F398" s="31"/>
      <c r="G398" s="31"/>
      <c r="H398" s="31"/>
      <c r="I398" s="31"/>
      <c r="J398" s="32"/>
      <c r="K398" s="24" t="str">
        <f t="shared" si="87"/>
        <v/>
      </c>
      <c r="L398" s="22" t="str">
        <f t="shared" ca="1" si="88"/>
        <v/>
      </c>
      <c r="M398" s="22" t="str">
        <f t="shared" ca="1" si="89"/>
        <v/>
      </c>
      <c r="N398" s="22" t="str">
        <f t="shared" ca="1" si="90"/>
        <v/>
      </c>
      <c r="O398" s="22" t="str">
        <f t="shared" si="91"/>
        <v/>
      </c>
      <c r="P398" s="22" t="str">
        <f t="shared" ca="1" si="92"/>
        <v/>
      </c>
      <c r="Q398" s="22" t="str">
        <f t="shared" ca="1" si="93"/>
        <v/>
      </c>
      <c r="R398" s="22" t="str">
        <f t="shared" ca="1" si="94"/>
        <v/>
      </c>
      <c r="S398" s="22" t="str">
        <f t="shared" si="95"/>
        <v/>
      </c>
      <c r="T398" s="22" t="str">
        <f t="shared" si="96"/>
        <v/>
      </c>
      <c r="U398" s="22" t="str">
        <f t="shared" si="97"/>
        <v/>
      </c>
      <c r="V398" s="22" t="str">
        <f t="shared" si="98"/>
        <v/>
      </c>
      <c r="W398" s="26" t="str">
        <f t="shared" si="99"/>
        <v/>
      </c>
    </row>
    <row r="399" spans="1:23" x14ac:dyDescent="0.25">
      <c r="A399" s="24"/>
      <c r="B399" s="22"/>
      <c r="C399" s="31"/>
      <c r="D399" s="31"/>
      <c r="E399" s="31"/>
      <c r="F399" s="31"/>
      <c r="G399" s="31"/>
      <c r="H399" s="31"/>
      <c r="I399" s="31"/>
      <c r="J399" s="32"/>
      <c r="K399" s="24" t="str">
        <f t="shared" si="87"/>
        <v/>
      </c>
      <c r="L399" s="22" t="str">
        <f t="shared" ca="1" si="88"/>
        <v/>
      </c>
      <c r="M399" s="22" t="str">
        <f t="shared" ca="1" si="89"/>
        <v/>
      </c>
      <c r="N399" s="22" t="str">
        <f t="shared" ca="1" si="90"/>
        <v/>
      </c>
      <c r="O399" s="22" t="str">
        <f t="shared" si="91"/>
        <v/>
      </c>
      <c r="P399" s="22" t="str">
        <f t="shared" ca="1" si="92"/>
        <v/>
      </c>
      <c r="Q399" s="22" t="str">
        <f t="shared" ca="1" si="93"/>
        <v/>
      </c>
      <c r="R399" s="22" t="str">
        <f t="shared" ca="1" si="94"/>
        <v/>
      </c>
      <c r="S399" s="22" t="str">
        <f t="shared" si="95"/>
        <v/>
      </c>
      <c r="T399" s="22" t="str">
        <f t="shared" si="96"/>
        <v/>
      </c>
      <c r="U399" s="22" t="str">
        <f t="shared" si="97"/>
        <v/>
      </c>
      <c r="V399" s="22" t="str">
        <f t="shared" si="98"/>
        <v/>
      </c>
      <c r="W399" s="26" t="str">
        <f t="shared" si="99"/>
        <v/>
      </c>
    </row>
    <row r="400" spans="1:23" x14ac:dyDescent="0.25">
      <c r="A400" s="24"/>
      <c r="B400" s="22"/>
      <c r="C400" s="31"/>
      <c r="D400" s="31"/>
      <c r="E400" s="31"/>
      <c r="F400" s="31"/>
      <c r="G400" s="31"/>
      <c r="H400" s="31"/>
      <c r="I400" s="31"/>
      <c r="J400" s="32"/>
      <c r="K400" s="24" t="str">
        <f t="shared" si="87"/>
        <v/>
      </c>
      <c r="L400" s="22" t="str">
        <f t="shared" ca="1" si="88"/>
        <v/>
      </c>
      <c r="M400" s="22" t="str">
        <f t="shared" ca="1" si="89"/>
        <v/>
      </c>
      <c r="N400" s="22" t="str">
        <f t="shared" ca="1" si="90"/>
        <v/>
      </c>
      <c r="O400" s="22" t="str">
        <f t="shared" si="91"/>
        <v/>
      </c>
      <c r="P400" s="22" t="str">
        <f t="shared" ca="1" si="92"/>
        <v/>
      </c>
      <c r="Q400" s="22" t="str">
        <f t="shared" ca="1" si="93"/>
        <v/>
      </c>
      <c r="R400" s="22" t="str">
        <f t="shared" ca="1" si="94"/>
        <v/>
      </c>
      <c r="S400" s="22" t="str">
        <f t="shared" si="95"/>
        <v/>
      </c>
      <c r="T400" s="22" t="str">
        <f t="shared" si="96"/>
        <v/>
      </c>
      <c r="U400" s="22" t="str">
        <f t="shared" si="97"/>
        <v/>
      </c>
      <c r="V400" s="22" t="str">
        <f t="shared" si="98"/>
        <v/>
      </c>
      <c r="W400" s="26" t="str">
        <f t="shared" si="99"/>
        <v/>
      </c>
    </row>
    <row r="401" spans="1:23" x14ac:dyDescent="0.25">
      <c r="A401" s="24"/>
      <c r="B401" s="22"/>
      <c r="C401" s="31"/>
      <c r="D401" s="31"/>
      <c r="E401" s="31"/>
      <c r="F401" s="31"/>
      <c r="G401" s="31"/>
      <c r="H401" s="31"/>
      <c r="I401" s="31"/>
      <c r="J401" s="32"/>
      <c r="K401" s="24" t="str">
        <f t="shared" si="87"/>
        <v/>
      </c>
      <c r="L401" s="22" t="str">
        <f t="shared" ca="1" si="88"/>
        <v/>
      </c>
      <c r="M401" s="22" t="str">
        <f t="shared" ca="1" si="89"/>
        <v/>
      </c>
      <c r="N401" s="22" t="str">
        <f t="shared" ca="1" si="90"/>
        <v/>
      </c>
      <c r="O401" s="22" t="str">
        <f t="shared" si="91"/>
        <v/>
      </c>
      <c r="P401" s="22" t="str">
        <f t="shared" ca="1" si="92"/>
        <v/>
      </c>
      <c r="Q401" s="22" t="str">
        <f t="shared" ca="1" si="93"/>
        <v/>
      </c>
      <c r="R401" s="22" t="str">
        <f t="shared" ca="1" si="94"/>
        <v/>
      </c>
      <c r="S401" s="22" t="str">
        <f t="shared" si="95"/>
        <v/>
      </c>
      <c r="T401" s="22" t="str">
        <f t="shared" si="96"/>
        <v/>
      </c>
      <c r="U401" s="22" t="str">
        <f t="shared" si="97"/>
        <v/>
      </c>
      <c r="V401" s="22" t="str">
        <f t="shared" si="98"/>
        <v/>
      </c>
      <c r="W401" s="26" t="str">
        <f t="shared" si="99"/>
        <v/>
      </c>
    </row>
    <row r="402" spans="1:23" x14ac:dyDescent="0.25">
      <c r="A402" s="24"/>
      <c r="B402" s="22"/>
      <c r="C402" s="31"/>
      <c r="D402" s="31"/>
      <c r="E402" s="31"/>
      <c r="F402" s="31"/>
      <c r="G402" s="31"/>
      <c r="H402" s="31"/>
      <c r="I402" s="31"/>
      <c r="J402" s="32"/>
      <c r="K402" s="24" t="str">
        <f t="shared" si="87"/>
        <v/>
      </c>
      <c r="L402" s="22" t="str">
        <f t="shared" ca="1" si="88"/>
        <v/>
      </c>
      <c r="M402" s="22" t="str">
        <f t="shared" ca="1" si="89"/>
        <v/>
      </c>
      <c r="N402" s="22" t="str">
        <f t="shared" ca="1" si="90"/>
        <v/>
      </c>
      <c r="O402" s="22" t="str">
        <f t="shared" si="91"/>
        <v/>
      </c>
      <c r="P402" s="22" t="str">
        <f t="shared" ca="1" si="92"/>
        <v/>
      </c>
      <c r="Q402" s="22" t="str">
        <f t="shared" ca="1" si="93"/>
        <v/>
      </c>
      <c r="R402" s="22" t="str">
        <f t="shared" ca="1" si="94"/>
        <v/>
      </c>
      <c r="S402" s="22" t="str">
        <f t="shared" si="95"/>
        <v/>
      </c>
      <c r="T402" s="22" t="str">
        <f t="shared" si="96"/>
        <v/>
      </c>
      <c r="U402" s="22" t="str">
        <f t="shared" si="97"/>
        <v/>
      </c>
      <c r="V402" s="22" t="str">
        <f t="shared" si="98"/>
        <v/>
      </c>
      <c r="W402" s="26" t="str">
        <f t="shared" si="99"/>
        <v/>
      </c>
    </row>
    <row r="403" spans="1:23" x14ac:dyDescent="0.25">
      <c r="A403" s="24"/>
      <c r="B403" s="22"/>
      <c r="C403" s="31"/>
      <c r="D403" s="31"/>
      <c r="E403" s="31"/>
      <c r="F403" s="31"/>
      <c r="G403" s="31"/>
      <c r="H403" s="31"/>
      <c r="I403" s="31"/>
      <c r="J403" s="32"/>
      <c r="K403" s="24" t="str">
        <f t="shared" si="87"/>
        <v/>
      </c>
      <c r="L403" s="22" t="str">
        <f t="shared" ca="1" si="88"/>
        <v/>
      </c>
      <c r="M403" s="22" t="str">
        <f t="shared" ca="1" si="89"/>
        <v/>
      </c>
      <c r="N403" s="22" t="str">
        <f t="shared" ca="1" si="90"/>
        <v/>
      </c>
      <c r="O403" s="22" t="str">
        <f t="shared" si="91"/>
        <v/>
      </c>
      <c r="P403" s="22" t="str">
        <f t="shared" ca="1" si="92"/>
        <v/>
      </c>
      <c r="Q403" s="22" t="str">
        <f t="shared" ca="1" si="93"/>
        <v/>
      </c>
      <c r="R403" s="22" t="str">
        <f t="shared" ca="1" si="94"/>
        <v/>
      </c>
      <c r="S403" s="22" t="str">
        <f t="shared" si="95"/>
        <v/>
      </c>
      <c r="T403" s="22" t="str">
        <f t="shared" si="96"/>
        <v/>
      </c>
      <c r="U403" s="22" t="str">
        <f t="shared" si="97"/>
        <v/>
      </c>
      <c r="V403" s="22" t="str">
        <f t="shared" si="98"/>
        <v/>
      </c>
      <c r="W403" s="26" t="str">
        <f t="shared" si="99"/>
        <v/>
      </c>
    </row>
    <row r="404" spans="1:23" x14ac:dyDescent="0.25">
      <c r="A404" s="24"/>
      <c r="B404" s="22"/>
      <c r="C404" s="31"/>
      <c r="D404" s="31"/>
      <c r="E404" s="31"/>
      <c r="F404" s="31"/>
      <c r="G404" s="31"/>
      <c r="H404" s="31"/>
      <c r="I404" s="31"/>
      <c r="J404" s="32"/>
      <c r="K404" s="24" t="str">
        <f t="shared" si="87"/>
        <v/>
      </c>
      <c r="L404" s="22" t="str">
        <f t="shared" ca="1" si="88"/>
        <v/>
      </c>
      <c r="M404" s="22" t="str">
        <f t="shared" ca="1" si="89"/>
        <v/>
      </c>
      <c r="N404" s="22" t="str">
        <f t="shared" ca="1" si="90"/>
        <v/>
      </c>
      <c r="O404" s="22" t="str">
        <f t="shared" si="91"/>
        <v/>
      </c>
      <c r="P404" s="22" t="str">
        <f t="shared" ca="1" si="92"/>
        <v/>
      </c>
      <c r="Q404" s="22" t="str">
        <f t="shared" ca="1" si="93"/>
        <v/>
      </c>
      <c r="R404" s="22" t="str">
        <f t="shared" ca="1" si="94"/>
        <v/>
      </c>
      <c r="S404" s="22" t="str">
        <f t="shared" si="95"/>
        <v/>
      </c>
      <c r="T404" s="22" t="str">
        <f t="shared" si="96"/>
        <v/>
      </c>
      <c r="U404" s="22" t="str">
        <f t="shared" si="97"/>
        <v/>
      </c>
      <c r="V404" s="22" t="str">
        <f t="shared" si="98"/>
        <v/>
      </c>
      <c r="W404" s="26" t="str">
        <f t="shared" si="99"/>
        <v/>
      </c>
    </row>
    <row r="405" spans="1:23" x14ac:dyDescent="0.25">
      <c r="A405" s="24"/>
      <c r="B405" s="22"/>
      <c r="C405" s="31"/>
      <c r="D405" s="31"/>
      <c r="E405" s="31"/>
      <c r="F405" s="31"/>
      <c r="G405" s="31"/>
      <c r="H405" s="31"/>
      <c r="I405" s="31"/>
      <c r="J405" s="32"/>
      <c r="K405" s="24" t="str">
        <f t="shared" si="87"/>
        <v/>
      </c>
      <c r="L405" s="22" t="str">
        <f t="shared" ca="1" si="88"/>
        <v/>
      </c>
      <c r="M405" s="22" t="str">
        <f t="shared" ca="1" si="89"/>
        <v/>
      </c>
      <c r="N405" s="22" t="str">
        <f t="shared" ca="1" si="90"/>
        <v/>
      </c>
      <c r="O405" s="22" t="str">
        <f t="shared" si="91"/>
        <v/>
      </c>
      <c r="P405" s="22" t="str">
        <f t="shared" ca="1" si="92"/>
        <v/>
      </c>
      <c r="Q405" s="22" t="str">
        <f t="shared" ca="1" si="93"/>
        <v/>
      </c>
      <c r="R405" s="22" t="str">
        <f t="shared" ca="1" si="94"/>
        <v/>
      </c>
      <c r="S405" s="22" t="str">
        <f t="shared" si="95"/>
        <v/>
      </c>
      <c r="T405" s="22" t="str">
        <f t="shared" si="96"/>
        <v/>
      </c>
      <c r="U405" s="22" t="str">
        <f t="shared" si="97"/>
        <v/>
      </c>
      <c r="V405" s="22" t="str">
        <f t="shared" si="98"/>
        <v/>
      </c>
      <c r="W405" s="26" t="str">
        <f t="shared" si="99"/>
        <v/>
      </c>
    </row>
    <row r="406" spans="1:23" x14ac:dyDescent="0.25">
      <c r="A406" s="24"/>
      <c r="B406" s="22"/>
      <c r="C406" s="31"/>
      <c r="D406" s="31"/>
      <c r="E406" s="31"/>
      <c r="F406" s="31"/>
      <c r="G406" s="31"/>
      <c r="H406" s="31"/>
      <c r="I406" s="31"/>
      <c r="J406" s="32"/>
      <c r="K406" s="24" t="str">
        <f t="shared" si="87"/>
        <v/>
      </c>
      <c r="L406" s="22" t="str">
        <f t="shared" ca="1" si="88"/>
        <v/>
      </c>
      <c r="M406" s="22" t="str">
        <f t="shared" ca="1" si="89"/>
        <v/>
      </c>
      <c r="N406" s="22" t="str">
        <f t="shared" ca="1" si="90"/>
        <v/>
      </c>
      <c r="O406" s="22" t="str">
        <f t="shared" si="91"/>
        <v/>
      </c>
      <c r="P406" s="22" t="str">
        <f t="shared" ca="1" si="92"/>
        <v/>
      </c>
      <c r="Q406" s="22" t="str">
        <f t="shared" ca="1" si="93"/>
        <v/>
      </c>
      <c r="R406" s="22" t="str">
        <f t="shared" ca="1" si="94"/>
        <v/>
      </c>
      <c r="S406" s="22" t="str">
        <f t="shared" si="95"/>
        <v/>
      </c>
      <c r="T406" s="22" t="str">
        <f t="shared" si="96"/>
        <v/>
      </c>
      <c r="U406" s="22" t="str">
        <f t="shared" si="97"/>
        <v/>
      </c>
      <c r="V406" s="22" t="str">
        <f t="shared" si="98"/>
        <v/>
      </c>
      <c r="W406" s="26" t="str">
        <f t="shared" si="99"/>
        <v/>
      </c>
    </row>
    <row r="407" spans="1:23" x14ac:dyDescent="0.25">
      <c r="A407" s="24"/>
      <c r="B407" s="22"/>
      <c r="C407" s="31"/>
      <c r="D407" s="31"/>
      <c r="E407" s="31"/>
      <c r="F407" s="31"/>
      <c r="G407" s="31"/>
      <c r="H407" s="31"/>
      <c r="I407" s="31"/>
      <c r="J407" s="32"/>
      <c r="K407" s="24" t="str">
        <f t="shared" si="87"/>
        <v/>
      </c>
      <c r="L407" s="22" t="str">
        <f t="shared" ca="1" si="88"/>
        <v/>
      </c>
      <c r="M407" s="22" t="str">
        <f t="shared" ca="1" si="89"/>
        <v/>
      </c>
      <c r="N407" s="22" t="str">
        <f t="shared" ca="1" si="90"/>
        <v/>
      </c>
      <c r="O407" s="22" t="str">
        <f t="shared" si="91"/>
        <v/>
      </c>
      <c r="P407" s="22" t="str">
        <f t="shared" ca="1" si="92"/>
        <v/>
      </c>
      <c r="Q407" s="22" t="str">
        <f t="shared" ca="1" si="93"/>
        <v/>
      </c>
      <c r="R407" s="22" t="str">
        <f t="shared" ca="1" si="94"/>
        <v/>
      </c>
      <c r="S407" s="22" t="str">
        <f t="shared" si="95"/>
        <v/>
      </c>
      <c r="T407" s="22" t="str">
        <f t="shared" si="96"/>
        <v/>
      </c>
      <c r="U407" s="22" t="str">
        <f t="shared" si="97"/>
        <v/>
      </c>
      <c r="V407" s="22" t="str">
        <f t="shared" si="98"/>
        <v/>
      </c>
      <c r="W407" s="26" t="str">
        <f t="shared" si="99"/>
        <v/>
      </c>
    </row>
    <row r="408" spans="1:23" x14ac:dyDescent="0.25">
      <c r="A408" s="24"/>
      <c r="B408" s="22"/>
      <c r="C408" s="31"/>
      <c r="D408" s="31"/>
      <c r="E408" s="31"/>
      <c r="F408" s="31"/>
      <c r="G408" s="31"/>
      <c r="H408" s="31"/>
      <c r="I408" s="31"/>
      <c r="J408" s="32"/>
      <c r="K408" s="24" t="str">
        <f t="shared" si="87"/>
        <v/>
      </c>
      <c r="L408" s="22" t="str">
        <f t="shared" ca="1" si="88"/>
        <v/>
      </c>
      <c r="M408" s="22" t="str">
        <f t="shared" ca="1" si="89"/>
        <v/>
      </c>
      <c r="N408" s="22" t="str">
        <f t="shared" ca="1" si="90"/>
        <v/>
      </c>
      <c r="O408" s="22" t="str">
        <f t="shared" si="91"/>
        <v/>
      </c>
      <c r="P408" s="22" t="str">
        <f t="shared" ca="1" si="92"/>
        <v/>
      </c>
      <c r="Q408" s="22" t="str">
        <f t="shared" ca="1" si="93"/>
        <v/>
      </c>
      <c r="R408" s="22" t="str">
        <f t="shared" ca="1" si="94"/>
        <v/>
      </c>
      <c r="S408" s="22" t="str">
        <f t="shared" si="95"/>
        <v/>
      </c>
      <c r="T408" s="22" t="str">
        <f t="shared" si="96"/>
        <v/>
      </c>
      <c r="U408" s="22" t="str">
        <f t="shared" si="97"/>
        <v/>
      </c>
      <c r="V408" s="22" t="str">
        <f t="shared" si="98"/>
        <v/>
      </c>
      <c r="W408" s="26" t="str">
        <f t="shared" si="99"/>
        <v/>
      </c>
    </row>
    <row r="409" spans="1:23" x14ac:dyDescent="0.25">
      <c r="A409" s="24"/>
      <c r="B409" s="22"/>
      <c r="C409" s="31"/>
      <c r="D409" s="31"/>
      <c r="E409" s="31"/>
      <c r="F409" s="31"/>
      <c r="G409" s="31"/>
      <c r="H409" s="31"/>
      <c r="I409" s="31"/>
      <c r="J409" s="32"/>
      <c r="K409" s="24" t="str">
        <f t="shared" si="87"/>
        <v/>
      </c>
      <c r="L409" s="22" t="str">
        <f t="shared" ca="1" si="88"/>
        <v/>
      </c>
      <c r="M409" s="22" t="str">
        <f t="shared" ca="1" si="89"/>
        <v/>
      </c>
      <c r="N409" s="22" t="str">
        <f t="shared" ca="1" si="90"/>
        <v/>
      </c>
      <c r="O409" s="22" t="str">
        <f t="shared" si="91"/>
        <v/>
      </c>
      <c r="P409" s="22" t="str">
        <f t="shared" ca="1" si="92"/>
        <v/>
      </c>
      <c r="Q409" s="22" t="str">
        <f t="shared" ca="1" si="93"/>
        <v/>
      </c>
      <c r="R409" s="22" t="str">
        <f t="shared" ca="1" si="94"/>
        <v/>
      </c>
      <c r="S409" s="22" t="str">
        <f t="shared" si="95"/>
        <v/>
      </c>
      <c r="T409" s="22" t="str">
        <f t="shared" si="96"/>
        <v/>
      </c>
      <c r="U409" s="22" t="str">
        <f t="shared" si="97"/>
        <v/>
      </c>
      <c r="V409" s="22" t="str">
        <f t="shared" si="98"/>
        <v/>
      </c>
      <c r="W409" s="26" t="str">
        <f t="shared" si="99"/>
        <v/>
      </c>
    </row>
    <row r="410" spans="1:23" x14ac:dyDescent="0.25">
      <c r="A410" s="24"/>
      <c r="B410" s="22"/>
      <c r="C410" s="31"/>
      <c r="D410" s="31"/>
      <c r="E410" s="31"/>
      <c r="F410" s="31"/>
      <c r="G410" s="31"/>
      <c r="H410" s="31"/>
      <c r="I410" s="31"/>
      <c r="J410" s="32"/>
      <c r="K410" s="24" t="str">
        <f t="shared" si="87"/>
        <v/>
      </c>
      <c r="L410" s="22" t="str">
        <f t="shared" ca="1" si="88"/>
        <v/>
      </c>
      <c r="M410" s="22" t="str">
        <f t="shared" ca="1" si="89"/>
        <v/>
      </c>
      <c r="N410" s="22" t="str">
        <f t="shared" ca="1" si="90"/>
        <v/>
      </c>
      <c r="O410" s="22" t="str">
        <f t="shared" si="91"/>
        <v/>
      </c>
      <c r="P410" s="22" t="str">
        <f t="shared" ca="1" si="92"/>
        <v/>
      </c>
      <c r="Q410" s="22" t="str">
        <f t="shared" ca="1" si="93"/>
        <v/>
      </c>
      <c r="R410" s="22" t="str">
        <f t="shared" ca="1" si="94"/>
        <v/>
      </c>
      <c r="S410" s="22" t="str">
        <f t="shared" si="95"/>
        <v/>
      </c>
      <c r="T410" s="22" t="str">
        <f t="shared" si="96"/>
        <v/>
      </c>
      <c r="U410" s="22" t="str">
        <f t="shared" si="97"/>
        <v/>
      </c>
      <c r="V410" s="22" t="str">
        <f t="shared" si="98"/>
        <v/>
      </c>
      <c r="W410" s="26" t="str">
        <f t="shared" si="99"/>
        <v/>
      </c>
    </row>
    <row r="411" spans="1:23" x14ac:dyDescent="0.25">
      <c r="A411" s="24"/>
      <c r="B411" s="22"/>
      <c r="C411" s="31"/>
      <c r="D411" s="31"/>
      <c r="E411" s="31"/>
      <c r="F411" s="31"/>
      <c r="G411" s="31"/>
      <c r="H411" s="31"/>
      <c r="I411" s="31"/>
      <c r="J411" s="32"/>
      <c r="K411" s="24" t="str">
        <f t="shared" si="87"/>
        <v/>
      </c>
      <c r="L411" s="22" t="str">
        <f t="shared" ca="1" si="88"/>
        <v/>
      </c>
      <c r="M411" s="22" t="str">
        <f t="shared" ca="1" si="89"/>
        <v/>
      </c>
      <c r="N411" s="22" t="str">
        <f t="shared" ca="1" si="90"/>
        <v/>
      </c>
      <c r="O411" s="22" t="str">
        <f t="shared" si="91"/>
        <v/>
      </c>
      <c r="P411" s="22" t="str">
        <f t="shared" ca="1" si="92"/>
        <v/>
      </c>
      <c r="Q411" s="22" t="str">
        <f t="shared" ca="1" si="93"/>
        <v/>
      </c>
      <c r="R411" s="22" t="str">
        <f t="shared" ca="1" si="94"/>
        <v/>
      </c>
      <c r="S411" s="22" t="str">
        <f t="shared" si="95"/>
        <v/>
      </c>
      <c r="T411" s="22" t="str">
        <f t="shared" si="96"/>
        <v/>
      </c>
      <c r="U411" s="22" t="str">
        <f t="shared" si="97"/>
        <v/>
      </c>
      <c r="V411" s="22" t="str">
        <f t="shared" si="98"/>
        <v/>
      </c>
      <c r="W411" s="26" t="str">
        <f t="shared" si="99"/>
        <v/>
      </c>
    </row>
    <row r="412" spans="1:23" x14ac:dyDescent="0.25">
      <c r="A412" s="24"/>
      <c r="B412" s="22"/>
      <c r="C412" s="31"/>
      <c r="D412" s="31"/>
      <c r="E412" s="31"/>
      <c r="F412" s="31"/>
      <c r="G412" s="31"/>
      <c r="H412" s="31"/>
      <c r="I412" s="31"/>
      <c r="J412" s="32"/>
      <c r="K412" s="24" t="str">
        <f t="shared" si="87"/>
        <v/>
      </c>
      <c r="L412" s="22" t="str">
        <f t="shared" ca="1" si="88"/>
        <v/>
      </c>
      <c r="M412" s="22" t="str">
        <f t="shared" ca="1" si="89"/>
        <v/>
      </c>
      <c r="N412" s="22" t="str">
        <f t="shared" ca="1" si="90"/>
        <v/>
      </c>
      <c r="O412" s="22" t="str">
        <f t="shared" si="91"/>
        <v/>
      </c>
      <c r="P412" s="22" t="str">
        <f t="shared" ca="1" si="92"/>
        <v/>
      </c>
      <c r="Q412" s="22" t="str">
        <f t="shared" ca="1" si="93"/>
        <v/>
      </c>
      <c r="R412" s="22" t="str">
        <f t="shared" ca="1" si="94"/>
        <v/>
      </c>
      <c r="S412" s="22" t="str">
        <f t="shared" si="95"/>
        <v/>
      </c>
      <c r="T412" s="22" t="str">
        <f t="shared" si="96"/>
        <v/>
      </c>
      <c r="U412" s="22" t="str">
        <f t="shared" si="97"/>
        <v/>
      </c>
      <c r="V412" s="22" t="str">
        <f t="shared" si="98"/>
        <v/>
      </c>
      <c r="W412" s="26" t="str">
        <f t="shared" si="99"/>
        <v/>
      </c>
    </row>
    <row r="413" spans="1:23" x14ac:dyDescent="0.25">
      <c r="A413" s="24"/>
      <c r="B413" s="22"/>
      <c r="C413" s="31"/>
      <c r="D413" s="31"/>
      <c r="E413" s="31"/>
      <c r="F413" s="31"/>
      <c r="G413" s="31"/>
      <c r="H413" s="31"/>
      <c r="I413" s="31"/>
      <c r="J413" s="32"/>
      <c r="K413" s="24" t="str">
        <f t="shared" si="87"/>
        <v/>
      </c>
      <c r="L413" s="22" t="str">
        <f t="shared" ca="1" si="88"/>
        <v/>
      </c>
      <c r="M413" s="22" t="str">
        <f t="shared" ca="1" si="89"/>
        <v/>
      </c>
      <c r="N413" s="22" t="str">
        <f t="shared" ca="1" si="90"/>
        <v/>
      </c>
      <c r="O413" s="22" t="str">
        <f t="shared" si="91"/>
        <v/>
      </c>
      <c r="P413" s="22" t="str">
        <f t="shared" ca="1" si="92"/>
        <v/>
      </c>
      <c r="Q413" s="22" t="str">
        <f t="shared" ca="1" si="93"/>
        <v/>
      </c>
      <c r="R413" s="22" t="str">
        <f t="shared" ca="1" si="94"/>
        <v/>
      </c>
      <c r="S413" s="22" t="str">
        <f t="shared" si="95"/>
        <v/>
      </c>
      <c r="T413" s="22" t="str">
        <f t="shared" si="96"/>
        <v/>
      </c>
      <c r="U413" s="22" t="str">
        <f t="shared" si="97"/>
        <v/>
      </c>
      <c r="V413" s="22" t="str">
        <f t="shared" si="98"/>
        <v/>
      </c>
      <c r="W413" s="26" t="str">
        <f t="shared" si="99"/>
        <v/>
      </c>
    </row>
    <row r="414" spans="1:23" x14ac:dyDescent="0.25">
      <c r="A414" s="24"/>
      <c r="B414" s="22"/>
      <c r="C414" s="31"/>
      <c r="D414" s="31"/>
      <c r="E414" s="31"/>
      <c r="F414" s="31"/>
      <c r="G414" s="31"/>
      <c r="H414" s="31"/>
      <c r="I414" s="31"/>
      <c r="J414" s="32"/>
      <c r="K414" s="24" t="str">
        <f t="shared" si="87"/>
        <v/>
      </c>
      <c r="L414" s="22" t="str">
        <f t="shared" ca="1" si="88"/>
        <v/>
      </c>
      <c r="M414" s="22" t="str">
        <f t="shared" ca="1" si="89"/>
        <v/>
      </c>
      <c r="N414" s="22" t="str">
        <f t="shared" ca="1" si="90"/>
        <v/>
      </c>
      <c r="O414" s="22" t="str">
        <f t="shared" si="91"/>
        <v/>
      </c>
      <c r="P414" s="22" t="str">
        <f t="shared" ca="1" si="92"/>
        <v/>
      </c>
      <c r="Q414" s="22" t="str">
        <f t="shared" ca="1" si="93"/>
        <v/>
      </c>
      <c r="R414" s="22" t="str">
        <f t="shared" ca="1" si="94"/>
        <v/>
      </c>
      <c r="S414" s="22" t="str">
        <f t="shared" si="95"/>
        <v/>
      </c>
      <c r="T414" s="22" t="str">
        <f t="shared" si="96"/>
        <v/>
      </c>
      <c r="U414" s="22" t="str">
        <f t="shared" si="97"/>
        <v/>
      </c>
      <c r="V414" s="22" t="str">
        <f t="shared" si="98"/>
        <v/>
      </c>
      <c r="W414" s="26" t="str">
        <f t="shared" si="99"/>
        <v/>
      </c>
    </row>
    <row r="415" spans="1:23" x14ac:dyDescent="0.25">
      <c r="A415" s="24"/>
      <c r="B415" s="22"/>
      <c r="C415" s="31"/>
      <c r="D415" s="31"/>
      <c r="E415" s="31"/>
      <c r="F415" s="31"/>
      <c r="G415" s="31"/>
      <c r="H415" s="31"/>
      <c r="I415" s="31"/>
      <c r="J415" s="32"/>
      <c r="K415" s="24" t="str">
        <f t="shared" si="87"/>
        <v/>
      </c>
      <c r="L415" s="22" t="str">
        <f t="shared" ca="1" si="88"/>
        <v/>
      </c>
      <c r="M415" s="22" t="str">
        <f t="shared" ca="1" si="89"/>
        <v/>
      </c>
      <c r="N415" s="22" t="str">
        <f t="shared" ca="1" si="90"/>
        <v/>
      </c>
      <c r="O415" s="22" t="str">
        <f t="shared" si="91"/>
        <v/>
      </c>
      <c r="P415" s="22" t="str">
        <f t="shared" ca="1" si="92"/>
        <v/>
      </c>
      <c r="Q415" s="22" t="str">
        <f t="shared" ca="1" si="93"/>
        <v/>
      </c>
      <c r="R415" s="22" t="str">
        <f t="shared" ca="1" si="94"/>
        <v/>
      </c>
      <c r="S415" s="22" t="str">
        <f t="shared" si="95"/>
        <v/>
      </c>
      <c r="T415" s="22" t="str">
        <f t="shared" si="96"/>
        <v/>
      </c>
      <c r="U415" s="22" t="str">
        <f t="shared" si="97"/>
        <v/>
      </c>
      <c r="V415" s="22" t="str">
        <f t="shared" si="98"/>
        <v/>
      </c>
      <c r="W415" s="26" t="str">
        <f t="shared" si="99"/>
        <v/>
      </c>
    </row>
    <row r="416" spans="1:23" x14ac:dyDescent="0.25">
      <c r="A416" s="24"/>
      <c r="B416" s="22"/>
      <c r="C416" s="31"/>
      <c r="D416" s="31"/>
      <c r="E416" s="31"/>
      <c r="F416" s="31"/>
      <c r="G416" s="31"/>
      <c r="H416" s="31"/>
      <c r="I416" s="31"/>
      <c r="J416" s="32"/>
      <c r="K416" s="24" t="str">
        <f t="shared" si="87"/>
        <v/>
      </c>
      <c r="L416" s="22" t="str">
        <f t="shared" ca="1" si="88"/>
        <v/>
      </c>
      <c r="M416" s="22" t="str">
        <f t="shared" ca="1" si="89"/>
        <v/>
      </c>
      <c r="N416" s="22" t="str">
        <f t="shared" ca="1" si="90"/>
        <v/>
      </c>
      <c r="O416" s="22" t="str">
        <f t="shared" si="91"/>
        <v/>
      </c>
      <c r="P416" s="22" t="str">
        <f t="shared" ca="1" si="92"/>
        <v/>
      </c>
      <c r="Q416" s="22" t="str">
        <f t="shared" ca="1" si="93"/>
        <v/>
      </c>
      <c r="R416" s="22" t="str">
        <f t="shared" ca="1" si="94"/>
        <v/>
      </c>
      <c r="S416" s="22" t="str">
        <f t="shared" si="95"/>
        <v/>
      </c>
      <c r="T416" s="22" t="str">
        <f t="shared" si="96"/>
        <v/>
      </c>
      <c r="U416" s="22" t="str">
        <f t="shared" si="97"/>
        <v/>
      </c>
      <c r="V416" s="22" t="str">
        <f t="shared" si="98"/>
        <v/>
      </c>
      <c r="W416" s="26" t="str">
        <f t="shared" si="99"/>
        <v/>
      </c>
    </row>
    <row r="417" spans="1:23" x14ac:dyDescent="0.25">
      <c r="A417" s="24"/>
      <c r="B417" s="22"/>
      <c r="C417" s="31"/>
      <c r="D417" s="31"/>
      <c r="E417" s="31"/>
      <c r="F417" s="31"/>
      <c r="G417" s="31"/>
      <c r="H417" s="31"/>
      <c r="I417" s="31"/>
      <c r="J417" s="32"/>
      <c r="K417" s="24" t="str">
        <f t="shared" si="87"/>
        <v/>
      </c>
      <c r="L417" s="22" t="str">
        <f t="shared" ca="1" si="88"/>
        <v/>
      </c>
      <c r="M417" s="22" t="str">
        <f t="shared" ca="1" si="89"/>
        <v/>
      </c>
      <c r="N417" s="22" t="str">
        <f t="shared" ca="1" si="90"/>
        <v/>
      </c>
      <c r="O417" s="22" t="str">
        <f t="shared" si="91"/>
        <v/>
      </c>
      <c r="P417" s="22" t="str">
        <f t="shared" ca="1" si="92"/>
        <v/>
      </c>
      <c r="Q417" s="22" t="str">
        <f t="shared" ca="1" si="93"/>
        <v/>
      </c>
      <c r="R417" s="22" t="str">
        <f t="shared" ca="1" si="94"/>
        <v/>
      </c>
      <c r="S417" s="22" t="str">
        <f t="shared" si="95"/>
        <v/>
      </c>
      <c r="T417" s="22" t="str">
        <f t="shared" si="96"/>
        <v/>
      </c>
      <c r="U417" s="22" t="str">
        <f t="shared" si="97"/>
        <v/>
      </c>
      <c r="V417" s="22" t="str">
        <f t="shared" si="98"/>
        <v/>
      </c>
      <c r="W417" s="26" t="str">
        <f t="shared" si="99"/>
        <v/>
      </c>
    </row>
    <row r="418" spans="1:23" x14ac:dyDescent="0.25">
      <c r="A418" s="24"/>
      <c r="B418" s="22"/>
      <c r="C418" s="31"/>
      <c r="D418" s="31"/>
      <c r="E418" s="31"/>
      <c r="F418" s="31"/>
      <c r="G418" s="31"/>
      <c r="H418" s="31"/>
      <c r="I418" s="31"/>
      <c r="J418" s="32"/>
      <c r="K418" s="24" t="str">
        <f t="shared" si="87"/>
        <v/>
      </c>
      <c r="L418" s="22" t="str">
        <f t="shared" ca="1" si="88"/>
        <v/>
      </c>
      <c r="M418" s="22" t="str">
        <f t="shared" ca="1" si="89"/>
        <v/>
      </c>
      <c r="N418" s="22" t="str">
        <f t="shared" ca="1" si="90"/>
        <v/>
      </c>
      <c r="O418" s="22" t="str">
        <f t="shared" si="91"/>
        <v/>
      </c>
      <c r="P418" s="22" t="str">
        <f t="shared" ca="1" si="92"/>
        <v/>
      </c>
      <c r="Q418" s="22" t="str">
        <f t="shared" ca="1" si="93"/>
        <v/>
      </c>
      <c r="R418" s="22" t="str">
        <f t="shared" ca="1" si="94"/>
        <v/>
      </c>
      <c r="S418" s="22" t="str">
        <f t="shared" si="95"/>
        <v/>
      </c>
      <c r="T418" s="22" t="str">
        <f t="shared" si="96"/>
        <v/>
      </c>
      <c r="U418" s="22" t="str">
        <f t="shared" si="97"/>
        <v/>
      </c>
      <c r="V418" s="22" t="str">
        <f t="shared" si="98"/>
        <v/>
      </c>
      <c r="W418" s="26" t="str">
        <f t="shared" si="99"/>
        <v/>
      </c>
    </row>
    <row r="419" spans="1:23" x14ac:dyDescent="0.25">
      <c r="A419" s="24"/>
      <c r="B419" s="22"/>
      <c r="C419" s="31"/>
      <c r="D419" s="31"/>
      <c r="E419" s="31"/>
      <c r="F419" s="31"/>
      <c r="G419" s="31"/>
      <c r="H419" s="31"/>
      <c r="I419" s="31"/>
      <c r="J419" s="32"/>
      <c r="K419" s="24" t="str">
        <f t="shared" si="87"/>
        <v/>
      </c>
      <c r="L419" s="22" t="str">
        <f t="shared" ca="1" si="88"/>
        <v/>
      </c>
      <c r="M419" s="22" t="str">
        <f t="shared" ca="1" si="89"/>
        <v/>
      </c>
      <c r="N419" s="22" t="str">
        <f t="shared" ca="1" si="90"/>
        <v/>
      </c>
      <c r="O419" s="22" t="str">
        <f t="shared" si="91"/>
        <v/>
      </c>
      <c r="P419" s="22" t="str">
        <f t="shared" ca="1" si="92"/>
        <v/>
      </c>
      <c r="Q419" s="22" t="str">
        <f t="shared" ca="1" si="93"/>
        <v/>
      </c>
      <c r="R419" s="22" t="str">
        <f t="shared" ca="1" si="94"/>
        <v/>
      </c>
      <c r="S419" s="22" t="str">
        <f t="shared" si="95"/>
        <v/>
      </c>
      <c r="T419" s="22" t="str">
        <f t="shared" si="96"/>
        <v/>
      </c>
      <c r="U419" s="22" t="str">
        <f t="shared" si="97"/>
        <v/>
      </c>
      <c r="V419" s="22" t="str">
        <f t="shared" si="98"/>
        <v/>
      </c>
      <c r="W419" s="26" t="str">
        <f t="shared" si="99"/>
        <v/>
      </c>
    </row>
    <row r="420" spans="1:23" x14ac:dyDescent="0.25">
      <c r="A420" s="24"/>
      <c r="B420" s="22"/>
      <c r="C420" s="31"/>
      <c r="D420" s="31"/>
      <c r="E420" s="31"/>
      <c r="F420" s="31"/>
      <c r="G420" s="31"/>
      <c r="H420" s="31"/>
      <c r="I420" s="31"/>
      <c r="J420" s="32"/>
      <c r="K420" s="24" t="str">
        <f t="shared" si="87"/>
        <v/>
      </c>
      <c r="L420" s="22" t="str">
        <f t="shared" ca="1" si="88"/>
        <v/>
      </c>
      <c r="M420" s="22" t="str">
        <f t="shared" ca="1" si="89"/>
        <v/>
      </c>
      <c r="N420" s="22" t="str">
        <f t="shared" ca="1" si="90"/>
        <v/>
      </c>
      <c r="O420" s="22" t="str">
        <f t="shared" si="91"/>
        <v/>
      </c>
      <c r="P420" s="22" t="str">
        <f t="shared" ca="1" si="92"/>
        <v/>
      </c>
      <c r="Q420" s="22" t="str">
        <f t="shared" ca="1" si="93"/>
        <v/>
      </c>
      <c r="R420" s="22" t="str">
        <f t="shared" ca="1" si="94"/>
        <v/>
      </c>
      <c r="S420" s="22" t="str">
        <f t="shared" si="95"/>
        <v/>
      </c>
      <c r="T420" s="22" t="str">
        <f t="shared" si="96"/>
        <v/>
      </c>
      <c r="U420" s="22" t="str">
        <f t="shared" si="97"/>
        <v/>
      </c>
      <c r="V420" s="22" t="str">
        <f t="shared" si="98"/>
        <v/>
      </c>
      <c r="W420" s="26" t="str">
        <f t="shared" si="99"/>
        <v/>
      </c>
    </row>
    <row r="421" spans="1:23" x14ac:dyDescent="0.25">
      <c r="A421" s="24"/>
      <c r="B421" s="22"/>
      <c r="C421" s="31"/>
      <c r="D421" s="31"/>
      <c r="E421" s="31"/>
      <c r="F421" s="31"/>
      <c r="G421" s="31"/>
      <c r="H421" s="31"/>
      <c r="I421" s="31"/>
      <c r="J421" s="32"/>
      <c r="K421" s="24" t="str">
        <f t="shared" si="87"/>
        <v/>
      </c>
      <c r="L421" s="22" t="str">
        <f t="shared" ca="1" si="88"/>
        <v/>
      </c>
      <c r="M421" s="22" t="str">
        <f t="shared" ca="1" si="89"/>
        <v/>
      </c>
      <c r="N421" s="22" t="str">
        <f t="shared" ca="1" si="90"/>
        <v/>
      </c>
      <c r="O421" s="22" t="str">
        <f t="shared" si="91"/>
        <v/>
      </c>
      <c r="P421" s="22" t="str">
        <f t="shared" ca="1" si="92"/>
        <v/>
      </c>
      <c r="Q421" s="22" t="str">
        <f t="shared" ca="1" si="93"/>
        <v/>
      </c>
      <c r="R421" s="22" t="str">
        <f t="shared" ca="1" si="94"/>
        <v/>
      </c>
      <c r="S421" s="22" t="str">
        <f t="shared" si="95"/>
        <v/>
      </c>
      <c r="T421" s="22" t="str">
        <f t="shared" si="96"/>
        <v/>
      </c>
      <c r="U421" s="22" t="str">
        <f t="shared" si="97"/>
        <v/>
      </c>
      <c r="V421" s="22" t="str">
        <f t="shared" si="98"/>
        <v/>
      </c>
      <c r="W421" s="26" t="str">
        <f t="shared" si="99"/>
        <v/>
      </c>
    </row>
    <row r="422" spans="1:23" x14ac:dyDescent="0.25">
      <c r="A422" s="24"/>
      <c r="B422" s="22"/>
      <c r="C422" s="31"/>
      <c r="D422" s="31"/>
      <c r="E422" s="31"/>
      <c r="F422" s="31"/>
      <c r="G422" s="31"/>
      <c r="H422" s="31"/>
      <c r="I422" s="31"/>
      <c r="J422" s="32"/>
      <c r="K422" s="24" t="str">
        <f t="shared" si="87"/>
        <v/>
      </c>
      <c r="L422" s="22" t="str">
        <f t="shared" ca="1" si="88"/>
        <v/>
      </c>
      <c r="M422" s="22" t="str">
        <f t="shared" ca="1" si="89"/>
        <v/>
      </c>
      <c r="N422" s="22" t="str">
        <f t="shared" ca="1" si="90"/>
        <v/>
      </c>
      <c r="O422" s="22" t="str">
        <f t="shared" si="91"/>
        <v/>
      </c>
      <c r="P422" s="22" t="str">
        <f t="shared" ca="1" si="92"/>
        <v/>
      </c>
      <c r="Q422" s="22" t="str">
        <f t="shared" ca="1" si="93"/>
        <v/>
      </c>
      <c r="R422" s="22" t="str">
        <f t="shared" ca="1" si="94"/>
        <v/>
      </c>
      <c r="S422" s="22" t="str">
        <f t="shared" si="95"/>
        <v/>
      </c>
      <c r="T422" s="22" t="str">
        <f t="shared" si="96"/>
        <v/>
      </c>
      <c r="U422" s="22" t="str">
        <f t="shared" si="97"/>
        <v/>
      </c>
      <c r="V422" s="22" t="str">
        <f t="shared" si="98"/>
        <v/>
      </c>
      <c r="W422" s="26" t="str">
        <f t="shared" si="99"/>
        <v/>
      </c>
    </row>
    <row r="423" spans="1:23" x14ac:dyDescent="0.25">
      <c r="A423" s="24"/>
      <c r="B423" s="22"/>
      <c r="C423" s="31"/>
      <c r="D423" s="31"/>
      <c r="E423" s="31"/>
      <c r="F423" s="31"/>
      <c r="G423" s="31"/>
      <c r="H423" s="31"/>
      <c r="I423" s="31"/>
      <c r="J423" s="32"/>
      <c r="K423" s="24" t="str">
        <f t="shared" si="87"/>
        <v/>
      </c>
      <c r="L423" s="22" t="str">
        <f t="shared" ca="1" si="88"/>
        <v/>
      </c>
      <c r="M423" s="22" t="str">
        <f t="shared" ca="1" si="89"/>
        <v/>
      </c>
      <c r="N423" s="22" t="str">
        <f t="shared" ca="1" si="90"/>
        <v/>
      </c>
      <c r="O423" s="22" t="str">
        <f t="shared" si="91"/>
        <v/>
      </c>
      <c r="P423" s="22" t="str">
        <f t="shared" ca="1" si="92"/>
        <v/>
      </c>
      <c r="Q423" s="22" t="str">
        <f t="shared" ca="1" si="93"/>
        <v/>
      </c>
      <c r="R423" s="22" t="str">
        <f t="shared" ca="1" si="94"/>
        <v/>
      </c>
      <c r="S423" s="22" t="str">
        <f t="shared" si="95"/>
        <v/>
      </c>
      <c r="T423" s="22" t="str">
        <f t="shared" si="96"/>
        <v/>
      </c>
      <c r="U423" s="22" t="str">
        <f t="shared" si="97"/>
        <v/>
      </c>
      <c r="V423" s="22" t="str">
        <f t="shared" si="98"/>
        <v/>
      </c>
      <c r="W423" s="26" t="str">
        <f t="shared" si="99"/>
        <v/>
      </c>
    </row>
    <row r="424" spans="1:23" x14ac:dyDescent="0.25">
      <c r="A424" s="24"/>
      <c r="B424" s="22"/>
      <c r="C424" s="31"/>
      <c r="D424" s="31"/>
      <c r="E424" s="31"/>
      <c r="F424" s="31"/>
      <c r="G424" s="31"/>
      <c r="H424" s="31"/>
      <c r="I424" s="31"/>
      <c r="J424" s="32"/>
      <c r="K424" s="24" t="str">
        <f t="shared" si="87"/>
        <v/>
      </c>
      <c r="L424" s="22" t="str">
        <f t="shared" ca="1" si="88"/>
        <v/>
      </c>
      <c r="M424" s="22" t="str">
        <f t="shared" ca="1" si="89"/>
        <v/>
      </c>
      <c r="N424" s="22" t="str">
        <f t="shared" ca="1" si="90"/>
        <v/>
      </c>
      <c r="O424" s="22" t="str">
        <f t="shared" si="91"/>
        <v/>
      </c>
      <c r="P424" s="22" t="str">
        <f t="shared" ca="1" si="92"/>
        <v/>
      </c>
      <c r="Q424" s="22" t="str">
        <f t="shared" ca="1" si="93"/>
        <v/>
      </c>
      <c r="R424" s="22" t="str">
        <f t="shared" ca="1" si="94"/>
        <v/>
      </c>
      <c r="S424" s="22" t="str">
        <f t="shared" si="95"/>
        <v/>
      </c>
      <c r="T424" s="22" t="str">
        <f t="shared" si="96"/>
        <v/>
      </c>
      <c r="U424" s="22" t="str">
        <f t="shared" si="97"/>
        <v/>
      </c>
      <c r="V424" s="22" t="str">
        <f t="shared" si="98"/>
        <v/>
      </c>
      <c r="W424" s="26" t="str">
        <f t="shared" si="99"/>
        <v/>
      </c>
    </row>
    <row r="425" spans="1:23" x14ac:dyDescent="0.25">
      <c r="A425" s="24"/>
      <c r="B425" s="22"/>
      <c r="C425" s="31"/>
      <c r="D425" s="31"/>
      <c r="E425" s="31"/>
      <c r="F425" s="31"/>
      <c r="G425" s="31"/>
      <c r="H425" s="31"/>
      <c r="I425" s="31"/>
      <c r="J425" s="32"/>
      <c r="K425" s="24" t="str">
        <f t="shared" si="87"/>
        <v/>
      </c>
      <c r="L425" s="22" t="str">
        <f t="shared" ca="1" si="88"/>
        <v/>
      </c>
      <c r="M425" s="22" t="str">
        <f t="shared" ca="1" si="89"/>
        <v/>
      </c>
      <c r="N425" s="22" t="str">
        <f t="shared" ca="1" si="90"/>
        <v/>
      </c>
      <c r="O425" s="22" t="str">
        <f t="shared" si="91"/>
        <v/>
      </c>
      <c r="P425" s="22" t="str">
        <f t="shared" ca="1" si="92"/>
        <v/>
      </c>
      <c r="Q425" s="22" t="str">
        <f t="shared" ca="1" si="93"/>
        <v/>
      </c>
      <c r="R425" s="22" t="str">
        <f t="shared" ca="1" si="94"/>
        <v/>
      </c>
      <c r="S425" s="22" t="str">
        <f t="shared" si="95"/>
        <v/>
      </c>
      <c r="T425" s="22" t="str">
        <f t="shared" si="96"/>
        <v/>
      </c>
      <c r="U425" s="22" t="str">
        <f t="shared" si="97"/>
        <v/>
      </c>
      <c r="V425" s="22" t="str">
        <f t="shared" si="98"/>
        <v/>
      </c>
      <c r="W425" s="26" t="str">
        <f t="shared" si="99"/>
        <v/>
      </c>
    </row>
    <row r="426" spans="1:23" x14ac:dyDescent="0.25">
      <c r="A426" s="24"/>
      <c r="B426" s="22"/>
      <c r="C426" s="31"/>
      <c r="D426" s="31"/>
      <c r="E426" s="31"/>
      <c r="F426" s="31"/>
      <c r="G426" s="31"/>
      <c r="H426" s="31"/>
      <c r="I426" s="31"/>
      <c r="J426" s="32"/>
      <c r="K426" s="24" t="str">
        <f t="shared" si="87"/>
        <v/>
      </c>
      <c r="L426" s="22" t="str">
        <f t="shared" ca="1" si="88"/>
        <v/>
      </c>
      <c r="M426" s="22" t="str">
        <f t="shared" ca="1" si="89"/>
        <v/>
      </c>
      <c r="N426" s="22" t="str">
        <f t="shared" ca="1" si="90"/>
        <v/>
      </c>
      <c r="O426" s="22" t="str">
        <f t="shared" si="91"/>
        <v/>
      </c>
      <c r="P426" s="22" t="str">
        <f t="shared" ca="1" si="92"/>
        <v/>
      </c>
      <c r="Q426" s="22" t="str">
        <f t="shared" ca="1" si="93"/>
        <v/>
      </c>
      <c r="R426" s="22" t="str">
        <f t="shared" ca="1" si="94"/>
        <v/>
      </c>
      <c r="S426" s="22" t="str">
        <f t="shared" si="95"/>
        <v/>
      </c>
      <c r="T426" s="22" t="str">
        <f t="shared" si="96"/>
        <v/>
      </c>
      <c r="U426" s="22" t="str">
        <f t="shared" si="97"/>
        <v/>
      </c>
      <c r="V426" s="22" t="str">
        <f t="shared" si="98"/>
        <v/>
      </c>
      <c r="W426" s="26" t="str">
        <f t="shared" si="99"/>
        <v/>
      </c>
    </row>
    <row r="427" spans="1:23" x14ac:dyDescent="0.25">
      <c r="A427" s="24"/>
      <c r="B427" s="22"/>
      <c r="C427" s="31"/>
      <c r="D427" s="31"/>
      <c r="E427" s="31"/>
      <c r="F427" s="31"/>
      <c r="G427" s="31"/>
      <c r="H427" s="31"/>
      <c r="I427" s="31"/>
      <c r="J427" s="32"/>
      <c r="K427" s="24" t="str">
        <f t="shared" si="87"/>
        <v/>
      </c>
      <c r="L427" s="22" t="str">
        <f t="shared" ca="1" si="88"/>
        <v/>
      </c>
      <c r="M427" s="22" t="str">
        <f t="shared" ca="1" si="89"/>
        <v/>
      </c>
      <c r="N427" s="22" t="str">
        <f t="shared" ca="1" si="90"/>
        <v/>
      </c>
      <c r="O427" s="22" t="str">
        <f t="shared" si="91"/>
        <v/>
      </c>
      <c r="P427" s="22" t="str">
        <f t="shared" ca="1" si="92"/>
        <v/>
      </c>
      <c r="Q427" s="22" t="str">
        <f t="shared" ca="1" si="93"/>
        <v/>
      </c>
      <c r="R427" s="22" t="str">
        <f t="shared" ca="1" si="94"/>
        <v/>
      </c>
      <c r="S427" s="22" t="str">
        <f t="shared" si="95"/>
        <v/>
      </c>
      <c r="T427" s="22" t="str">
        <f t="shared" si="96"/>
        <v/>
      </c>
      <c r="U427" s="22" t="str">
        <f t="shared" si="97"/>
        <v/>
      </c>
      <c r="V427" s="22" t="str">
        <f t="shared" si="98"/>
        <v/>
      </c>
      <c r="W427" s="26" t="str">
        <f t="shared" si="99"/>
        <v/>
      </c>
    </row>
    <row r="428" spans="1:23" x14ac:dyDescent="0.25">
      <c r="A428" s="24"/>
      <c r="B428" s="22"/>
      <c r="C428" s="31"/>
      <c r="D428" s="31"/>
      <c r="E428" s="31"/>
      <c r="F428" s="31"/>
      <c r="G428" s="31"/>
      <c r="H428" s="31"/>
      <c r="I428" s="31"/>
      <c r="J428" s="32"/>
      <c r="K428" s="24" t="str">
        <f t="shared" si="87"/>
        <v/>
      </c>
      <c r="L428" s="22" t="str">
        <f t="shared" ca="1" si="88"/>
        <v/>
      </c>
      <c r="M428" s="22" t="str">
        <f t="shared" ca="1" si="89"/>
        <v/>
      </c>
      <c r="N428" s="22" t="str">
        <f t="shared" ca="1" si="90"/>
        <v/>
      </c>
      <c r="O428" s="22" t="str">
        <f t="shared" si="91"/>
        <v/>
      </c>
      <c r="P428" s="22" t="str">
        <f t="shared" ca="1" si="92"/>
        <v/>
      </c>
      <c r="Q428" s="22" t="str">
        <f t="shared" ca="1" si="93"/>
        <v/>
      </c>
      <c r="R428" s="22" t="str">
        <f t="shared" ca="1" si="94"/>
        <v/>
      </c>
      <c r="S428" s="22" t="str">
        <f t="shared" si="95"/>
        <v/>
      </c>
      <c r="T428" s="22" t="str">
        <f t="shared" si="96"/>
        <v/>
      </c>
      <c r="U428" s="22" t="str">
        <f t="shared" si="97"/>
        <v/>
      </c>
      <c r="V428" s="22" t="str">
        <f t="shared" si="98"/>
        <v/>
      </c>
      <c r="W428" s="26" t="str">
        <f t="shared" si="99"/>
        <v/>
      </c>
    </row>
    <row r="429" spans="1:23" x14ac:dyDescent="0.25">
      <c r="A429" s="24"/>
      <c r="B429" s="22"/>
      <c r="C429" s="31"/>
      <c r="D429" s="31"/>
      <c r="E429" s="31"/>
      <c r="F429" s="31"/>
      <c r="G429" s="31"/>
      <c r="H429" s="31"/>
      <c r="I429" s="31"/>
      <c r="J429" s="32"/>
      <c r="K429" s="24" t="str">
        <f t="shared" si="87"/>
        <v/>
      </c>
      <c r="L429" s="22" t="str">
        <f t="shared" ca="1" si="88"/>
        <v/>
      </c>
      <c r="M429" s="22" t="str">
        <f t="shared" ca="1" si="89"/>
        <v/>
      </c>
      <c r="N429" s="22" t="str">
        <f t="shared" ca="1" si="90"/>
        <v/>
      </c>
      <c r="O429" s="22" t="str">
        <f t="shared" si="91"/>
        <v/>
      </c>
      <c r="P429" s="22" t="str">
        <f t="shared" ca="1" si="92"/>
        <v/>
      </c>
      <c r="Q429" s="22" t="str">
        <f t="shared" ca="1" si="93"/>
        <v/>
      </c>
      <c r="R429" s="22" t="str">
        <f t="shared" ca="1" si="94"/>
        <v/>
      </c>
      <c r="S429" s="22" t="str">
        <f t="shared" si="95"/>
        <v/>
      </c>
      <c r="T429" s="22" t="str">
        <f t="shared" si="96"/>
        <v/>
      </c>
      <c r="U429" s="22" t="str">
        <f t="shared" si="97"/>
        <v/>
      </c>
      <c r="V429" s="22" t="str">
        <f t="shared" si="98"/>
        <v/>
      </c>
      <c r="W429" s="26" t="str">
        <f t="shared" si="99"/>
        <v/>
      </c>
    </row>
    <row r="430" spans="1:23" x14ac:dyDescent="0.25">
      <c r="A430" s="24"/>
      <c r="B430" s="22"/>
      <c r="C430" s="31"/>
      <c r="D430" s="31"/>
      <c r="E430" s="31"/>
      <c r="F430" s="31"/>
      <c r="G430" s="31"/>
      <c r="H430" s="31"/>
      <c r="I430" s="31"/>
      <c r="J430" s="32"/>
      <c r="K430" s="24" t="str">
        <f t="shared" si="87"/>
        <v/>
      </c>
      <c r="L430" s="22" t="str">
        <f t="shared" ca="1" si="88"/>
        <v/>
      </c>
      <c r="M430" s="22" t="str">
        <f t="shared" ca="1" si="89"/>
        <v/>
      </c>
      <c r="N430" s="22" t="str">
        <f t="shared" ca="1" si="90"/>
        <v/>
      </c>
      <c r="O430" s="22" t="str">
        <f t="shared" si="91"/>
        <v/>
      </c>
      <c r="P430" s="22" t="str">
        <f t="shared" ca="1" si="92"/>
        <v/>
      </c>
      <c r="Q430" s="22" t="str">
        <f t="shared" ca="1" si="93"/>
        <v/>
      </c>
      <c r="R430" s="22" t="str">
        <f t="shared" ca="1" si="94"/>
        <v/>
      </c>
      <c r="S430" s="22" t="str">
        <f t="shared" si="95"/>
        <v/>
      </c>
      <c r="T430" s="22" t="str">
        <f t="shared" si="96"/>
        <v/>
      </c>
      <c r="U430" s="22" t="str">
        <f t="shared" si="97"/>
        <v/>
      </c>
      <c r="V430" s="22" t="str">
        <f t="shared" si="98"/>
        <v/>
      </c>
      <c r="W430" s="26" t="str">
        <f t="shared" si="99"/>
        <v/>
      </c>
    </row>
    <row r="431" spans="1:23" x14ac:dyDescent="0.25">
      <c r="A431" s="24"/>
      <c r="B431" s="22"/>
      <c r="C431" s="31"/>
      <c r="D431" s="31"/>
      <c r="E431" s="31"/>
      <c r="F431" s="31"/>
      <c r="G431" s="31"/>
      <c r="H431" s="31"/>
      <c r="I431" s="31"/>
      <c r="J431" s="32"/>
      <c r="K431" s="24" t="str">
        <f t="shared" si="87"/>
        <v/>
      </c>
      <c r="L431" s="22" t="str">
        <f t="shared" ca="1" si="88"/>
        <v/>
      </c>
      <c r="M431" s="22" t="str">
        <f t="shared" ca="1" si="89"/>
        <v/>
      </c>
      <c r="N431" s="22" t="str">
        <f t="shared" ca="1" si="90"/>
        <v/>
      </c>
      <c r="O431" s="22" t="str">
        <f t="shared" si="91"/>
        <v/>
      </c>
      <c r="P431" s="22" t="str">
        <f t="shared" ca="1" si="92"/>
        <v/>
      </c>
      <c r="Q431" s="22" t="str">
        <f t="shared" ca="1" si="93"/>
        <v/>
      </c>
      <c r="R431" s="22" t="str">
        <f t="shared" ca="1" si="94"/>
        <v/>
      </c>
      <c r="S431" s="22" t="str">
        <f t="shared" si="95"/>
        <v/>
      </c>
      <c r="T431" s="22" t="str">
        <f t="shared" si="96"/>
        <v/>
      </c>
      <c r="U431" s="22" t="str">
        <f t="shared" si="97"/>
        <v/>
      </c>
      <c r="V431" s="22" t="str">
        <f t="shared" si="98"/>
        <v/>
      </c>
      <c r="W431" s="26" t="str">
        <f t="shared" si="99"/>
        <v/>
      </c>
    </row>
    <row r="432" spans="1:23" x14ac:dyDescent="0.25">
      <c r="A432" s="24"/>
      <c r="B432" s="22"/>
      <c r="C432" s="31"/>
      <c r="D432" s="31"/>
      <c r="E432" s="31"/>
      <c r="F432" s="31"/>
      <c r="G432" s="31"/>
      <c r="H432" s="31"/>
      <c r="I432" s="31"/>
      <c r="J432" s="32"/>
      <c r="K432" s="24" t="str">
        <f t="shared" si="87"/>
        <v/>
      </c>
      <c r="L432" s="22" t="str">
        <f t="shared" ca="1" si="88"/>
        <v/>
      </c>
      <c r="M432" s="22" t="str">
        <f t="shared" ca="1" si="89"/>
        <v/>
      </c>
      <c r="N432" s="22" t="str">
        <f t="shared" ca="1" si="90"/>
        <v/>
      </c>
      <c r="O432" s="22" t="str">
        <f t="shared" si="91"/>
        <v/>
      </c>
      <c r="P432" s="22" t="str">
        <f t="shared" ca="1" si="92"/>
        <v/>
      </c>
      <c r="Q432" s="22" t="str">
        <f t="shared" ca="1" si="93"/>
        <v/>
      </c>
      <c r="R432" s="22" t="str">
        <f t="shared" ca="1" si="94"/>
        <v/>
      </c>
      <c r="S432" s="22" t="str">
        <f t="shared" si="95"/>
        <v/>
      </c>
      <c r="T432" s="22" t="str">
        <f t="shared" si="96"/>
        <v/>
      </c>
      <c r="U432" s="22" t="str">
        <f t="shared" si="97"/>
        <v/>
      </c>
      <c r="V432" s="22" t="str">
        <f t="shared" si="98"/>
        <v/>
      </c>
      <c r="W432" s="26" t="str">
        <f t="shared" si="99"/>
        <v/>
      </c>
    </row>
    <row r="433" spans="1:23" x14ac:dyDescent="0.25">
      <c r="A433" s="24"/>
      <c r="B433" s="22"/>
      <c r="C433" s="31"/>
      <c r="D433" s="31"/>
      <c r="E433" s="31"/>
      <c r="F433" s="31"/>
      <c r="G433" s="31"/>
      <c r="H433" s="31"/>
      <c r="I433" s="31"/>
      <c r="J433" s="32"/>
      <c r="K433" s="24" t="str">
        <f t="shared" si="87"/>
        <v/>
      </c>
      <c r="L433" s="22" t="str">
        <f t="shared" ca="1" si="88"/>
        <v/>
      </c>
      <c r="M433" s="22" t="str">
        <f t="shared" ca="1" si="89"/>
        <v/>
      </c>
      <c r="N433" s="22" t="str">
        <f t="shared" ca="1" si="90"/>
        <v/>
      </c>
      <c r="O433" s="22" t="str">
        <f t="shared" si="91"/>
        <v/>
      </c>
      <c r="P433" s="22" t="str">
        <f t="shared" ca="1" si="92"/>
        <v/>
      </c>
      <c r="Q433" s="22" t="str">
        <f t="shared" ca="1" si="93"/>
        <v/>
      </c>
      <c r="R433" s="22" t="str">
        <f t="shared" ca="1" si="94"/>
        <v/>
      </c>
      <c r="S433" s="22" t="str">
        <f t="shared" si="95"/>
        <v/>
      </c>
      <c r="T433" s="22" t="str">
        <f t="shared" si="96"/>
        <v/>
      </c>
      <c r="U433" s="22" t="str">
        <f t="shared" si="97"/>
        <v/>
      </c>
      <c r="V433" s="22" t="str">
        <f t="shared" si="98"/>
        <v/>
      </c>
      <c r="W433" s="26" t="str">
        <f t="shared" si="99"/>
        <v/>
      </c>
    </row>
    <row r="434" spans="1:23" x14ac:dyDescent="0.25">
      <c r="A434" s="24"/>
      <c r="B434" s="22"/>
      <c r="C434" s="31"/>
      <c r="D434" s="31"/>
      <c r="E434" s="31"/>
      <c r="F434" s="31"/>
      <c r="G434" s="31"/>
      <c r="H434" s="31"/>
      <c r="I434" s="31"/>
      <c r="J434" s="32"/>
      <c r="K434" s="24" t="str">
        <f t="shared" si="87"/>
        <v/>
      </c>
      <c r="L434" s="22" t="str">
        <f t="shared" ca="1" si="88"/>
        <v/>
      </c>
      <c r="M434" s="22" t="str">
        <f t="shared" ca="1" si="89"/>
        <v/>
      </c>
      <c r="N434" s="22" t="str">
        <f t="shared" ca="1" si="90"/>
        <v/>
      </c>
      <c r="O434" s="22" t="str">
        <f t="shared" si="91"/>
        <v/>
      </c>
      <c r="P434" s="22" t="str">
        <f t="shared" ca="1" si="92"/>
        <v/>
      </c>
      <c r="Q434" s="22" t="str">
        <f t="shared" ca="1" si="93"/>
        <v/>
      </c>
      <c r="R434" s="22" t="str">
        <f t="shared" ca="1" si="94"/>
        <v/>
      </c>
      <c r="S434" s="22" t="str">
        <f t="shared" si="95"/>
        <v/>
      </c>
      <c r="T434" s="22" t="str">
        <f t="shared" si="96"/>
        <v/>
      </c>
      <c r="U434" s="22" t="str">
        <f t="shared" si="97"/>
        <v/>
      </c>
      <c r="V434" s="22" t="str">
        <f t="shared" si="98"/>
        <v/>
      </c>
      <c r="W434" s="26" t="str">
        <f t="shared" si="99"/>
        <v/>
      </c>
    </row>
    <row r="435" spans="1:23" x14ac:dyDescent="0.25">
      <c r="A435" s="24"/>
      <c r="B435" s="22"/>
      <c r="C435" s="31"/>
      <c r="D435" s="31"/>
      <c r="E435" s="31"/>
      <c r="F435" s="31"/>
      <c r="G435" s="31"/>
      <c r="H435" s="31"/>
      <c r="I435" s="31"/>
      <c r="J435" s="32"/>
      <c r="K435" s="24" t="str">
        <f t="shared" si="87"/>
        <v/>
      </c>
      <c r="L435" s="22" t="str">
        <f t="shared" ca="1" si="88"/>
        <v/>
      </c>
      <c r="M435" s="22" t="str">
        <f t="shared" ca="1" si="89"/>
        <v/>
      </c>
      <c r="N435" s="22" t="str">
        <f t="shared" ca="1" si="90"/>
        <v/>
      </c>
      <c r="O435" s="22" t="str">
        <f t="shared" si="91"/>
        <v/>
      </c>
      <c r="P435" s="22" t="str">
        <f t="shared" ca="1" si="92"/>
        <v/>
      </c>
      <c r="Q435" s="22" t="str">
        <f t="shared" ca="1" si="93"/>
        <v/>
      </c>
      <c r="R435" s="22" t="str">
        <f t="shared" ca="1" si="94"/>
        <v/>
      </c>
      <c r="S435" s="22" t="str">
        <f t="shared" si="95"/>
        <v/>
      </c>
      <c r="T435" s="22" t="str">
        <f t="shared" si="96"/>
        <v/>
      </c>
      <c r="U435" s="22" t="str">
        <f t="shared" si="97"/>
        <v/>
      </c>
      <c r="V435" s="22" t="str">
        <f t="shared" si="98"/>
        <v/>
      </c>
      <c r="W435" s="26" t="str">
        <f t="shared" si="99"/>
        <v/>
      </c>
    </row>
    <row r="436" spans="1:23" x14ac:dyDescent="0.25">
      <c r="A436" s="24"/>
      <c r="B436" s="22"/>
      <c r="C436" s="31"/>
      <c r="D436" s="31"/>
      <c r="E436" s="31"/>
      <c r="F436" s="31"/>
      <c r="G436" s="31"/>
      <c r="H436" s="31"/>
      <c r="I436" s="31"/>
      <c r="J436" s="32"/>
      <c r="K436" s="24" t="str">
        <f t="shared" si="87"/>
        <v/>
      </c>
      <c r="L436" s="22" t="str">
        <f t="shared" ca="1" si="88"/>
        <v/>
      </c>
      <c r="M436" s="22" t="str">
        <f t="shared" ca="1" si="89"/>
        <v/>
      </c>
      <c r="N436" s="22" t="str">
        <f t="shared" ca="1" si="90"/>
        <v/>
      </c>
      <c r="O436" s="22" t="str">
        <f t="shared" si="91"/>
        <v/>
      </c>
      <c r="P436" s="22" t="str">
        <f t="shared" ca="1" si="92"/>
        <v/>
      </c>
      <c r="Q436" s="22" t="str">
        <f t="shared" ca="1" si="93"/>
        <v/>
      </c>
      <c r="R436" s="22" t="str">
        <f t="shared" ca="1" si="94"/>
        <v/>
      </c>
      <c r="S436" s="22" t="str">
        <f t="shared" si="95"/>
        <v/>
      </c>
      <c r="T436" s="22" t="str">
        <f t="shared" si="96"/>
        <v/>
      </c>
      <c r="U436" s="22" t="str">
        <f t="shared" si="97"/>
        <v/>
      </c>
      <c r="V436" s="22" t="str">
        <f t="shared" si="98"/>
        <v/>
      </c>
      <c r="W436" s="26" t="str">
        <f t="shared" si="99"/>
        <v/>
      </c>
    </row>
    <row r="437" spans="1:23" x14ac:dyDescent="0.25">
      <c r="A437" s="24"/>
      <c r="B437" s="22"/>
      <c r="C437" s="31"/>
      <c r="D437" s="31"/>
      <c r="E437" s="31"/>
      <c r="F437" s="31"/>
      <c r="G437" s="31"/>
      <c r="H437" s="31"/>
      <c r="I437" s="31"/>
      <c r="J437" s="32"/>
      <c r="K437" s="24" t="str">
        <f t="shared" si="87"/>
        <v/>
      </c>
      <c r="L437" s="22" t="str">
        <f t="shared" ca="1" si="88"/>
        <v/>
      </c>
      <c r="M437" s="22" t="str">
        <f t="shared" ca="1" si="89"/>
        <v/>
      </c>
      <c r="N437" s="22" t="str">
        <f t="shared" ca="1" si="90"/>
        <v/>
      </c>
      <c r="O437" s="22" t="str">
        <f t="shared" si="91"/>
        <v/>
      </c>
      <c r="P437" s="22" t="str">
        <f t="shared" ca="1" si="92"/>
        <v/>
      </c>
      <c r="Q437" s="22" t="str">
        <f t="shared" ca="1" si="93"/>
        <v/>
      </c>
      <c r="R437" s="22" t="str">
        <f t="shared" ca="1" si="94"/>
        <v/>
      </c>
      <c r="S437" s="22" t="str">
        <f t="shared" si="95"/>
        <v/>
      </c>
      <c r="T437" s="22" t="str">
        <f t="shared" si="96"/>
        <v/>
      </c>
      <c r="U437" s="22" t="str">
        <f t="shared" si="97"/>
        <v/>
      </c>
      <c r="V437" s="22" t="str">
        <f t="shared" si="98"/>
        <v/>
      </c>
      <c r="W437" s="26" t="str">
        <f t="shared" si="99"/>
        <v/>
      </c>
    </row>
    <row r="438" spans="1:23" x14ac:dyDescent="0.25">
      <c r="A438" s="24"/>
      <c r="B438" s="22"/>
      <c r="C438" s="31"/>
      <c r="D438" s="31"/>
      <c r="E438" s="31"/>
      <c r="F438" s="31"/>
      <c r="G438" s="31"/>
      <c r="H438" s="31"/>
      <c r="I438" s="31"/>
      <c r="J438" s="32"/>
      <c r="K438" s="24" t="str">
        <f t="shared" si="87"/>
        <v/>
      </c>
      <c r="L438" s="22" t="str">
        <f t="shared" ca="1" si="88"/>
        <v/>
      </c>
      <c r="M438" s="22" t="str">
        <f t="shared" ca="1" si="89"/>
        <v/>
      </c>
      <c r="N438" s="22" t="str">
        <f t="shared" ca="1" si="90"/>
        <v/>
      </c>
      <c r="O438" s="22" t="str">
        <f t="shared" si="91"/>
        <v/>
      </c>
      <c r="P438" s="22" t="str">
        <f t="shared" ca="1" si="92"/>
        <v/>
      </c>
      <c r="Q438" s="22" t="str">
        <f t="shared" ca="1" si="93"/>
        <v/>
      </c>
      <c r="R438" s="22" t="str">
        <f t="shared" ca="1" si="94"/>
        <v/>
      </c>
      <c r="S438" s="22" t="str">
        <f t="shared" si="95"/>
        <v/>
      </c>
      <c r="T438" s="22" t="str">
        <f t="shared" si="96"/>
        <v/>
      </c>
      <c r="U438" s="22" t="str">
        <f t="shared" si="97"/>
        <v/>
      </c>
      <c r="V438" s="22" t="str">
        <f t="shared" si="98"/>
        <v/>
      </c>
      <c r="W438" s="26" t="str">
        <f t="shared" si="99"/>
        <v/>
      </c>
    </row>
    <row r="439" spans="1:23" x14ac:dyDescent="0.25">
      <c r="A439" s="24"/>
      <c r="B439" s="22"/>
      <c r="C439" s="31"/>
      <c r="D439" s="31"/>
      <c r="E439" s="31"/>
      <c r="F439" s="31"/>
      <c r="G439" s="31"/>
      <c r="H439" s="31"/>
      <c r="I439" s="31"/>
      <c r="J439" s="32"/>
      <c r="K439" s="24" t="str">
        <f t="shared" si="87"/>
        <v/>
      </c>
      <c r="L439" s="22" t="str">
        <f t="shared" ca="1" si="88"/>
        <v/>
      </c>
      <c r="M439" s="22" t="str">
        <f t="shared" ca="1" si="89"/>
        <v/>
      </c>
      <c r="N439" s="22" t="str">
        <f t="shared" ca="1" si="90"/>
        <v/>
      </c>
      <c r="O439" s="22" t="str">
        <f t="shared" si="91"/>
        <v/>
      </c>
      <c r="P439" s="22" t="str">
        <f t="shared" ca="1" si="92"/>
        <v/>
      </c>
      <c r="Q439" s="22" t="str">
        <f t="shared" ca="1" si="93"/>
        <v/>
      </c>
      <c r="R439" s="22" t="str">
        <f t="shared" ca="1" si="94"/>
        <v/>
      </c>
      <c r="S439" s="22" t="str">
        <f t="shared" si="95"/>
        <v/>
      </c>
      <c r="T439" s="22" t="str">
        <f t="shared" si="96"/>
        <v/>
      </c>
      <c r="U439" s="22" t="str">
        <f t="shared" si="97"/>
        <v/>
      </c>
      <c r="V439" s="22" t="str">
        <f t="shared" si="98"/>
        <v/>
      </c>
      <c r="W439" s="26" t="str">
        <f t="shared" si="99"/>
        <v/>
      </c>
    </row>
    <row r="440" spans="1:23" x14ac:dyDescent="0.25">
      <c r="A440" s="24"/>
      <c r="B440" s="22"/>
      <c r="C440" s="31"/>
      <c r="D440" s="31"/>
      <c r="E440" s="31"/>
      <c r="F440" s="31"/>
      <c r="G440" s="31"/>
      <c r="H440" s="31"/>
      <c r="I440" s="31"/>
      <c r="J440" s="32"/>
      <c r="K440" s="24" t="str">
        <f t="shared" si="87"/>
        <v/>
      </c>
      <c r="L440" s="22" t="str">
        <f t="shared" ca="1" si="88"/>
        <v/>
      </c>
      <c r="M440" s="22" t="str">
        <f t="shared" ca="1" si="89"/>
        <v/>
      </c>
      <c r="N440" s="22" t="str">
        <f t="shared" ca="1" si="90"/>
        <v/>
      </c>
      <c r="O440" s="22" t="str">
        <f t="shared" si="91"/>
        <v/>
      </c>
      <c r="P440" s="22" t="str">
        <f t="shared" ca="1" si="92"/>
        <v/>
      </c>
      <c r="Q440" s="22" t="str">
        <f t="shared" ca="1" si="93"/>
        <v/>
      </c>
      <c r="R440" s="22" t="str">
        <f t="shared" ca="1" si="94"/>
        <v/>
      </c>
      <c r="S440" s="22" t="str">
        <f t="shared" si="95"/>
        <v/>
      </c>
      <c r="T440" s="22" t="str">
        <f t="shared" si="96"/>
        <v/>
      </c>
      <c r="U440" s="22" t="str">
        <f t="shared" si="97"/>
        <v/>
      </c>
      <c r="V440" s="22" t="str">
        <f t="shared" si="98"/>
        <v/>
      </c>
      <c r="W440" s="26" t="str">
        <f t="shared" si="99"/>
        <v/>
      </c>
    </row>
    <row r="441" spans="1:23" x14ac:dyDescent="0.25">
      <c r="A441" s="24"/>
      <c r="B441" s="22"/>
      <c r="C441" s="31"/>
      <c r="D441" s="31"/>
      <c r="E441" s="31"/>
      <c r="F441" s="31"/>
      <c r="G441" s="31"/>
      <c r="H441" s="31"/>
      <c r="I441" s="31"/>
      <c r="J441" s="32"/>
      <c r="K441" s="24" t="str">
        <f t="shared" si="87"/>
        <v/>
      </c>
      <c r="L441" s="22" t="str">
        <f t="shared" ca="1" si="88"/>
        <v/>
      </c>
      <c r="M441" s="22" t="str">
        <f t="shared" ca="1" si="89"/>
        <v/>
      </c>
      <c r="N441" s="22" t="str">
        <f t="shared" ca="1" si="90"/>
        <v/>
      </c>
      <c r="O441" s="22" t="str">
        <f t="shared" si="91"/>
        <v/>
      </c>
      <c r="P441" s="22" t="str">
        <f t="shared" ca="1" si="92"/>
        <v/>
      </c>
      <c r="Q441" s="22" t="str">
        <f t="shared" ca="1" si="93"/>
        <v/>
      </c>
      <c r="R441" s="22" t="str">
        <f t="shared" ca="1" si="94"/>
        <v/>
      </c>
      <c r="S441" s="22" t="str">
        <f t="shared" si="95"/>
        <v/>
      </c>
      <c r="T441" s="22" t="str">
        <f t="shared" si="96"/>
        <v/>
      </c>
      <c r="U441" s="22" t="str">
        <f t="shared" si="97"/>
        <v/>
      </c>
      <c r="V441" s="22" t="str">
        <f t="shared" si="98"/>
        <v/>
      </c>
      <c r="W441" s="26" t="str">
        <f t="shared" si="99"/>
        <v/>
      </c>
    </row>
    <row r="442" spans="1:23" x14ac:dyDescent="0.25">
      <c r="A442" s="24"/>
      <c r="B442" s="22"/>
      <c r="C442" s="31"/>
      <c r="D442" s="31"/>
      <c r="E442" s="31"/>
      <c r="F442" s="31"/>
      <c r="G442" s="31"/>
      <c r="H442" s="31"/>
      <c r="I442" s="31"/>
      <c r="J442" s="32"/>
      <c r="K442" s="24" t="str">
        <f t="shared" si="87"/>
        <v/>
      </c>
      <c r="L442" s="22" t="str">
        <f t="shared" ca="1" si="88"/>
        <v/>
      </c>
      <c r="M442" s="22" t="str">
        <f t="shared" ca="1" si="89"/>
        <v/>
      </c>
      <c r="N442" s="22" t="str">
        <f t="shared" ca="1" si="90"/>
        <v/>
      </c>
      <c r="O442" s="22" t="str">
        <f t="shared" si="91"/>
        <v/>
      </c>
      <c r="P442" s="22" t="str">
        <f t="shared" ca="1" si="92"/>
        <v/>
      </c>
      <c r="Q442" s="22" t="str">
        <f t="shared" ca="1" si="93"/>
        <v/>
      </c>
      <c r="R442" s="22" t="str">
        <f t="shared" ca="1" si="94"/>
        <v/>
      </c>
      <c r="S442" s="22" t="str">
        <f t="shared" si="95"/>
        <v/>
      </c>
      <c r="T442" s="22" t="str">
        <f t="shared" si="96"/>
        <v/>
      </c>
      <c r="U442" s="22" t="str">
        <f t="shared" si="97"/>
        <v/>
      </c>
      <c r="V442" s="22" t="str">
        <f t="shared" si="98"/>
        <v/>
      </c>
      <c r="W442" s="26" t="str">
        <f t="shared" si="99"/>
        <v/>
      </c>
    </row>
    <row r="443" spans="1:23" x14ac:dyDescent="0.25">
      <c r="A443" s="24"/>
      <c r="B443" s="22"/>
      <c r="C443" s="31"/>
      <c r="D443" s="31"/>
      <c r="E443" s="31"/>
      <c r="F443" s="31"/>
      <c r="G443" s="31"/>
      <c r="H443" s="31"/>
      <c r="I443" s="31"/>
      <c r="J443" s="32"/>
      <c r="K443" s="24" t="str">
        <f t="shared" si="87"/>
        <v/>
      </c>
      <c r="L443" s="22" t="str">
        <f t="shared" ca="1" si="88"/>
        <v/>
      </c>
      <c r="M443" s="22" t="str">
        <f t="shared" ca="1" si="89"/>
        <v/>
      </c>
      <c r="N443" s="22" t="str">
        <f t="shared" ca="1" si="90"/>
        <v/>
      </c>
      <c r="O443" s="22" t="str">
        <f t="shared" si="91"/>
        <v/>
      </c>
      <c r="P443" s="22" t="str">
        <f t="shared" ca="1" si="92"/>
        <v/>
      </c>
      <c r="Q443" s="22" t="str">
        <f t="shared" ca="1" si="93"/>
        <v/>
      </c>
      <c r="R443" s="22" t="str">
        <f t="shared" ca="1" si="94"/>
        <v/>
      </c>
      <c r="S443" s="22" t="str">
        <f t="shared" si="95"/>
        <v/>
      </c>
      <c r="T443" s="22" t="str">
        <f t="shared" si="96"/>
        <v/>
      </c>
      <c r="U443" s="22" t="str">
        <f t="shared" si="97"/>
        <v/>
      </c>
      <c r="V443" s="22" t="str">
        <f t="shared" si="98"/>
        <v/>
      </c>
      <c r="W443" s="26" t="str">
        <f t="shared" si="99"/>
        <v/>
      </c>
    </row>
    <row r="444" spans="1:23" x14ac:dyDescent="0.25">
      <c r="A444" s="24"/>
      <c r="B444" s="22"/>
      <c r="C444" s="31"/>
      <c r="D444" s="31"/>
      <c r="E444" s="31"/>
      <c r="F444" s="31"/>
      <c r="G444" s="31"/>
      <c r="H444" s="31"/>
      <c r="I444" s="31"/>
      <c r="J444" s="32"/>
      <c r="K444" s="24" t="str">
        <f t="shared" si="87"/>
        <v/>
      </c>
      <c r="L444" s="22" t="str">
        <f t="shared" ca="1" si="88"/>
        <v/>
      </c>
      <c r="M444" s="22" t="str">
        <f t="shared" ca="1" si="89"/>
        <v/>
      </c>
      <c r="N444" s="22" t="str">
        <f t="shared" ca="1" si="90"/>
        <v/>
      </c>
      <c r="O444" s="22" t="str">
        <f t="shared" si="91"/>
        <v/>
      </c>
      <c r="P444" s="22" t="str">
        <f t="shared" ca="1" si="92"/>
        <v/>
      </c>
      <c r="Q444" s="22" t="str">
        <f t="shared" ca="1" si="93"/>
        <v/>
      </c>
      <c r="R444" s="22" t="str">
        <f t="shared" ca="1" si="94"/>
        <v/>
      </c>
      <c r="S444" s="22" t="str">
        <f t="shared" si="95"/>
        <v/>
      </c>
      <c r="T444" s="22" t="str">
        <f t="shared" si="96"/>
        <v/>
      </c>
      <c r="U444" s="22" t="str">
        <f t="shared" si="97"/>
        <v/>
      </c>
      <c r="V444" s="22" t="str">
        <f t="shared" si="98"/>
        <v/>
      </c>
      <c r="W444" s="26" t="str">
        <f t="shared" si="99"/>
        <v/>
      </c>
    </row>
    <row r="445" spans="1:23" x14ac:dyDescent="0.25">
      <c r="A445" s="24"/>
      <c r="B445" s="22"/>
      <c r="C445" s="31"/>
      <c r="D445" s="31"/>
      <c r="E445" s="31"/>
      <c r="F445" s="31"/>
      <c r="G445" s="31"/>
      <c r="H445" s="31"/>
      <c r="I445" s="31"/>
      <c r="J445" s="32"/>
      <c r="K445" s="24" t="str">
        <f t="shared" si="87"/>
        <v/>
      </c>
      <c r="L445" s="22" t="str">
        <f t="shared" ca="1" si="88"/>
        <v/>
      </c>
      <c r="M445" s="22" t="str">
        <f t="shared" ca="1" si="89"/>
        <v/>
      </c>
      <c r="N445" s="22" t="str">
        <f t="shared" ca="1" si="90"/>
        <v/>
      </c>
      <c r="O445" s="22" t="str">
        <f t="shared" si="91"/>
        <v/>
      </c>
      <c r="P445" s="22" t="str">
        <f t="shared" ca="1" si="92"/>
        <v/>
      </c>
      <c r="Q445" s="22" t="str">
        <f t="shared" ca="1" si="93"/>
        <v/>
      </c>
      <c r="R445" s="22" t="str">
        <f t="shared" ca="1" si="94"/>
        <v/>
      </c>
      <c r="S445" s="22" t="str">
        <f t="shared" si="95"/>
        <v/>
      </c>
      <c r="T445" s="22" t="str">
        <f t="shared" si="96"/>
        <v/>
      </c>
      <c r="U445" s="22" t="str">
        <f t="shared" si="97"/>
        <v/>
      </c>
      <c r="V445" s="22" t="str">
        <f t="shared" si="98"/>
        <v/>
      </c>
      <c r="W445" s="26" t="str">
        <f t="shared" si="99"/>
        <v/>
      </c>
    </row>
    <row r="446" spans="1:23" x14ac:dyDescent="0.25">
      <c r="A446" s="24"/>
      <c r="B446" s="22"/>
      <c r="C446" s="31"/>
      <c r="D446" s="31"/>
      <c r="E446" s="31"/>
      <c r="F446" s="31"/>
      <c r="G446" s="31"/>
      <c r="H446" s="31"/>
      <c r="I446" s="31"/>
      <c r="J446" s="32"/>
      <c r="K446" s="24" t="str">
        <f t="shared" si="87"/>
        <v/>
      </c>
      <c r="L446" s="22" t="str">
        <f t="shared" ca="1" si="88"/>
        <v/>
      </c>
      <c r="M446" s="22" t="str">
        <f t="shared" ca="1" si="89"/>
        <v/>
      </c>
      <c r="N446" s="22" t="str">
        <f t="shared" ca="1" si="90"/>
        <v/>
      </c>
      <c r="O446" s="22" t="str">
        <f t="shared" si="91"/>
        <v/>
      </c>
      <c r="P446" s="22" t="str">
        <f t="shared" ca="1" si="92"/>
        <v/>
      </c>
      <c r="Q446" s="22" t="str">
        <f t="shared" ca="1" si="93"/>
        <v/>
      </c>
      <c r="R446" s="22" t="str">
        <f t="shared" ca="1" si="94"/>
        <v/>
      </c>
      <c r="S446" s="22" t="str">
        <f t="shared" si="95"/>
        <v/>
      </c>
      <c r="T446" s="22" t="str">
        <f t="shared" si="96"/>
        <v/>
      </c>
      <c r="U446" s="22" t="str">
        <f t="shared" si="97"/>
        <v/>
      </c>
      <c r="V446" s="22" t="str">
        <f t="shared" si="98"/>
        <v/>
      </c>
      <c r="W446" s="26" t="str">
        <f t="shared" si="99"/>
        <v/>
      </c>
    </row>
    <row r="447" spans="1:23" x14ac:dyDescent="0.25">
      <c r="A447" s="24"/>
      <c r="B447" s="22"/>
      <c r="C447" s="31"/>
      <c r="D447" s="31"/>
      <c r="E447" s="31"/>
      <c r="F447" s="31"/>
      <c r="G447" s="31"/>
      <c r="H447" s="31"/>
      <c r="I447" s="31"/>
      <c r="J447" s="32"/>
      <c r="K447" s="24" t="str">
        <f t="shared" si="87"/>
        <v/>
      </c>
      <c r="L447" s="22" t="str">
        <f t="shared" ca="1" si="88"/>
        <v/>
      </c>
      <c r="M447" s="22" t="str">
        <f t="shared" ca="1" si="89"/>
        <v/>
      </c>
      <c r="N447" s="22" t="str">
        <f t="shared" ca="1" si="90"/>
        <v/>
      </c>
      <c r="O447" s="22" t="str">
        <f t="shared" si="91"/>
        <v/>
      </c>
      <c r="P447" s="22" t="str">
        <f t="shared" ca="1" si="92"/>
        <v/>
      </c>
      <c r="Q447" s="22" t="str">
        <f t="shared" ca="1" si="93"/>
        <v/>
      </c>
      <c r="R447" s="22" t="str">
        <f t="shared" ca="1" si="94"/>
        <v/>
      </c>
      <c r="S447" s="22" t="str">
        <f t="shared" si="95"/>
        <v/>
      </c>
      <c r="T447" s="22" t="str">
        <f t="shared" si="96"/>
        <v/>
      </c>
      <c r="U447" s="22" t="str">
        <f t="shared" si="97"/>
        <v/>
      </c>
      <c r="V447" s="22" t="str">
        <f t="shared" si="98"/>
        <v/>
      </c>
      <c r="W447" s="26" t="str">
        <f t="shared" si="99"/>
        <v/>
      </c>
    </row>
    <row r="448" spans="1:23" x14ac:dyDescent="0.25">
      <c r="A448" s="24"/>
      <c r="B448" s="22"/>
      <c r="C448" s="31"/>
      <c r="D448" s="31"/>
      <c r="E448" s="31"/>
      <c r="F448" s="31"/>
      <c r="G448" s="31"/>
      <c r="H448" s="31"/>
      <c r="I448" s="31"/>
      <c r="J448" s="32"/>
      <c r="K448" s="24" t="str">
        <f t="shared" si="87"/>
        <v/>
      </c>
      <c r="L448" s="22" t="str">
        <f t="shared" ca="1" si="88"/>
        <v/>
      </c>
      <c r="M448" s="22" t="str">
        <f t="shared" ca="1" si="89"/>
        <v/>
      </c>
      <c r="N448" s="22" t="str">
        <f t="shared" ca="1" si="90"/>
        <v/>
      </c>
      <c r="O448" s="22" t="str">
        <f t="shared" si="91"/>
        <v/>
      </c>
      <c r="P448" s="22" t="str">
        <f t="shared" ca="1" si="92"/>
        <v/>
      </c>
      <c r="Q448" s="22" t="str">
        <f t="shared" ca="1" si="93"/>
        <v/>
      </c>
      <c r="R448" s="22" t="str">
        <f t="shared" ca="1" si="94"/>
        <v/>
      </c>
      <c r="S448" s="22" t="str">
        <f t="shared" si="95"/>
        <v/>
      </c>
      <c r="T448" s="22" t="str">
        <f t="shared" si="96"/>
        <v/>
      </c>
      <c r="U448" s="22" t="str">
        <f t="shared" si="97"/>
        <v/>
      </c>
      <c r="V448" s="22" t="str">
        <f t="shared" si="98"/>
        <v/>
      </c>
      <c r="W448" s="26" t="str">
        <f t="shared" si="99"/>
        <v/>
      </c>
    </row>
    <row r="449" spans="1:23" x14ac:dyDescent="0.25">
      <c r="A449" s="24"/>
      <c r="B449" s="22"/>
      <c r="C449" s="31"/>
      <c r="D449" s="31"/>
      <c r="E449" s="31"/>
      <c r="F449" s="31"/>
      <c r="G449" s="31"/>
      <c r="H449" s="31"/>
      <c r="I449" s="31"/>
      <c r="J449" s="32"/>
      <c r="K449" s="24" t="str">
        <f t="shared" si="87"/>
        <v/>
      </c>
      <c r="L449" s="22" t="str">
        <f t="shared" ca="1" si="88"/>
        <v/>
      </c>
      <c r="M449" s="22" t="str">
        <f t="shared" ca="1" si="89"/>
        <v/>
      </c>
      <c r="N449" s="22" t="str">
        <f t="shared" ca="1" si="90"/>
        <v/>
      </c>
      <c r="O449" s="22" t="str">
        <f t="shared" si="91"/>
        <v/>
      </c>
      <c r="P449" s="22" t="str">
        <f t="shared" ca="1" si="92"/>
        <v/>
      </c>
      <c r="Q449" s="22" t="str">
        <f t="shared" ca="1" si="93"/>
        <v/>
      </c>
      <c r="R449" s="22" t="str">
        <f t="shared" ca="1" si="94"/>
        <v/>
      </c>
      <c r="S449" s="22" t="str">
        <f t="shared" si="95"/>
        <v/>
      </c>
      <c r="T449" s="22" t="str">
        <f t="shared" si="96"/>
        <v/>
      </c>
      <c r="U449" s="22" t="str">
        <f t="shared" si="97"/>
        <v/>
      </c>
      <c r="V449" s="22" t="str">
        <f t="shared" si="98"/>
        <v/>
      </c>
      <c r="W449" s="26" t="str">
        <f t="shared" si="99"/>
        <v/>
      </c>
    </row>
    <row r="450" spans="1:23" x14ac:dyDescent="0.25">
      <c r="A450" s="24"/>
      <c r="B450" s="22"/>
      <c r="C450" s="31"/>
      <c r="D450" s="31"/>
      <c r="E450" s="31"/>
      <c r="F450" s="31"/>
      <c r="G450" s="31"/>
      <c r="H450" s="31"/>
      <c r="I450" s="31"/>
      <c r="J450" s="32"/>
      <c r="K450" s="24" t="str">
        <f t="shared" si="87"/>
        <v/>
      </c>
      <c r="L450" s="22" t="str">
        <f t="shared" ca="1" si="88"/>
        <v/>
      </c>
      <c r="M450" s="22" t="str">
        <f t="shared" ca="1" si="89"/>
        <v/>
      </c>
      <c r="N450" s="22" t="str">
        <f t="shared" ca="1" si="90"/>
        <v/>
      </c>
      <c r="O450" s="22" t="str">
        <f t="shared" si="91"/>
        <v/>
      </c>
      <c r="P450" s="22" t="str">
        <f t="shared" ca="1" si="92"/>
        <v/>
      </c>
      <c r="Q450" s="22" t="str">
        <f t="shared" ca="1" si="93"/>
        <v/>
      </c>
      <c r="R450" s="22" t="str">
        <f t="shared" ca="1" si="94"/>
        <v/>
      </c>
      <c r="S450" s="22" t="str">
        <f t="shared" si="95"/>
        <v/>
      </c>
      <c r="T450" s="22" t="str">
        <f t="shared" si="96"/>
        <v/>
      </c>
      <c r="U450" s="22" t="str">
        <f t="shared" si="97"/>
        <v/>
      </c>
      <c r="V450" s="22" t="str">
        <f t="shared" si="98"/>
        <v/>
      </c>
      <c r="W450" s="26" t="str">
        <f t="shared" si="99"/>
        <v/>
      </c>
    </row>
    <row r="451" spans="1:23" x14ac:dyDescent="0.25">
      <c r="A451" s="24"/>
      <c r="B451" s="22"/>
      <c r="C451" s="31"/>
      <c r="D451" s="31"/>
      <c r="E451" s="31"/>
      <c r="F451" s="31"/>
      <c r="G451" s="31"/>
      <c r="H451" s="31"/>
      <c r="I451" s="31"/>
      <c r="J451" s="32"/>
      <c r="K451" s="24" t="str">
        <f t="shared" si="87"/>
        <v/>
      </c>
      <c r="L451" s="22" t="str">
        <f t="shared" ca="1" si="88"/>
        <v/>
      </c>
      <c r="M451" s="22" t="str">
        <f t="shared" ca="1" si="89"/>
        <v/>
      </c>
      <c r="N451" s="22" t="str">
        <f t="shared" ca="1" si="90"/>
        <v/>
      </c>
      <c r="O451" s="22" t="str">
        <f t="shared" si="91"/>
        <v/>
      </c>
      <c r="P451" s="22" t="str">
        <f t="shared" ca="1" si="92"/>
        <v/>
      </c>
      <c r="Q451" s="22" t="str">
        <f t="shared" ca="1" si="93"/>
        <v/>
      </c>
      <c r="R451" s="22" t="str">
        <f t="shared" ca="1" si="94"/>
        <v/>
      </c>
      <c r="S451" s="22" t="str">
        <f t="shared" si="95"/>
        <v/>
      </c>
      <c r="T451" s="22" t="str">
        <f t="shared" si="96"/>
        <v/>
      </c>
      <c r="U451" s="22" t="str">
        <f t="shared" si="97"/>
        <v/>
      </c>
      <c r="V451" s="22" t="str">
        <f t="shared" si="98"/>
        <v/>
      </c>
      <c r="W451" s="26" t="str">
        <f t="shared" si="99"/>
        <v/>
      </c>
    </row>
    <row r="452" spans="1:23" x14ac:dyDescent="0.25">
      <c r="A452" s="24"/>
      <c r="B452" s="22"/>
      <c r="C452" s="31"/>
      <c r="D452" s="31"/>
      <c r="E452" s="31"/>
      <c r="F452" s="31"/>
      <c r="G452" s="31"/>
      <c r="H452" s="31"/>
      <c r="I452" s="31"/>
      <c r="J452" s="32"/>
      <c r="K452" s="24" t="str">
        <f t="shared" ref="K452:K500" si="100">IF(ISBLANK(A452),"",IF(ISBLANK(B452),0,IF(B452="Retourné",1,0)))</f>
        <v/>
      </c>
      <c r="L452" s="22" t="str">
        <f t="shared" ref="L452:L500" ca="1" si="101">IF(ISBLANK(A452),"",IF(ISBLANK(C452),0,IF(EDATE(C452,6)&gt;=TODAY(),1,0)))</f>
        <v/>
      </c>
      <c r="M452" s="22" t="str">
        <f t="shared" ref="M452:M500" ca="1" si="102">IF(ISBLANK(A452),"",IF(ISBLANK(D452),0,IF(EDATE(D452,6)&gt;=TODAY(),1,0)))</f>
        <v/>
      </c>
      <c r="N452" s="22" t="str">
        <f t="shared" ref="N452:N500" ca="1" si="103">IF(ISBLANK(A452),"",IF(ISBLANK(E452),0,IF(E452&gt;=TODAY(),1,0)))</f>
        <v/>
      </c>
      <c r="O452" s="22" t="str">
        <f t="shared" ref="O452:O500" si="104">IF(ISBLANK(A452),"",IF(ISBLANK(H452),0,IF(152="NA","NA",IF(H452="Retournée",1,0))))</f>
        <v/>
      </c>
      <c r="P452" s="22" t="str">
        <f t="shared" ref="P452:P500" ca="1" si="105">IF(ISBLANK(A452),"",IF(ISBLANK(F452),0,IF(EDATE(F452,6)&gt;=TODAY(),1,0)))</f>
        <v/>
      </c>
      <c r="Q452" s="22" t="str">
        <f t="shared" ref="Q452:Q500" ca="1" si="106">IF(ISBLANK(A452),"",IF(ISBLANK(G452),0,IF(EDATE(G452,12)&gt;=TODAY(),1,0)))</f>
        <v/>
      </c>
      <c r="R452" s="22" t="str">
        <f t="shared" ref="R452:R500" ca="1" si="107">IF(ISBLANK(A452),"",IF(ISBLANK(I452),0,IF(EDATE(I452,3)&gt;=TODAY(),1,0)))</f>
        <v/>
      </c>
      <c r="S452" s="22" t="str">
        <f t="shared" ref="S452:S500" si="108">IF(ISBLANK(A452),"",IF(ISBLANK(J452),0,IF(J452="NA","NA",IF(J452="Retournée",1,0))))</f>
        <v/>
      </c>
      <c r="T452" s="22" t="str">
        <f t="shared" ref="T452:T500" si="109">IF(ISBLANK(A452),"",SUM(K452:S452))</f>
        <v/>
      </c>
      <c r="U452" s="22" t="str">
        <f t="shared" ref="U452:U500" si="110">IF(ISBLANK(A452),"",COUNT(K452:S452))</f>
        <v/>
      </c>
      <c r="V452" s="22" t="str">
        <f t="shared" ref="V452:V500" si="111">IF(ISBLANK(A452),"",T452/U452)</f>
        <v/>
      </c>
      <c r="W452" s="26" t="str">
        <f t="shared" ref="W452:W500" si="112">IF(ISBLANK(A452),"",COUNTIF(K452:S452,0))</f>
        <v/>
      </c>
    </row>
    <row r="453" spans="1:23" x14ac:dyDescent="0.25">
      <c r="A453" s="24"/>
      <c r="B453" s="22"/>
      <c r="C453" s="31"/>
      <c r="D453" s="31"/>
      <c r="E453" s="31"/>
      <c r="F453" s="31"/>
      <c r="G453" s="31"/>
      <c r="H453" s="31"/>
      <c r="I453" s="31"/>
      <c r="J453" s="32"/>
      <c r="K453" s="24" t="str">
        <f t="shared" si="100"/>
        <v/>
      </c>
      <c r="L453" s="22" t="str">
        <f t="shared" ca="1" si="101"/>
        <v/>
      </c>
      <c r="M453" s="22" t="str">
        <f t="shared" ca="1" si="102"/>
        <v/>
      </c>
      <c r="N453" s="22" t="str">
        <f t="shared" ca="1" si="103"/>
        <v/>
      </c>
      <c r="O453" s="22" t="str">
        <f t="shared" si="104"/>
        <v/>
      </c>
      <c r="P453" s="22" t="str">
        <f t="shared" ca="1" si="105"/>
        <v/>
      </c>
      <c r="Q453" s="22" t="str">
        <f t="shared" ca="1" si="106"/>
        <v/>
      </c>
      <c r="R453" s="22" t="str">
        <f t="shared" ca="1" si="107"/>
        <v/>
      </c>
      <c r="S453" s="22" t="str">
        <f t="shared" si="108"/>
        <v/>
      </c>
      <c r="T453" s="22" t="str">
        <f t="shared" si="109"/>
        <v/>
      </c>
      <c r="U453" s="22" t="str">
        <f t="shared" si="110"/>
        <v/>
      </c>
      <c r="V453" s="22" t="str">
        <f t="shared" si="111"/>
        <v/>
      </c>
      <c r="W453" s="26" t="str">
        <f t="shared" si="112"/>
        <v/>
      </c>
    </row>
    <row r="454" spans="1:23" x14ac:dyDescent="0.25">
      <c r="A454" s="24"/>
      <c r="B454" s="22"/>
      <c r="C454" s="31"/>
      <c r="D454" s="31"/>
      <c r="E454" s="31"/>
      <c r="F454" s="31"/>
      <c r="G454" s="31"/>
      <c r="H454" s="31"/>
      <c r="I454" s="31"/>
      <c r="J454" s="32"/>
      <c r="K454" s="24" t="str">
        <f t="shared" si="100"/>
        <v/>
      </c>
      <c r="L454" s="22" t="str">
        <f t="shared" ca="1" si="101"/>
        <v/>
      </c>
      <c r="M454" s="22" t="str">
        <f t="shared" ca="1" si="102"/>
        <v/>
      </c>
      <c r="N454" s="22" t="str">
        <f t="shared" ca="1" si="103"/>
        <v/>
      </c>
      <c r="O454" s="22" t="str">
        <f t="shared" si="104"/>
        <v/>
      </c>
      <c r="P454" s="22" t="str">
        <f t="shared" ca="1" si="105"/>
        <v/>
      </c>
      <c r="Q454" s="22" t="str">
        <f t="shared" ca="1" si="106"/>
        <v/>
      </c>
      <c r="R454" s="22" t="str">
        <f t="shared" ca="1" si="107"/>
        <v/>
      </c>
      <c r="S454" s="22" t="str">
        <f t="shared" si="108"/>
        <v/>
      </c>
      <c r="T454" s="22" t="str">
        <f t="shared" si="109"/>
        <v/>
      </c>
      <c r="U454" s="22" t="str">
        <f t="shared" si="110"/>
        <v/>
      </c>
      <c r="V454" s="22" t="str">
        <f t="shared" si="111"/>
        <v/>
      </c>
      <c r="W454" s="26" t="str">
        <f t="shared" si="112"/>
        <v/>
      </c>
    </row>
    <row r="455" spans="1:23" x14ac:dyDescent="0.25">
      <c r="A455" s="24"/>
      <c r="B455" s="22"/>
      <c r="C455" s="31"/>
      <c r="D455" s="31"/>
      <c r="E455" s="31"/>
      <c r="F455" s="31"/>
      <c r="G455" s="31"/>
      <c r="H455" s="31"/>
      <c r="I455" s="31"/>
      <c r="J455" s="32"/>
      <c r="K455" s="24" t="str">
        <f t="shared" si="100"/>
        <v/>
      </c>
      <c r="L455" s="22" t="str">
        <f t="shared" ca="1" si="101"/>
        <v/>
      </c>
      <c r="M455" s="22" t="str">
        <f t="shared" ca="1" si="102"/>
        <v/>
      </c>
      <c r="N455" s="22" t="str">
        <f t="shared" ca="1" si="103"/>
        <v/>
      </c>
      <c r="O455" s="22" t="str">
        <f t="shared" si="104"/>
        <v/>
      </c>
      <c r="P455" s="22" t="str">
        <f t="shared" ca="1" si="105"/>
        <v/>
      </c>
      <c r="Q455" s="22" t="str">
        <f t="shared" ca="1" si="106"/>
        <v/>
      </c>
      <c r="R455" s="22" t="str">
        <f t="shared" ca="1" si="107"/>
        <v/>
      </c>
      <c r="S455" s="22" t="str">
        <f t="shared" si="108"/>
        <v/>
      </c>
      <c r="T455" s="22" t="str">
        <f t="shared" si="109"/>
        <v/>
      </c>
      <c r="U455" s="22" t="str">
        <f t="shared" si="110"/>
        <v/>
      </c>
      <c r="V455" s="22" t="str">
        <f t="shared" si="111"/>
        <v/>
      </c>
      <c r="W455" s="26" t="str">
        <f t="shared" si="112"/>
        <v/>
      </c>
    </row>
    <row r="456" spans="1:23" x14ac:dyDescent="0.25">
      <c r="A456" s="24"/>
      <c r="B456" s="22"/>
      <c r="C456" s="31"/>
      <c r="D456" s="31"/>
      <c r="E456" s="31"/>
      <c r="F456" s="31"/>
      <c r="G456" s="31"/>
      <c r="H456" s="31"/>
      <c r="I456" s="31"/>
      <c r="J456" s="32"/>
      <c r="K456" s="24" t="str">
        <f t="shared" si="100"/>
        <v/>
      </c>
      <c r="L456" s="22" t="str">
        <f t="shared" ca="1" si="101"/>
        <v/>
      </c>
      <c r="M456" s="22" t="str">
        <f t="shared" ca="1" si="102"/>
        <v/>
      </c>
      <c r="N456" s="22" t="str">
        <f t="shared" ca="1" si="103"/>
        <v/>
      </c>
      <c r="O456" s="22" t="str">
        <f t="shared" si="104"/>
        <v/>
      </c>
      <c r="P456" s="22" t="str">
        <f t="shared" ca="1" si="105"/>
        <v/>
      </c>
      <c r="Q456" s="22" t="str">
        <f t="shared" ca="1" si="106"/>
        <v/>
      </c>
      <c r="R456" s="22" t="str">
        <f t="shared" ca="1" si="107"/>
        <v/>
      </c>
      <c r="S456" s="22" t="str">
        <f t="shared" si="108"/>
        <v/>
      </c>
      <c r="T456" s="22" t="str">
        <f t="shared" si="109"/>
        <v/>
      </c>
      <c r="U456" s="22" t="str">
        <f t="shared" si="110"/>
        <v/>
      </c>
      <c r="V456" s="22" t="str">
        <f t="shared" si="111"/>
        <v/>
      </c>
      <c r="W456" s="26" t="str">
        <f t="shared" si="112"/>
        <v/>
      </c>
    </row>
    <row r="457" spans="1:23" x14ac:dyDescent="0.25">
      <c r="A457" s="24"/>
      <c r="B457" s="22"/>
      <c r="C457" s="31"/>
      <c r="D457" s="31"/>
      <c r="E457" s="31"/>
      <c r="F457" s="31"/>
      <c r="G457" s="31"/>
      <c r="H457" s="31"/>
      <c r="I457" s="31"/>
      <c r="J457" s="32"/>
      <c r="K457" s="24" t="str">
        <f t="shared" si="100"/>
        <v/>
      </c>
      <c r="L457" s="22" t="str">
        <f t="shared" ca="1" si="101"/>
        <v/>
      </c>
      <c r="M457" s="22" t="str">
        <f t="shared" ca="1" si="102"/>
        <v/>
      </c>
      <c r="N457" s="22" t="str">
        <f t="shared" ca="1" si="103"/>
        <v/>
      </c>
      <c r="O457" s="22" t="str">
        <f t="shared" si="104"/>
        <v/>
      </c>
      <c r="P457" s="22" t="str">
        <f t="shared" ca="1" si="105"/>
        <v/>
      </c>
      <c r="Q457" s="22" t="str">
        <f t="shared" ca="1" si="106"/>
        <v/>
      </c>
      <c r="R457" s="22" t="str">
        <f t="shared" ca="1" si="107"/>
        <v/>
      </c>
      <c r="S457" s="22" t="str">
        <f t="shared" si="108"/>
        <v/>
      </c>
      <c r="T457" s="22" t="str">
        <f t="shared" si="109"/>
        <v/>
      </c>
      <c r="U457" s="22" t="str">
        <f t="shared" si="110"/>
        <v/>
      </c>
      <c r="V457" s="22" t="str">
        <f t="shared" si="111"/>
        <v/>
      </c>
      <c r="W457" s="26" t="str">
        <f t="shared" si="112"/>
        <v/>
      </c>
    </row>
    <row r="458" spans="1:23" x14ac:dyDescent="0.25">
      <c r="A458" s="24"/>
      <c r="B458" s="22"/>
      <c r="C458" s="31"/>
      <c r="D458" s="31"/>
      <c r="E458" s="31"/>
      <c r="F458" s="31"/>
      <c r="G458" s="31"/>
      <c r="H458" s="31"/>
      <c r="I458" s="31"/>
      <c r="J458" s="32"/>
      <c r="K458" s="24" t="str">
        <f t="shared" si="100"/>
        <v/>
      </c>
      <c r="L458" s="22" t="str">
        <f t="shared" ca="1" si="101"/>
        <v/>
      </c>
      <c r="M458" s="22" t="str">
        <f t="shared" ca="1" si="102"/>
        <v/>
      </c>
      <c r="N458" s="22" t="str">
        <f t="shared" ca="1" si="103"/>
        <v/>
      </c>
      <c r="O458" s="22" t="str">
        <f t="shared" si="104"/>
        <v/>
      </c>
      <c r="P458" s="22" t="str">
        <f t="shared" ca="1" si="105"/>
        <v/>
      </c>
      <c r="Q458" s="22" t="str">
        <f t="shared" ca="1" si="106"/>
        <v/>
      </c>
      <c r="R458" s="22" t="str">
        <f t="shared" ca="1" si="107"/>
        <v/>
      </c>
      <c r="S458" s="22" t="str">
        <f t="shared" si="108"/>
        <v/>
      </c>
      <c r="T458" s="22" t="str">
        <f t="shared" si="109"/>
        <v/>
      </c>
      <c r="U458" s="22" t="str">
        <f t="shared" si="110"/>
        <v/>
      </c>
      <c r="V458" s="22" t="str">
        <f t="shared" si="111"/>
        <v/>
      </c>
      <c r="W458" s="26" t="str">
        <f t="shared" si="112"/>
        <v/>
      </c>
    </row>
    <row r="459" spans="1:23" x14ac:dyDescent="0.25">
      <c r="A459" s="24"/>
      <c r="B459" s="22"/>
      <c r="C459" s="31"/>
      <c r="D459" s="31"/>
      <c r="E459" s="31"/>
      <c r="F459" s="31"/>
      <c r="G459" s="31"/>
      <c r="H459" s="31"/>
      <c r="I459" s="31"/>
      <c r="J459" s="32"/>
      <c r="K459" s="24" t="str">
        <f t="shared" si="100"/>
        <v/>
      </c>
      <c r="L459" s="22" t="str">
        <f t="shared" ca="1" si="101"/>
        <v/>
      </c>
      <c r="M459" s="22" t="str">
        <f t="shared" ca="1" si="102"/>
        <v/>
      </c>
      <c r="N459" s="22" t="str">
        <f t="shared" ca="1" si="103"/>
        <v/>
      </c>
      <c r="O459" s="22" t="str">
        <f t="shared" si="104"/>
        <v/>
      </c>
      <c r="P459" s="22" t="str">
        <f t="shared" ca="1" si="105"/>
        <v/>
      </c>
      <c r="Q459" s="22" t="str">
        <f t="shared" ca="1" si="106"/>
        <v/>
      </c>
      <c r="R459" s="22" t="str">
        <f t="shared" ca="1" si="107"/>
        <v/>
      </c>
      <c r="S459" s="22" t="str">
        <f t="shared" si="108"/>
        <v/>
      </c>
      <c r="T459" s="22" t="str">
        <f t="shared" si="109"/>
        <v/>
      </c>
      <c r="U459" s="22" t="str">
        <f t="shared" si="110"/>
        <v/>
      </c>
      <c r="V459" s="22" t="str">
        <f t="shared" si="111"/>
        <v/>
      </c>
      <c r="W459" s="26" t="str">
        <f t="shared" si="112"/>
        <v/>
      </c>
    </row>
    <row r="460" spans="1:23" x14ac:dyDescent="0.25">
      <c r="A460" s="24"/>
      <c r="B460" s="22"/>
      <c r="C460" s="31"/>
      <c r="D460" s="31"/>
      <c r="E460" s="31"/>
      <c r="F460" s="31"/>
      <c r="G460" s="31"/>
      <c r="H460" s="31"/>
      <c r="I460" s="31"/>
      <c r="J460" s="32"/>
      <c r="K460" s="24" t="str">
        <f t="shared" si="100"/>
        <v/>
      </c>
      <c r="L460" s="22" t="str">
        <f t="shared" ca="1" si="101"/>
        <v/>
      </c>
      <c r="M460" s="22" t="str">
        <f t="shared" ca="1" si="102"/>
        <v/>
      </c>
      <c r="N460" s="22" t="str">
        <f t="shared" ca="1" si="103"/>
        <v/>
      </c>
      <c r="O460" s="22" t="str">
        <f t="shared" si="104"/>
        <v/>
      </c>
      <c r="P460" s="22" t="str">
        <f t="shared" ca="1" si="105"/>
        <v/>
      </c>
      <c r="Q460" s="22" t="str">
        <f t="shared" ca="1" si="106"/>
        <v/>
      </c>
      <c r="R460" s="22" t="str">
        <f t="shared" ca="1" si="107"/>
        <v/>
      </c>
      <c r="S460" s="22" t="str">
        <f t="shared" si="108"/>
        <v/>
      </c>
      <c r="T460" s="22" t="str">
        <f t="shared" si="109"/>
        <v/>
      </c>
      <c r="U460" s="22" t="str">
        <f t="shared" si="110"/>
        <v/>
      </c>
      <c r="V460" s="22" t="str">
        <f t="shared" si="111"/>
        <v/>
      </c>
      <c r="W460" s="26" t="str">
        <f t="shared" si="112"/>
        <v/>
      </c>
    </row>
    <row r="461" spans="1:23" x14ac:dyDescent="0.25">
      <c r="A461" s="24"/>
      <c r="B461" s="22"/>
      <c r="C461" s="31"/>
      <c r="D461" s="31"/>
      <c r="E461" s="31"/>
      <c r="F461" s="31"/>
      <c r="G461" s="31"/>
      <c r="H461" s="31"/>
      <c r="I461" s="31"/>
      <c r="J461" s="32"/>
      <c r="K461" s="24" t="str">
        <f t="shared" si="100"/>
        <v/>
      </c>
      <c r="L461" s="22" t="str">
        <f t="shared" ca="1" si="101"/>
        <v/>
      </c>
      <c r="M461" s="22" t="str">
        <f t="shared" ca="1" si="102"/>
        <v/>
      </c>
      <c r="N461" s="22" t="str">
        <f t="shared" ca="1" si="103"/>
        <v/>
      </c>
      <c r="O461" s="22" t="str">
        <f t="shared" si="104"/>
        <v/>
      </c>
      <c r="P461" s="22" t="str">
        <f t="shared" ca="1" si="105"/>
        <v/>
      </c>
      <c r="Q461" s="22" t="str">
        <f t="shared" ca="1" si="106"/>
        <v/>
      </c>
      <c r="R461" s="22" t="str">
        <f t="shared" ca="1" si="107"/>
        <v/>
      </c>
      <c r="S461" s="22" t="str">
        <f t="shared" si="108"/>
        <v/>
      </c>
      <c r="T461" s="22" t="str">
        <f t="shared" si="109"/>
        <v/>
      </c>
      <c r="U461" s="22" t="str">
        <f t="shared" si="110"/>
        <v/>
      </c>
      <c r="V461" s="22" t="str">
        <f t="shared" si="111"/>
        <v/>
      </c>
      <c r="W461" s="26" t="str">
        <f t="shared" si="112"/>
        <v/>
      </c>
    </row>
    <row r="462" spans="1:23" x14ac:dyDescent="0.25">
      <c r="A462" s="24"/>
      <c r="B462" s="22"/>
      <c r="C462" s="31"/>
      <c r="D462" s="31"/>
      <c r="E462" s="31"/>
      <c r="F462" s="31"/>
      <c r="G462" s="31"/>
      <c r="H462" s="31"/>
      <c r="I462" s="31"/>
      <c r="J462" s="32"/>
      <c r="K462" s="24" t="str">
        <f t="shared" si="100"/>
        <v/>
      </c>
      <c r="L462" s="22" t="str">
        <f t="shared" ca="1" si="101"/>
        <v/>
      </c>
      <c r="M462" s="22" t="str">
        <f t="shared" ca="1" si="102"/>
        <v/>
      </c>
      <c r="N462" s="22" t="str">
        <f t="shared" ca="1" si="103"/>
        <v/>
      </c>
      <c r="O462" s="22" t="str">
        <f t="shared" si="104"/>
        <v/>
      </c>
      <c r="P462" s="22" t="str">
        <f t="shared" ca="1" si="105"/>
        <v/>
      </c>
      <c r="Q462" s="22" t="str">
        <f t="shared" ca="1" si="106"/>
        <v/>
      </c>
      <c r="R462" s="22" t="str">
        <f t="shared" ca="1" si="107"/>
        <v/>
      </c>
      <c r="S462" s="22" t="str">
        <f t="shared" si="108"/>
        <v/>
      </c>
      <c r="T462" s="22" t="str">
        <f t="shared" si="109"/>
        <v/>
      </c>
      <c r="U462" s="22" t="str">
        <f t="shared" si="110"/>
        <v/>
      </c>
      <c r="V462" s="22" t="str">
        <f t="shared" si="111"/>
        <v/>
      </c>
      <c r="W462" s="26" t="str">
        <f t="shared" si="112"/>
        <v/>
      </c>
    </row>
    <row r="463" spans="1:23" x14ac:dyDescent="0.25">
      <c r="A463" s="24"/>
      <c r="B463" s="22"/>
      <c r="C463" s="31"/>
      <c r="D463" s="31"/>
      <c r="E463" s="31"/>
      <c r="F463" s="31"/>
      <c r="G463" s="31"/>
      <c r="H463" s="31"/>
      <c r="I463" s="31"/>
      <c r="J463" s="32"/>
      <c r="K463" s="24" t="str">
        <f t="shared" si="100"/>
        <v/>
      </c>
      <c r="L463" s="22" t="str">
        <f t="shared" ca="1" si="101"/>
        <v/>
      </c>
      <c r="M463" s="22" t="str">
        <f t="shared" ca="1" si="102"/>
        <v/>
      </c>
      <c r="N463" s="22" t="str">
        <f t="shared" ca="1" si="103"/>
        <v/>
      </c>
      <c r="O463" s="22" t="str">
        <f t="shared" si="104"/>
        <v/>
      </c>
      <c r="P463" s="22" t="str">
        <f t="shared" ca="1" si="105"/>
        <v/>
      </c>
      <c r="Q463" s="22" t="str">
        <f t="shared" ca="1" si="106"/>
        <v/>
      </c>
      <c r="R463" s="22" t="str">
        <f t="shared" ca="1" si="107"/>
        <v/>
      </c>
      <c r="S463" s="22" t="str">
        <f t="shared" si="108"/>
        <v/>
      </c>
      <c r="T463" s="22" t="str">
        <f t="shared" si="109"/>
        <v/>
      </c>
      <c r="U463" s="22" t="str">
        <f t="shared" si="110"/>
        <v/>
      </c>
      <c r="V463" s="22" t="str">
        <f t="shared" si="111"/>
        <v/>
      </c>
      <c r="W463" s="26" t="str">
        <f t="shared" si="112"/>
        <v/>
      </c>
    </row>
    <row r="464" spans="1:23" x14ac:dyDescent="0.25">
      <c r="A464" s="24"/>
      <c r="B464" s="22"/>
      <c r="C464" s="31"/>
      <c r="D464" s="31"/>
      <c r="E464" s="31"/>
      <c r="F464" s="31"/>
      <c r="G464" s="31"/>
      <c r="H464" s="31"/>
      <c r="I464" s="31"/>
      <c r="J464" s="32"/>
      <c r="K464" s="24" t="str">
        <f t="shared" si="100"/>
        <v/>
      </c>
      <c r="L464" s="22" t="str">
        <f t="shared" ca="1" si="101"/>
        <v/>
      </c>
      <c r="M464" s="22" t="str">
        <f t="shared" ca="1" si="102"/>
        <v/>
      </c>
      <c r="N464" s="22" t="str">
        <f t="shared" ca="1" si="103"/>
        <v/>
      </c>
      <c r="O464" s="22" t="str">
        <f t="shared" si="104"/>
        <v/>
      </c>
      <c r="P464" s="22" t="str">
        <f t="shared" ca="1" si="105"/>
        <v/>
      </c>
      <c r="Q464" s="22" t="str">
        <f t="shared" ca="1" si="106"/>
        <v/>
      </c>
      <c r="R464" s="22" t="str">
        <f t="shared" ca="1" si="107"/>
        <v/>
      </c>
      <c r="S464" s="22" t="str">
        <f t="shared" si="108"/>
        <v/>
      </c>
      <c r="T464" s="22" t="str">
        <f t="shared" si="109"/>
        <v/>
      </c>
      <c r="U464" s="22" t="str">
        <f t="shared" si="110"/>
        <v/>
      </c>
      <c r="V464" s="22" t="str">
        <f t="shared" si="111"/>
        <v/>
      </c>
      <c r="W464" s="26" t="str">
        <f t="shared" si="112"/>
        <v/>
      </c>
    </row>
    <row r="465" spans="1:23" x14ac:dyDescent="0.25">
      <c r="A465" s="24"/>
      <c r="B465" s="22"/>
      <c r="C465" s="31"/>
      <c r="D465" s="31"/>
      <c r="E465" s="31"/>
      <c r="F465" s="31"/>
      <c r="G465" s="31"/>
      <c r="H465" s="31"/>
      <c r="I465" s="31"/>
      <c r="J465" s="32"/>
      <c r="K465" s="24" t="str">
        <f t="shared" si="100"/>
        <v/>
      </c>
      <c r="L465" s="22" t="str">
        <f t="shared" ca="1" si="101"/>
        <v/>
      </c>
      <c r="M465" s="22" t="str">
        <f t="shared" ca="1" si="102"/>
        <v/>
      </c>
      <c r="N465" s="22" t="str">
        <f t="shared" ca="1" si="103"/>
        <v/>
      </c>
      <c r="O465" s="22" t="str">
        <f t="shared" si="104"/>
        <v/>
      </c>
      <c r="P465" s="22" t="str">
        <f t="shared" ca="1" si="105"/>
        <v/>
      </c>
      <c r="Q465" s="22" t="str">
        <f t="shared" ca="1" si="106"/>
        <v/>
      </c>
      <c r="R465" s="22" t="str">
        <f t="shared" ca="1" si="107"/>
        <v/>
      </c>
      <c r="S465" s="22" t="str">
        <f t="shared" si="108"/>
        <v/>
      </c>
      <c r="T465" s="22" t="str">
        <f t="shared" si="109"/>
        <v/>
      </c>
      <c r="U465" s="22" t="str">
        <f t="shared" si="110"/>
        <v/>
      </c>
      <c r="V465" s="22" t="str">
        <f t="shared" si="111"/>
        <v/>
      </c>
      <c r="W465" s="26" t="str">
        <f t="shared" si="112"/>
        <v/>
      </c>
    </row>
    <row r="466" spans="1:23" x14ac:dyDescent="0.25">
      <c r="A466" s="24"/>
      <c r="B466" s="22"/>
      <c r="C466" s="31"/>
      <c r="D466" s="31"/>
      <c r="E466" s="31"/>
      <c r="F466" s="31"/>
      <c r="G466" s="31"/>
      <c r="H466" s="31"/>
      <c r="I466" s="31"/>
      <c r="J466" s="32"/>
      <c r="K466" s="24" t="str">
        <f t="shared" si="100"/>
        <v/>
      </c>
      <c r="L466" s="22" t="str">
        <f t="shared" ca="1" si="101"/>
        <v/>
      </c>
      <c r="M466" s="22" t="str">
        <f t="shared" ca="1" si="102"/>
        <v/>
      </c>
      <c r="N466" s="22" t="str">
        <f t="shared" ca="1" si="103"/>
        <v/>
      </c>
      <c r="O466" s="22" t="str">
        <f t="shared" si="104"/>
        <v/>
      </c>
      <c r="P466" s="22" t="str">
        <f t="shared" ca="1" si="105"/>
        <v/>
      </c>
      <c r="Q466" s="22" t="str">
        <f t="shared" ca="1" si="106"/>
        <v/>
      </c>
      <c r="R466" s="22" t="str">
        <f t="shared" ca="1" si="107"/>
        <v/>
      </c>
      <c r="S466" s="22" t="str">
        <f t="shared" si="108"/>
        <v/>
      </c>
      <c r="T466" s="22" t="str">
        <f t="shared" si="109"/>
        <v/>
      </c>
      <c r="U466" s="22" t="str">
        <f t="shared" si="110"/>
        <v/>
      </c>
      <c r="V466" s="22" t="str">
        <f t="shared" si="111"/>
        <v/>
      </c>
      <c r="W466" s="26" t="str">
        <f t="shared" si="112"/>
        <v/>
      </c>
    </row>
    <row r="467" spans="1:23" x14ac:dyDescent="0.25">
      <c r="A467" s="24"/>
      <c r="B467" s="22"/>
      <c r="C467" s="31"/>
      <c r="D467" s="31"/>
      <c r="E467" s="31"/>
      <c r="F467" s="31"/>
      <c r="G467" s="31"/>
      <c r="H467" s="31"/>
      <c r="I467" s="31"/>
      <c r="J467" s="32"/>
      <c r="K467" s="24" t="str">
        <f t="shared" si="100"/>
        <v/>
      </c>
      <c r="L467" s="22" t="str">
        <f t="shared" ca="1" si="101"/>
        <v/>
      </c>
      <c r="M467" s="22" t="str">
        <f t="shared" ca="1" si="102"/>
        <v/>
      </c>
      <c r="N467" s="22" t="str">
        <f t="shared" ca="1" si="103"/>
        <v/>
      </c>
      <c r="O467" s="22" t="str">
        <f t="shared" si="104"/>
        <v/>
      </c>
      <c r="P467" s="22" t="str">
        <f t="shared" ca="1" si="105"/>
        <v/>
      </c>
      <c r="Q467" s="22" t="str">
        <f t="shared" ca="1" si="106"/>
        <v/>
      </c>
      <c r="R467" s="22" t="str">
        <f t="shared" ca="1" si="107"/>
        <v/>
      </c>
      <c r="S467" s="22" t="str">
        <f t="shared" si="108"/>
        <v/>
      </c>
      <c r="T467" s="22" t="str">
        <f t="shared" si="109"/>
        <v/>
      </c>
      <c r="U467" s="22" t="str">
        <f t="shared" si="110"/>
        <v/>
      </c>
      <c r="V467" s="22" t="str">
        <f t="shared" si="111"/>
        <v/>
      </c>
      <c r="W467" s="26" t="str">
        <f t="shared" si="112"/>
        <v/>
      </c>
    </row>
    <row r="468" spans="1:23" x14ac:dyDescent="0.25">
      <c r="A468" s="24"/>
      <c r="B468" s="22"/>
      <c r="C468" s="31"/>
      <c r="D468" s="31"/>
      <c r="E468" s="31"/>
      <c r="F468" s="31"/>
      <c r="G468" s="31"/>
      <c r="H468" s="31"/>
      <c r="I468" s="31"/>
      <c r="J468" s="32"/>
      <c r="K468" s="24" t="str">
        <f t="shared" si="100"/>
        <v/>
      </c>
      <c r="L468" s="22" t="str">
        <f t="shared" ca="1" si="101"/>
        <v/>
      </c>
      <c r="M468" s="22" t="str">
        <f t="shared" ca="1" si="102"/>
        <v/>
      </c>
      <c r="N468" s="22" t="str">
        <f t="shared" ca="1" si="103"/>
        <v/>
      </c>
      <c r="O468" s="22" t="str">
        <f t="shared" si="104"/>
        <v/>
      </c>
      <c r="P468" s="22" t="str">
        <f t="shared" ca="1" si="105"/>
        <v/>
      </c>
      <c r="Q468" s="22" t="str">
        <f t="shared" ca="1" si="106"/>
        <v/>
      </c>
      <c r="R468" s="22" t="str">
        <f t="shared" ca="1" si="107"/>
        <v/>
      </c>
      <c r="S468" s="22" t="str">
        <f t="shared" si="108"/>
        <v/>
      </c>
      <c r="T468" s="22" t="str">
        <f t="shared" si="109"/>
        <v/>
      </c>
      <c r="U468" s="22" t="str">
        <f t="shared" si="110"/>
        <v/>
      </c>
      <c r="V468" s="22" t="str">
        <f t="shared" si="111"/>
        <v/>
      </c>
      <c r="W468" s="26" t="str">
        <f t="shared" si="112"/>
        <v/>
      </c>
    </row>
    <row r="469" spans="1:23" x14ac:dyDescent="0.25">
      <c r="A469" s="24"/>
      <c r="B469" s="22"/>
      <c r="C469" s="31"/>
      <c r="D469" s="31"/>
      <c r="E469" s="31"/>
      <c r="F469" s="31"/>
      <c r="G469" s="31"/>
      <c r="H469" s="31"/>
      <c r="I469" s="31"/>
      <c r="J469" s="32"/>
      <c r="K469" s="24" t="str">
        <f t="shared" si="100"/>
        <v/>
      </c>
      <c r="L469" s="22" t="str">
        <f t="shared" ca="1" si="101"/>
        <v/>
      </c>
      <c r="M469" s="22" t="str">
        <f t="shared" ca="1" si="102"/>
        <v/>
      </c>
      <c r="N469" s="22" t="str">
        <f t="shared" ca="1" si="103"/>
        <v/>
      </c>
      <c r="O469" s="22" t="str">
        <f t="shared" si="104"/>
        <v/>
      </c>
      <c r="P469" s="22" t="str">
        <f t="shared" ca="1" si="105"/>
        <v/>
      </c>
      <c r="Q469" s="22" t="str">
        <f t="shared" ca="1" si="106"/>
        <v/>
      </c>
      <c r="R469" s="22" t="str">
        <f t="shared" ca="1" si="107"/>
        <v/>
      </c>
      <c r="S469" s="22" t="str">
        <f t="shared" si="108"/>
        <v/>
      </c>
      <c r="T469" s="22" t="str">
        <f t="shared" si="109"/>
        <v/>
      </c>
      <c r="U469" s="22" t="str">
        <f t="shared" si="110"/>
        <v/>
      </c>
      <c r="V469" s="22" t="str">
        <f t="shared" si="111"/>
        <v/>
      </c>
      <c r="W469" s="26" t="str">
        <f t="shared" si="112"/>
        <v/>
      </c>
    </row>
    <row r="470" spans="1:23" x14ac:dyDescent="0.25">
      <c r="A470" s="24"/>
      <c r="B470" s="22"/>
      <c r="C470" s="31"/>
      <c r="D470" s="31"/>
      <c r="E470" s="31"/>
      <c r="F470" s="31"/>
      <c r="G470" s="31"/>
      <c r="H470" s="31"/>
      <c r="I470" s="31"/>
      <c r="J470" s="32"/>
      <c r="K470" s="24" t="str">
        <f t="shared" si="100"/>
        <v/>
      </c>
      <c r="L470" s="22" t="str">
        <f t="shared" ca="1" si="101"/>
        <v/>
      </c>
      <c r="M470" s="22" t="str">
        <f t="shared" ca="1" si="102"/>
        <v/>
      </c>
      <c r="N470" s="22" t="str">
        <f t="shared" ca="1" si="103"/>
        <v/>
      </c>
      <c r="O470" s="22" t="str">
        <f t="shared" si="104"/>
        <v/>
      </c>
      <c r="P470" s="22" t="str">
        <f t="shared" ca="1" si="105"/>
        <v/>
      </c>
      <c r="Q470" s="22" t="str">
        <f t="shared" ca="1" si="106"/>
        <v/>
      </c>
      <c r="R470" s="22" t="str">
        <f t="shared" ca="1" si="107"/>
        <v/>
      </c>
      <c r="S470" s="22" t="str">
        <f t="shared" si="108"/>
        <v/>
      </c>
      <c r="T470" s="22" t="str">
        <f t="shared" si="109"/>
        <v/>
      </c>
      <c r="U470" s="22" t="str">
        <f t="shared" si="110"/>
        <v/>
      </c>
      <c r="V470" s="22" t="str">
        <f t="shared" si="111"/>
        <v/>
      </c>
      <c r="W470" s="26" t="str">
        <f t="shared" si="112"/>
        <v/>
      </c>
    </row>
    <row r="471" spans="1:23" x14ac:dyDescent="0.25">
      <c r="A471" s="24"/>
      <c r="B471" s="22"/>
      <c r="C471" s="31"/>
      <c r="D471" s="31"/>
      <c r="E471" s="31"/>
      <c r="F471" s="31"/>
      <c r="G471" s="31"/>
      <c r="H471" s="31"/>
      <c r="I471" s="31"/>
      <c r="J471" s="32"/>
      <c r="K471" s="24" t="str">
        <f t="shared" si="100"/>
        <v/>
      </c>
      <c r="L471" s="22" t="str">
        <f t="shared" ca="1" si="101"/>
        <v/>
      </c>
      <c r="M471" s="22" t="str">
        <f t="shared" ca="1" si="102"/>
        <v/>
      </c>
      <c r="N471" s="22" t="str">
        <f t="shared" ca="1" si="103"/>
        <v/>
      </c>
      <c r="O471" s="22" t="str">
        <f t="shared" si="104"/>
        <v/>
      </c>
      <c r="P471" s="22" t="str">
        <f t="shared" ca="1" si="105"/>
        <v/>
      </c>
      <c r="Q471" s="22" t="str">
        <f t="shared" ca="1" si="106"/>
        <v/>
      </c>
      <c r="R471" s="22" t="str">
        <f t="shared" ca="1" si="107"/>
        <v/>
      </c>
      <c r="S471" s="22" t="str">
        <f t="shared" si="108"/>
        <v/>
      </c>
      <c r="T471" s="22" t="str">
        <f t="shared" si="109"/>
        <v/>
      </c>
      <c r="U471" s="22" t="str">
        <f t="shared" si="110"/>
        <v/>
      </c>
      <c r="V471" s="22" t="str">
        <f t="shared" si="111"/>
        <v/>
      </c>
      <c r="W471" s="26" t="str">
        <f t="shared" si="112"/>
        <v/>
      </c>
    </row>
    <row r="472" spans="1:23" x14ac:dyDescent="0.25">
      <c r="A472" s="24"/>
      <c r="B472" s="22"/>
      <c r="C472" s="31"/>
      <c r="D472" s="31"/>
      <c r="E472" s="31"/>
      <c r="F472" s="31"/>
      <c r="G472" s="31"/>
      <c r="H472" s="31"/>
      <c r="I472" s="31"/>
      <c r="J472" s="32"/>
      <c r="K472" s="24" t="str">
        <f t="shared" si="100"/>
        <v/>
      </c>
      <c r="L472" s="22" t="str">
        <f t="shared" ca="1" si="101"/>
        <v/>
      </c>
      <c r="M472" s="22" t="str">
        <f t="shared" ca="1" si="102"/>
        <v/>
      </c>
      <c r="N472" s="22" t="str">
        <f t="shared" ca="1" si="103"/>
        <v/>
      </c>
      <c r="O472" s="22" t="str">
        <f t="shared" si="104"/>
        <v/>
      </c>
      <c r="P472" s="22" t="str">
        <f t="shared" ca="1" si="105"/>
        <v/>
      </c>
      <c r="Q472" s="22" t="str">
        <f t="shared" ca="1" si="106"/>
        <v/>
      </c>
      <c r="R472" s="22" t="str">
        <f t="shared" ca="1" si="107"/>
        <v/>
      </c>
      <c r="S472" s="22" t="str">
        <f t="shared" si="108"/>
        <v/>
      </c>
      <c r="T472" s="22" t="str">
        <f t="shared" si="109"/>
        <v/>
      </c>
      <c r="U472" s="22" t="str">
        <f t="shared" si="110"/>
        <v/>
      </c>
      <c r="V472" s="22" t="str">
        <f t="shared" si="111"/>
        <v/>
      </c>
      <c r="W472" s="26" t="str">
        <f t="shared" si="112"/>
        <v/>
      </c>
    </row>
    <row r="473" spans="1:23" x14ac:dyDescent="0.25">
      <c r="A473" s="24"/>
      <c r="B473" s="22"/>
      <c r="C473" s="31"/>
      <c r="D473" s="31"/>
      <c r="E473" s="31"/>
      <c r="F473" s="31"/>
      <c r="G473" s="31"/>
      <c r="H473" s="31"/>
      <c r="I473" s="31"/>
      <c r="J473" s="32"/>
      <c r="K473" s="24" t="str">
        <f t="shared" si="100"/>
        <v/>
      </c>
      <c r="L473" s="22" t="str">
        <f t="shared" ca="1" si="101"/>
        <v/>
      </c>
      <c r="M473" s="22" t="str">
        <f t="shared" ca="1" si="102"/>
        <v/>
      </c>
      <c r="N473" s="22" t="str">
        <f t="shared" ca="1" si="103"/>
        <v/>
      </c>
      <c r="O473" s="22" t="str">
        <f t="shared" si="104"/>
        <v/>
      </c>
      <c r="P473" s="22" t="str">
        <f t="shared" ca="1" si="105"/>
        <v/>
      </c>
      <c r="Q473" s="22" t="str">
        <f t="shared" ca="1" si="106"/>
        <v/>
      </c>
      <c r="R473" s="22" t="str">
        <f t="shared" ca="1" si="107"/>
        <v/>
      </c>
      <c r="S473" s="22" t="str">
        <f t="shared" si="108"/>
        <v/>
      </c>
      <c r="T473" s="22" t="str">
        <f t="shared" si="109"/>
        <v/>
      </c>
      <c r="U473" s="22" t="str">
        <f t="shared" si="110"/>
        <v/>
      </c>
      <c r="V473" s="22" t="str">
        <f t="shared" si="111"/>
        <v/>
      </c>
      <c r="W473" s="26" t="str">
        <f t="shared" si="112"/>
        <v/>
      </c>
    </row>
    <row r="474" spans="1:23" x14ac:dyDescent="0.25">
      <c r="A474" s="24"/>
      <c r="B474" s="22"/>
      <c r="C474" s="31"/>
      <c r="D474" s="31"/>
      <c r="E474" s="31"/>
      <c r="F474" s="31"/>
      <c r="G474" s="31"/>
      <c r="H474" s="31"/>
      <c r="I474" s="31"/>
      <c r="J474" s="32"/>
      <c r="K474" s="24" t="str">
        <f t="shared" si="100"/>
        <v/>
      </c>
      <c r="L474" s="22" t="str">
        <f t="shared" ca="1" si="101"/>
        <v/>
      </c>
      <c r="M474" s="22" t="str">
        <f t="shared" ca="1" si="102"/>
        <v/>
      </c>
      <c r="N474" s="22" t="str">
        <f t="shared" ca="1" si="103"/>
        <v/>
      </c>
      <c r="O474" s="22" t="str">
        <f t="shared" si="104"/>
        <v/>
      </c>
      <c r="P474" s="22" t="str">
        <f t="shared" ca="1" si="105"/>
        <v/>
      </c>
      <c r="Q474" s="22" t="str">
        <f t="shared" ca="1" si="106"/>
        <v/>
      </c>
      <c r="R474" s="22" t="str">
        <f t="shared" ca="1" si="107"/>
        <v/>
      </c>
      <c r="S474" s="22" t="str">
        <f t="shared" si="108"/>
        <v/>
      </c>
      <c r="T474" s="22" t="str">
        <f t="shared" si="109"/>
        <v/>
      </c>
      <c r="U474" s="22" t="str">
        <f t="shared" si="110"/>
        <v/>
      </c>
      <c r="V474" s="22" t="str">
        <f t="shared" si="111"/>
        <v/>
      </c>
      <c r="W474" s="26" t="str">
        <f t="shared" si="112"/>
        <v/>
      </c>
    </row>
    <row r="475" spans="1:23" x14ac:dyDescent="0.25">
      <c r="A475" s="24"/>
      <c r="B475" s="22"/>
      <c r="C475" s="31"/>
      <c r="D475" s="31"/>
      <c r="E475" s="31"/>
      <c r="F475" s="31"/>
      <c r="G475" s="31"/>
      <c r="H475" s="31"/>
      <c r="I475" s="31"/>
      <c r="J475" s="32"/>
      <c r="K475" s="24" t="str">
        <f t="shared" si="100"/>
        <v/>
      </c>
      <c r="L475" s="22" t="str">
        <f t="shared" ca="1" si="101"/>
        <v/>
      </c>
      <c r="M475" s="22" t="str">
        <f t="shared" ca="1" si="102"/>
        <v/>
      </c>
      <c r="N475" s="22" t="str">
        <f t="shared" ca="1" si="103"/>
        <v/>
      </c>
      <c r="O475" s="22" t="str">
        <f t="shared" si="104"/>
        <v/>
      </c>
      <c r="P475" s="22" t="str">
        <f t="shared" ca="1" si="105"/>
        <v/>
      </c>
      <c r="Q475" s="22" t="str">
        <f t="shared" ca="1" si="106"/>
        <v/>
      </c>
      <c r="R475" s="22" t="str">
        <f t="shared" ca="1" si="107"/>
        <v/>
      </c>
      <c r="S475" s="22" t="str">
        <f t="shared" si="108"/>
        <v/>
      </c>
      <c r="T475" s="22" t="str">
        <f t="shared" si="109"/>
        <v/>
      </c>
      <c r="U475" s="22" t="str">
        <f t="shared" si="110"/>
        <v/>
      </c>
      <c r="V475" s="22" t="str">
        <f t="shared" si="111"/>
        <v/>
      </c>
      <c r="W475" s="26" t="str">
        <f t="shared" si="112"/>
        <v/>
      </c>
    </row>
    <row r="476" spans="1:23" x14ac:dyDescent="0.25">
      <c r="A476" s="24"/>
      <c r="B476" s="22"/>
      <c r="C476" s="31"/>
      <c r="D476" s="31"/>
      <c r="E476" s="31"/>
      <c r="F476" s="31"/>
      <c r="G476" s="31"/>
      <c r="H476" s="31"/>
      <c r="I476" s="31"/>
      <c r="J476" s="32"/>
      <c r="K476" s="24" t="str">
        <f t="shared" si="100"/>
        <v/>
      </c>
      <c r="L476" s="22" t="str">
        <f t="shared" ca="1" si="101"/>
        <v/>
      </c>
      <c r="M476" s="22" t="str">
        <f t="shared" ca="1" si="102"/>
        <v/>
      </c>
      <c r="N476" s="22" t="str">
        <f t="shared" ca="1" si="103"/>
        <v/>
      </c>
      <c r="O476" s="22" t="str">
        <f t="shared" si="104"/>
        <v/>
      </c>
      <c r="P476" s="22" t="str">
        <f t="shared" ca="1" si="105"/>
        <v/>
      </c>
      <c r="Q476" s="22" t="str">
        <f t="shared" ca="1" si="106"/>
        <v/>
      </c>
      <c r="R476" s="22" t="str">
        <f t="shared" ca="1" si="107"/>
        <v/>
      </c>
      <c r="S476" s="22" t="str">
        <f t="shared" si="108"/>
        <v/>
      </c>
      <c r="T476" s="22" t="str">
        <f t="shared" si="109"/>
        <v/>
      </c>
      <c r="U476" s="22" t="str">
        <f t="shared" si="110"/>
        <v/>
      </c>
      <c r="V476" s="22" t="str">
        <f t="shared" si="111"/>
        <v/>
      </c>
      <c r="W476" s="26" t="str">
        <f t="shared" si="112"/>
        <v/>
      </c>
    </row>
    <row r="477" spans="1:23" x14ac:dyDescent="0.25">
      <c r="A477" s="24"/>
      <c r="B477" s="22"/>
      <c r="C477" s="31"/>
      <c r="D477" s="31"/>
      <c r="E477" s="31"/>
      <c r="F477" s="31"/>
      <c r="G477" s="31"/>
      <c r="H477" s="31"/>
      <c r="I477" s="31"/>
      <c r="J477" s="32"/>
      <c r="K477" s="24" t="str">
        <f t="shared" si="100"/>
        <v/>
      </c>
      <c r="L477" s="22" t="str">
        <f t="shared" ca="1" si="101"/>
        <v/>
      </c>
      <c r="M477" s="22" t="str">
        <f t="shared" ca="1" si="102"/>
        <v/>
      </c>
      <c r="N477" s="22" t="str">
        <f t="shared" ca="1" si="103"/>
        <v/>
      </c>
      <c r="O477" s="22" t="str">
        <f t="shared" si="104"/>
        <v/>
      </c>
      <c r="P477" s="22" t="str">
        <f t="shared" ca="1" si="105"/>
        <v/>
      </c>
      <c r="Q477" s="22" t="str">
        <f t="shared" ca="1" si="106"/>
        <v/>
      </c>
      <c r="R477" s="22" t="str">
        <f t="shared" ca="1" si="107"/>
        <v/>
      </c>
      <c r="S477" s="22" t="str">
        <f t="shared" si="108"/>
        <v/>
      </c>
      <c r="T477" s="22" t="str">
        <f t="shared" si="109"/>
        <v/>
      </c>
      <c r="U477" s="22" t="str">
        <f t="shared" si="110"/>
        <v/>
      </c>
      <c r="V477" s="22" t="str">
        <f t="shared" si="111"/>
        <v/>
      </c>
      <c r="W477" s="26" t="str">
        <f t="shared" si="112"/>
        <v/>
      </c>
    </row>
    <row r="478" spans="1:23" x14ac:dyDescent="0.25">
      <c r="A478" s="24"/>
      <c r="B478" s="22"/>
      <c r="C478" s="31"/>
      <c r="D478" s="31"/>
      <c r="E478" s="31"/>
      <c r="F478" s="31"/>
      <c r="G478" s="31"/>
      <c r="H478" s="31"/>
      <c r="I478" s="31"/>
      <c r="J478" s="32"/>
      <c r="K478" s="24" t="str">
        <f t="shared" si="100"/>
        <v/>
      </c>
      <c r="L478" s="22" t="str">
        <f t="shared" ca="1" si="101"/>
        <v/>
      </c>
      <c r="M478" s="22" t="str">
        <f t="shared" ca="1" si="102"/>
        <v/>
      </c>
      <c r="N478" s="22" t="str">
        <f t="shared" ca="1" si="103"/>
        <v/>
      </c>
      <c r="O478" s="22" t="str">
        <f t="shared" si="104"/>
        <v/>
      </c>
      <c r="P478" s="22" t="str">
        <f t="shared" ca="1" si="105"/>
        <v/>
      </c>
      <c r="Q478" s="22" t="str">
        <f t="shared" ca="1" si="106"/>
        <v/>
      </c>
      <c r="R478" s="22" t="str">
        <f t="shared" ca="1" si="107"/>
        <v/>
      </c>
      <c r="S478" s="22" t="str">
        <f t="shared" si="108"/>
        <v/>
      </c>
      <c r="T478" s="22" t="str">
        <f t="shared" si="109"/>
        <v/>
      </c>
      <c r="U478" s="22" t="str">
        <f t="shared" si="110"/>
        <v/>
      </c>
      <c r="V478" s="22" t="str">
        <f t="shared" si="111"/>
        <v/>
      </c>
      <c r="W478" s="26" t="str">
        <f t="shared" si="112"/>
        <v/>
      </c>
    </row>
    <row r="479" spans="1:23" x14ac:dyDescent="0.25">
      <c r="A479" s="24"/>
      <c r="B479" s="22"/>
      <c r="C479" s="31"/>
      <c r="D479" s="31"/>
      <c r="E479" s="31"/>
      <c r="F479" s="31"/>
      <c r="G479" s="31"/>
      <c r="H479" s="31"/>
      <c r="I479" s="31"/>
      <c r="J479" s="32"/>
      <c r="K479" s="24" t="str">
        <f t="shared" si="100"/>
        <v/>
      </c>
      <c r="L479" s="22" t="str">
        <f t="shared" ca="1" si="101"/>
        <v/>
      </c>
      <c r="M479" s="22" t="str">
        <f t="shared" ca="1" si="102"/>
        <v/>
      </c>
      <c r="N479" s="22" t="str">
        <f t="shared" ca="1" si="103"/>
        <v/>
      </c>
      <c r="O479" s="22" t="str">
        <f t="shared" si="104"/>
        <v/>
      </c>
      <c r="P479" s="22" t="str">
        <f t="shared" ca="1" si="105"/>
        <v/>
      </c>
      <c r="Q479" s="22" t="str">
        <f t="shared" ca="1" si="106"/>
        <v/>
      </c>
      <c r="R479" s="22" t="str">
        <f t="shared" ca="1" si="107"/>
        <v/>
      </c>
      <c r="S479" s="22" t="str">
        <f t="shared" si="108"/>
        <v/>
      </c>
      <c r="T479" s="22" t="str">
        <f t="shared" si="109"/>
        <v/>
      </c>
      <c r="U479" s="22" t="str">
        <f t="shared" si="110"/>
        <v/>
      </c>
      <c r="V479" s="22" t="str">
        <f t="shared" si="111"/>
        <v/>
      </c>
      <c r="W479" s="26" t="str">
        <f t="shared" si="112"/>
        <v/>
      </c>
    </row>
    <row r="480" spans="1:23" x14ac:dyDescent="0.25">
      <c r="A480" s="24"/>
      <c r="B480" s="22"/>
      <c r="C480" s="31"/>
      <c r="D480" s="31"/>
      <c r="E480" s="31"/>
      <c r="F480" s="31"/>
      <c r="G480" s="31"/>
      <c r="H480" s="31"/>
      <c r="I480" s="31"/>
      <c r="J480" s="32"/>
      <c r="K480" s="24" t="str">
        <f t="shared" si="100"/>
        <v/>
      </c>
      <c r="L480" s="22" t="str">
        <f t="shared" ca="1" si="101"/>
        <v/>
      </c>
      <c r="M480" s="22" t="str">
        <f t="shared" ca="1" si="102"/>
        <v/>
      </c>
      <c r="N480" s="22" t="str">
        <f t="shared" ca="1" si="103"/>
        <v/>
      </c>
      <c r="O480" s="22" t="str">
        <f t="shared" si="104"/>
        <v/>
      </c>
      <c r="P480" s="22" t="str">
        <f t="shared" ca="1" si="105"/>
        <v/>
      </c>
      <c r="Q480" s="22" t="str">
        <f t="shared" ca="1" si="106"/>
        <v/>
      </c>
      <c r="R480" s="22" t="str">
        <f t="shared" ca="1" si="107"/>
        <v/>
      </c>
      <c r="S480" s="22" t="str">
        <f t="shared" si="108"/>
        <v/>
      </c>
      <c r="T480" s="22" t="str">
        <f t="shared" si="109"/>
        <v/>
      </c>
      <c r="U480" s="22" t="str">
        <f t="shared" si="110"/>
        <v/>
      </c>
      <c r="V480" s="22" t="str">
        <f t="shared" si="111"/>
        <v/>
      </c>
      <c r="W480" s="26" t="str">
        <f t="shared" si="112"/>
        <v/>
      </c>
    </row>
    <row r="481" spans="1:23" x14ac:dyDescent="0.25">
      <c r="A481" s="24"/>
      <c r="B481" s="22"/>
      <c r="C481" s="31"/>
      <c r="D481" s="31"/>
      <c r="E481" s="31"/>
      <c r="F481" s="31"/>
      <c r="G481" s="31"/>
      <c r="H481" s="31"/>
      <c r="I481" s="31"/>
      <c r="J481" s="32"/>
      <c r="K481" s="24" t="str">
        <f t="shared" si="100"/>
        <v/>
      </c>
      <c r="L481" s="22" t="str">
        <f t="shared" ca="1" si="101"/>
        <v/>
      </c>
      <c r="M481" s="22" t="str">
        <f t="shared" ca="1" si="102"/>
        <v/>
      </c>
      <c r="N481" s="22" t="str">
        <f t="shared" ca="1" si="103"/>
        <v/>
      </c>
      <c r="O481" s="22" t="str">
        <f t="shared" si="104"/>
        <v/>
      </c>
      <c r="P481" s="22" t="str">
        <f t="shared" ca="1" si="105"/>
        <v/>
      </c>
      <c r="Q481" s="22" t="str">
        <f t="shared" ca="1" si="106"/>
        <v/>
      </c>
      <c r="R481" s="22" t="str">
        <f t="shared" ca="1" si="107"/>
        <v/>
      </c>
      <c r="S481" s="22" t="str">
        <f t="shared" si="108"/>
        <v/>
      </c>
      <c r="T481" s="22" t="str">
        <f t="shared" si="109"/>
        <v/>
      </c>
      <c r="U481" s="22" t="str">
        <f t="shared" si="110"/>
        <v/>
      </c>
      <c r="V481" s="22" t="str">
        <f t="shared" si="111"/>
        <v/>
      </c>
      <c r="W481" s="26" t="str">
        <f t="shared" si="112"/>
        <v/>
      </c>
    </row>
    <row r="482" spans="1:23" x14ac:dyDescent="0.25">
      <c r="A482" s="24"/>
      <c r="B482" s="22"/>
      <c r="C482" s="31"/>
      <c r="D482" s="31"/>
      <c r="E482" s="31"/>
      <c r="F482" s="31"/>
      <c r="G482" s="31"/>
      <c r="H482" s="31"/>
      <c r="I482" s="31"/>
      <c r="J482" s="32"/>
      <c r="K482" s="24" t="str">
        <f t="shared" si="100"/>
        <v/>
      </c>
      <c r="L482" s="22" t="str">
        <f t="shared" ca="1" si="101"/>
        <v/>
      </c>
      <c r="M482" s="22" t="str">
        <f t="shared" ca="1" si="102"/>
        <v/>
      </c>
      <c r="N482" s="22" t="str">
        <f t="shared" ca="1" si="103"/>
        <v/>
      </c>
      <c r="O482" s="22" t="str">
        <f t="shared" si="104"/>
        <v/>
      </c>
      <c r="P482" s="22" t="str">
        <f t="shared" ca="1" si="105"/>
        <v/>
      </c>
      <c r="Q482" s="22" t="str">
        <f t="shared" ca="1" si="106"/>
        <v/>
      </c>
      <c r="R482" s="22" t="str">
        <f t="shared" ca="1" si="107"/>
        <v/>
      </c>
      <c r="S482" s="22" t="str">
        <f t="shared" si="108"/>
        <v/>
      </c>
      <c r="T482" s="22" t="str">
        <f t="shared" si="109"/>
        <v/>
      </c>
      <c r="U482" s="22" t="str">
        <f t="shared" si="110"/>
        <v/>
      </c>
      <c r="V482" s="22" t="str">
        <f t="shared" si="111"/>
        <v/>
      </c>
      <c r="W482" s="26" t="str">
        <f t="shared" si="112"/>
        <v/>
      </c>
    </row>
    <row r="483" spans="1:23" x14ac:dyDescent="0.25">
      <c r="A483" s="24"/>
      <c r="B483" s="22"/>
      <c r="C483" s="31"/>
      <c r="D483" s="31"/>
      <c r="E483" s="31"/>
      <c r="F483" s="31"/>
      <c r="G483" s="31"/>
      <c r="H483" s="31"/>
      <c r="I483" s="31"/>
      <c r="J483" s="32"/>
      <c r="K483" s="24" t="str">
        <f t="shared" si="100"/>
        <v/>
      </c>
      <c r="L483" s="22" t="str">
        <f t="shared" ca="1" si="101"/>
        <v/>
      </c>
      <c r="M483" s="22" t="str">
        <f t="shared" ca="1" si="102"/>
        <v/>
      </c>
      <c r="N483" s="22" t="str">
        <f t="shared" ca="1" si="103"/>
        <v/>
      </c>
      <c r="O483" s="22" t="str">
        <f t="shared" si="104"/>
        <v/>
      </c>
      <c r="P483" s="22" t="str">
        <f t="shared" ca="1" si="105"/>
        <v/>
      </c>
      <c r="Q483" s="22" t="str">
        <f t="shared" ca="1" si="106"/>
        <v/>
      </c>
      <c r="R483" s="22" t="str">
        <f t="shared" ca="1" si="107"/>
        <v/>
      </c>
      <c r="S483" s="22" t="str">
        <f t="shared" si="108"/>
        <v/>
      </c>
      <c r="T483" s="22" t="str">
        <f t="shared" si="109"/>
        <v/>
      </c>
      <c r="U483" s="22" t="str">
        <f t="shared" si="110"/>
        <v/>
      </c>
      <c r="V483" s="22" t="str">
        <f t="shared" si="111"/>
        <v/>
      </c>
      <c r="W483" s="26" t="str">
        <f t="shared" si="112"/>
        <v/>
      </c>
    </row>
    <row r="484" spans="1:23" x14ac:dyDescent="0.25">
      <c r="A484" s="24"/>
      <c r="B484" s="22"/>
      <c r="C484" s="31"/>
      <c r="D484" s="31"/>
      <c r="E484" s="31"/>
      <c r="F484" s="31"/>
      <c r="G484" s="31"/>
      <c r="H484" s="31"/>
      <c r="I484" s="31"/>
      <c r="J484" s="32"/>
      <c r="K484" s="24" t="str">
        <f t="shared" si="100"/>
        <v/>
      </c>
      <c r="L484" s="22" t="str">
        <f t="shared" ca="1" si="101"/>
        <v/>
      </c>
      <c r="M484" s="22" t="str">
        <f t="shared" ca="1" si="102"/>
        <v/>
      </c>
      <c r="N484" s="22" t="str">
        <f t="shared" ca="1" si="103"/>
        <v/>
      </c>
      <c r="O484" s="22" t="str">
        <f t="shared" si="104"/>
        <v/>
      </c>
      <c r="P484" s="22" t="str">
        <f t="shared" ca="1" si="105"/>
        <v/>
      </c>
      <c r="Q484" s="22" t="str">
        <f t="shared" ca="1" si="106"/>
        <v/>
      </c>
      <c r="R484" s="22" t="str">
        <f t="shared" ca="1" si="107"/>
        <v/>
      </c>
      <c r="S484" s="22" t="str">
        <f t="shared" si="108"/>
        <v/>
      </c>
      <c r="T484" s="22" t="str">
        <f t="shared" si="109"/>
        <v/>
      </c>
      <c r="U484" s="22" t="str">
        <f t="shared" si="110"/>
        <v/>
      </c>
      <c r="V484" s="22" t="str">
        <f t="shared" si="111"/>
        <v/>
      </c>
      <c r="W484" s="26" t="str">
        <f t="shared" si="112"/>
        <v/>
      </c>
    </row>
    <row r="485" spans="1:23" x14ac:dyDescent="0.25">
      <c r="A485" s="24"/>
      <c r="B485" s="22"/>
      <c r="C485" s="31"/>
      <c r="D485" s="31"/>
      <c r="E485" s="31"/>
      <c r="F485" s="31"/>
      <c r="G485" s="31"/>
      <c r="H485" s="31"/>
      <c r="I485" s="31"/>
      <c r="J485" s="32"/>
      <c r="K485" s="24" t="str">
        <f t="shared" si="100"/>
        <v/>
      </c>
      <c r="L485" s="22" t="str">
        <f t="shared" ca="1" si="101"/>
        <v/>
      </c>
      <c r="M485" s="22" t="str">
        <f t="shared" ca="1" si="102"/>
        <v/>
      </c>
      <c r="N485" s="22" t="str">
        <f t="shared" ca="1" si="103"/>
        <v/>
      </c>
      <c r="O485" s="22" t="str">
        <f t="shared" si="104"/>
        <v/>
      </c>
      <c r="P485" s="22" t="str">
        <f t="shared" ca="1" si="105"/>
        <v/>
      </c>
      <c r="Q485" s="22" t="str">
        <f t="shared" ca="1" si="106"/>
        <v/>
      </c>
      <c r="R485" s="22" t="str">
        <f t="shared" ca="1" si="107"/>
        <v/>
      </c>
      <c r="S485" s="22" t="str">
        <f t="shared" si="108"/>
        <v/>
      </c>
      <c r="T485" s="22" t="str">
        <f t="shared" si="109"/>
        <v/>
      </c>
      <c r="U485" s="22" t="str">
        <f t="shared" si="110"/>
        <v/>
      </c>
      <c r="V485" s="22" t="str">
        <f t="shared" si="111"/>
        <v/>
      </c>
      <c r="W485" s="26" t="str">
        <f t="shared" si="112"/>
        <v/>
      </c>
    </row>
    <row r="486" spans="1:23" x14ac:dyDescent="0.25">
      <c r="A486" s="24"/>
      <c r="B486" s="22"/>
      <c r="C486" s="31"/>
      <c r="D486" s="31"/>
      <c r="E486" s="31"/>
      <c r="F486" s="31"/>
      <c r="G486" s="31"/>
      <c r="H486" s="31"/>
      <c r="I486" s="31"/>
      <c r="J486" s="32"/>
      <c r="K486" s="24" t="str">
        <f t="shared" si="100"/>
        <v/>
      </c>
      <c r="L486" s="22" t="str">
        <f t="shared" ca="1" si="101"/>
        <v/>
      </c>
      <c r="M486" s="22" t="str">
        <f t="shared" ca="1" si="102"/>
        <v/>
      </c>
      <c r="N486" s="22" t="str">
        <f t="shared" ca="1" si="103"/>
        <v/>
      </c>
      <c r="O486" s="22" t="str">
        <f t="shared" si="104"/>
        <v/>
      </c>
      <c r="P486" s="22" t="str">
        <f t="shared" ca="1" si="105"/>
        <v/>
      </c>
      <c r="Q486" s="22" t="str">
        <f t="shared" ca="1" si="106"/>
        <v/>
      </c>
      <c r="R486" s="22" t="str">
        <f t="shared" ca="1" si="107"/>
        <v/>
      </c>
      <c r="S486" s="22" t="str">
        <f t="shared" si="108"/>
        <v/>
      </c>
      <c r="T486" s="22" t="str">
        <f t="shared" si="109"/>
        <v/>
      </c>
      <c r="U486" s="22" t="str">
        <f t="shared" si="110"/>
        <v/>
      </c>
      <c r="V486" s="22" t="str">
        <f t="shared" si="111"/>
        <v/>
      </c>
      <c r="W486" s="26" t="str">
        <f t="shared" si="112"/>
        <v/>
      </c>
    </row>
    <row r="487" spans="1:23" x14ac:dyDescent="0.25">
      <c r="A487" s="24"/>
      <c r="B487" s="22"/>
      <c r="C487" s="31"/>
      <c r="D487" s="31"/>
      <c r="E487" s="31"/>
      <c r="F487" s="31"/>
      <c r="G487" s="31"/>
      <c r="H487" s="31"/>
      <c r="I487" s="31"/>
      <c r="J487" s="32"/>
      <c r="K487" s="24" t="str">
        <f t="shared" si="100"/>
        <v/>
      </c>
      <c r="L487" s="22" t="str">
        <f t="shared" ca="1" si="101"/>
        <v/>
      </c>
      <c r="M487" s="22" t="str">
        <f t="shared" ca="1" si="102"/>
        <v/>
      </c>
      <c r="N487" s="22" t="str">
        <f t="shared" ca="1" si="103"/>
        <v/>
      </c>
      <c r="O487" s="22" t="str">
        <f t="shared" si="104"/>
        <v/>
      </c>
      <c r="P487" s="22" t="str">
        <f t="shared" ca="1" si="105"/>
        <v/>
      </c>
      <c r="Q487" s="22" t="str">
        <f t="shared" ca="1" si="106"/>
        <v/>
      </c>
      <c r="R487" s="22" t="str">
        <f t="shared" ca="1" si="107"/>
        <v/>
      </c>
      <c r="S487" s="22" t="str">
        <f t="shared" si="108"/>
        <v/>
      </c>
      <c r="T487" s="22" t="str">
        <f t="shared" si="109"/>
        <v/>
      </c>
      <c r="U487" s="22" t="str">
        <f t="shared" si="110"/>
        <v/>
      </c>
      <c r="V487" s="22" t="str">
        <f t="shared" si="111"/>
        <v/>
      </c>
      <c r="W487" s="26" t="str">
        <f t="shared" si="112"/>
        <v/>
      </c>
    </row>
    <row r="488" spans="1:23" x14ac:dyDescent="0.25">
      <c r="A488" s="24"/>
      <c r="B488" s="22"/>
      <c r="C488" s="31"/>
      <c r="D488" s="31"/>
      <c r="E488" s="31"/>
      <c r="F488" s="31"/>
      <c r="G488" s="31"/>
      <c r="H488" s="31"/>
      <c r="I488" s="31"/>
      <c r="J488" s="32"/>
      <c r="K488" s="24" t="str">
        <f t="shared" si="100"/>
        <v/>
      </c>
      <c r="L488" s="22" t="str">
        <f t="shared" ca="1" si="101"/>
        <v/>
      </c>
      <c r="M488" s="22" t="str">
        <f t="shared" ca="1" si="102"/>
        <v/>
      </c>
      <c r="N488" s="22" t="str">
        <f t="shared" ca="1" si="103"/>
        <v/>
      </c>
      <c r="O488" s="22" t="str">
        <f t="shared" si="104"/>
        <v/>
      </c>
      <c r="P488" s="22" t="str">
        <f t="shared" ca="1" si="105"/>
        <v/>
      </c>
      <c r="Q488" s="22" t="str">
        <f t="shared" ca="1" si="106"/>
        <v/>
      </c>
      <c r="R488" s="22" t="str">
        <f t="shared" ca="1" si="107"/>
        <v/>
      </c>
      <c r="S488" s="22" t="str">
        <f t="shared" si="108"/>
        <v/>
      </c>
      <c r="T488" s="22" t="str">
        <f t="shared" si="109"/>
        <v/>
      </c>
      <c r="U488" s="22" t="str">
        <f t="shared" si="110"/>
        <v/>
      </c>
      <c r="V488" s="22" t="str">
        <f t="shared" si="111"/>
        <v/>
      </c>
      <c r="W488" s="26" t="str">
        <f t="shared" si="112"/>
        <v/>
      </c>
    </row>
    <row r="489" spans="1:23" x14ac:dyDescent="0.25">
      <c r="A489" s="24"/>
      <c r="B489" s="22"/>
      <c r="C489" s="31"/>
      <c r="D489" s="31"/>
      <c r="E489" s="31"/>
      <c r="F489" s="31"/>
      <c r="G489" s="31"/>
      <c r="H489" s="31"/>
      <c r="I489" s="31"/>
      <c r="J489" s="32"/>
      <c r="K489" s="24" t="str">
        <f t="shared" si="100"/>
        <v/>
      </c>
      <c r="L489" s="22" t="str">
        <f t="shared" ca="1" si="101"/>
        <v/>
      </c>
      <c r="M489" s="22" t="str">
        <f t="shared" ca="1" si="102"/>
        <v/>
      </c>
      <c r="N489" s="22" t="str">
        <f t="shared" ca="1" si="103"/>
        <v/>
      </c>
      <c r="O489" s="22" t="str">
        <f t="shared" si="104"/>
        <v/>
      </c>
      <c r="P489" s="22" t="str">
        <f t="shared" ca="1" si="105"/>
        <v/>
      </c>
      <c r="Q489" s="22" t="str">
        <f t="shared" ca="1" si="106"/>
        <v/>
      </c>
      <c r="R489" s="22" t="str">
        <f t="shared" ca="1" si="107"/>
        <v/>
      </c>
      <c r="S489" s="22" t="str">
        <f t="shared" si="108"/>
        <v/>
      </c>
      <c r="T489" s="22" t="str">
        <f t="shared" si="109"/>
        <v/>
      </c>
      <c r="U489" s="22" t="str">
        <f t="shared" si="110"/>
        <v/>
      </c>
      <c r="V489" s="22" t="str">
        <f t="shared" si="111"/>
        <v/>
      </c>
      <c r="W489" s="26" t="str">
        <f t="shared" si="112"/>
        <v/>
      </c>
    </row>
    <row r="490" spans="1:23" x14ac:dyDescent="0.25">
      <c r="A490" s="24"/>
      <c r="B490" s="22"/>
      <c r="C490" s="31"/>
      <c r="D490" s="31"/>
      <c r="E490" s="31"/>
      <c r="F490" s="31"/>
      <c r="G490" s="31"/>
      <c r="H490" s="31"/>
      <c r="I490" s="31"/>
      <c r="J490" s="32"/>
      <c r="K490" s="24" t="str">
        <f t="shared" si="100"/>
        <v/>
      </c>
      <c r="L490" s="22" t="str">
        <f t="shared" ca="1" si="101"/>
        <v/>
      </c>
      <c r="M490" s="22" t="str">
        <f t="shared" ca="1" si="102"/>
        <v/>
      </c>
      <c r="N490" s="22" t="str">
        <f t="shared" ca="1" si="103"/>
        <v/>
      </c>
      <c r="O490" s="22" t="str">
        <f t="shared" si="104"/>
        <v/>
      </c>
      <c r="P490" s="22" t="str">
        <f t="shared" ca="1" si="105"/>
        <v/>
      </c>
      <c r="Q490" s="22" t="str">
        <f t="shared" ca="1" si="106"/>
        <v/>
      </c>
      <c r="R490" s="22" t="str">
        <f t="shared" ca="1" si="107"/>
        <v/>
      </c>
      <c r="S490" s="22" t="str">
        <f t="shared" si="108"/>
        <v/>
      </c>
      <c r="T490" s="22" t="str">
        <f t="shared" si="109"/>
        <v/>
      </c>
      <c r="U490" s="22" t="str">
        <f t="shared" si="110"/>
        <v/>
      </c>
      <c r="V490" s="22" t="str">
        <f t="shared" si="111"/>
        <v/>
      </c>
      <c r="W490" s="26" t="str">
        <f t="shared" si="112"/>
        <v/>
      </c>
    </row>
    <row r="491" spans="1:23" x14ac:dyDescent="0.25">
      <c r="A491" s="24"/>
      <c r="B491" s="22"/>
      <c r="C491" s="31"/>
      <c r="D491" s="31"/>
      <c r="E491" s="31"/>
      <c r="F491" s="31"/>
      <c r="G491" s="31"/>
      <c r="H491" s="31"/>
      <c r="I491" s="31"/>
      <c r="J491" s="32"/>
      <c r="K491" s="24" t="str">
        <f t="shared" si="100"/>
        <v/>
      </c>
      <c r="L491" s="22" t="str">
        <f t="shared" ca="1" si="101"/>
        <v/>
      </c>
      <c r="M491" s="22" t="str">
        <f t="shared" ca="1" si="102"/>
        <v/>
      </c>
      <c r="N491" s="22" t="str">
        <f t="shared" ca="1" si="103"/>
        <v/>
      </c>
      <c r="O491" s="22" t="str">
        <f t="shared" si="104"/>
        <v/>
      </c>
      <c r="P491" s="22" t="str">
        <f t="shared" ca="1" si="105"/>
        <v/>
      </c>
      <c r="Q491" s="22" t="str">
        <f t="shared" ca="1" si="106"/>
        <v/>
      </c>
      <c r="R491" s="22" t="str">
        <f t="shared" ca="1" si="107"/>
        <v/>
      </c>
      <c r="S491" s="22" t="str">
        <f t="shared" si="108"/>
        <v/>
      </c>
      <c r="T491" s="22" t="str">
        <f t="shared" si="109"/>
        <v/>
      </c>
      <c r="U491" s="22" t="str">
        <f t="shared" si="110"/>
        <v/>
      </c>
      <c r="V491" s="22" t="str">
        <f t="shared" si="111"/>
        <v/>
      </c>
      <c r="W491" s="26" t="str">
        <f t="shared" si="112"/>
        <v/>
      </c>
    </row>
    <row r="492" spans="1:23" x14ac:dyDescent="0.25">
      <c r="A492" s="24"/>
      <c r="B492" s="22"/>
      <c r="C492" s="31"/>
      <c r="D492" s="31"/>
      <c r="E492" s="31"/>
      <c r="F492" s="31"/>
      <c r="G492" s="31"/>
      <c r="H492" s="31"/>
      <c r="I492" s="31"/>
      <c r="J492" s="32"/>
      <c r="K492" s="24" t="str">
        <f t="shared" si="100"/>
        <v/>
      </c>
      <c r="L492" s="22" t="str">
        <f t="shared" ca="1" si="101"/>
        <v/>
      </c>
      <c r="M492" s="22" t="str">
        <f t="shared" ca="1" si="102"/>
        <v/>
      </c>
      <c r="N492" s="22" t="str">
        <f t="shared" ca="1" si="103"/>
        <v/>
      </c>
      <c r="O492" s="22" t="str">
        <f t="shared" si="104"/>
        <v/>
      </c>
      <c r="P492" s="22" t="str">
        <f t="shared" ca="1" si="105"/>
        <v/>
      </c>
      <c r="Q492" s="22" t="str">
        <f t="shared" ca="1" si="106"/>
        <v/>
      </c>
      <c r="R492" s="22" t="str">
        <f t="shared" ca="1" si="107"/>
        <v/>
      </c>
      <c r="S492" s="22" t="str">
        <f t="shared" si="108"/>
        <v/>
      </c>
      <c r="T492" s="22" t="str">
        <f t="shared" si="109"/>
        <v/>
      </c>
      <c r="U492" s="22" t="str">
        <f t="shared" si="110"/>
        <v/>
      </c>
      <c r="V492" s="22" t="str">
        <f t="shared" si="111"/>
        <v/>
      </c>
      <c r="W492" s="26" t="str">
        <f t="shared" si="112"/>
        <v/>
      </c>
    </row>
    <row r="493" spans="1:23" x14ac:dyDescent="0.25">
      <c r="A493" s="24"/>
      <c r="B493" s="22"/>
      <c r="C493" s="31"/>
      <c r="D493" s="31"/>
      <c r="E493" s="31"/>
      <c r="F493" s="31"/>
      <c r="G493" s="31"/>
      <c r="H493" s="31"/>
      <c r="I493" s="31"/>
      <c r="J493" s="32"/>
      <c r="K493" s="24" t="str">
        <f t="shared" si="100"/>
        <v/>
      </c>
      <c r="L493" s="22" t="str">
        <f t="shared" ca="1" si="101"/>
        <v/>
      </c>
      <c r="M493" s="22" t="str">
        <f t="shared" ca="1" si="102"/>
        <v/>
      </c>
      <c r="N493" s="22" t="str">
        <f t="shared" ca="1" si="103"/>
        <v/>
      </c>
      <c r="O493" s="22" t="str">
        <f t="shared" si="104"/>
        <v/>
      </c>
      <c r="P493" s="22" t="str">
        <f t="shared" ca="1" si="105"/>
        <v/>
      </c>
      <c r="Q493" s="22" t="str">
        <f t="shared" ca="1" si="106"/>
        <v/>
      </c>
      <c r="R493" s="22" t="str">
        <f t="shared" ca="1" si="107"/>
        <v/>
      </c>
      <c r="S493" s="22" t="str">
        <f t="shared" si="108"/>
        <v/>
      </c>
      <c r="T493" s="22" t="str">
        <f t="shared" si="109"/>
        <v/>
      </c>
      <c r="U493" s="22" t="str">
        <f t="shared" si="110"/>
        <v/>
      </c>
      <c r="V493" s="22" t="str">
        <f t="shared" si="111"/>
        <v/>
      </c>
      <c r="W493" s="26" t="str">
        <f t="shared" si="112"/>
        <v/>
      </c>
    </row>
    <row r="494" spans="1:23" x14ac:dyDescent="0.25">
      <c r="A494" s="24"/>
      <c r="B494" s="22"/>
      <c r="C494" s="31"/>
      <c r="D494" s="31"/>
      <c r="E494" s="31"/>
      <c r="F494" s="31"/>
      <c r="G494" s="31"/>
      <c r="H494" s="31"/>
      <c r="I494" s="31"/>
      <c r="J494" s="32"/>
      <c r="K494" s="24" t="str">
        <f t="shared" si="100"/>
        <v/>
      </c>
      <c r="L494" s="22" t="str">
        <f t="shared" ca="1" si="101"/>
        <v/>
      </c>
      <c r="M494" s="22" t="str">
        <f t="shared" ca="1" si="102"/>
        <v/>
      </c>
      <c r="N494" s="22" t="str">
        <f t="shared" ca="1" si="103"/>
        <v/>
      </c>
      <c r="O494" s="22" t="str">
        <f t="shared" si="104"/>
        <v/>
      </c>
      <c r="P494" s="22" t="str">
        <f t="shared" ca="1" si="105"/>
        <v/>
      </c>
      <c r="Q494" s="22" t="str">
        <f t="shared" ca="1" si="106"/>
        <v/>
      </c>
      <c r="R494" s="22" t="str">
        <f t="shared" ca="1" si="107"/>
        <v/>
      </c>
      <c r="S494" s="22" t="str">
        <f t="shared" si="108"/>
        <v/>
      </c>
      <c r="T494" s="22" t="str">
        <f t="shared" si="109"/>
        <v/>
      </c>
      <c r="U494" s="22" t="str">
        <f t="shared" si="110"/>
        <v/>
      </c>
      <c r="V494" s="22" t="str">
        <f t="shared" si="111"/>
        <v/>
      </c>
      <c r="W494" s="26" t="str">
        <f t="shared" si="112"/>
        <v/>
      </c>
    </row>
    <row r="495" spans="1:23" x14ac:dyDescent="0.25">
      <c r="A495" s="24"/>
      <c r="B495" s="22"/>
      <c r="C495" s="31"/>
      <c r="D495" s="31"/>
      <c r="E495" s="31"/>
      <c r="F495" s="31"/>
      <c r="G495" s="31"/>
      <c r="H495" s="31"/>
      <c r="I495" s="31"/>
      <c r="J495" s="32"/>
      <c r="K495" s="24" t="str">
        <f t="shared" si="100"/>
        <v/>
      </c>
      <c r="L495" s="22" t="str">
        <f t="shared" ca="1" si="101"/>
        <v/>
      </c>
      <c r="M495" s="22" t="str">
        <f t="shared" ca="1" si="102"/>
        <v/>
      </c>
      <c r="N495" s="22" t="str">
        <f t="shared" ca="1" si="103"/>
        <v/>
      </c>
      <c r="O495" s="22" t="str">
        <f t="shared" si="104"/>
        <v/>
      </c>
      <c r="P495" s="22" t="str">
        <f t="shared" ca="1" si="105"/>
        <v/>
      </c>
      <c r="Q495" s="22" t="str">
        <f t="shared" ca="1" si="106"/>
        <v/>
      </c>
      <c r="R495" s="22" t="str">
        <f t="shared" ca="1" si="107"/>
        <v/>
      </c>
      <c r="S495" s="22" t="str">
        <f t="shared" si="108"/>
        <v/>
      </c>
      <c r="T495" s="22" t="str">
        <f t="shared" si="109"/>
        <v/>
      </c>
      <c r="U495" s="22" t="str">
        <f t="shared" si="110"/>
        <v/>
      </c>
      <c r="V495" s="22" t="str">
        <f t="shared" si="111"/>
        <v/>
      </c>
      <c r="W495" s="26" t="str">
        <f t="shared" si="112"/>
        <v/>
      </c>
    </row>
    <row r="496" spans="1:23" x14ac:dyDescent="0.25">
      <c r="A496" s="24"/>
      <c r="B496" s="22"/>
      <c r="C496" s="31"/>
      <c r="D496" s="31"/>
      <c r="E496" s="31"/>
      <c r="F496" s="31"/>
      <c r="G496" s="31"/>
      <c r="H496" s="31"/>
      <c r="I496" s="31"/>
      <c r="J496" s="32"/>
      <c r="K496" s="24" t="str">
        <f t="shared" si="100"/>
        <v/>
      </c>
      <c r="L496" s="22" t="str">
        <f t="shared" ca="1" si="101"/>
        <v/>
      </c>
      <c r="M496" s="22" t="str">
        <f t="shared" ca="1" si="102"/>
        <v/>
      </c>
      <c r="N496" s="22" t="str">
        <f t="shared" ca="1" si="103"/>
        <v/>
      </c>
      <c r="O496" s="22" t="str">
        <f t="shared" si="104"/>
        <v/>
      </c>
      <c r="P496" s="22" t="str">
        <f t="shared" ca="1" si="105"/>
        <v/>
      </c>
      <c r="Q496" s="22" t="str">
        <f t="shared" ca="1" si="106"/>
        <v/>
      </c>
      <c r="R496" s="22" t="str">
        <f t="shared" ca="1" si="107"/>
        <v/>
      </c>
      <c r="S496" s="22" t="str">
        <f t="shared" si="108"/>
        <v/>
      </c>
      <c r="T496" s="22" t="str">
        <f t="shared" si="109"/>
        <v/>
      </c>
      <c r="U496" s="22" t="str">
        <f t="shared" si="110"/>
        <v/>
      </c>
      <c r="V496" s="22" t="str">
        <f t="shared" si="111"/>
        <v/>
      </c>
      <c r="W496" s="26" t="str">
        <f t="shared" si="112"/>
        <v/>
      </c>
    </row>
    <row r="497" spans="1:23" x14ac:dyDescent="0.25">
      <c r="A497" s="24"/>
      <c r="B497" s="22"/>
      <c r="C497" s="31"/>
      <c r="D497" s="31"/>
      <c r="E497" s="31"/>
      <c r="F497" s="31"/>
      <c r="G497" s="31"/>
      <c r="H497" s="31"/>
      <c r="I497" s="31"/>
      <c r="J497" s="32"/>
      <c r="K497" s="24" t="str">
        <f t="shared" si="100"/>
        <v/>
      </c>
      <c r="L497" s="22" t="str">
        <f t="shared" ca="1" si="101"/>
        <v/>
      </c>
      <c r="M497" s="22" t="str">
        <f t="shared" ca="1" si="102"/>
        <v/>
      </c>
      <c r="N497" s="22" t="str">
        <f t="shared" ca="1" si="103"/>
        <v/>
      </c>
      <c r="O497" s="22" t="str">
        <f t="shared" si="104"/>
        <v/>
      </c>
      <c r="P497" s="22" t="str">
        <f t="shared" ca="1" si="105"/>
        <v/>
      </c>
      <c r="Q497" s="22" t="str">
        <f t="shared" ca="1" si="106"/>
        <v/>
      </c>
      <c r="R497" s="22" t="str">
        <f t="shared" ca="1" si="107"/>
        <v/>
      </c>
      <c r="S497" s="22" t="str">
        <f t="shared" si="108"/>
        <v/>
      </c>
      <c r="T497" s="22" t="str">
        <f t="shared" si="109"/>
        <v/>
      </c>
      <c r="U497" s="22" t="str">
        <f t="shared" si="110"/>
        <v/>
      </c>
      <c r="V497" s="22" t="str">
        <f t="shared" si="111"/>
        <v/>
      </c>
      <c r="W497" s="26" t="str">
        <f t="shared" si="112"/>
        <v/>
      </c>
    </row>
    <row r="498" spans="1:23" x14ac:dyDescent="0.25">
      <c r="A498" s="24"/>
      <c r="B498" s="22"/>
      <c r="C498" s="31"/>
      <c r="D498" s="31"/>
      <c r="E498" s="31"/>
      <c r="F498" s="31"/>
      <c r="G498" s="31"/>
      <c r="H498" s="31"/>
      <c r="I498" s="31"/>
      <c r="J498" s="32"/>
      <c r="K498" s="24" t="str">
        <f t="shared" si="100"/>
        <v/>
      </c>
      <c r="L498" s="22" t="str">
        <f t="shared" ca="1" si="101"/>
        <v/>
      </c>
      <c r="M498" s="22" t="str">
        <f t="shared" ca="1" si="102"/>
        <v/>
      </c>
      <c r="N498" s="22" t="str">
        <f t="shared" ca="1" si="103"/>
        <v/>
      </c>
      <c r="O498" s="22" t="str">
        <f t="shared" si="104"/>
        <v/>
      </c>
      <c r="P498" s="22" t="str">
        <f t="shared" ca="1" si="105"/>
        <v/>
      </c>
      <c r="Q498" s="22" t="str">
        <f t="shared" ca="1" si="106"/>
        <v/>
      </c>
      <c r="R498" s="22" t="str">
        <f t="shared" ca="1" si="107"/>
        <v/>
      </c>
      <c r="S498" s="22" t="str">
        <f t="shared" si="108"/>
        <v/>
      </c>
      <c r="T498" s="22" t="str">
        <f t="shared" si="109"/>
        <v/>
      </c>
      <c r="U498" s="22" t="str">
        <f t="shared" si="110"/>
        <v/>
      </c>
      <c r="V498" s="22" t="str">
        <f t="shared" si="111"/>
        <v/>
      </c>
      <c r="W498" s="26" t="str">
        <f t="shared" si="112"/>
        <v/>
      </c>
    </row>
    <row r="499" spans="1:23" x14ac:dyDescent="0.25">
      <c r="A499" s="24"/>
      <c r="B499" s="22"/>
      <c r="C499" s="31"/>
      <c r="D499" s="31"/>
      <c r="E499" s="31"/>
      <c r="F499" s="31"/>
      <c r="G499" s="31"/>
      <c r="H499" s="31"/>
      <c r="I499" s="31"/>
      <c r="J499" s="32"/>
      <c r="K499" s="24" t="str">
        <f t="shared" si="100"/>
        <v/>
      </c>
      <c r="L499" s="22" t="str">
        <f t="shared" ca="1" si="101"/>
        <v/>
      </c>
      <c r="M499" s="22" t="str">
        <f t="shared" ca="1" si="102"/>
        <v/>
      </c>
      <c r="N499" s="22" t="str">
        <f t="shared" ca="1" si="103"/>
        <v/>
      </c>
      <c r="O499" s="22" t="str">
        <f t="shared" si="104"/>
        <v/>
      </c>
      <c r="P499" s="22" t="str">
        <f t="shared" ca="1" si="105"/>
        <v/>
      </c>
      <c r="Q499" s="22" t="str">
        <f t="shared" ca="1" si="106"/>
        <v/>
      </c>
      <c r="R499" s="22" t="str">
        <f t="shared" ca="1" si="107"/>
        <v/>
      </c>
      <c r="S499" s="22" t="str">
        <f t="shared" si="108"/>
        <v/>
      </c>
      <c r="T499" s="22" t="str">
        <f t="shared" si="109"/>
        <v/>
      </c>
      <c r="U499" s="22" t="str">
        <f t="shared" si="110"/>
        <v/>
      </c>
      <c r="V499" s="22" t="str">
        <f t="shared" si="111"/>
        <v/>
      </c>
      <c r="W499" s="26" t="str">
        <f t="shared" si="112"/>
        <v/>
      </c>
    </row>
    <row r="500" spans="1:23" x14ac:dyDescent="0.25">
      <c r="A500" s="24"/>
      <c r="B500" s="22"/>
      <c r="C500" s="31"/>
      <c r="D500" s="31"/>
      <c r="E500" s="31"/>
      <c r="F500" s="31"/>
      <c r="G500" s="31"/>
      <c r="H500" s="31"/>
      <c r="I500" s="31"/>
      <c r="J500" s="32"/>
      <c r="K500" s="24" t="str">
        <f t="shared" si="100"/>
        <v/>
      </c>
      <c r="L500" s="22" t="str">
        <f t="shared" ca="1" si="101"/>
        <v/>
      </c>
      <c r="M500" s="22" t="str">
        <f t="shared" ca="1" si="102"/>
        <v/>
      </c>
      <c r="N500" s="22" t="str">
        <f t="shared" ca="1" si="103"/>
        <v/>
      </c>
      <c r="O500" s="22" t="str">
        <f t="shared" si="104"/>
        <v/>
      </c>
      <c r="P500" s="22" t="str">
        <f t="shared" ca="1" si="105"/>
        <v/>
      </c>
      <c r="Q500" s="22" t="str">
        <f t="shared" ca="1" si="106"/>
        <v/>
      </c>
      <c r="R500" s="22" t="str">
        <f t="shared" ca="1" si="107"/>
        <v/>
      </c>
      <c r="S500" s="22" t="str">
        <f t="shared" si="108"/>
        <v/>
      </c>
      <c r="T500" s="22" t="str">
        <f t="shared" si="109"/>
        <v/>
      </c>
      <c r="U500" s="22" t="str">
        <f t="shared" si="110"/>
        <v/>
      </c>
      <c r="V500" s="22" t="str">
        <f t="shared" si="111"/>
        <v/>
      </c>
      <c r="W500" s="26" t="str">
        <f t="shared" si="112"/>
        <v/>
      </c>
    </row>
    <row r="501" spans="1:23" x14ac:dyDescent="0.25">
      <c r="A501" s="24"/>
      <c r="B501" s="22"/>
      <c r="C501" s="31"/>
      <c r="D501" s="31"/>
      <c r="E501" s="31"/>
      <c r="F501" s="31"/>
      <c r="G501" s="31"/>
      <c r="H501" s="31"/>
      <c r="I501" s="31"/>
      <c r="J501" s="32"/>
      <c r="K501" s="24" t="str">
        <f t="shared" ref="K501:K503" si="113">IF(ISBLANK(A501),"",IF(ISBLANK(B501),0,IF(B501="Retourné",1,0)))</f>
        <v/>
      </c>
      <c r="L501" s="22" t="str">
        <f t="shared" ref="L501:L503" ca="1" si="114">IF(ISBLANK(A501),"",IF(ISBLANK(C501),0,IF(EDATE(C501,6)&gt;=TODAY(),1,0)))</f>
        <v/>
      </c>
      <c r="M501" s="22" t="str">
        <f t="shared" ref="M501:M503" ca="1" si="115">IF(ISBLANK(A501),"",IF(ISBLANK(D501),0,IF(EDATE(D501,6)&gt;=TODAY(),1,0)))</f>
        <v/>
      </c>
      <c r="N501" s="22" t="str">
        <f t="shared" ref="N501:N503" ca="1" si="116">IF(ISBLANK(A501),"",IF(ISBLANK(E501),0,IF(E501&gt;=TODAY(),1,0)))</f>
        <v/>
      </c>
      <c r="O501" s="22" t="str">
        <f t="shared" ref="O501:O503" si="117">IF(ISBLANK(A501),"",IF(ISBLANK(H501),0,IF(152="NA","NA",IF(H501="Retournée",1,0))))</f>
        <v/>
      </c>
      <c r="P501" s="22" t="str">
        <f t="shared" ref="P501:P503" ca="1" si="118">IF(ISBLANK(A501),"",IF(ISBLANK(F501),0,IF(EDATE(F501,6)&gt;=TODAY(),1,0)))</f>
        <v/>
      </c>
      <c r="Q501" s="22" t="str">
        <f t="shared" ref="Q501:Q503" ca="1" si="119">IF(ISBLANK(A501),"",IF(ISBLANK(G501),0,IF(EDATE(G501,12)&gt;=TODAY(),1,0)))</f>
        <v/>
      </c>
      <c r="R501" s="22" t="str">
        <f t="shared" ref="R501:R503" ca="1" si="120">IF(ISBLANK(A501),"",IF(ISBLANK(I501),0,IF(EDATE(I501,3)&gt;=TODAY(),1,0)))</f>
        <v/>
      </c>
      <c r="S501" s="22" t="str">
        <f t="shared" ref="S501:S503" si="121">IF(ISBLANK(A501),"",IF(ISBLANK(J501),0,IF(J501="NA","NA",IF(J501="Retournée",1,0))))</f>
        <v/>
      </c>
      <c r="T501" s="22" t="str">
        <f t="shared" ref="T501:T503" si="122">IF(ISBLANK(A501),"",SUM(K501:S501))</f>
        <v/>
      </c>
      <c r="U501" s="22" t="str">
        <f t="shared" ref="U501:U503" si="123">IF(ISBLANK(A501),"",COUNT(K501:S501))</f>
        <v/>
      </c>
      <c r="V501" s="22" t="str">
        <f t="shared" ref="V501:V503" si="124">IF(ISBLANK(A501),"",T501/U501)</f>
        <v/>
      </c>
      <c r="W501" s="26" t="str">
        <f t="shared" ref="W501:W503" si="125">IF(ISBLANK(A501),"",COUNTIF(K501:S501,0))</f>
        <v/>
      </c>
    </row>
    <row r="502" spans="1:23" x14ac:dyDescent="0.25">
      <c r="A502" s="24"/>
      <c r="B502" s="22"/>
      <c r="C502" s="31"/>
      <c r="D502" s="31"/>
      <c r="E502" s="31"/>
      <c r="F502" s="31"/>
      <c r="G502" s="31"/>
      <c r="H502" s="31"/>
      <c r="I502" s="31"/>
      <c r="J502" s="32"/>
      <c r="K502" s="24" t="str">
        <f t="shared" si="113"/>
        <v/>
      </c>
      <c r="L502" s="22" t="str">
        <f t="shared" ca="1" si="114"/>
        <v/>
      </c>
      <c r="M502" s="22" t="str">
        <f t="shared" ca="1" si="115"/>
        <v/>
      </c>
      <c r="N502" s="22" t="str">
        <f t="shared" ca="1" si="116"/>
        <v/>
      </c>
      <c r="O502" s="22" t="str">
        <f t="shared" si="117"/>
        <v/>
      </c>
      <c r="P502" s="22" t="str">
        <f t="shared" ca="1" si="118"/>
        <v/>
      </c>
      <c r="Q502" s="22" t="str">
        <f t="shared" ca="1" si="119"/>
        <v/>
      </c>
      <c r="R502" s="22" t="str">
        <f t="shared" ca="1" si="120"/>
        <v/>
      </c>
      <c r="S502" s="22" t="str">
        <f t="shared" si="121"/>
        <v/>
      </c>
      <c r="T502" s="22" t="str">
        <f t="shared" si="122"/>
        <v/>
      </c>
      <c r="U502" s="22" t="str">
        <f t="shared" si="123"/>
        <v/>
      </c>
      <c r="V502" s="22" t="str">
        <f t="shared" si="124"/>
        <v/>
      </c>
      <c r="W502" s="26" t="str">
        <f t="shared" si="125"/>
        <v/>
      </c>
    </row>
    <row r="503" spans="1:23" x14ac:dyDescent="0.25">
      <c r="A503" s="24"/>
      <c r="B503" s="22"/>
      <c r="C503" s="31"/>
      <c r="D503" s="31"/>
      <c r="E503" s="31"/>
      <c r="F503" s="31"/>
      <c r="G503" s="31"/>
      <c r="H503" s="31"/>
      <c r="I503" s="31"/>
      <c r="J503" s="32"/>
      <c r="K503" s="24" t="str">
        <f t="shared" si="113"/>
        <v/>
      </c>
      <c r="L503" s="22" t="str">
        <f t="shared" ca="1" si="114"/>
        <v/>
      </c>
      <c r="M503" s="22" t="str">
        <f t="shared" ca="1" si="115"/>
        <v/>
      </c>
      <c r="N503" s="22" t="str">
        <f t="shared" ca="1" si="116"/>
        <v/>
      </c>
      <c r="O503" s="22" t="str">
        <f t="shared" si="117"/>
        <v/>
      </c>
      <c r="P503" s="22" t="str">
        <f t="shared" ca="1" si="118"/>
        <v/>
      </c>
      <c r="Q503" s="22" t="str">
        <f t="shared" ca="1" si="119"/>
        <v/>
      </c>
      <c r="R503" s="22" t="str">
        <f t="shared" ca="1" si="120"/>
        <v/>
      </c>
      <c r="S503" s="22" t="str">
        <f t="shared" si="121"/>
        <v/>
      </c>
      <c r="T503" s="22" t="str">
        <f t="shared" si="122"/>
        <v/>
      </c>
      <c r="U503" s="22" t="str">
        <f t="shared" si="123"/>
        <v/>
      </c>
      <c r="V503" s="22" t="str">
        <f t="shared" si="124"/>
        <v/>
      </c>
      <c r="W503" s="26" t="str">
        <f t="shared" si="125"/>
        <v/>
      </c>
    </row>
  </sheetData>
  <autoFilter ref="A2:W2" xr:uid="{00000000-0009-0000-0000-000009000000}"/>
  <mergeCells count="2">
    <mergeCell ref="A1:J1"/>
    <mergeCell ref="K1:W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A1:T11"/>
  <sheetViews>
    <sheetView showGridLines="0" zoomScale="80" zoomScaleNormal="80" workbookViewId="0">
      <selection activeCell="A2" sqref="A2:T11"/>
    </sheetView>
  </sheetViews>
  <sheetFormatPr baseColWidth="10" defaultRowHeight="15" x14ac:dyDescent="0.25"/>
  <cols>
    <col min="1" max="1" width="22.7109375" bestFit="1" customWidth="1"/>
    <col min="2" max="2" width="10.140625" bestFit="1" customWidth="1"/>
    <col min="3" max="3" width="29.42578125" bestFit="1" customWidth="1"/>
    <col min="4" max="4" width="19" bestFit="1" customWidth="1"/>
    <col min="5" max="5" width="21.28515625" bestFit="1" customWidth="1"/>
    <col min="6" max="6" width="13.85546875" bestFit="1" customWidth="1"/>
    <col min="7" max="7" width="23" bestFit="1" customWidth="1"/>
    <col min="8" max="8" width="20.7109375" bestFit="1" customWidth="1"/>
    <col min="9" max="9" width="17.7109375" bestFit="1" customWidth="1"/>
    <col min="10" max="10" width="18" bestFit="1" customWidth="1"/>
    <col min="11" max="11" width="21.7109375" bestFit="1" customWidth="1"/>
    <col min="12" max="21" width="18.28515625" customWidth="1"/>
  </cols>
  <sheetData>
    <row r="1" spans="1:20" ht="15.75" thickBot="1" x14ac:dyDescent="0.3">
      <c r="A1" s="64"/>
      <c r="B1" s="65"/>
      <c r="C1" s="65"/>
      <c r="D1" s="65"/>
      <c r="E1" s="65"/>
      <c r="F1" s="65"/>
      <c r="G1" s="66"/>
      <c r="H1" s="67"/>
      <c r="I1" s="68"/>
      <c r="J1" s="67"/>
      <c r="K1" s="68"/>
      <c r="L1" s="67" t="s">
        <v>80</v>
      </c>
      <c r="M1" s="69"/>
      <c r="N1" s="69"/>
      <c r="O1" s="69"/>
      <c r="P1" s="69"/>
      <c r="Q1" s="69"/>
      <c r="R1" s="69"/>
      <c r="S1" s="69"/>
      <c r="T1" s="68"/>
    </row>
    <row r="2" spans="1:20" ht="15.75" thickBot="1" x14ac:dyDescent="0.3">
      <c r="A2" s="74" t="s">
        <v>29</v>
      </c>
      <c r="B2" s="75" t="s">
        <v>65</v>
      </c>
      <c r="C2" s="75" t="s">
        <v>94</v>
      </c>
      <c r="D2" s="75" t="s">
        <v>140</v>
      </c>
      <c r="E2" s="75" t="s">
        <v>138</v>
      </c>
      <c r="F2" s="75" t="s">
        <v>141</v>
      </c>
      <c r="G2" s="76" t="s">
        <v>143</v>
      </c>
      <c r="H2" s="77" t="s">
        <v>144</v>
      </c>
      <c r="I2" s="76" t="s">
        <v>145</v>
      </c>
      <c r="J2" s="77" t="s">
        <v>146</v>
      </c>
      <c r="K2" s="76" t="s">
        <v>147</v>
      </c>
      <c r="L2" s="75" t="s">
        <v>73</v>
      </c>
      <c r="M2" s="75" t="s">
        <v>74</v>
      </c>
      <c r="N2" s="75" t="s">
        <v>75</v>
      </c>
      <c r="O2" s="75" t="s">
        <v>78</v>
      </c>
      <c r="P2" s="75" t="s">
        <v>79</v>
      </c>
      <c r="Q2" s="75" t="s">
        <v>69</v>
      </c>
      <c r="R2" s="75" t="s">
        <v>70</v>
      </c>
      <c r="S2" s="75" t="s">
        <v>76</v>
      </c>
      <c r="T2" s="78" t="s">
        <v>72</v>
      </c>
    </row>
    <row r="3" spans="1:20" x14ac:dyDescent="0.25">
      <c r="A3" s="71" t="s">
        <v>94</v>
      </c>
      <c r="B3" s="34">
        <v>1</v>
      </c>
      <c r="C3" s="34" t="s">
        <v>128</v>
      </c>
      <c r="D3" s="34" t="s">
        <v>101</v>
      </c>
      <c r="E3" s="34" t="s">
        <v>100</v>
      </c>
      <c r="F3" s="34" t="s">
        <v>7</v>
      </c>
      <c r="G3" s="35" t="s">
        <v>100</v>
      </c>
      <c r="H3" s="33">
        <v>1</v>
      </c>
      <c r="I3" s="41">
        <v>45159</v>
      </c>
      <c r="J3" s="33">
        <v>3</v>
      </c>
      <c r="K3" s="41">
        <v>45159</v>
      </c>
      <c r="L3" s="21">
        <f>IF(ISBLANK(A3),"",IF(ISBLANK(E3),"NA",IF(E3="Retournée",1,0)))</f>
        <v>1</v>
      </c>
      <c r="M3" s="21">
        <f t="shared" ref="M3" si="0">IF(ISBLANK(A3),"",IF(ISBLANK(F3),"NA",IF(F3="Retournée",1,0)))</f>
        <v>0</v>
      </c>
      <c r="N3" s="21">
        <f t="shared" ref="N3" si="1">IF(ISBLANK(A3),"",IF(ISBLANK(G3),"NA",IF(G3="Retournée",1,0)))</f>
        <v>1</v>
      </c>
      <c r="O3" s="21">
        <f t="shared" ref="O3" ca="1" si="2">IF(ISBLANK(A3),"",IF(C3="X",IF(ISBLANK(I3),"NA",IF(AND(I3&lt;&gt;"",ISBLANK(I3)),0,IF(I3&gt;TODAY(),1,IF(I3&lt;=TODAY(),0,IF(ISBLANK(I3),"NA",IF(I3&gt;TODAY(),1,0))))))))</f>
        <v>0</v>
      </c>
      <c r="P3" s="21">
        <f t="shared" ref="P3" ca="1" si="3">IF(ISBLANK(A3),"",IF(C3="X",IF(ISBLANK(K3),"NA",IF(AND(K3&lt;&gt;"",ISBLANK(K3)),0,IF(K3&gt;TODAY(),1,IF(K3&lt;=TODAY(),0,IF(ISBLANK(K3),"NA",IF(K3&gt;TODAY(),1,0))))))))</f>
        <v>0</v>
      </c>
      <c r="Q3" s="21">
        <f ca="1">IF(ISBLANK(A3),"",SUM(L3:P3))</f>
        <v>2</v>
      </c>
      <c r="R3" s="21">
        <f ca="1">IF(ISBLANK(A3),"",COUNT(L3:P3))</f>
        <v>5</v>
      </c>
      <c r="S3" s="21">
        <f ca="1">IF(ISBLANK(A3),"",Q3/R3)</f>
        <v>0.4</v>
      </c>
      <c r="T3" s="73">
        <f ca="1">IF(ISBLANK(A3),"",COUNTIF(L3:P3,0))</f>
        <v>3</v>
      </c>
    </row>
    <row r="4" spans="1:20" x14ac:dyDescent="0.25">
      <c r="A4" s="72" t="s">
        <v>94</v>
      </c>
      <c r="B4" s="37">
        <v>2</v>
      </c>
      <c r="C4" s="37" t="s">
        <v>128</v>
      </c>
      <c r="D4" s="37" t="s">
        <v>102</v>
      </c>
      <c r="E4" s="37" t="s">
        <v>7</v>
      </c>
      <c r="F4" s="37" t="s">
        <v>100</v>
      </c>
      <c r="G4" s="38" t="s">
        <v>7</v>
      </c>
      <c r="H4" s="36">
        <v>5</v>
      </c>
      <c r="I4" s="42">
        <v>45159</v>
      </c>
      <c r="J4" s="36">
        <v>7</v>
      </c>
      <c r="K4" s="42">
        <v>45159</v>
      </c>
      <c r="L4" s="21">
        <f t="shared" ref="L4:L5" si="4">IF(ISBLANK(A4),"",IF(ISBLANK(E4),"NA",IF(E4="Retournée",1,0)))</f>
        <v>0</v>
      </c>
      <c r="M4" s="21">
        <f t="shared" ref="M4:M5" si="5">IF(ISBLANK(A4),"",IF(ISBLANK(F4),"NA",IF(F4="Retournée",1,0)))</f>
        <v>1</v>
      </c>
      <c r="N4" s="21">
        <f t="shared" ref="N4:N5" si="6">IF(ISBLANK(A4),"",IF(ISBLANK(G4),"NA",IF(G4="Retournée",1,0)))</f>
        <v>0</v>
      </c>
      <c r="O4" s="21">
        <f t="shared" ref="O4:O5" ca="1" si="7">IF(ISBLANK(A4),"",IF(C4="X",IF(ISBLANK(I4),"NA",IF(AND(I4&lt;&gt;"",ISBLANK(I4)),0,IF(I4&gt;TODAY(),1,IF(I4&lt;=TODAY(),0,IF(ISBLANK(I4),"NA",IF(I4&gt;TODAY(),1,0))))))))</f>
        <v>0</v>
      </c>
      <c r="P4" s="21">
        <f t="shared" ref="P4:P5" ca="1" si="8">IF(ISBLANK(A4),"",IF(C4="X",IF(ISBLANK(K4),"NA",IF(AND(K4&lt;&gt;"",ISBLANK(K4)),0,IF(K4&gt;TODAY(),1,IF(K4&lt;=TODAY(),0,IF(ISBLANK(K4),"NA",IF(K4&gt;TODAY(),1,0))))))))</f>
        <v>0</v>
      </c>
      <c r="Q4" s="21">
        <f ca="1">IF(ISBLANK(A4),"",SUM(L4:P4))</f>
        <v>1</v>
      </c>
      <c r="R4" s="21">
        <f ca="1">IF(ISBLANK(A4),"",COUNT(L4:P4))</f>
        <v>5</v>
      </c>
      <c r="S4" s="21">
        <f ca="1">IF(ISBLANK(A4),"",Q4/R4)</f>
        <v>0.2</v>
      </c>
      <c r="T4" s="73">
        <f ca="1">IF(ISBLANK(A4),"",COUNTIF(L4:P4,0))</f>
        <v>4</v>
      </c>
    </row>
    <row r="5" spans="1:20" x14ac:dyDescent="0.25">
      <c r="A5" s="71" t="s">
        <v>140</v>
      </c>
      <c r="B5" s="34">
        <v>1</v>
      </c>
      <c r="C5" s="34" t="s">
        <v>128</v>
      </c>
      <c r="D5" s="34" t="s">
        <v>101</v>
      </c>
      <c r="E5" s="34" t="s">
        <v>100</v>
      </c>
      <c r="F5" s="34" t="s">
        <v>7</v>
      </c>
      <c r="G5" s="35" t="s">
        <v>100</v>
      </c>
      <c r="H5" s="33">
        <v>1</v>
      </c>
      <c r="I5" s="41">
        <v>45160</v>
      </c>
      <c r="J5" s="33">
        <v>3</v>
      </c>
      <c r="K5" s="41">
        <v>45160</v>
      </c>
      <c r="L5" s="21">
        <f t="shared" si="4"/>
        <v>1</v>
      </c>
      <c r="M5" s="21">
        <f t="shared" si="5"/>
        <v>0</v>
      </c>
      <c r="N5" s="21">
        <f t="shared" si="6"/>
        <v>1</v>
      </c>
      <c r="O5" s="21">
        <f t="shared" ca="1" si="7"/>
        <v>0</v>
      </c>
      <c r="P5" s="21">
        <f t="shared" ca="1" si="8"/>
        <v>0</v>
      </c>
      <c r="Q5" s="21">
        <f ca="1">IF(ISBLANK(A5),"",SUM(L5:P5))</f>
        <v>2</v>
      </c>
      <c r="R5" s="21">
        <f ca="1">IF(ISBLANK(A5),"",COUNT(L5:P5))</f>
        <v>5</v>
      </c>
      <c r="S5" s="21">
        <f ca="1">IF(ISBLANK(A5),"",Q5/R5)</f>
        <v>0.4</v>
      </c>
      <c r="T5" s="73">
        <f ca="1">IF(ISBLANK(A5),"",COUNTIF(L5:P5,0))</f>
        <v>3</v>
      </c>
    </row>
    <row r="6" spans="1:20" x14ac:dyDescent="0.25">
      <c r="A6" s="72" t="s">
        <v>140</v>
      </c>
      <c r="B6" s="37">
        <v>2</v>
      </c>
      <c r="C6" s="37" t="s">
        <v>128</v>
      </c>
      <c r="D6" s="37" t="s">
        <v>102</v>
      </c>
      <c r="E6" s="37" t="s">
        <v>7</v>
      </c>
      <c r="F6" s="37" t="s">
        <v>100</v>
      </c>
      <c r="G6" s="38" t="s">
        <v>7</v>
      </c>
      <c r="H6" s="36">
        <v>5</v>
      </c>
      <c r="I6" s="42">
        <v>45160</v>
      </c>
      <c r="J6" s="36">
        <v>7</v>
      </c>
      <c r="K6" s="42">
        <v>45160</v>
      </c>
      <c r="L6" s="21">
        <f t="shared" ref="L6:L9" si="9">IF(ISBLANK(A6),"",IF(ISBLANK(E6),"NA",IF(E6="Retournée",1,0)))</f>
        <v>0</v>
      </c>
      <c r="M6" s="21">
        <f t="shared" ref="M6:M9" si="10">IF(ISBLANK(A6),"",IF(ISBLANK(F6),"NA",IF(F6="Retournée",1,0)))</f>
        <v>1</v>
      </c>
      <c r="N6" s="21">
        <f t="shared" ref="N6:N9" si="11">IF(ISBLANK(A6),"",IF(ISBLANK(G6),"NA",IF(G6="Retournée",1,0)))</f>
        <v>0</v>
      </c>
      <c r="O6" s="21">
        <f t="shared" ref="O6:O9" ca="1" si="12">IF(ISBLANK(A6),"",IF(C6="X",IF(ISBLANK(I6),"NA",IF(AND(I6&lt;&gt;"",ISBLANK(I6)),0,IF(I6&gt;TODAY(),1,IF(I6&lt;=TODAY(),0,IF(ISBLANK(I6),"NA",IF(I6&gt;TODAY(),1,0))))))))</f>
        <v>0</v>
      </c>
      <c r="P6" s="21">
        <f t="shared" ref="P6:P9" ca="1" si="13">IF(ISBLANK(A6),"",IF(C6="X",IF(ISBLANK(K6),"NA",IF(AND(K6&lt;&gt;"",ISBLANK(K6)),0,IF(K6&gt;TODAY(),1,IF(K6&lt;=TODAY(),0,IF(ISBLANK(K6),"NA",IF(K6&gt;TODAY(),1,0))))))))</f>
        <v>0</v>
      </c>
      <c r="Q6" s="21">
        <f ca="1">IF(ISBLANK(A6),"",SUM(L6:P6))</f>
        <v>1</v>
      </c>
      <c r="R6" s="21">
        <f ca="1">IF(ISBLANK(A6),"",COUNT(L6:P6))</f>
        <v>5</v>
      </c>
      <c r="S6" s="21">
        <f ca="1">IF(ISBLANK(A6),"",Q6/R6)</f>
        <v>0.2</v>
      </c>
      <c r="T6" s="73">
        <f ca="1">IF(ISBLANK(A6),"",COUNTIF(L6:P6,0))</f>
        <v>4</v>
      </c>
    </row>
    <row r="7" spans="1:20" x14ac:dyDescent="0.25">
      <c r="A7" s="71" t="s">
        <v>138</v>
      </c>
      <c r="B7" s="34">
        <v>1</v>
      </c>
      <c r="C7" s="34" t="s">
        <v>128</v>
      </c>
      <c r="D7" s="34" t="s">
        <v>101</v>
      </c>
      <c r="E7" s="34" t="s">
        <v>100</v>
      </c>
      <c r="F7" s="34" t="s">
        <v>7</v>
      </c>
      <c r="G7" s="35" t="s">
        <v>100</v>
      </c>
      <c r="H7" s="33">
        <v>1</v>
      </c>
      <c r="I7" s="41" t="s">
        <v>142</v>
      </c>
      <c r="J7" s="33">
        <v>3</v>
      </c>
      <c r="K7" s="41" t="s">
        <v>142</v>
      </c>
      <c r="L7" s="21">
        <f t="shared" si="9"/>
        <v>1</v>
      </c>
      <c r="M7" s="21">
        <f t="shared" si="10"/>
        <v>0</v>
      </c>
      <c r="N7" s="21">
        <f t="shared" si="11"/>
        <v>1</v>
      </c>
      <c r="O7" s="21">
        <f t="shared" ca="1" si="12"/>
        <v>1</v>
      </c>
      <c r="P7" s="21">
        <f t="shared" ca="1" si="13"/>
        <v>1</v>
      </c>
      <c r="Q7" s="21">
        <f t="shared" ref="Q7:Q11" ca="1" si="14">IF(ISBLANK(A7),"",SUM(L7:P7))</f>
        <v>4</v>
      </c>
      <c r="R7" s="21">
        <f t="shared" ref="R7:R11" ca="1" si="15">IF(ISBLANK(A7),"",COUNT(L7:P7))</f>
        <v>5</v>
      </c>
      <c r="S7" s="21">
        <f t="shared" ref="S7:S11" ca="1" si="16">IF(ISBLANK(A7),"",Q7/R7)</f>
        <v>0.8</v>
      </c>
      <c r="T7" s="73">
        <f t="shared" ref="T7:T11" ca="1" si="17">IF(ISBLANK(A7),"",COUNTIF(L7:P7,0))</f>
        <v>1</v>
      </c>
    </row>
    <row r="8" spans="1:20" x14ac:dyDescent="0.25">
      <c r="A8" s="72" t="s">
        <v>138</v>
      </c>
      <c r="B8" s="37">
        <v>2</v>
      </c>
      <c r="C8" s="37" t="s">
        <v>128</v>
      </c>
      <c r="D8" s="37" t="s">
        <v>102</v>
      </c>
      <c r="E8" s="37" t="s">
        <v>7</v>
      </c>
      <c r="F8" s="37" t="s">
        <v>100</v>
      </c>
      <c r="G8" s="38" t="s">
        <v>7</v>
      </c>
      <c r="H8" s="36">
        <v>5</v>
      </c>
      <c r="I8" s="42">
        <v>45162</v>
      </c>
      <c r="J8" s="36">
        <v>7</v>
      </c>
      <c r="K8" s="42">
        <v>45162</v>
      </c>
      <c r="L8" s="21">
        <f t="shared" si="9"/>
        <v>0</v>
      </c>
      <c r="M8" s="21">
        <f t="shared" si="10"/>
        <v>1</v>
      </c>
      <c r="N8" s="21">
        <f t="shared" si="11"/>
        <v>0</v>
      </c>
      <c r="O8" s="21">
        <f t="shared" ca="1" si="12"/>
        <v>1</v>
      </c>
      <c r="P8" s="21">
        <f t="shared" ca="1" si="13"/>
        <v>1</v>
      </c>
      <c r="Q8" s="21">
        <f t="shared" ca="1" si="14"/>
        <v>3</v>
      </c>
      <c r="R8" s="21">
        <f t="shared" ca="1" si="15"/>
        <v>5</v>
      </c>
      <c r="S8" s="21">
        <f t="shared" ca="1" si="16"/>
        <v>0.6</v>
      </c>
      <c r="T8" s="73">
        <f t="shared" ca="1" si="17"/>
        <v>2</v>
      </c>
    </row>
    <row r="9" spans="1:20" x14ac:dyDescent="0.25">
      <c r="A9" s="71" t="s">
        <v>141</v>
      </c>
      <c r="B9" s="34">
        <v>1</v>
      </c>
      <c r="C9" s="34" t="s">
        <v>128</v>
      </c>
      <c r="D9" s="34" t="s">
        <v>101</v>
      </c>
      <c r="E9" s="34" t="s">
        <v>100</v>
      </c>
      <c r="F9" s="34" t="s">
        <v>7</v>
      </c>
      <c r="G9" s="35" t="s">
        <v>100</v>
      </c>
      <c r="H9" s="33"/>
      <c r="I9" s="35"/>
      <c r="J9" s="33"/>
      <c r="K9" s="35"/>
      <c r="L9" s="21">
        <f t="shared" si="9"/>
        <v>1</v>
      </c>
      <c r="M9" s="21">
        <f t="shared" si="10"/>
        <v>0</v>
      </c>
      <c r="N9" s="21">
        <f t="shared" si="11"/>
        <v>1</v>
      </c>
      <c r="O9" s="21" t="str">
        <f t="shared" ca="1" si="12"/>
        <v>NA</v>
      </c>
      <c r="P9" s="21" t="str">
        <f t="shared" ca="1" si="13"/>
        <v>NA</v>
      </c>
      <c r="Q9" s="21">
        <f t="shared" ca="1" si="14"/>
        <v>2</v>
      </c>
      <c r="R9" s="21">
        <f t="shared" ca="1" si="15"/>
        <v>3</v>
      </c>
      <c r="S9" s="21">
        <f t="shared" ca="1" si="16"/>
        <v>0.66666666666666663</v>
      </c>
      <c r="T9" s="73">
        <f t="shared" ca="1" si="17"/>
        <v>1</v>
      </c>
    </row>
    <row r="10" spans="1:20" x14ac:dyDescent="0.25">
      <c r="A10" s="72" t="s">
        <v>141</v>
      </c>
      <c r="B10" s="37">
        <v>2</v>
      </c>
      <c r="C10" s="37" t="s">
        <v>128</v>
      </c>
      <c r="D10" s="37" t="s">
        <v>102</v>
      </c>
      <c r="E10" s="34" t="s">
        <v>100</v>
      </c>
      <c r="F10" s="37" t="s">
        <v>100</v>
      </c>
      <c r="G10" s="34" t="s">
        <v>100</v>
      </c>
      <c r="H10" s="36"/>
      <c r="I10" s="38"/>
      <c r="J10" s="36"/>
      <c r="K10" s="38"/>
      <c r="L10" s="21">
        <f t="shared" ref="L10:L11" si="18">IF(ISBLANK(A10),"",IF(ISBLANK(E10),"NA",IF(E10="Retournée",1,0)))</f>
        <v>1</v>
      </c>
      <c r="M10" s="21">
        <f t="shared" ref="M10:M11" si="19">IF(ISBLANK(A10),"",IF(ISBLANK(F10),"NA",IF(F10="Retournée",1,0)))</f>
        <v>1</v>
      </c>
      <c r="N10" s="21">
        <f t="shared" ref="N10:N11" si="20">IF(ISBLANK(A10),"",IF(ISBLANK(G10),"NA",IF(G10="Retournée",1,0)))</f>
        <v>1</v>
      </c>
      <c r="O10" s="21" t="str">
        <f t="shared" ref="O10:O11" ca="1" si="21">IF(ISBLANK(A10),"",IF(C10="X",IF(ISBLANK(I10),"NA",IF(AND(I10&lt;&gt;"",ISBLANK(I10)),0,IF(I10&gt;TODAY(),1,IF(I10&lt;=TODAY(),0,IF(ISBLANK(I10),"NA",IF(I10&gt;TODAY(),1,0))))))))</f>
        <v>NA</v>
      </c>
      <c r="P10" s="21" t="str">
        <f t="shared" ref="P10:P11" ca="1" si="22">IF(ISBLANK(A10),"",IF(C10="X",IF(ISBLANK(K10),"NA",IF(AND(K10&lt;&gt;"",ISBLANK(K10)),0,IF(K10&gt;TODAY(),1,IF(K10&lt;=TODAY(),0,IF(ISBLANK(K10),"NA",IF(K10&gt;TODAY(),1,0))))))))</f>
        <v>NA</v>
      </c>
      <c r="Q10" s="21">
        <f t="shared" ca="1" si="14"/>
        <v>3</v>
      </c>
      <c r="R10" s="21">
        <f t="shared" ca="1" si="15"/>
        <v>3</v>
      </c>
      <c r="S10" s="21">
        <f t="shared" ca="1" si="16"/>
        <v>1</v>
      </c>
      <c r="T10" s="73">
        <f t="shared" ca="1" si="17"/>
        <v>0</v>
      </c>
    </row>
    <row r="11" spans="1:20" x14ac:dyDescent="0.25">
      <c r="A11" s="79" t="s">
        <v>141</v>
      </c>
      <c r="B11" s="80">
        <v>3</v>
      </c>
      <c r="C11" s="80" t="s">
        <v>128</v>
      </c>
      <c r="D11" s="81" t="s">
        <v>102</v>
      </c>
      <c r="E11" s="80" t="s">
        <v>100</v>
      </c>
      <c r="F11" s="81" t="s">
        <v>100</v>
      </c>
      <c r="G11" s="80" t="s">
        <v>100</v>
      </c>
      <c r="H11" s="82"/>
      <c r="I11" s="83"/>
      <c r="J11" s="82"/>
      <c r="K11" s="83"/>
      <c r="L11" s="84">
        <f t="shared" si="18"/>
        <v>1</v>
      </c>
      <c r="M11" s="84">
        <f t="shared" si="19"/>
        <v>1</v>
      </c>
      <c r="N11" s="84">
        <f t="shared" si="20"/>
        <v>1</v>
      </c>
      <c r="O11" s="84" t="str">
        <f t="shared" ca="1" si="21"/>
        <v>NA</v>
      </c>
      <c r="P11" s="84" t="str">
        <f t="shared" ca="1" si="22"/>
        <v>NA</v>
      </c>
      <c r="Q11" s="84">
        <f t="shared" ca="1" si="14"/>
        <v>3</v>
      </c>
      <c r="R11" s="84">
        <f t="shared" ca="1" si="15"/>
        <v>3</v>
      </c>
      <c r="S11" s="84">
        <f t="shared" ca="1" si="16"/>
        <v>1</v>
      </c>
      <c r="T11" s="85">
        <f t="shared" ca="1" si="17"/>
        <v>0</v>
      </c>
    </row>
  </sheetData>
  <mergeCells count="4">
    <mergeCell ref="A1:G1"/>
    <mergeCell ref="H1:I1"/>
    <mergeCell ref="J1:K1"/>
    <mergeCell ref="L1:T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8"/>
  <dimension ref="A1:I15"/>
  <sheetViews>
    <sheetView showGridLines="0" zoomScale="80" zoomScaleNormal="80" workbookViewId="0">
      <selection activeCell="H30" sqref="H30"/>
    </sheetView>
  </sheetViews>
  <sheetFormatPr baseColWidth="10" defaultRowHeight="15" x14ac:dyDescent="0.25"/>
  <cols>
    <col min="1" max="1" width="32.42578125" bestFit="1" customWidth="1"/>
    <col min="2" max="2" width="9.28515625" bestFit="1" customWidth="1"/>
    <col min="3" max="3" width="18.28515625" bestFit="1" customWidth="1"/>
    <col min="4" max="4" width="18" bestFit="1" customWidth="1"/>
    <col min="5" max="5" width="16.85546875" bestFit="1" customWidth="1"/>
    <col min="6" max="6" width="16.85546875" customWidth="1"/>
    <col min="8" max="8" width="13.28515625" bestFit="1" customWidth="1"/>
    <col min="9" max="9" width="21" customWidth="1"/>
  </cols>
  <sheetData>
    <row r="1" spans="1:9" ht="15.75" thickBot="1" x14ac:dyDescent="0.3">
      <c r="A1" s="64" t="s">
        <v>64</v>
      </c>
      <c r="B1" s="66"/>
      <c r="C1" s="64" t="s">
        <v>67</v>
      </c>
      <c r="D1" s="65"/>
      <c r="E1" s="66"/>
      <c r="F1" s="15" t="s">
        <v>80</v>
      </c>
      <c r="G1" s="15"/>
      <c r="H1" s="15"/>
      <c r="I1" s="15"/>
    </row>
    <row r="2" spans="1:9" ht="15.75" thickBot="1" x14ac:dyDescent="0.3">
      <c r="A2" s="87" t="s">
        <v>29</v>
      </c>
      <c r="B2" s="88" t="s">
        <v>65</v>
      </c>
      <c r="C2" s="89" t="s">
        <v>66</v>
      </c>
      <c r="D2" s="90" t="s">
        <v>68</v>
      </c>
      <c r="E2" s="88" t="s">
        <v>0</v>
      </c>
      <c r="F2" s="90" t="s">
        <v>74</v>
      </c>
      <c r="G2" s="75" t="s">
        <v>69</v>
      </c>
      <c r="H2" s="90" t="s">
        <v>70</v>
      </c>
      <c r="I2" s="91" t="s">
        <v>72</v>
      </c>
    </row>
    <row r="3" spans="1:9" x14ac:dyDescent="0.25">
      <c r="A3" s="71" t="s">
        <v>94</v>
      </c>
      <c r="B3" s="35">
        <v>1</v>
      </c>
      <c r="C3" s="33" t="s">
        <v>92</v>
      </c>
      <c r="D3" s="34" t="s">
        <v>103</v>
      </c>
      <c r="E3" s="35">
        <v>1</v>
      </c>
      <c r="F3" s="34">
        <f t="shared" ref="F3:F15" ca="1" si="0">IF(ISBLANK(A3),"",IF(ISBLANK(E3),"NA",IF(E3&gt;=TODAY(),1,0)))</f>
        <v>0</v>
      </c>
      <c r="G3" s="22">
        <f ca="1">IF(ISBLANK(A3),"",SUM(F3))</f>
        <v>0</v>
      </c>
      <c r="H3" s="22">
        <f ca="1">IF(ISBLANK(A3),"",COUNT(F3))</f>
        <v>1</v>
      </c>
      <c r="I3" s="86">
        <f ca="1">IF(ISBLANK(A3),"",COUNTIF(F3,0))</f>
        <v>1</v>
      </c>
    </row>
    <row r="4" spans="1:9" x14ac:dyDescent="0.25">
      <c r="A4" s="71" t="s">
        <v>94</v>
      </c>
      <c r="B4" s="35">
        <v>2</v>
      </c>
      <c r="C4" s="33" t="s">
        <v>93</v>
      </c>
      <c r="D4" s="34" t="s">
        <v>104</v>
      </c>
      <c r="E4" s="35">
        <v>2</v>
      </c>
      <c r="F4" s="34">
        <f t="shared" ca="1" si="0"/>
        <v>0</v>
      </c>
      <c r="G4" s="22">
        <f t="shared" ref="G4:G15" ca="1" si="1">IF(ISBLANK(A4),"",SUM(F4))</f>
        <v>0</v>
      </c>
      <c r="H4" s="22">
        <f t="shared" ref="H4:H15" ca="1" si="2">IF(ISBLANK(A4),"",COUNT(F4))</f>
        <v>1</v>
      </c>
      <c r="I4" s="86">
        <f t="shared" ref="I4:I15" ca="1" si="3">IF(ISBLANK(A4),"",COUNTIF(F4,0))</f>
        <v>1</v>
      </c>
    </row>
    <row r="5" spans="1:9" x14ac:dyDescent="0.25">
      <c r="A5" s="71" t="s">
        <v>94</v>
      </c>
      <c r="B5" s="35">
        <v>3</v>
      </c>
      <c r="C5" s="33" t="s">
        <v>105</v>
      </c>
      <c r="D5" s="34" t="s">
        <v>107</v>
      </c>
      <c r="E5" s="35">
        <v>3</v>
      </c>
      <c r="F5" s="34">
        <f t="shared" ca="1" si="0"/>
        <v>0</v>
      </c>
      <c r="G5" s="22">
        <f t="shared" ca="1" si="1"/>
        <v>0</v>
      </c>
      <c r="H5" s="22">
        <f t="shared" ca="1" si="2"/>
        <v>1</v>
      </c>
      <c r="I5" s="86">
        <f t="shared" ca="1" si="3"/>
        <v>1</v>
      </c>
    </row>
    <row r="6" spans="1:9" x14ac:dyDescent="0.25">
      <c r="A6" s="71" t="s">
        <v>94</v>
      </c>
      <c r="B6" s="35">
        <v>4</v>
      </c>
      <c r="C6" s="33" t="s">
        <v>106</v>
      </c>
      <c r="D6" s="34" t="s">
        <v>108</v>
      </c>
      <c r="E6" s="35">
        <v>4</v>
      </c>
      <c r="F6" s="34">
        <f t="shared" ca="1" si="0"/>
        <v>0</v>
      </c>
      <c r="G6" s="22">
        <f t="shared" ca="1" si="1"/>
        <v>0</v>
      </c>
      <c r="H6" s="22">
        <f t="shared" ca="1" si="2"/>
        <v>1</v>
      </c>
      <c r="I6" s="86">
        <f t="shared" ca="1" si="3"/>
        <v>1</v>
      </c>
    </row>
    <row r="7" spans="1:9" x14ac:dyDescent="0.25">
      <c r="A7" s="71" t="s">
        <v>140</v>
      </c>
      <c r="B7" s="35">
        <v>1</v>
      </c>
      <c r="C7" s="33" t="s">
        <v>92</v>
      </c>
      <c r="D7" s="34" t="s">
        <v>103</v>
      </c>
      <c r="E7" s="41">
        <v>45162</v>
      </c>
      <c r="F7" s="34">
        <f t="shared" ca="1" si="0"/>
        <v>1</v>
      </c>
      <c r="G7" s="22">
        <f t="shared" ca="1" si="1"/>
        <v>1</v>
      </c>
      <c r="H7" s="22">
        <f t="shared" ca="1" si="2"/>
        <v>1</v>
      </c>
      <c r="I7" s="86">
        <f t="shared" ca="1" si="3"/>
        <v>0</v>
      </c>
    </row>
    <row r="8" spans="1:9" x14ac:dyDescent="0.25">
      <c r="A8" s="71" t="s">
        <v>140</v>
      </c>
      <c r="B8" s="35">
        <v>2</v>
      </c>
      <c r="C8" s="33" t="s">
        <v>93</v>
      </c>
      <c r="D8" s="34" t="s">
        <v>104</v>
      </c>
      <c r="E8" s="41">
        <v>45162</v>
      </c>
      <c r="F8" s="34">
        <f t="shared" ca="1" si="0"/>
        <v>1</v>
      </c>
      <c r="G8" s="22">
        <f t="shared" ca="1" si="1"/>
        <v>1</v>
      </c>
      <c r="H8" s="22">
        <f t="shared" ca="1" si="2"/>
        <v>1</v>
      </c>
      <c r="I8" s="86">
        <f t="shared" ca="1" si="3"/>
        <v>0</v>
      </c>
    </row>
    <row r="9" spans="1:9" x14ac:dyDescent="0.25">
      <c r="A9" s="71" t="s">
        <v>140</v>
      </c>
      <c r="B9" s="35">
        <v>3</v>
      </c>
      <c r="C9" s="33" t="s">
        <v>105</v>
      </c>
      <c r="D9" s="34" t="s">
        <v>107</v>
      </c>
      <c r="E9" s="41">
        <v>45162</v>
      </c>
      <c r="F9" s="34">
        <f t="shared" ca="1" si="0"/>
        <v>1</v>
      </c>
      <c r="G9" s="22">
        <f t="shared" ca="1" si="1"/>
        <v>1</v>
      </c>
      <c r="H9" s="22">
        <f t="shared" ca="1" si="2"/>
        <v>1</v>
      </c>
      <c r="I9" s="86">
        <f t="shared" ca="1" si="3"/>
        <v>0</v>
      </c>
    </row>
    <row r="10" spans="1:9" x14ac:dyDescent="0.25">
      <c r="A10" s="71" t="s">
        <v>140</v>
      </c>
      <c r="B10" s="35">
        <v>4</v>
      </c>
      <c r="C10" s="33" t="s">
        <v>106</v>
      </c>
      <c r="D10" s="34" t="s">
        <v>108</v>
      </c>
      <c r="E10" s="41">
        <v>45162</v>
      </c>
      <c r="F10" s="34">
        <f t="shared" ca="1" si="0"/>
        <v>1</v>
      </c>
      <c r="G10" s="22">
        <f t="shared" ca="1" si="1"/>
        <v>1</v>
      </c>
      <c r="H10" s="22">
        <f t="shared" ca="1" si="2"/>
        <v>1</v>
      </c>
      <c r="I10" s="86">
        <f t="shared" ca="1" si="3"/>
        <v>0</v>
      </c>
    </row>
    <row r="11" spans="1:9" x14ac:dyDescent="0.25">
      <c r="A11" s="71" t="s">
        <v>138</v>
      </c>
      <c r="B11" s="35">
        <v>1</v>
      </c>
      <c r="C11" s="33" t="s">
        <v>92</v>
      </c>
      <c r="D11" s="34" t="s">
        <v>103</v>
      </c>
      <c r="E11" s="41">
        <v>45159</v>
      </c>
      <c r="F11" s="34">
        <f t="shared" ca="1" si="0"/>
        <v>0</v>
      </c>
      <c r="G11" s="22">
        <f t="shared" ca="1" si="1"/>
        <v>0</v>
      </c>
      <c r="H11" s="22">
        <f t="shared" ca="1" si="2"/>
        <v>1</v>
      </c>
      <c r="I11" s="86">
        <f t="shared" ca="1" si="3"/>
        <v>1</v>
      </c>
    </row>
    <row r="12" spans="1:9" x14ac:dyDescent="0.25">
      <c r="A12" s="71" t="s">
        <v>138</v>
      </c>
      <c r="B12" s="35">
        <v>2</v>
      </c>
      <c r="C12" s="33" t="s">
        <v>93</v>
      </c>
      <c r="D12" s="34" t="s">
        <v>104</v>
      </c>
      <c r="E12" s="41">
        <v>45162</v>
      </c>
      <c r="F12" s="34">
        <f t="shared" ca="1" si="0"/>
        <v>1</v>
      </c>
      <c r="G12" s="22">
        <f t="shared" ca="1" si="1"/>
        <v>1</v>
      </c>
      <c r="H12" s="22">
        <f t="shared" ca="1" si="2"/>
        <v>1</v>
      </c>
      <c r="I12" s="86">
        <f t="shared" ca="1" si="3"/>
        <v>0</v>
      </c>
    </row>
    <row r="13" spans="1:9" x14ac:dyDescent="0.25">
      <c r="A13" s="71" t="s">
        <v>141</v>
      </c>
      <c r="B13" s="35">
        <v>1</v>
      </c>
      <c r="C13" s="33" t="s">
        <v>92</v>
      </c>
      <c r="D13" s="34" t="s">
        <v>103</v>
      </c>
      <c r="E13" s="41">
        <v>45159</v>
      </c>
      <c r="F13" s="34">
        <f t="shared" ca="1" si="0"/>
        <v>0</v>
      </c>
      <c r="G13" s="22">
        <f t="shared" ca="1" si="1"/>
        <v>0</v>
      </c>
      <c r="H13" s="22">
        <f t="shared" ca="1" si="2"/>
        <v>1</v>
      </c>
      <c r="I13" s="86">
        <f t="shared" ca="1" si="3"/>
        <v>1</v>
      </c>
    </row>
    <row r="14" spans="1:9" x14ac:dyDescent="0.25">
      <c r="A14" s="71" t="s">
        <v>141</v>
      </c>
      <c r="B14" s="35">
        <v>2</v>
      </c>
      <c r="C14" s="33" t="s">
        <v>93</v>
      </c>
      <c r="D14" s="34" t="s">
        <v>104</v>
      </c>
      <c r="E14" s="41">
        <v>45162</v>
      </c>
      <c r="F14" s="34">
        <f t="shared" ca="1" si="0"/>
        <v>1</v>
      </c>
      <c r="G14" s="22">
        <f t="shared" ca="1" si="1"/>
        <v>1</v>
      </c>
      <c r="H14" s="22">
        <f t="shared" ca="1" si="2"/>
        <v>1</v>
      </c>
      <c r="I14" s="86">
        <f t="shared" ca="1" si="3"/>
        <v>0</v>
      </c>
    </row>
    <row r="15" spans="1:9" x14ac:dyDescent="0.25">
      <c r="A15" s="79" t="s">
        <v>141</v>
      </c>
      <c r="B15" s="83">
        <v>3</v>
      </c>
      <c r="C15" s="82" t="s">
        <v>105</v>
      </c>
      <c r="D15" s="80" t="s">
        <v>107</v>
      </c>
      <c r="E15" s="92">
        <v>45162</v>
      </c>
      <c r="F15" s="80">
        <f t="shared" ca="1" si="0"/>
        <v>1</v>
      </c>
      <c r="G15" s="93">
        <f t="shared" ca="1" si="1"/>
        <v>1</v>
      </c>
      <c r="H15" s="93">
        <f t="shared" ca="1" si="2"/>
        <v>1</v>
      </c>
      <c r="I15" s="94">
        <f t="shared" ca="1" si="3"/>
        <v>0</v>
      </c>
    </row>
  </sheetData>
  <mergeCells count="2">
    <mergeCell ref="A1:B1"/>
    <mergeCell ref="C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Rapport</vt:lpstr>
      <vt:lpstr>Pilotage</vt:lpstr>
      <vt:lpstr>Info_EExt</vt:lpstr>
      <vt:lpstr>TCD_Docs_Sala</vt:lpstr>
      <vt:lpstr>TCD_Habi</vt:lpstr>
      <vt:lpstr>TCD_Corresp</vt:lpstr>
      <vt:lpstr>TCD_Doc_ST</vt:lpstr>
      <vt:lpstr>Sous-traitants</vt:lpstr>
      <vt:lpstr>Correspondance</vt:lpstr>
      <vt:lpstr>Docs_EExt</vt:lpstr>
      <vt:lpstr>Docs_Salaries</vt:lpstr>
      <vt:lpstr>Habilitations</vt:lpstr>
      <vt:lpstr>Habilitations!_FilterDatabase</vt:lpstr>
      <vt:lpstr>Data_Correspondance</vt:lpstr>
      <vt:lpstr>Data_DocsEExt</vt:lpstr>
      <vt:lpstr>Data_InfoEExt</vt:lpstr>
      <vt:lpstr>Data_Pilotage</vt:lpstr>
      <vt:lpstr>Data_Requis</vt:lpstr>
      <vt:lpstr>Data_ST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2023-08-23T12:55:49Z</dcterms:created>
  <dcterms:modified xsi:type="dcterms:W3CDTF">2023-08-23T14:31:09Z</dcterms:modified>
</cp:coreProperties>
</file>