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7F88A3EC-586F-46F4-BA36-EA99704774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CRAP">Tableau1[#All]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</calcChain>
</file>

<file path=xl/sharedStrings.xml><?xml version="1.0" encoding="utf-8"?>
<sst xmlns="http://schemas.openxmlformats.org/spreadsheetml/2006/main" count="1044" uniqueCount="681">
  <si>
    <t>Trail de la Crapahute</t>
  </si>
  <si>
    <t>268971</t>
  </si>
  <si>
    <t>GOUAIX () le 23/04/2023</t>
  </si>
  <si>
    <t>FFA</t>
  </si>
  <si>
    <t>Trail XXS (&lt; 25km-effort)</t>
  </si>
  <si>
    <t xml:space="preserve">/ </t>
  </si>
  <si>
    <t>(23/04/2023)</t>
  </si>
  <si>
    <t>18 km</t>
  </si>
  <si>
    <t>00:00:00</t>
  </si>
  <si>
    <t>place</t>
  </si>
  <si>
    <t>nom prénom</t>
  </si>
  <si>
    <t>n° licence</t>
  </si>
  <si>
    <t>catégorie / année naissance</t>
  </si>
  <si>
    <t>club</t>
  </si>
  <si>
    <t>departement</t>
  </si>
  <si>
    <t>région</t>
  </si>
  <si>
    <t>temps</t>
  </si>
  <si>
    <t>1</t>
  </si>
  <si>
    <t>THOMINET CAMILLE</t>
  </si>
  <si>
    <t>2260505</t>
  </si>
  <si>
    <t>SEM / 1990</t>
  </si>
  <si>
    <t>Jeunesse Sportive De La</t>
  </si>
  <si>
    <t>077</t>
  </si>
  <si>
    <t>I-F</t>
  </si>
  <si>
    <t>1h09'28''</t>
  </si>
  <si>
    <t>2</t>
  </si>
  <si>
    <t>TOUSSAINT TOM</t>
  </si>
  <si>
    <t>610942</t>
  </si>
  <si>
    <t>SEM / 1999</t>
  </si>
  <si>
    <t>Avon Athletisme Club</t>
  </si>
  <si>
    <t>1h10'38''</t>
  </si>
  <si>
    <t>3</t>
  </si>
  <si>
    <t>COLSON FLORENT</t>
  </si>
  <si>
    <t>2203942</t>
  </si>
  <si>
    <t>SEM / 1994</t>
  </si>
  <si>
    <t>Nl</t>
  </si>
  <si>
    <t>1h13'51''</t>
  </si>
  <si>
    <t>4</t>
  </si>
  <si>
    <t>GIRARDIN FLORIAN</t>
  </si>
  <si>
    <t>2065460</t>
  </si>
  <si>
    <t>SEM / 1989</t>
  </si>
  <si>
    <t>1h16'31''</t>
  </si>
  <si>
    <t>5</t>
  </si>
  <si>
    <t>ZOETEMELK KARL</t>
  </si>
  <si>
    <t>2213752</t>
  </si>
  <si>
    <t>M3M / 1973</t>
  </si>
  <si>
    <t>Bussy St Georges Athleti</t>
  </si>
  <si>
    <t>1h18'48''</t>
  </si>
  <si>
    <t>6</t>
  </si>
  <si>
    <t>LATIFI YOHAN</t>
  </si>
  <si>
    <t>2083283</t>
  </si>
  <si>
    <t>ESM / 2002</t>
  </si>
  <si>
    <t>Eac Meru</t>
  </si>
  <si>
    <t>060</t>
  </si>
  <si>
    <t>H-F</t>
  </si>
  <si>
    <t>1h19'14''</t>
  </si>
  <si>
    <t>7</t>
  </si>
  <si>
    <t>ROELS GUILLAUME (BEL)</t>
  </si>
  <si>
    <t>2169301</t>
  </si>
  <si>
    <t>M2M / 1978</t>
  </si>
  <si>
    <t>Pays De Fontainebleau At</t>
  </si>
  <si>
    <t>1h19'22''</t>
  </si>
  <si>
    <t>8</t>
  </si>
  <si>
    <t>ARNAT ANTOINE</t>
  </si>
  <si>
    <t>SEM / 1995</t>
  </si>
  <si>
    <t>1h21'00''</t>
  </si>
  <si>
    <t>9</t>
  </si>
  <si>
    <t>LANDAIS AURELIEN</t>
  </si>
  <si>
    <t>SEM / 1992</t>
  </si>
  <si>
    <t>1h21'17''</t>
  </si>
  <si>
    <t>10</t>
  </si>
  <si>
    <t>LECENE MAEL</t>
  </si>
  <si>
    <t>1701612</t>
  </si>
  <si>
    <t>JUM / 2004</t>
  </si>
  <si>
    <t>1h24'19''</t>
  </si>
  <si>
    <t>11</t>
  </si>
  <si>
    <t>CHAMPTOUSSEL VIANNEY</t>
  </si>
  <si>
    <t>2132784</t>
  </si>
  <si>
    <t>Cs Provins Athletisme</t>
  </si>
  <si>
    <t>1h25'52''</t>
  </si>
  <si>
    <t>12</t>
  </si>
  <si>
    <t>KORDONOVITCH ROMAIN</t>
  </si>
  <si>
    <t>170802</t>
  </si>
  <si>
    <t>M0M / 1988</t>
  </si>
  <si>
    <t>1h26'16''</t>
  </si>
  <si>
    <t>13</t>
  </si>
  <si>
    <t>THIOUX TONY</t>
  </si>
  <si>
    <t>1h26'20''</t>
  </si>
  <si>
    <t>14</t>
  </si>
  <si>
    <t>BUZELIN DANIEL</t>
  </si>
  <si>
    <t>677032</t>
  </si>
  <si>
    <t>M5M / 1962</t>
  </si>
  <si>
    <t>Us Olympique De Chelles</t>
  </si>
  <si>
    <t>1h27'08''</t>
  </si>
  <si>
    <t>15</t>
  </si>
  <si>
    <t>BENIERE LUDOVIC</t>
  </si>
  <si>
    <t>1584096</t>
  </si>
  <si>
    <t>M1M / 1979</t>
  </si>
  <si>
    <t>1h27'28''</t>
  </si>
  <si>
    <t>16</t>
  </si>
  <si>
    <t>LAPALUS DENIS</t>
  </si>
  <si>
    <t>1762288</t>
  </si>
  <si>
    <t>M4M / 1966</t>
  </si>
  <si>
    <t>Bussy Running</t>
  </si>
  <si>
    <t>1h27'38''</t>
  </si>
  <si>
    <t>17</t>
  </si>
  <si>
    <t>LOGEART SEBASTIEN</t>
  </si>
  <si>
    <t>1667794</t>
  </si>
  <si>
    <t>1h28'02''</t>
  </si>
  <si>
    <t>18</t>
  </si>
  <si>
    <t>FERRAZ ANTONIO</t>
  </si>
  <si>
    <t>854187</t>
  </si>
  <si>
    <t>M4M / 1968</t>
  </si>
  <si>
    <t>Pontault Aac</t>
  </si>
  <si>
    <t>1h28'18''</t>
  </si>
  <si>
    <t>19</t>
  </si>
  <si>
    <t>LEFEBVRE RAPHAEL</t>
  </si>
  <si>
    <t>2312404</t>
  </si>
  <si>
    <t>M2M / 1976</t>
  </si>
  <si>
    <t>1h28'31''</t>
  </si>
  <si>
    <t>20</t>
  </si>
  <si>
    <t>TOURCHER CHRISTOPHE</t>
  </si>
  <si>
    <t>1146281</t>
  </si>
  <si>
    <t>Cs Montereau</t>
  </si>
  <si>
    <t>1h28'44''</t>
  </si>
  <si>
    <t>21</t>
  </si>
  <si>
    <t>MARROT NICOLAS</t>
  </si>
  <si>
    <t>1404395</t>
  </si>
  <si>
    <t>1h28'59''</t>
  </si>
  <si>
    <t>22</t>
  </si>
  <si>
    <t>BARDIN CHRISTOPHE</t>
  </si>
  <si>
    <t>M1M / 1982</t>
  </si>
  <si>
    <t>1h30'08''</t>
  </si>
  <si>
    <t>23</t>
  </si>
  <si>
    <t>CABANAC GUILLAUME</t>
  </si>
  <si>
    <t>2375089</t>
  </si>
  <si>
    <t>Coulommiers Brie Athleti</t>
  </si>
  <si>
    <t>1h30'57''</t>
  </si>
  <si>
    <t>24</t>
  </si>
  <si>
    <t>VASSET BENOIT</t>
  </si>
  <si>
    <t>1220460</t>
  </si>
  <si>
    <t>M2M / 1977</t>
  </si>
  <si>
    <t>Yerres Ac</t>
  </si>
  <si>
    <t>091</t>
  </si>
  <si>
    <t>1h31'03''</t>
  </si>
  <si>
    <t>25</t>
  </si>
  <si>
    <t>HURTEAUX ELISE</t>
  </si>
  <si>
    <t>416304</t>
  </si>
  <si>
    <t>M1F / 1981</t>
  </si>
  <si>
    <t>Asct Course A Pied</t>
  </si>
  <si>
    <t>1h31'11''</t>
  </si>
  <si>
    <t>26</t>
  </si>
  <si>
    <t>GYONNET XAVIER</t>
  </si>
  <si>
    <t>2482631</t>
  </si>
  <si>
    <t>M1M / 1983</t>
  </si>
  <si>
    <t>1h31'22''</t>
  </si>
  <si>
    <t>27</t>
  </si>
  <si>
    <t>AVERLANT SIMON</t>
  </si>
  <si>
    <t>M0M / 1985</t>
  </si>
  <si>
    <t>1h31'41''</t>
  </si>
  <si>
    <t>28</t>
  </si>
  <si>
    <t>PEGUILHAN MARC</t>
  </si>
  <si>
    <t>2511251</t>
  </si>
  <si>
    <t>M1M / 1980</t>
  </si>
  <si>
    <t>1h31'45''</t>
  </si>
  <si>
    <t>29</t>
  </si>
  <si>
    <t>DALLEAU STEPHANE</t>
  </si>
  <si>
    <t>510276</t>
  </si>
  <si>
    <t>1h32'37''</t>
  </si>
  <si>
    <t>30</t>
  </si>
  <si>
    <t>ROUSSEAUD FLORIAN</t>
  </si>
  <si>
    <t>2486527</t>
  </si>
  <si>
    <t>Union Athletique De Mont</t>
  </si>
  <si>
    <t>1h33'00''</t>
  </si>
  <si>
    <t>31</t>
  </si>
  <si>
    <t>CORDROC’H MATTHIEU</t>
  </si>
  <si>
    <t>1h33'14''</t>
  </si>
  <si>
    <t>32</t>
  </si>
  <si>
    <t>COTTALORDA BRUNO</t>
  </si>
  <si>
    <t>1188453</t>
  </si>
  <si>
    <t>M3M / 1972</t>
  </si>
  <si>
    <t>Courir Cesson - Vert Sai</t>
  </si>
  <si>
    <t>1h33'41''</t>
  </si>
  <si>
    <t>33</t>
  </si>
  <si>
    <t>CHANDON LOUISE</t>
  </si>
  <si>
    <t>2477025</t>
  </si>
  <si>
    <t>SEF / 2000</t>
  </si>
  <si>
    <t>1h33'48''</t>
  </si>
  <si>
    <t>34</t>
  </si>
  <si>
    <t>RICHARDOT CHRISTOPHE</t>
  </si>
  <si>
    <t>448068</t>
  </si>
  <si>
    <t>1h34'33''</t>
  </si>
  <si>
    <t>35</t>
  </si>
  <si>
    <t>LECENE CHARLYNE</t>
  </si>
  <si>
    <t>1711489</t>
  </si>
  <si>
    <t>ESF / 2001</t>
  </si>
  <si>
    <t>1h34'39''</t>
  </si>
  <si>
    <t>36</t>
  </si>
  <si>
    <t>DOUINE YOANN</t>
  </si>
  <si>
    <t>2345287</t>
  </si>
  <si>
    <t>1h35'00''</t>
  </si>
  <si>
    <t>37</t>
  </si>
  <si>
    <t>MANSEAU ANTHONY</t>
  </si>
  <si>
    <t>2517818</t>
  </si>
  <si>
    <t>1h35'17''</t>
  </si>
  <si>
    <t>38</t>
  </si>
  <si>
    <t>DUCLOS ALEXANDRE</t>
  </si>
  <si>
    <t>1h35'34''</t>
  </si>
  <si>
    <t>39</t>
  </si>
  <si>
    <t>GUERRIERO ARNAUD (ITA)</t>
  </si>
  <si>
    <t>SEM / 1993</t>
  </si>
  <si>
    <t>1h35'43''</t>
  </si>
  <si>
    <t>40</t>
  </si>
  <si>
    <t>DOUGUET JEAN-CHRISTOPHE</t>
  </si>
  <si>
    <t>2487240</t>
  </si>
  <si>
    <t>M2M / 1974</t>
  </si>
  <si>
    <t>1h36'58''</t>
  </si>
  <si>
    <t>41</t>
  </si>
  <si>
    <t>PETITDEMANGE MAXIMILIEN</t>
  </si>
  <si>
    <t>1155106</t>
  </si>
  <si>
    <t>1h37'17''</t>
  </si>
  <si>
    <t>42</t>
  </si>
  <si>
    <t>NICOLAS TOUSSAINT BRIGITTE</t>
  </si>
  <si>
    <t>534719</t>
  </si>
  <si>
    <t>M3F / 1972</t>
  </si>
  <si>
    <t>1h37'21''</t>
  </si>
  <si>
    <t>43</t>
  </si>
  <si>
    <t>BUGNET OLIVIER</t>
  </si>
  <si>
    <t>1040663</t>
  </si>
  <si>
    <t>1h37'31''</t>
  </si>
  <si>
    <t>44</t>
  </si>
  <si>
    <t>CLAVEAU LAURE</t>
  </si>
  <si>
    <t>2321009</t>
  </si>
  <si>
    <t>M0F / 1986</t>
  </si>
  <si>
    <t>Pays De Nemours Running</t>
  </si>
  <si>
    <t>1h37'47''</t>
  </si>
  <si>
    <t>45</t>
  </si>
  <si>
    <t>CONSTANT FRANCOIS</t>
  </si>
  <si>
    <t>1h37'50''</t>
  </si>
  <si>
    <t>46</t>
  </si>
  <si>
    <t>DEPARIS FREDERIC</t>
  </si>
  <si>
    <t>M4M / 1967</t>
  </si>
  <si>
    <t>1h38'03''</t>
  </si>
  <si>
    <t>47</t>
  </si>
  <si>
    <t>MOINARD CYRILLE</t>
  </si>
  <si>
    <t>1h38'13''</t>
  </si>
  <si>
    <t>48</t>
  </si>
  <si>
    <t>BOUKHLIFA RACHID CHKI</t>
  </si>
  <si>
    <t>1h38'33''</t>
  </si>
  <si>
    <t>49</t>
  </si>
  <si>
    <t>MACHADO PAULO (POR)</t>
  </si>
  <si>
    <t>M3M / 1969</t>
  </si>
  <si>
    <t>1h38'51''</t>
  </si>
  <si>
    <t>50</t>
  </si>
  <si>
    <t>ALLOGHO BOUNDZANGA AUROR</t>
  </si>
  <si>
    <t>SEF / 1989</t>
  </si>
  <si>
    <t>1h39'29''</t>
  </si>
  <si>
    <t>51</t>
  </si>
  <si>
    <t>MORIN CHRISTOPHE</t>
  </si>
  <si>
    <t>1762503</t>
  </si>
  <si>
    <t>M1M / 1981</t>
  </si>
  <si>
    <t>1h40'31''</t>
  </si>
  <si>
    <t>52</t>
  </si>
  <si>
    <t>GROSCLAUDE REMI</t>
  </si>
  <si>
    <t>1h40'40''</t>
  </si>
  <si>
    <t>53</t>
  </si>
  <si>
    <t>MICHEL JEAN-LUC</t>
  </si>
  <si>
    <t>2455276</t>
  </si>
  <si>
    <t>M3M / 1970</t>
  </si>
  <si>
    <t>1h41'10''</t>
  </si>
  <si>
    <t>54</t>
  </si>
  <si>
    <t>COLLAUDIN SEBASTIEN</t>
  </si>
  <si>
    <t>1931947</t>
  </si>
  <si>
    <t>1h41'51''</t>
  </si>
  <si>
    <t>55</t>
  </si>
  <si>
    <t>MOREAU MICKAEL</t>
  </si>
  <si>
    <t>2352278</t>
  </si>
  <si>
    <t>Esperance Endurance Trai</t>
  </si>
  <si>
    <t>010</t>
  </si>
  <si>
    <t>G-E</t>
  </si>
  <si>
    <t>1h41'58''</t>
  </si>
  <si>
    <t>56</t>
  </si>
  <si>
    <t>PAILLOT LUC</t>
  </si>
  <si>
    <t>1h41'59''</t>
  </si>
  <si>
    <t>57</t>
  </si>
  <si>
    <t>WIEROSKI DAVID</t>
  </si>
  <si>
    <t>M2M / 1975</t>
  </si>
  <si>
    <t>1h42'24''</t>
  </si>
  <si>
    <t>58</t>
  </si>
  <si>
    <t>RIANDET JEROME</t>
  </si>
  <si>
    <t>1h42'51''</t>
  </si>
  <si>
    <t>59</t>
  </si>
  <si>
    <t>DESCAVES CAROLE</t>
  </si>
  <si>
    <t>1568502</t>
  </si>
  <si>
    <t>M3F / 1970</t>
  </si>
  <si>
    <t>1h43'00''</t>
  </si>
  <si>
    <t>60</t>
  </si>
  <si>
    <t>GARCIA RENAUD</t>
  </si>
  <si>
    <t>2338741</t>
  </si>
  <si>
    <t>1h43'04''</t>
  </si>
  <si>
    <t>61</t>
  </si>
  <si>
    <t>PLEAU ALINE</t>
  </si>
  <si>
    <t>M1F / 1979</t>
  </si>
  <si>
    <t>1h43'19''</t>
  </si>
  <si>
    <t>62</t>
  </si>
  <si>
    <t>FEUILLU THOMAS</t>
  </si>
  <si>
    <t>ESM / 2001</t>
  </si>
  <si>
    <t>1h43'43''</t>
  </si>
  <si>
    <t>63</t>
  </si>
  <si>
    <t>DESESSARD PHILIPPE</t>
  </si>
  <si>
    <t>495958</t>
  </si>
  <si>
    <t>M5M / 1960</t>
  </si>
  <si>
    <t>1h44'02''</t>
  </si>
  <si>
    <t>64</t>
  </si>
  <si>
    <t>ESTHER NICOLAS</t>
  </si>
  <si>
    <t>638356</t>
  </si>
  <si>
    <t>M0M / 1986</t>
  </si>
  <si>
    <t>1h44'22''</t>
  </si>
  <si>
    <t>65</t>
  </si>
  <si>
    <t>LAMBERT CORENTIN</t>
  </si>
  <si>
    <t>2220166</t>
  </si>
  <si>
    <t>Ac Du Pays De Meaux</t>
  </si>
  <si>
    <t>1h44'23''</t>
  </si>
  <si>
    <t>66</t>
  </si>
  <si>
    <t>CLANET NICOLAS</t>
  </si>
  <si>
    <t>SEM / 1998</t>
  </si>
  <si>
    <t>1h44'24''</t>
  </si>
  <si>
    <t>67</t>
  </si>
  <si>
    <t>MECHIN LUCAS</t>
  </si>
  <si>
    <t>ESM / 2003</t>
  </si>
  <si>
    <t>1h44'26''</t>
  </si>
  <si>
    <t>68</t>
  </si>
  <si>
    <t>PELLISSIER OLIVIER</t>
  </si>
  <si>
    <t>1h44'50''</t>
  </si>
  <si>
    <t>69</t>
  </si>
  <si>
    <t>BUDIN ROMUALD</t>
  </si>
  <si>
    <t>2500671</t>
  </si>
  <si>
    <t>1h44'56''</t>
  </si>
  <si>
    <t>70</t>
  </si>
  <si>
    <t>KORMAN LEA</t>
  </si>
  <si>
    <t>2398101</t>
  </si>
  <si>
    <t>SEF / 1990</t>
  </si>
  <si>
    <t>1h45'21''</t>
  </si>
  <si>
    <t>71</t>
  </si>
  <si>
    <t>BARDIN ANTOINE</t>
  </si>
  <si>
    <t>1h45'29''</t>
  </si>
  <si>
    <t>72</t>
  </si>
  <si>
    <t>FONTAINE LUCIE</t>
  </si>
  <si>
    <t>M0F / 1987</t>
  </si>
  <si>
    <t>1h45'37''</t>
  </si>
  <si>
    <t>73</t>
  </si>
  <si>
    <t>COUDERT JACQUES</t>
  </si>
  <si>
    <t>1h46'37''</t>
  </si>
  <si>
    <t>74</t>
  </si>
  <si>
    <t>TOUSSAINT CHARLOTTE</t>
  </si>
  <si>
    <t>610944</t>
  </si>
  <si>
    <t>SEF / 1998</t>
  </si>
  <si>
    <t>1h46'39''</t>
  </si>
  <si>
    <t>75</t>
  </si>
  <si>
    <t>BOURCIER JULIEN</t>
  </si>
  <si>
    <t>M0M / 1984</t>
  </si>
  <si>
    <t>1h47'08''</t>
  </si>
  <si>
    <t>76</t>
  </si>
  <si>
    <t>AMADOR VICTOR</t>
  </si>
  <si>
    <t>2401554</t>
  </si>
  <si>
    <t>1h48'30''</t>
  </si>
  <si>
    <t>77</t>
  </si>
  <si>
    <t>BONNERAVE CLAUDE</t>
  </si>
  <si>
    <t>349134</t>
  </si>
  <si>
    <t>M6M / 1956</t>
  </si>
  <si>
    <t>Ua Villenoy</t>
  </si>
  <si>
    <t>1h48'54''</t>
  </si>
  <si>
    <t>78</t>
  </si>
  <si>
    <t>ROSCAMP PHILIPPE</t>
  </si>
  <si>
    <t>2220393</t>
  </si>
  <si>
    <t>Usa Chapelle St Luc</t>
  </si>
  <si>
    <t>1h49'01''</t>
  </si>
  <si>
    <t>79</t>
  </si>
  <si>
    <t>BAUWENS ARNAUD</t>
  </si>
  <si>
    <t>981160</t>
  </si>
  <si>
    <t>1h49'28''</t>
  </si>
  <si>
    <t>80</t>
  </si>
  <si>
    <t>LEFEVRE FABIEN</t>
  </si>
  <si>
    <t>1h49'48''</t>
  </si>
  <si>
    <t>81</t>
  </si>
  <si>
    <t>LIROT DOMINIQUE</t>
  </si>
  <si>
    <t>1802503</t>
  </si>
  <si>
    <t>Us Nemours St Pierre Ath</t>
  </si>
  <si>
    <t>1h49'57''</t>
  </si>
  <si>
    <t>82</t>
  </si>
  <si>
    <t>CLEMENT NICOLAS</t>
  </si>
  <si>
    <t>2187444</t>
  </si>
  <si>
    <t>1h50'15''</t>
  </si>
  <si>
    <t>83</t>
  </si>
  <si>
    <t>HENRIOT MAXIME</t>
  </si>
  <si>
    <t>SEM / 1991</t>
  </si>
  <si>
    <t>1h51'15''</t>
  </si>
  <si>
    <t>84</t>
  </si>
  <si>
    <t>BEN AZOUZ MICHEL</t>
  </si>
  <si>
    <t>602340</t>
  </si>
  <si>
    <t>Us Roissy En Brie</t>
  </si>
  <si>
    <t>1h51'18''</t>
  </si>
  <si>
    <t>85</t>
  </si>
  <si>
    <t>ROQUETA PASCAL</t>
  </si>
  <si>
    <t>1h51'40''</t>
  </si>
  <si>
    <t>86</t>
  </si>
  <si>
    <t>PACELLA HUGO</t>
  </si>
  <si>
    <t>1h52'02''</t>
  </si>
  <si>
    <t>87</t>
  </si>
  <si>
    <t>LEROY LAURIS</t>
  </si>
  <si>
    <t>M6M / 1958</t>
  </si>
  <si>
    <t>1h52'18''</t>
  </si>
  <si>
    <t>88</t>
  </si>
  <si>
    <t>DOMINGUES ROBERTO (POR)</t>
  </si>
  <si>
    <t>1h54'03''</t>
  </si>
  <si>
    <t>89</t>
  </si>
  <si>
    <t>ROUSSEAUD JEAN-MICHEL</t>
  </si>
  <si>
    <t>1h54'05''</t>
  </si>
  <si>
    <t>90</t>
  </si>
  <si>
    <t>WLODYKA JEAN-MICHEL</t>
  </si>
  <si>
    <t>1655379</t>
  </si>
  <si>
    <t>1h54'14''</t>
  </si>
  <si>
    <t>91</t>
  </si>
  <si>
    <t>AUGE PASCAL</t>
  </si>
  <si>
    <t>1h54'22''</t>
  </si>
  <si>
    <t>92</t>
  </si>
  <si>
    <t>MIETTE CHARLES</t>
  </si>
  <si>
    <t>1h55'04''</t>
  </si>
  <si>
    <t>93</t>
  </si>
  <si>
    <t>COULIBALY KOROTOUMOU</t>
  </si>
  <si>
    <t>2247750</t>
  </si>
  <si>
    <t>1h55'10''</t>
  </si>
  <si>
    <t>94</t>
  </si>
  <si>
    <t>LEFEBVRE YANN</t>
  </si>
  <si>
    <t>146921</t>
  </si>
  <si>
    <t>M0M / 1987</t>
  </si>
  <si>
    <t>1h55'28''</t>
  </si>
  <si>
    <t>95</t>
  </si>
  <si>
    <t>ZIGANTE GREGORY</t>
  </si>
  <si>
    <t>2226098</t>
  </si>
  <si>
    <t>1h55'51''</t>
  </si>
  <si>
    <t>96</t>
  </si>
  <si>
    <t>MAILLARD DAVID</t>
  </si>
  <si>
    <t>1420408</t>
  </si>
  <si>
    <t>1h56'01''</t>
  </si>
  <si>
    <t>97</t>
  </si>
  <si>
    <t>CHAVIGNY MARGAULT</t>
  </si>
  <si>
    <t>SEF / 1995</t>
  </si>
  <si>
    <t>1h57'45''</t>
  </si>
  <si>
    <t>98</t>
  </si>
  <si>
    <t>POITEVIN BERENICE</t>
  </si>
  <si>
    <t>1h57'49''</t>
  </si>
  <si>
    <t>99</t>
  </si>
  <si>
    <t>TILLOU GWENAELLE</t>
  </si>
  <si>
    <t>2200114</t>
  </si>
  <si>
    <t>1h58'03''</t>
  </si>
  <si>
    <t>100</t>
  </si>
  <si>
    <t>ADAM EMELINE</t>
  </si>
  <si>
    <t>101</t>
  </si>
  <si>
    <t>COURSIER MICKAEL</t>
  </si>
  <si>
    <t>1h58'22''</t>
  </si>
  <si>
    <t>102</t>
  </si>
  <si>
    <t>VANOUDENDYCKE NICOLAS</t>
  </si>
  <si>
    <t>1h59'07''</t>
  </si>
  <si>
    <t>103</t>
  </si>
  <si>
    <t>GUILLAUME PASCAL</t>
  </si>
  <si>
    <t>1h59'09''</t>
  </si>
  <si>
    <t>104</t>
  </si>
  <si>
    <t>MARGERIE VIRGINIE</t>
  </si>
  <si>
    <t>1205446</t>
  </si>
  <si>
    <t>M3F / 1973</t>
  </si>
  <si>
    <t>1h59'51''</t>
  </si>
  <si>
    <t>105</t>
  </si>
  <si>
    <t>DENAULES JEAN-PAUL</t>
  </si>
  <si>
    <t>1764227</t>
  </si>
  <si>
    <t>M5M / 1963</t>
  </si>
  <si>
    <t>2h00'09''</t>
  </si>
  <si>
    <t>106</t>
  </si>
  <si>
    <t>LESAFFRE PHILIPPE</t>
  </si>
  <si>
    <t>2h00'58''</t>
  </si>
  <si>
    <t>107</t>
  </si>
  <si>
    <t>MOREAU RAPHAEL</t>
  </si>
  <si>
    <t>2h01'13''</t>
  </si>
  <si>
    <t>108</t>
  </si>
  <si>
    <t>ARDOUIN HELENE</t>
  </si>
  <si>
    <t>M1F / 1980</t>
  </si>
  <si>
    <t>2h01'48''</t>
  </si>
  <si>
    <t>109</t>
  </si>
  <si>
    <t>BECQUART TRISTAN</t>
  </si>
  <si>
    <t>2439357</t>
  </si>
  <si>
    <t>2h01'49''</t>
  </si>
  <si>
    <t>110</t>
  </si>
  <si>
    <t>BITAUT VINCENT</t>
  </si>
  <si>
    <t>2h02'00''</t>
  </si>
  <si>
    <t>111</t>
  </si>
  <si>
    <t>CAPON DAVID</t>
  </si>
  <si>
    <t>2h02'51''</t>
  </si>
  <si>
    <t>112</t>
  </si>
  <si>
    <t>GREGOIRE KAREN</t>
  </si>
  <si>
    <t>M1F / 1983</t>
  </si>
  <si>
    <t>2h03'17''</t>
  </si>
  <si>
    <t>113</t>
  </si>
  <si>
    <t>HUCHE ANTHONY</t>
  </si>
  <si>
    <t>2h03'27''</t>
  </si>
  <si>
    <t>114</t>
  </si>
  <si>
    <t>SERRIE KARINE</t>
  </si>
  <si>
    <t>1487144</t>
  </si>
  <si>
    <t>M3F / 1969</t>
  </si>
  <si>
    <t>2h05'09''</t>
  </si>
  <si>
    <t>115</t>
  </si>
  <si>
    <t>GAUTREAU DAVID</t>
  </si>
  <si>
    <t>2h05'28''</t>
  </si>
  <si>
    <t>116</t>
  </si>
  <si>
    <t>OTTIN ERIC</t>
  </si>
  <si>
    <t>M6M / 1954</t>
  </si>
  <si>
    <t>2h05'39''</t>
  </si>
  <si>
    <t>117</t>
  </si>
  <si>
    <t>BOULANGE YANN</t>
  </si>
  <si>
    <t>2455368</t>
  </si>
  <si>
    <t>2h05'42''</t>
  </si>
  <si>
    <t>118</t>
  </si>
  <si>
    <t>PAUQUET PHILIPPE</t>
  </si>
  <si>
    <t>511169</t>
  </si>
  <si>
    <t>M3M / 1971</t>
  </si>
  <si>
    <t>2h05'46''</t>
  </si>
  <si>
    <t>119</t>
  </si>
  <si>
    <t>VION JEROME</t>
  </si>
  <si>
    <t>2h05'50''</t>
  </si>
  <si>
    <t>120</t>
  </si>
  <si>
    <t>DOUGUET NADIA</t>
  </si>
  <si>
    <t>2510112</t>
  </si>
  <si>
    <t>M2F / 1976</t>
  </si>
  <si>
    <t>2h05'53''</t>
  </si>
  <si>
    <t>121</t>
  </si>
  <si>
    <t>FONTAINE NICOLAS</t>
  </si>
  <si>
    <t>2h06'12''</t>
  </si>
  <si>
    <t>122</t>
  </si>
  <si>
    <t>BAILLY CLEMENT</t>
  </si>
  <si>
    <t>2h06'15''</t>
  </si>
  <si>
    <t>123</t>
  </si>
  <si>
    <t>HEDUY GAUTHIER</t>
  </si>
  <si>
    <t>2h06'23''</t>
  </si>
  <si>
    <t>124</t>
  </si>
  <si>
    <t>LANIESSE SYLVIE</t>
  </si>
  <si>
    <t>687774</t>
  </si>
  <si>
    <t>M4F / 1966</t>
  </si>
  <si>
    <t>2h06'40''</t>
  </si>
  <si>
    <t>125</t>
  </si>
  <si>
    <t>BOULANGE MICKAEL</t>
  </si>
  <si>
    <t>2369945</t>
  </si>
  <si>
    <t>2h06'43''</t>
  </si>
  <si>
    <t>126</t>
  </si>
  <si>
    <t>GUILVERT AURORE</t>
  </si>
  <si>
    <t>SEF / 1992</t>
  </si>
  <si>
    <t>2h06'55''</t>
  </si>
  <si>
    <t>127</t>
  </si>
  <si>
    <t>RODRIGUEZ NELLO TEO</t>
  </si>
  <si>
    <t>2h07'28''</t>
  </si>
  <si>
    <t>128</t>
  </si>
  <si>
    <t>BENIERE ADELINE</t>
  </si>
  <si>
    <t>1672130</t>
  </si>
  <si>
    <t>2h07'36''</t>
  </si>
  <si>
    <t>129</t>
  </si>
  <si>
    <t>GUICHARD CHARLOTTE</t>
  </si>
  <si>
    <t>M0F / 1988</t>
  </si>
  <si>
    <t>2h08'27''</t>
  </si>
  <si>
    <t>130</t>
  </si>
  <si>
    <t>CHAVIGNY CLEMENT</t>
  </si>
  <si>
    <t>SEM / 1996</t>
  </si>
  <si>
    <t>2h09'22''</t>
  </si>
  <si>
    <t>131</t>
  </si>
  <si>
    <t>CHAUFFOURIER CYRIL</t>
  </si>
  <si>
    <t>1863431</t>
  </si>
  <si>
    <t>2h09'26''</t>
  </si>
  <si>
    <t>132</t>
  </si>
  <si>
    <t>LELOUP FABIEN</t>
  </si>
  <si>
    <t>1572967</t>
  </si>
  <si>
    <t>2h10'03''</t>
  </si>
  <si>
    <t>133</t>
  </si>
  <si>
    <t>PHEULPIN ANGELIQUE</t>
  </si>
  <si>
    <t>2h10'08''</t>
  </si>
  <si>
    <t>134</t>
  </si>
  <si>
    <t>FRANCOIS STEPHANE</t>
  </si>
  <si>
    <t>1745296</t>
  </si>
  <si>
    <t>2h10'10''</t>
  </si>
  <si>
    <t>135</t>
  </si>
  <si>
    <t>SEVESTRE BENOIT</t>
  </si>
  <si>
    <t>2h10'31''</t>
  </si>
  <si>
    <t>136</t>
  </si>
  <si>
    <t>STOJANOWSKI HELOISE</t>
  </si>
  <si>
    <t>2497236</t>
  </si>
  <si>
    <t>SEF / 1994</t>
  </si>
  <si>
    <t>2h12'23''</t>
  </si>
  <si>
    <t>137</t>
  </si>
  <si>
    <t>MARCINIAK CAROLE</t>
  </si>
  <si>
    <t>2354904</t>
  </si>
  <si>
    <t>2h13'32''</t>
  </si>
  <si>
    <t>138</t>
  </si>
  <si>
    <t>VEILLAT DELPHINE</t>
  </si>
  <si>
    <t>M0F / 1984</t>
  </si>
  <si>
    <t>2h13'49''</t>
  </si>
  <si>
    <t>139</t>
  </si>
  <si>
    <t>LECLERC FABRICE</t>
  </si>
  <si>
    <t>2h14'11''</t>
  </si>
  <si>
    <t>140</t>
  </si>
  <si>
    <t>LESAFFRE RACHEL</t>
  </si>
  <si>
    <t>M2F / 1977</t>
  </si>
  <si>
    <t>2h15'29''</t>
  </si>
  <si>
    <t>141</t>
  </si>
  <si>
    <t>GROD ALEXIS</t>
  </si>
  <si>
    <t>2h15'56''</t>
  </si>
  <si>
    <t>142</t>
  </si>
  <si>
    <t>KHAMHOME ALEXANDRE</t>
  </si>
  <si>
    <t>1188081</t>
  </si>
  <si>
    <t>2h16'15''</t>
  </si>
  <si>
    <t>143</t>
  </si>
  <si>
    <t>LE GOFF KELLY</t>
  </si>
  <si>
    <t>2h16'29''</t>
  </si>
  <si>
    <t>144</t>
  </si>
  <si>
    <t>LAMBERT HERVE</t>
  </si>
  <si>
    <t>279614</t>
  </si>
  <si>
    <t>2h16'31''</t>
  </si>
  <si>
    <t>145</t>
  </si>
  <si>
    <t>CHARTAN SIMON</t>
  </si>
  <si>
    <t>103894</t>
  </si>
  <si>
    <t>2h18'33''</t>
  </si>
  <si>
    <t>146</t>
  </si>
  <si>
    <t>LAULY BLANDINE</t>
  </si>
  <si>
    <t>M2F / 1978</t>
  </si>
  <si>
    <t>2h26'50''</t>
  </si>
  <si>
    <t>147</t>
  </si>
  <si>
    <t>ROUSSEAUD BEATRICE</t>
  </si>
  <si>
    <t>M4F / 1967</t>
  </si>
  <si>
    <t>2h27'21''</t>
  </si>
  <si>
    <t>148</t>
  </si>
  <si>
    <t>FIEVET NICOLAS</t>
  </si>
  <si>
    <t>1467735</t>
  </si>
  <si>
    <t>2h29'17''</t>
  </si>
  <si>
    <t>149</t>
  </si>
  <si>
    <t>ZOETEMELK STEPHANIE</t>
  </si>
  <si>
    <t>2316489</t>
  </si>
  <si>
    <t>2h30'28''</t>
  </si>
  <si>
    <t>150</t>
  </si>
  <si>
    <t>HUM DANIELLA</t>
  </si>
  <si>
    <t>2028079</t>
  </si>
  <si>
    <t>2h30'38''</t>
  </si>
  <si>
    <t>151</t>
  </si>
  <si>
    <t>COURANT VIRGINIE</t>
  </si>
  <si>
    <t>2h31'11''</t>
  </si>
  <si>
    <t>152</t>
  </si>
  <si>
    <t>SPONEM LUDO</t>
  </si>
  <si>
    <t>2h31'13''</t>
  </si>
  <si>
    <t>153</t>
  </si>
  <si>
    <t>DAVOUST ALINE</t>
  </si>
  <si>
    <t>1587629</t>
  </si>
  <si>
    <t>M4F / 1968</t>
  </si>
  <si>
    <t>2h31'57''</t>
  </si>
  <si>
    <t>154</t>
  </si>
  <si>
    <t>CAMPIN CELINE</t>
  </si>
  <si>
    <t>2h34'16''</t>
  </si>
  <si>
    <t>155</t>
  </si>
  <si>
    <t>SERVIERE BENEDICTE</t>
  </si>
  <si>
    <t>M0F / 1985</t>
  </si>
  <si>
    <t>2h36'21''</t>
  </si>
  <si>
    <t>156</t>
  </si>
  <si>
    <t>RODRIGUEZ NELLO INES</t>
  </si>
  <si>
    <t>2h47'45''</t>
  </si>
  <si>
    <t>157</t>
  </si>
  <si>
    <t>CONTOZ LIONEL</t>
  </si>
  <si>
    <t>2h47'46''</t>
  </si>
  <si>
    <t>Page -1 de 1</t>
  </si>
  <si>
    <t>rescompet</t>
  </si>
  <si>
    <t>SEXE</t>
  </si>
  <si>
    <t>CHALLENGE</t>
  </si>
  <si>
    <t>Colonne1</t>
  </si>
  <si>
    <t>A</t>
  </si>
  <si>
    <t>B</t>
  </si>
  <si>
    <t>V</t>
  </si>
  <si>
    <t>P</t>
  </si>
  <si>
    <t>Type course</t>
  </si>
  <si>
    <t>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</si>
</sst>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&quot;/&quot;dd&quot;/&quot;yyyy"/>
  </numFmts>
  <fonts count="8" x14ac:knownFonts="1">
    <font>
      <sz val="10"/>
      <color indexed="8"/>
      <name val="MS Sans Serif"/>
    </font>
    <font>
      <b/>
      <sz val="12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i/>
      <sz val="8.2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13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FD082B-60E7-49B0-BE3E-5B54917BB802}" name="Tableau1" displayName="Tableau1" ref="A8:K165" totalsRowShown="0" headerRowDxfId="12" dataDxfId="11">
  <autoFilter ref="A8:K165" xr:uid="{C6FD082B-60E7-49B0-BE3E-5B54917BB802}"/>
  <tableColumns count="11">
    <tableColumn id="1" xr3:uid="{CDEC88F1-B861-49DE-9455-BB0A446D4CB9}" name="place" dataDxfId="10"/>
    <tableColumn id="2" xr3:uid="{F89AA403-9F6F-4606-A98B-91E075B8CAEE}" name="nom prénom" dataDxfId="9"/>
    <tableColumn id="3" xr3:uid="{46E4B85C-F791-4E68-9DB3-3B868BDF67F8}" name="Colonne1" dataDxfId="8"/>
    <tableColumn id="4" xr3:uid="{26E90072-28FF-420E-87E2-639FFBFD6BE5}" name="n° licence" dataDxfId="7"/>
    <tableColumn id="5" xr3:uid="{BAE91969-411E-457B-9A73-9F3FD8F54552}" name="catégorie / année naissance" dataDxfId="6"/>
    <tableColumn id="6" xr3:uid="{318D3D55-B21C-495F-B6C0-6285DC013D06}" name="club" dataDxfId="5"/>
    <tableColumn id="7" xr3:uid="{EA63C6D3-3E0B-4D67-9755-1E0B3A593797}" name="departement" dataDxfId="4"/>
    <tableColumn id="8" xr3:uid="{0955B738-E29F-4206-AD0D-A11BA837E606}" name="région" dataDxfId="3"/>
    <tableColumn id="9" xr3:uid="{5824B4B8-DC04-46AE-8743-1BD0795CB0C4}" name="temps" dataDxfId="2"/>
    <tableColumn id="10" xr3:uid="{151E4A8C-3EB0-4EBD-959B-3CCCB86CC63B}" name="SEXE" dataDxfId="1">
      <calculatedColumnFormula>MID(E9,3,1)</calculatedColumnFormula>
    </tableColumn>
    <tableColumn id="11" xr3:uid="{9674E4C6-AD42-49CA-90F2-44320C6AFE12}" name="CHALLENGE" dataDxfId="0">
      <calculatedColumnFormula>IF(AND(J9="M",G9="077"),MAX(VLOOKUP($F$6,tPoint[],2,0)-1*COUNTIFS($J$8:J8,"M",$G$8:$G8,"077"),1),
IF(AND(J9="F",G9="077"),MAX(VLOOKUP($F$6,tPoint[],2,0)-1*COUNTIFS($J$8:J8,"F",$G$8:$G8,"077"),1),""))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8A7C7F-3029-4273-B7A8-3296DC97319A}" name="tPoint" displayName="tPoint" ref="M8:N12" totalsRowShown="0">
  <autoFilter ref="M8:N12" xr:uid="{E38A7C7F-3029-4273-B7A8-3296DC97319A}"/>
  <tableColumns count="2">
    <tableColumn id="1" xr3:uid="{CFA2B76E-5E6D-4B41-A162-6998ABF74B03}" name="Type course"/>
    <tableColumn id="2" xr3:uid="{F09C7BFB-3083-46FF-AF6D-88205051EAF0}" name="Poi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1"/>
  <sheetViews>
    <sheetView tabSelected="1" workbookViewId="0">
      <selection activeCell="F6" sqref="F6"/>
    </sheetView>
  </sheetViews>
  <sheetFormatPr baseColWidth="10" defaultRowHeight="12.75" x14ac:dyDescent="0.2"/>
  <cols>
    <col min="1" max="1" width="19.5703125" customWidth="1"/>
    <col min="2" max="2" width="29.42578125" customWidth="1"/>
    <col min="3" max="4" width="11.28515625" customWidth="1"/>
    <col min="5" max="5" width="27.42578125" customWidth="1"/>
    <col min="6" max="6" width="21.5703125" customWidth="1"/>
    <col min="7" max="7" width="14" customWidth="1"/>
    <col min="8" max="8" width="8.5703125" customWidth="1"/>
    <col min="9" max="9" width="8.42578125" customWidth="1"/>
    <col min="10" max="10" width="11.42578125" style="6"/>
    <col min="11" max="11" width="14.5703125" style="6" customWidth="1"/>
    <col min="13" max="13" width="14" customWidth="1"/>
  </cols>
  <sheetData>
    <row r="1" spans="1:14" ht="15.75" x14ac:dyDescent="0.2">
      <c r="F1" s="1" t="s">
        <v>0</v>
      </c>
    </row>
    <row r="3" spans="1:14" x14ac:dyDescent="0.2">
      <c r="F3" s="2" t="s">
        <v>1</v>
      </c>
    </row>
    <row r="4" spans="1:14" x14ac:dyDescent="0.2">
      <c r="F4" s="2" t="s">
        <v>2</v>
      </c>
    </row>
    <row r="5" spans="1:14" x14ac:dyDescent="0.2">
      <c r="F5" s="2" t="s">
        <v>3</v>
      </c>
    </row>
    <row r="6" spans="1:14" x14ac:dyDescent="0.2">
      <c r="F6" s="10" t="s">
        <v>677</v>
      </c>
    </row>
    <row r="7" spans="1:14" x14ac:dyDescent="0.2">
      <c r="A7" s="3" t="s">
        <v>4</v>
      </c>
      <c r="C7" s="3" t="s">
        <v>5</v>
      </c>
      <c r="E7" s="3" t="s">
        <v>6</v>
      </c>
      <c r="F7" s="3" t="s">
        <v>7</v>
      </c>
      <c r="G7" s="3" t="s">
        <v>8</v>
      </c>
    </row>
    <row r="8" spans="1:14" x14ac:dyDescent="0.2">
      <c r="A8" s="6" t="s">
        <v>9</v>
      </c>
      <c r="B8" s="6" t="s">
        <v>10</v>
      </c>
      <c r="C8" s="6" t="s">
        <v>674</v>
      </c>
      <c r="D8" s="6" t="s">
        <v>11</v>
      </c>
      <c r="E8" s="6" t="s">
        <v>12</v>
      </c>
      <c r="F8" s="6" t="s">
        <v>13</v>
      </c>
      <c r="G8" s="6" t="s">
        <v>14</v>
      </c>
      <c r="H8" s="6" t="s">
        <v>15</v>
      </c>
      <c r="I8" s="6" t="s">
        <v>16</v>
      </c>
      <c r="J8" s="6" t="s">
        <v>672</v>
      </c>
      <c r="K8" s="6" t="s">
        <v>673</v>
      </c>
      <c r="M8" t="s">
        <v>679</v>
      </c>
      <c r="N8" t="s">
        <v>680</v>
      </c>
    </row>
    <row r="9" spans="1:14" x14ac:dyDescent="0.2">
      <c r="A9" s="7" t="s">
        <v>17</v>
      </c>
      <c r="B9" s="7" t="s">
        <v>18</v>
      </c>
      <c r="C9" s="6"/>
      <c r="D9" s="7" t="s">
        <v>19</v>
      </c>
      <c r="E9" s="7" t="s">
        <v>20</v>
      </c>
      <c r="F9" s="8" t="s">
        <v>21</v>
      </c>
      <c r="G9" s="8" t="s">
        <v>22</v>
      </c>
      <c r="H9" s="8" t="s">
        <v>23</v>
      </c>
      <c r="I9" s="9" t="s">
        <v>24</v>
      </c>
      <c r="J9" s="6" t="str">
        <f>MID(E9,3,1)</f>
        <v>M</v>
      </c>
      <c r="K9" s="6">
        <f>IF(AND(J9="M",G9="077"),MAX(VLOOKUP($F$6,tPoint[],2,0)-1*COUNTIFS($J$8:J8,"M",$G$8:$G8,"077"),1),
IF(AND(J9="F",G9="077"),MAX(VLOOKUP($F$6,tPoint[],2,0)-1*COUNTIFS($J$8:J8,"F",$G$8:$G8,"077"),1),""))</f>
        <v>50</v>
      </c>
      <c r="M9" t="s">
        <v>675</v>
      </c>
      <c r="N9">
        <v>50</v>
      </c>
    </row>
    <row r="10" spans="1:14" x14ac:dyDescent="0.2">
      <c r="A10" s="7" t="s">
        <v>25</v>
      </c>
      <c r="B10" s="7" t="s">
        <v>26</v>
      </c>
      <c r="C10" s="6"/>
      <c r="D10" s="7" t="s">
        <v>27</v>
      </c>
      <c r="E10" s="7" t="s">
        <v>28</v>
      </c>
      <c r="F10" s="8" t="s">
        <v>29</v>
      </c>
      <c r="G10" s="8" t="s">
        <v>22</v>
      </c>
      <c r="H10" s="8" t="s">
        <v>23</v>
      </c>
      <c r="I10" s="9" t="s">
        <v>30</v>
      </c>
      <c r="J10" s="6" t="str">
        <f t="shared" ref="J10:J73" si="0">MID(E10,3,1)</f>
        <v>M</v>
      </c>
      <c r="K10" s="6">
        <f>IF(AND(J10="M",G10="077"),MAX(VLOOKUP($F$6,tPoint[],2,0)-1*COUNTIFS($J$8:J9,"M",$G$8:$G9,"077"),1),
IF(AND(J10="F",G10="077"),MAX(VLOOKUP($F$6,tPoint[],2,0)-1*COUNTIFS($J$8:J9,"F",$G$8:$G9,"077"),1),""))</f>
        <v>49</v>
      </c>
      <c r="M10" t="s">
        <v>676</v>
      </c>
      <c r="N10">
        <v>40</v>
      </c>
    </row>
    <row r="11" spans="1:14" x14ac:dyDescent="0.2">
      <c r="A11" s="7" t="s">
        <v>31</v>
      </c>
      <c r="B11" s="7" t="s">
        <v>32</v>
      </c>
      <c r="C11" s="6"/>
      <c r="D11" s="7" t="s">
        <v>33</v>
      </c>
      <c r="E11" s="7" t="s">
        <v>34</v>
      </c>
      <c r="F11" s="8" t="s">
        <v>35</v>
      </c>
      <c r="G11" s="6"/>
      <c r="H11" s="6"/>
      <c r="I11" s="9" t="s">
        <v>36</v>
      </c>
      <c r="J11" s="6" t="str">
        <f t="shared" si="0"/>
        <v>M</v>
      </c>
      <c r="K11" s="6" t="str">
        <f>IF(AND(J11="M",G11="077"),MAX(VLOOKUP($F$6,tPoint[],2,0)-1*COUNTIFS($J$8:J10,"M",$G$8:$G10,"077"),1),
IF(AND(J11="F",G11="077"),MAX(VLOOKUP($F$6,tPoint[],2,0)-1*COUNTIFS($J$8:J10,"F",$G$8:$G10,"077"),1),""))</f>
        <v/>
      </c>
      <c r="M11" t="s">
        <v>677</v>
      </c>
      <c r="N11">
        <v>50</v>
      </c>
    </row>
    <row r="12" spans="1:14" x14ac:dyDescent="0.2">
      <c r="A12" s="7" t="s">
        <v>37</v>
      </c>
      <c r="B12" s="7" t="s">
        <v>38</v>
      </c>
      <c r="C12" s="6"/>
      <c r="D12" s="7" t="s">
        <v>39</v>
      </c>
      <c r="E12" s="7" t="s">
        <v>40</v>
      </c>
      <c r="F12" s="8" t="s">
        <v>21</v>
      </c>
      <c r="G12" s="8" t="s">
        <v>22</v>
      </c>
      <c r="H12" s="8" t="s">
        <v>23</v>
      </c>
      <c r="I12" s="9" t="s">
        <v>41</v>
      </c>
      <c r="J12" s="6" t="str">
        <f t="shared" si="0"/>
        <v>M</v>
      </c>
      <c r="K12" s="6">
        <f>IF(AND(J12="M",G12="077"),MAX(VLOOKUP($F$6,tPoint[],2,0)-1*COUNTIFS($J$8:J11,"M",$G$8:$G11,"077"),1),
IF(AND(J12="F",G12="077"),MAX(VLOOKUP($F$6,tPoint[],2,0)-1*COUNTIFS($J$8:J11,"F",$G$8:$G11,"077"),1),""))</f>
        <v>48</v>
      </c>
      <c r="M12" t="s">
        <v>678</v>
      </c>
      <c r="N12">
        <v>30</v>
      </c>
    </row>
    <row r="13" spans="1:14" x14ac:dyDescent="0.2">
      <c r="A13" s="7" t="s">
        <v>42</v>
      </c>
      <c r="B13" s="7" t="s">
        <v>43</v>
      </c>
      <c r="C13" s="6"/>
      <c r="D13" s="7" t="s">
        <v>44</v>
      </c>
      <c r="E13" s="7" t="s">
        <v>45</v>
      </c>
      <c r="F13" s="8" t="s">
        <v>46</v>
      </c>
      <c r="G13" s="8" t="s">
        <v>22</v>
      </c>
      <c r="H13" s="8" t="s">
        <v>23</v>
      </c>
      <c r="I13" s="9" t="s">
        <v>47</v>
      </c>
      <c r="J13" s="6" t="str">
        <f t="shared" si="0"/>
        <v>M</v>
      </c>
      <c r="K13" s="6">
        <f>IF(AND(J13="M",G13="077"),MAX(VLOOKUP($F$6,tPoint[],2,0)-1*COUNTIFS($J$8:J12,"M",$G$8:$G12,"077"),1),
IF(AND(J13="F",G13="077"),MAX(VLOOKUP($F$6,tPoint[],2,0)-1*COUNTIFS($J$8:J12,"F",$G$8:$G12,"077"),1),""))</f>
        <v>47</v>
      </c>
    </row>
    <row r="14" spans="1:14" x14ac:dyDescent="0.2">
      <c r="A14" s="7" t="s">
        <v>48</v>
      </c>
      <c r="B14" s="7" t="s">
        <v>49</v>
      </c>
      <c r="C14" s="6"/>
      <c r="D14" s="7" t="s">
        <v>50</v>
      </c>
      <c r="E14" s="7" t="s">
        <v>51</v>
      </c>
      <c r="F14" s="8" t="s">
        <v>52</v>
      </c>
      <c r="G14" s="8" t="s">
        <v>53</v>
      </c>
      <c r="H14" s="8" t="s">
        <v>54</v>
      </c>
      <c r="I14" s="9" t="s">
        <v>55</v>
      </c>
      <c r="J14" s="6" t="str">
        <f t="shared" si="0"/>
        <v>M</v>
      </c>
      <c r="K14" s="6" t="str">
        <f>IF(AND(J14="M",G14="077"),MAX(VLOOKUP($F$6,tPoint[],2,0)-1*COUNTIFS($J$8:J13,"M",$G$8:$G13,"077"),1),
IF(AND(J14="F",G14="077"),MAX(VLOOKUP($F$6,tPoint[],2,0)-1*COUNTIFS($J$8:J13,"F",$G$8:$G13,"077"),1),""))</f>
        <v/>
      </c>
    </row>
    <row r="15" spans="1:14" x14ac:dyDescent="0.2">
      <c r="A15" s="7" t="s">
        <v>56</v>
      </c>
      <c r="B15" s="7" t="s">
        <v>57</v>
      </c>
      <c r="C15" s="6"/>
      <c r="D15" s="7" t="s">
        <v>58</v>
      </c>
      <c r="E15" s="7" t="s">
        <v>59</v>
      </c>
      <c r="F15" s="8" t="s">
        <v>60</v>
      </c>
      <c r="G15" s="8" t="s">
        <v>22</v>
      </c>
      <c r="H15" s="8" t="s">
        <v>23</v>
      </c>
      <c r="I15" s="9" t="s">
        <v>61</v>
      </c>
      <c r="J15" s="6" t="str">
        <f t="shared" si="0"/>
        <v>M</v>
      </c>
      <c r="K15" s="6">
        <f>IF(AND(J15="M",G15="077"),MAX(VLOOKUP($F$6,tPoint[],2,0)-1*COUNTIFS($J$8:J14,"M",$G$8:$G14,"077"),1),
IF(AND(J15="F",G15="077"),MAX(VLOOKUP($F$6,tPoint[],2,0)-1*COUNTIFS($J$8:J14,"F",$G$8:$G14,"077"),1),""))</f>
        <v>46</v>
      </c>
    </row>
    <row r="16" spans="1:14" x14ac:dyDescent="0.2">
      <c r="A16" s="7" t="s">
        <v>62</v>
      </c>
      <c r="B16" s="7" t="s">
        <v>63</v>
      </c>
      <c r="C16" s="6"/>
      <c r="D16" s="6"/>
      <c r="E16" s="7" t="s">
        <v>64</v>
      </c>
      <c r="F16" s="8" t="s">
        <v>35</v>
      </c>
      <c r="G16" s="6"/>
      <c r="H16" s="6"/>
      <c r="I16" s="9" t="s">
        <v>65</v>
      </c>
      <c r="J16" s="6" t="str">
        <f t="shared" si="0"/>
        <v>M</v>
      </c>
      <c r="K16" s="6" t="str">
        <f>IF(AND(J16="M",G16="077"),MAX(VLOOKUP($F$6,tPoint[],2,0)-1*COUNTIFS($J$8:J15,"M",$G$8:$G15,"077"),1),
IF(AND(J16="F",G16="077"),MAX(VLOOKUP($F$6,tPoint[],2,0)-1*COUNTIFS($J$8:J15,"F",$G$8:$G15,"077"),1),""))</f>
        <v/>
      </c>
    </row>
    <row r="17" spans="1:11" x14ac:dyDescent="0.2">
      <c r="A17" s="7" t="s">
        <v>66</v>
      </c>
      <c r="B17" s="7" t="s">
        <v>67</v>
      </c>
      <c r="C17" s="6"/>
      <c r="D17" s="6"/>
      <c r="E17" s="7" t="s">
        <v>68</v>
      </c>
      <c r="F17" s="8" t="s">
        <v>35</v>
      </c>
      <c r="G17" s="6"/>
      <c r="H17" s="6"/>
      <c r="I17" s="9" t="s">
        <v>69</v>
      </c>
      <c r="J17" s="6" t="str">
        <f t="shared" si="0"/>
        <v>M</v>
      </c>
      <c r="K17" s="6" t="str">
        <f>IF(AND(J17="M",G17="077"),MAX(VLOOKUP($F$6,tPoint[],2,0)-1*COUNTIFS($J$8:J16,"M",$G$8:$G16,"077"),1),
IF(AND(J17="F",G17="077"),MAX(VLOOKUP($F$6,tPoint[],2,0)-1*COUNTIFS($J$8:J16,"F",$G$8:$G16,"077"),1),""))</f>
        <v/>
      </c>
    </row>
    <row r="18" spans="1:11" x14ac:dyDescent="0.2">
      <c r="A18" s="7" t="s">
        <v>70</v>
      </c>
      <c r="B18" s="7" t="s">
        <v>71</v>
      </c>
      <c r="C18" s="6"/>
      <c r="D18" s="7" t="s">
        <v>72</v>
      </c>
      <c r="E18" s="7" t="s">
        <v>73</v>
      </c>
      <c r="F18" s="8" t="s">
        <v>35</v>
      </c>
      <c r="G18" s="6"/>
      <c r="H18" s="6"/>
      <c r="I18" s="9" t="s">
        <v>74</v>
      </c>
      <c r="J18" s="6" t="str">
        <f t="shared" si="0"/>
        <v>M</v>
      </c>
      <c r="K18" s="6" t="str">
        <f>IF(AND(J18="M",G18="077"),MAX(VLOOKUP($F$6,tPoint[],2,0)-1*COUNTIFS($J$8:J17,"M",$G$8:$G17,"077"),1),
IF(AND(J18="F",G18="077"),MAX(VLOOKUP($F$6,tPoint[],2,0)-1*COUNTIFS($J$8:J17,"F",$G$8:$G17,"077"),1),""))</f>
        <v/>
      </c>
    </row>
    <row r="19" spans="1:11" x14ac:dyDescent="0.2">
      <c r="A19" s="7" t="s">
        <v>75</v>
      </c>
      <c r="B19" s="7" t="s">
        <v>76</v>
      </c>
      <c r="C19" s="6"/>
      <c r="D19" s="7" t="s">
        <v>77</v>
      </c>
      <c r="E19" s="7" t="s">
        <v>40</v>
      </c>
      <c r="F19" s="8" t="s">
        <v>78</v>
      </c>
      <c r="G19" s="8" t="s">
        <v>22</v>
      </c>
      <c r="H19" s="8" t="s">
        <v>23</v>
      </c>
      <c r="I19" s="9" t="s">
        <v>79</v>
      </c>
      <c r="J19" s="6" t="str">
        <f t="shared" si="0"/>
        <v>M</v>
      </c>
      <c r="K19" s="6">
        <f>IF(AND(J19="M",G19="077"),MAX(VLOOKUP($F$6,tPoint[],2,0)-1*COUNTIFS($J$8:J18,"M",$G$8:$G18,"077"),1),
IF(AND(J19="F",G19="077"),MAX(VLOOKUP($F$6,tPoint[],2,0)-1*COUNTIFS($J$8:J18,"F",$G$8:$G18,"077"),1),""))</f>
        <v>45</v>
      </c>
    </row>
    <row r="20" spans="1:11" x14ac:dyDescent="0.2">
      <c r="A20" s="7" t="s">
        <v>80</v>
      </c>
      <c r="B20" s="7" t="s">
        <v>81</v>
      </c>
      <c r="C20" s="6"/>
      <c r="D20" s="7" t="s">
        <v>82</v>
      </c>
      <c r="E20" s="7" t="s">
        <v>83</v>
      </c>
      <c r="F20" s="8" t="s">
        <v>35</v>
      </c>
      <c r="G20" s="6"/>
      <c r="H20" s="6"/>
      <c r="I20" s="9" t="s">
        <v>84</v>
      </c>
      <c r="J20" s="6" t="str">
        <f t="shared" si="0"/>
        <v>M</v>
      </c>
      <c r="K20" s="6" t="str">
        <f>IF(AND(J20="M",G20="077"),MAX(VLOOKUP($F$6,tPoint[],2,0)-1*COUNTIFS($J$8:J19,"M",$G$8:$G19,"077"),1),
IF(AND(J20="F",G20="077"),MAX(VLOOKUP($F$6,tPoint[],2,0)-1*COUNTIFS($J$8:J19,"F",$G$8:$G19,"077"),1),""))</f>
        <v/>
      </c>
    </row>
    <row r="21" spans="1:11" x14ac:dyDescent="0.2">
      <c r="A21" s="7" t="s">
        <v>85</v>
      </c>
      <c r="B21" s="7" t="s">
        <v>86</v>
      </c>
      <c r="C21" s="6"/>
      <c r="D21" s="6"/>
      <c r="E21" s="7" t="s">
        <v>68</v>
      </c>
      <c r="F21" s="8" t="s">
        <v>35</v>
      </c>
      <c r="G21" s="6"/>
      <c r="H21" s="6"/>
      <c r="I21" s="9" t="s">
        <v>87</v>
      </c>
      <c r="J21" s="6" t="str">
        <f t="shared" si="0"/>
        <v>M</v>
      </c>
      <c r="K21" s="6" t="str">
        <f>IF(AND(J21="M",G21="077"),MAX(VLOOKUP($F$6,tPoint[],2,0)-1*COUNTIFS($J$8:J20,"M",$G$8:$G20,"077"),1),
IF(AND(J21="F",G21="077"),MAX(VLOOKUP($F$6,tPoint[],2,0)-1*COUNTIFS($J$8:J20,"F",$G$8:$G20,"077"),1),""))</f>
        <v/>
      </c>
    </row>
    <row r="22" spans="1:11" x14ac:dyDescent="0.2">
      <c r="A22" s="7" t="s">
        <v>88</v>
      </c>
      <c r="B22" s="7" t="s">
        <v>89</v>
      </c>
      <c r="C22" s="6"/>
      <c r="D22" s="7" t="s">
        <v>90</v>
      </c>
      <c r="E22" s="7" t="s">
        <v>91</v>
      </c>
      <c r="F22" s="8" t="s">
        <v>92</v>
      </c>
      <c r="G22" s="8" t="s">
        <v>22</v>
      </c>
      <c r="H22" s="8" t="s">
        <v>23</v>
      </c>
      <c r="I22" s="9" t="s">
        <v>93</v>
      </c>
      <c r="J22" s="6" t="str">
        <f t="shared" si="0"/>
        <v>M</v>
      </c>
      <c r="K22" s="6">
        <f>IF(AND(J22="M",G22="077"),MAX(VLOOKUP($F$6,tPoint[],2,0)-1*COUNTIFS($J$8:J21,"M",$G$8:$G21,"077"),1),
IF(AND(J22="F",G22="077"),MAX(VLOOKUP($F$6,tPoint[],2,0)-1*COUNTIFS($J$8:J21,"F",$G$8:$G21,"077"),1),""))</f>
        <v>44</v>
      </c>
    </row>
    <row r="23" spans="1:11" x14ac:dyDescent="0.2">
      <c r="A23" s="7" t="s">
        <v>94</v>
      </c>
      <c r="B23" s="7" t="s">
        <v>95</v>
      </c>
      <c r="C23" s="6"/>
      <c r="D23" s="7" t="s">
        <v>96</v>
      </c>
      <c r="E23" s="7" t="s">
        <v>97</v>
      </c>
      <c r="F23" s="8" t="s">
        <v>46</v>
      </c>
      <c r="G23" s="8" t="s">
        <v>22</v>
      </c>
      <c r="H23" s="8" t="s">
        <v>23</v>
      </c>
      <c r="I23" s="9" t="s">
        <v>98</v>
      </c>
      <c r="J23" s="6" t="str">
        <f t="shared" si="0"/>
        <v>M</v>
      </c>
      <c r="K23" s="6">
        <f>IF(AND(J23="M",G23="077"),MAX(VLOOKUP($F$6,tPoint[],2,0)-1*COUNTIFS($J$8:J22,"M",$G$8:$G22,"077"),1),
IF(AND(J23="F",G23="077"),MAX(VLOOKUP($F$6,tPoint[],2,0)-1*COUNTIFS($J$8:J22,"F",$G$8:$G22,"077"),1),""))</f>
        <v>43</v>
      </c>
    </row>
    <row r="24" spans="1:11" x14ac:dyDescent="0.2">
      <c r="A24" s="7" t="s">
        <v>99</v>
      </c>
      <c r="B24" s="7" t="s">
        <v>100</v>
      </c>
      <c r="C24" s="6"/>
      <c r="D24" s="7" t="s">
        <v>101</v>
      </c>
      <c r="E24" s="7" t="s">
        <v>102</v>
      </c>
      <c r="F24" s="8" t="s">
        <v>103</v>
      </c>
      <c r="G24" s="8" t="s">
        <v>22</v>
      </c>
      <c r="H24" s="8" t="s">
        <v>23</v>
      </c>
      <c r="I24" s="9" t="s">
        <v>104</v>
      </c>
      <c r="J24" s="6" t="str">
        <f t="shared" si="0"/>
        <v>M</v>
      </c>
      <c r="K24" s="6">
        <f>IF(AND(J24="M",G24="077"),MAX(VLOOKUP($F$6,tPoint[],2,0)-1*COUNTIFS($J$8:J23,"M",$G$8:$G23,"077"),1),
IF(AND(J24="F",G24="077"),MAX(VLOOKUP($F$6,tPoint[],2,0)-1*COUNTIFS($J$8:J23,"F",$G$8:$G23,"077"),1),""))</f>
        <v>42</v>
      </c>
    </row>
    <row r="25" spans="1:11" x14ac:dyDescent="0.2">
      <c r="A25" s="7" t="s">
        <v>105</v>
      </c>
      <c r="B25" s="7" t="s">
        <v>106</v>
      </c>
      <c r="C25" s="6"/>
      <c r="D25" s="7" t="s">
        <v>107</v>
      </c>
      <c r="E25" s="7" t="s">
        <v>59</v>
      </c>
      <c r="F25" s="8" t="s">
        <v>21</v>
      </c>
      <c r="G25" s="8" t="s">
        <v>22</v>
      </c>
      <c r="H25" s="8" t="s">
        <v>23</v>
      </c>
      <c r="I25" s="9" t="s">
        <v>108</v>
      </c>
      <c r="J25" s="6" t="str">
        <f t="shared" si="0"/>
        <v>M</v>
      </c>
      <c r="K25" s="6">
        <f>IF(AND(J25="M",G25="077"),MAX(VLOOKUP($F$6,tPoint[],2,0)-1*COUNTIFS($J$8:J24,"M",$G$8:$G24,"077"),1),
IF(AND(J25="F",G25="077"),MAX(VLOOKUP($F$6,tPoint[],2,0)-1*COUNTIFS($J$8:J24,"F",$G$8:$G24,"077"),1),""))</f>
        <v>41</v>
      </c>
    </row>
    <row r="26" spans="1:11" x14ac:dyDescent="0.2">
      <c r="A26" s="7" t="s">
        <v>109</v>
      </c>
      <c r="B26" s="7" t="s">
        <v>110</v>
      </c>
      <c r="C26" s="6"/>
      <c r="D26" s="7" t="s">
        <v>111</v>
      </c>
      <c r="E26" s="7" t="s">
        <v>112</v>
      </c>
      <c r="F26" s="8" t="s">
        <v>113</v>
      </c>
      <c r="G26" s="8" t="s">
        <v>22</v>
      </c>
      <c r="H26" s="8" t="s">
        <v>23</v>
      </c>
      <c r="I26" s="9" t="s">
        <v>114</v>
      </c>
      <c r="J26" s="6" t="str">
        <f t="shared" si="0"/>
        <v>M</v>
      </c>
      <c r="K26" s="6">
        <f>IF(AND(J26="M",G26="077"),MAX(VLOOKUP($F$6,tPoint[],2,0)-1*COUNTIFS($J$8:J25,"M",$G$8:$G25,"077"),1),
IF(AND(J26="F",G26="077"),MAX(VLOOKUP($F$6,tPoint[],2,0)-1*COUNTIFS($J$8:J25,"F",$G$8:$G25,"077"),1),""))</f>
        <v>40</v>
      </c>
    </row>
    <row r="27" spans="1:11" x14ac:dyDescent="0.2">
      <c r="A27" s="7" t="s">
        <v>115</v>
      </c>
      <c r="B27" s="7" t="s">
        <v>116</v>
      </c>
      <c r="C27" s="6"/>
      <c r="D27" s="7" t="s">
        <v>117</v>
      </c>
      <c r="E27" s="7" t="s">
        <v>118</v>
      </c>
      <c r="F27" s="8" t="s">
        <v>46</v>
      </c>
      <c r="G27" s="8" t="s">
        <v>22</v>
      </c>
      <c r="H27" s="8" t="s">
        <v>23</v>
      </c>
      <c r="I27" s="9" t="s">
        <v>119</v>
      </c>
      <c r="J27" s="6" t="str">
        <f t="shared" si="0"/>
        <v>M</v>
      </c>
      <c r="K27" s="6">
        <f>IF(AND(J27="M",G27="077"),MAX(VLOOKUP($F$6,tPoint[],2,0)-1*COUNTIFS($J$8:J26,"M",$G$8:$G26,"077"),1),
IF(AND(J27="F",G27="077"),MAX(VLOOKUP($F$6,tPoint[],2,0)-1*COUNTIFS($J$8:J26,"F",$G$8:$G26,"077"),1),""))</f>
        <v>39</v>
      </c>
    </row>
    <row r="28" spans="1:11" x14ac:dyDescent="0.2">
      <c r="A28" s="7" t="s">
        <v>120</v>
      </c>
      <c r="B28" s="7" t="s">
        <v>121</v>
      </c>
      <c r="C28" s="6"/>
      <c r="D28" s="7" t="s">
        <v>122</v>
      </c>
      <c r="E28" s="7" t="s">
        <v>112</v>
      </c>
      <c r="F28" s="8" t="s">
        <v>123</v>
      </c>
      <c r="G28" s="8" t="s">
        <v>22</v>
      </c>
      <c r="H28" s="8" t="s">
        <v>23</v>
      </c>
      <c r="I28" s="9" t="s">
        <v>124</v>
      </c>
      <c r="J28" s="6" t="str">
        <f t="shared" si="0"/>
        <v>M</v>
      </c>
      <c r="K28" s="6">
        <f>IF(AND(J28="M",G28="077"),MAX(VLOOKUP($F$6,tPoint[],2,0)-1*COUNTIFS($J$8:J27,"M",$G$8:$G27,"077"),1),
IF(AND(J28="F",G28="077"),MAX(VLOOKUP($F$6,tPoint[],2,0)-1*COUNTIFS($J$8:J27,"F",$G$8:$G27,"077"),1),""))</f>
        <v>38</v>
      </c>
    </row>
    <row r="29" spans="1:11" x14ac:dyDescent="0.2">
      <c r="A29" s="7" t="s">
        <v>125</v>
      </c>
      <c r="B29" s="7" t="s">
        <v>126</v>
      </c>
      <c r="C29" s="6"/>
      <c r="D29" s="7" t="s">
        <v>127</v>
      </c>
      <c r="E29" s="7" t="s">
        <v>83</v>
      </c>
      <c r="F29" s="8" t="s">
        <v>21</v>
      </c>
      <c r="G29" s="8" t="s">
        <v>22</v>
      </c>
      <c r="H29" s="8" t="s">
        <v>23</v>
      </c>
      <c r="I29" s="9" t="s">
        <v>128</v>
      </c>
      <c r="J29" s="6" t="str">
        <f t="shared" si="0"/>
        <v>M</v>
      </c>
      <c r="K29" s="6">
        <f>IF(AND(J29="M",G29="077"),MAX(VLOOKUP($F$6,tPoint[],2,0)-1*COUNTIFS($J$8:J28,"M",$G$8:$G28,"077"),1),
IF(AND(J29="F",G29="077"),MAX(VLOOKUP($F$6,tPoint[],2,0)-1*COUNTIFS($J$8:J28,"F",$G$8:$G28,"077"),1),""))</f>
        <v>37</v>
      </c>
    </row>
    <row r="30" spans="1:11" x14ac:dyDescent="0.2">
      <c r="A30" s="7" t="s">
        <v>129</v>
      </c>
      <c r="B30" s="7" t="s">
        <v>130</v>
      </c>
      <c r="C30" s="6"/>
      <c r="D30" s="6"/>
      <c r="E30" s="7" t="s">
        <v>131</v>
      </c>
      <c r="F30" s="8" t="s">
        <v>35</v>
      </c>
      <c r="G30" s="6"/>
      <c r="H30" s="6"/>
      <c r="I30" s="9" t="s">
        <v>132</v>
      </c>
      <c r="J30" s="6" t="str">
        <f t="shared" si="0"/>
        <v>M</v>
      </c>
      <c r="K30" s="6" t="str">
        <f>IF(AND(J30="M",G30="077"),MAX(VLOOKUP($F$6,tPoint[],2,0)-1*COUNTIFS($J$8:J29,"M",$G$8:$G29,"077"),1),
IF(AND(J30="F",G30="077"),MAX(VLOOKUP($F$6,tPoint[],2,0)-1*COUNTIFS($J$8:J29,"F",$G$8:$G29,"077"),1),""))</f>
        <v/>
      </c>
    </row>
    <row r="31" spans="1:11" x14ac:dyDescent="0.2">
      <c r="A31" s="7" t="s">
        <v>133</v>
      </c>
      <c r="B31" s="7" t="s">
        <v>134</v>
      </c>
      <c r="C31" s="6"/>
      <c r="D31" s="7" t="s">
        <v>135</v>
      </c>
      <c r="E31" s="7" t="s">
        <v>40</v>
      </c>
      <c r="F31" s="8" t="s">
        <v>136</v>
      </c>
      <c r="G31" s="8" t="s">
        <v>22</v>
      </c>
      <c r="H31" s="8" t="s">
        <v>23</v>
      </c>
      <c r="I31" s="9" t="s">
        <v>137</v>
      </c>
      <c r="J31" s="6" t="str">
        <f t="shared" si="0"/>
        <v>M</v>
      </c>
      <c r="K31" s="6">
        <f>IF(AND(J31="M",G31="077"),MAX(VLOOKUP($F$6,tPoint[],2,0)-1*COUNTIFS($J$8:J30,"M",$G$8:$G30,"077"),1),
IF(AND(J31="F",G31="077"),MAX(VLOOKUP($F$6,tPoint[],2,0)-1*COUNTIFS($J$8:J30,"F",$G$8:$G30,"077"),1),""))</f>
        <v>36</v>
      </c>
    </row>
    <row r="32" spans="1:11" x14ac:dyDescent="0.2">
      <c r="A32" s="7" t="s">
        <v>138</v>
      </c>
      <c r="B32" s="7" t="s">
        <v>139</v>
      </c>
      <c r="C32" s="6"/>
      <c r="D32" s="7" t="s">
        <v>140</v>
      </c>
      <c r="E32" s="7" t="s">
        <v>141</v>
      </c>
      <c r="F32" s="8" t="s">
        <v>142</v>
      </c>
      <c r="G32" s="8" t="s">
        <v>143</v>
      </c>
      <c r="H32" s="8" t="s">
        <v>23</v>
      </c>
      <c r="I32" s="9" t="s">
        <v>144</v>
      </c>
      <c r="J32" s="6" t="str">
        <f t="shared" si="0"/>
        <v>M</v>
      </c>
      <c r="K32" s="6" t="str">
        <f>IF(AND(J32="M",G32="077"),MAX(VLOOKUP($F$6,tPoint[],2,0)-1*COUNTIFS($J$8:J31,"M",$G$8:$G31,"077"),1),
IF(AND(J32="F",G32="077"),MAX(VLOOKUP($F$6,tPoint[],2,0)-1*COUNTIFS($J$8:J31,"F",$G$8:$G31,"077"),1),""))</f>
        <v/>
      </c>
    </row>
    <row r="33" spans="1:11" x14ac:dyDescent="0.2">
      <c r="A33" s="7" t="s">
        <v>145</v>
      </c>
      <c r="B33" s="7" t="s">
        <v>146</v>
      </c>
      <c r="C33" s="6"/>
      <c r="D33" s="7" t="s">
        <v>147</v>
      </c>
      <c r="E33" s="7" t="s">
        <v>148</v>
      </c>
      <c r="F33" s="8" t="s">
        <v>149</v>
      </c>
      <c r="G33" s="8" t="s">
        <v>22</v>
      </c>
      <c r="H33" s="8" t="s">
        <v>23</v>
      </c>
      <c r="I33" s="9" t="s">
        <v>150</v>
      </c>
      <c r="J33" s="6" t="str">
        <f t="shared" si="0"/>
        <v>F</v>
      </c>
      <c r="K33" s="6">
        <f>IF(AND(J33="M",G33="077"),MAX(VLOOKUP($F$6,tPoint[],2,0)-1*COUNTIFS($J$8:J32,"M",$G$8:$G32,"077"),1),
IF(AND(J33="F",G33="077"),MAX(VLOOKUP($F$6,tPoint[],2,0)-1*COUNTIFS($J$8:J32,"F",$G$8:$G32,"077"),1),""))</f>
        <v>50</v>
      </c>
    </row>
    <row r="34" spans="1:11" x14ac:dyDescent="0.2">
      <c r="A34" s="7" t="s">
        <v>151</v>
      </c>
      <c r="B34" s="7" t="s">
        <v>152</v>
      </c>
      <c r="C34" s="6"/>
      <c r="D34" s="7" t="s">
        <v>153</v>
      </c>
      <c r="E34" s="7" t="s">
        <v>154</v>
      </c>
      <c r="F34" s="8" t="s">
        <v>149</v>
      </c>
      <c r="G34" s="8" t="s">
        <v>22</v>
      </c>
      <c r="H34" s="8" t="s">
        <v>23</v>
      </c>
      <c r="I34" s="9" t="s">
        <v>155</v>
      </c>
      <c r="J34" s="6" t="str">
        <f t="shared" si="0"/>
        <v>M</v>
      </c>
      <c r="K34" s="6">
        <f>IF(AND(J34="M",G34="077"),MAX(VLOOKUP($F$6,tPoint[],2,0)-1*COUNTIFS($J$8:J33,"M",$G$8:$G33,"077"),1),
IF(AND(J34="F",G34="077"),MAX(VLOOKUP($F$6,tPoint[],2,0)-1*COUNTIFS($J$8:J33,"F",$G$8:$G33,"077"),1),""))</f>
        <v>35</v>
      </c>
    </row>
    <row r="35" spans="1:11" x14ac:dyDescent="0.2">
      <c r="A35" s="7" t="s">
        <v>156</v>
      </c>
      <c r="B35" s="7" t="s">
        <v>157</v>
      </c>
      <c r="C35" s="6"/>
      <c r="D35" s="6"/>
      <c r="E35" s="7" t="s">
        <v>158</v>
      </c>
      <c r="F35" s="8" t="s">
        <v>35</v>
      </c>
      <c r="G35" s="6"/>
      <c r="H35" s="6"/>
      <c r="I35" s="9" t="s">
        <v>159</v>
      </c>
      <c r="J35" s="6" t="str">
        <f t="shared" si="0"/>
        <v>M</v>
      </c>
      <c r="K35" s="6" t="str">
        <f>IF(AND(J35="M",G35="077"),MAX(VLOOKUP($F$6,tPoint[],2,0)-1*COUNTIFS($J$8:J34,"M",$G$8:$G34,"077"),1),
IF(AND(J35="F",G35="077"),MAX(VLOOKUP($F$6,tPoint[],2,0)-1*COUNTIFS($J$8:J34,"F",$G$8:$G34,"077"),1),""))</f>
        <v/>
      </c>
    </row>
    <row r="36" spans="1:11" x14ac:dyDescent="0.2">
      <c r="A36" s="7" t="s">
        <v>160</v>
      </c>
      <c r="B36" s="7" t="s">
        <v>161</v>
      </c>
      <c r="C36" s="6"/>
      <c r="D36" s="7" t="s">
        <v>162</v>
      </c>
      <c r="E36" s="7" t="s">
        <v>163</v>
      </c>
      <c r="F36" s="8" t="s">
        <v>149</v>
      </c>
      <c r="G36" s="8" t="s">
        <v>22</v>
      </c>
      <c r="H36" s="8" t="s">
        <v>23</v>
      </c>
      <c r="I36" s="9" t="s">
        <v>164</v>
      </c>
      <c r="J36" s="6" t="str">
        <f t="shared" si="0"/>
        <v>M</v>
      </c>
      <c r="K36" s="6">
        <f>IF(AND(J36="M",G36="077"),MAX(VLOOKUP($F$6,tPoint[],2,0)-1*COUNTIFS($J$8:J35,"M",$G$8:$G35,"077"),1),
IF(AND(J36="F",G36="077"),MAX(VLOOKUP($F$6,tPoint[],2,0)-1*COUNTIFS($J$8:J35,"F",$G$8:$G35,"077"),1),""))</f>
        <v>34</v>
      </c>
    </row>
    <row r="37" spans="1:11" x14ac:dyDescent="0.2">
      <c r="A37" s="7" t="s">
        <v>165</v>
      </c>
      <c r="B37" s="7" t="s">
        <v>166</v>
      </c>
      <c r="C37" s="6"/>
      <c r="D37" s="7" t="s">
        <v>167</v>
      </c>
      <c r="E37" s="7" t="s">
        <v>141</v>
      </c>
      <c r="F37" s="8" t="s">
        <v>113</v>
      </c>
      <c r="G37" s="8" t="s">
        <v>22</v>
      </c>
      <c r="H37" s="8" t="s">
        <v>23</v>
      </c>
      <c r="I37" s="9" t="s">
        <v>168</v>
      </c>
      <c r="J37" s="6" t="str">
        <f t="shared" si="0"/>
        <v>M</v>
      </c>
      <c r="K37" s="6">
        <f>IF(AND(J37="M",G37="077"),MAX(VLOOKUP($F$6,tPoint[],2,0)-1*COUNTIFS($J$8:J36,"M",$G$8:$G36,"077"),1),
IF(AND(J37="F",G37="077"),MAX(VLOOKUP($F$6,tPoint[],2,0)-1*COUNTIFS($J$8:J36,"F",$G$8:$G36,"077"),1),""))</f>
        <v>33</v>
      </c>
    </row>
    <row r="38" spans="1:11" x14ac:dyDescent="0.2">
      <c r="A38" s="7" t="s">
        <v>169</v>
      </c>
      <c r="B38" s="7" t="s">
        <v>170</v>
      </c>
      <c r="C38" s="6"/>
      <c r="D38" s="7" t="s">
        <v>171</v>
      </c>
      <c r="E38" s="7" t="s">
        <v>34</v>
      </c>
      <c r="F38" s="8" t="s">
        <v>172</v>
      </c>
      <c r="G38" s="8" t="s">
        <v>22</v>
      </c>
      <c r="H38" s="8" t="s">
        <v>23</v>
      </c>
      <c r="I38" s="9" t="s">
        <v>173</v>
      </c>
      <c r="J38" s="6" t="str">
        <f t="shared" si="0"/>
        <v>M</v>
      </c>
      <c r="K38" s="6">
        <f>IF(AND(J38="M",G38="077"),MAX(VLOOKUP($F$6,tPoint[],2,0)-1*COUNTIFS($J$8:J37,"M",$G$8:$G37,"077"),1),
IF(AND(J38="F",G38="077"),MAX(VLOOKUP($F$6,tPoint[],2,0)-1*COUNTIFS($J$8:J37,"F",$G$8:$G37,"077"),1),""))</f>
        <v>32</v>
      </c>
    </row>
    <row r="39" spans="1:11" x14ac:dyDescent="0.2">
      <c r="A39" s="7" t="s">
        <v>174</v>
      </c>
      <c r="B39" s="7" t="s">
        <v>175</v>
      </c>
      <c r="C39" s="6"/>
      <c r="D39" s="6"/>
      <c r="E39" s="7" t="s">
        <v>83</v>
      </c>
      <c r="F39" s="8" t="s">
        <v>35</v>
      </c>
      <c r="G39" s="6"/>
      <c r="H39" s="6"/>
      <c r="I39" s="9" t="s">
        <v>176</v>
      </c>
      <c r="J39" s="6" t="str">
        <f t="shared" si="0"/>
        <v>M</v>
      </c>
      <c r="K39" s="6" t="str">
        <f>IF(AND(J39="M",G39="077"),MAX(VLOOKUP($F$6,tPoint[],2,0)-1*COUNTIFS($J$8:J38,"M",$G$8:$G38,"077"),1),
IF(AND(J39="F",G39="077"),MAX(VLOOKUP($F$6,tPoint[],2,0)-1*COUNTIFS($J$8:J38,"F",$G$8:$G38,"077"),1),""))</f>
        <v/>
      </c>
    </row>
    <row r="40" spans="1:11" x14ac:dyDescent="0.2">
      <c r="A40" s="7" t="s">
        <v>177</v>
      </c>
      <c r="B40" s="7" t="s">
        <v>178</v>
      </c>
      <c r="C40" s="6"/>
      <c r="D40" s="7" t="s">
        <v>179</v>
      </c>
      <c r="E40" s="7" t="s">
        <v>180</v>
      </c>
      <c r="F40" s="8" t="s">
        <v>181</v>
      </c>
      <c r="G40" s="8" t="s">
        <v>22</v>
      </c>
      <c r="H40" s="8" t="s">
        <v>23</v>
      </c>
      <c r="I40" s="9" t="s">
        <v>182</v>
      </c>
      <c r="J40" s="6" t="str">
        <f t="shared" si="0"/>
        <v>M</v>
      </c>
      <c r="K40" s="6">
        <f>IF(AND(J40="M",G40="077"),MAX(VLOOKUP($F$6,tPoint[],2,0)-1*COUNTIFS($J$8:J39,"M",$G$8:$G39,"077"),1),
IF(AND(J40="F",G40="077"),MAX(VLOOKUP($F$6,tPoint[],2,0)-1*COUNTIFS($J$8:J39,"F",$G$8:$G39,"077"),1),""))</f>
        <v>31</v>
      </c>
    </row>
    <row r="41" spans="1:11" x14ac:dyDescent="0.2">
      <c r="A41" s="7" t="s">
        <v>183</v>
      </c>
      <c r="B41" s="7" t="s">
        <v>184</v>
      </c>
      <c r="C41" s="6"/>
      <c r="D41" s="7" t="s">
        <v>185</v>
      </c>
      <c r="E41" s="7" t="s">
        <v>186</v>
      </c>
      <c r="F41" s="8" t="s">
        <v>29</v>
      </c>
      <c r="G41" s="8" t="s">
        <v>22</v>
      </c>
      <c r="H41" s="8" t="s">
        <v>23</v>
      </c>
      <c r="I41" s="9" t="s">
        <v>187</v>
      </c>
      <c r="J41" s="6" t="str">
        <f t="shared" si="0"/>
        <v>F</v>
      </c>
      <c r="K41" s="6">
        <f>IF(AND(J41="M",G41="077"),MAX(VLOOKUP($F$6,tPoint[],2,0)-1*COUNTIFS($J$8:J40,"M",$G$8:$G40,"077"),1),
IF(AND(J41="F",G41="077"),MAX(VLOOKUP($F$6,tPoint[],2,0)-1*COUNTIFS($J$8:J40,"F",$G$8:$G40,"077"),1),""))</f>
        <v>49</v>
      </c>
    </row>
    <row r="42" spans="1:11" x14ac:dyDescent="0.2">
      <c r="A42" s="7" t="s">
        <v>188</v>
      </c>
      <c r="B42" s="7" t="s">
        <v>189</v>
      </c>
      <c r="C42" s="6"/>
      <c r="D42" s="7" t="s">
        <v>190</v>
      </c>
      <c r="E42" s="7" t="s">
        <v>112</v>
      </c>
      <c r="F42" s="8" t="s">
        <v>113</v>
      </c>
      <c r="G42" s="8" t="s">
        <v>22</v>
      </c>
      <c r="H42" s="8" t="s">
        <v>23</v>
      </c>
      <c r="I42" s="9" t="s">
        <v>191</v>
      </c>
      <c r="J42" s="6" t="str">
        <f t="shared" si="0"/>
        <v>M</v>
      </c>
      <c r="K42" s="6">
        <f>IF(AND(J42="M",G42="077"),MAX(VLOOKUP($F$6,tPoint[],2,0)-1*COUNTIFS($J$8:J41,"M",$G$8:$G41,"077"),1),
IF(AND(J42="F",G42="077"),MAX(VLOOKUP($F$6,tPoint[],2,0)-1*COUNTIFS($J$8:J41,"F",$G$8:$G41,"077"),1),""))</f>
        <v>30</v>
      </c>
    </row>
    <row r="43" spans="1:11" x14ac:dyDescent="0.2">
      <c r="A43" s="7" t="s">
        <v>192</v>
      </c>
      <c r="B43" s="7" t="s">
        <v>193</v>
      </c>
      <c r="C43" s="6"/>
      <c r="D43" s="7" t="s">
        <v>194</v>
      </c>
      <c r="E43" s="7" t="s">
        <v>195</v>
      </c>
      <c r="F43" s="8" t="s">
        <v>52</v>
      </c>
      <c r="G43" s="8" t="s">
        <v>53</v>
      </c>
      <c r="H43" s="8" t="s">
        <v>54</v>
      </c>
      <c r="I43" s="9" t="s">
        <v>196</v>
      </c>
      <c r="J43" s="6" t="str">
        <f t="shared" si="0"/>
        <v>F</v>
      </c>
      <c r="K43" s="6" t="str">
        <f>IF(AND(J43="M",G43="077"),MAX(VLOOKUP($F$6,tPoint[],2,0)-1*COUNTIFS($J$8:J42,"M",$G$8:$G42,"077"),1),
IF(AND(J43="F",G43="077"),MAX(VLOOKUP($F$6,tPoint[],2,0)-1*COUNTIFS($J$8:J42,"F",$G$8:$G42,"077"),1),""))</f>
        <v/>
      </c>
    </row>
    <row r="44" spans="1:11" x14ac:dyDescent="0.2">
      <c r="A44" s="7" t="s">
        <v>197</v>
      </c>
      <c r="B44" s="7" t="s">
        <v>198</v>
      </c>
      <c r="C44" s="6"/>
      <c r="D44" s="7" t="s">
        <v>199</v>
      </c>
      <c r="E44" s="7" t="s">
        <v>141</v>
      </c>
      <c r="F44" s="8" t="s">
        <v>181</v>
      </c>
      <c r="G44" s="8" t="s">
        <v>22</v>
      </c>
      <c r="H44" s="8" t="s">
        <v>23</v>
      </c>
      <c r="I44" s="9" t="s">
        <v>200</v>
      </c>
      <c r="J44" s="6" t="str">
        <f t="shared" si="0"/>
        <v>M</v>
      </c>
      <c r="K44" s="6">
        <f>IF(AND(J44="M",G44="077"),MAX(VLOOKUP($F$6,tPoint[],2,0)-1*COUNTIFS($J$8:J43,"M",$G$8:$G43,"077"),1),
IF(AND(J44="F",G44="077"),MAX(VLOOKUP($F$6,tPoint[],2,0)-1*COUNTIFS($J$8:J43,"F",$G$8:$G43,"077"),1),""))</f>
        <v>29</v>
      </c>
    </row>
    <row r="45" spans="1:11" x14ac:dyDescent="0.2">
      <c r="A45" s="7" t="s">
        <v>201</v>
      </c>
      <c r="B45" s="7" t="s">
        <v>202</v>
      </c>
      <c r="C45" s="6"/>
      <c r="D45" s="7" t="s">
        <v>203</v>
      </c>
      <c r="E45" s="7" t="s">
        <v>163</v>
      </c>
      <c r="F45" s="8" t="s">
        <v>172</v>
      </c>
      <c r="G45" s="8" t="s">
        <v>22</v>
      </c>
      <c r="H45" s="8" t="s">
        <v>23</v>
      </c>
      <c r="I45" s="9" t="s">
        <v>204</v>
      </c>
      <c r="J45" s="6" t="str">
        <f t="shared" si="0"/>
        <v>M</v>
      </c>
      <c r="K45" s="6">
        <f>IF(AND(J45="M",G45="077"),MAX(VLOOKUP($F$6,tPoint[],2,0)-1*COUNTIFS($J$8:J44,"M",$G$8:$G44,"077"),1),
IF(AND(J45="F",G45="077"),MAX(VLOOKUP($F$6,tPoint[],2,0)-1*COUNTIFS($J$8:J44,"F",$G$8:$G44,"077"),1),""))</f>
        <v>28</v>
      </c>
    </row>
    <row r="46" spans="1:11" x14ac:dyDescent="0.2">
      <c r="A46" s="7" t="s">
        <v>205</v>
      </c>
      <c r="B46" s="7" t="s">
        <v>206</v>
      </c>
      <c r="C46" s="6"/>
      <c r="D46" s="6"/>
      <c r="E46" s="7" t="s">
        <v>64</v>
      </c>
      <c r="F46" s="8" t="s">
        <v>35</v>
      </c>
      <c r="G46" s="6"/>
      <c r="H46" s="6"/>
      <c r="I46" s="9" t="s">
        <v>207</v>
      </c>
      <c r="J46" s="6" t="str">
        <f t="shared" si="0"/>
        <v>M</v>
      </c>
      <c r="K46" s="6" t="str">
        <f>IF(AND(J46="M",G46="077"),MAX(VLOOKUP($F$6,tPoint[],2,0)-1*COUNTIFS($J$8:J45,"M",$G$8:$G45,"077"),1),
IF(AND(J46="F",G46="077"),MAX(VLOOKUP($F$6,tPoint[],2,0)-1*COUNTIFS($J$8:J45,"F",$G$8:$G45,"077"),1),""))</f>
        <v/>
      </c>
    </row>
    <row r="47" spans="1:11" x14ac:dyDescent="0.2">
      <c r="A47" s="7" t="s">
        <v>208</v>
      </c>
      <c r="B47" s="7" t="s">
        <v>209</v>
      </c>
      <c r="C47" s="6"/>
      <c r="D47" s="6"/>
      <c r="E47" s="7" t="s">
        <v>210</v>
      </c>
      <c r="F47" s="8" t="s">
        <v>35</v>
      </c>
      <c r="G47" s="6"/>
      <c r="H47" s="6"/>
      <c r="I47" s="9" t="s">
        <v>211</v>
      </c>
      <c r="J47" s="6" t="str">
        <f t="shared" si="0"/>
        <v>M</v>
      </c>
      <c r="K47" s="6" t="str">
        <f>IF(AND(J47="M",G47="077"),MAX(VLOOKUP($F$6,tPoint[],2,0)-1*COUNTIFS($J$8:J46,"M",$G$8:$G46,"077"),1),
IF(AND(J47="F",G47="077"),MAX(VLOOKUP($F$6,tPoint[],2,0)-1*COUNTIFS($J$8:J46,"F",$G$8:$G46,"077"),1),""))</f>
        <v/>
      </c>
    </row>
    <row r="48" spans="1:11" x14ac:dyDescent="0.2">
      <c r="A48" s="7" t="s">
        <v>212</v>
      </c>
      <c r="B48" s="7" t="s">
        <v>213</v>
      </c>
      <c r="C48" s="6"/>
      <c r="D48" s="7" t="s">
        <v>214</v>
      </c>
      <c r="E48" s="7" t="s">
        <v>215</v>
      </c>
      <c r="F48" s="8" t="s">
        <v>149</v>
      </c>
      <c r="G48" s="8" t="s">
        <v>22</v>
      </c>
      <c r="H48" s="8" t="s">
        <v>23</v>
      </c>
      <c r="I48" s="9" t="s">
        <v>216</v>
      </c>
      <c r="J48" s="6" t="str">
        <f t="shared" si="0"/>
        <v>M</v>
      </c>
      <c r="K48" s="6">
        <f>IF(AND(J48="M",G48="077"),MAX(VLOOKUP($F$6,tPoint[],2,0)-1*COUNTIFS($J$8:J47,"M",$G$8:$G47,"077"),1),
IF(AND(J48="F",G48="077"),MAX(VLOOKUP($F$6,tPoint[],2,0)-1*COUNTIFS($J$8:J47,"F",$G$8:$G47,"077"),1),""))</f>
        <v>27</v>
      </c>
    </row>
    <row r="49" spans="1:11" x14ac:dyDescent="0.2">
      <c r="A49" s="7" t="s">
        <v>217</v>
      </c>
      <c r="B49" s="7" t="s">
        <v>218</v>
      </c>
      <c r="C49" s="6"/>
      <c r="D49" s="7" t="s">
        <v>219</v>
      </c>
      <c r="E49" s="7" t="s">
        <v>83</v>
      </c>
      <c r="F49" s="8" t="s">
        <v>35</v>
      </c>
      <c r="G49" s="6"/>
      <c r="H49" s="6"/>
      <c r="I49" s="9" t="s">
        <v>220</v>
      </c>
      <c r="J49" s="6" t="str">
        <f t="shared" si="0"/>
        <v>M</v>
      </c>
      <c r="K49" s="6" t="str">
        <f>IF(AND(J49="M",G49="077"),MAX(VLOOKUP($F$6,tPoint[],2,0)-1*COUNTIFS($J$8:J48,"M",$G$8:$G48,"077"),1),
IF(AND(J49="F",G49="077"),MAX(VLOOKUP($F$6,tPoint[],2,0)-1*COUNTIFS($J$8:J48,"F",$G$8:$G48,"077"),1),""))</f>
        <v/>
      </c>
    </row>
    <row r="50" spans="1:11" x14ac:dyDescent="0.2">
      <c r="A50" s="7" t="s">
        <v>221</v>
      </c>
      <c r="B50" s="7" t="s">
        <v>222</v>
      </c>
      <c r="C50" s="6"/>
      <c r="D50" s="7" t="s">
        <v>223</v>
      </c>
      <c r="E50" s="7" t="s">
        <v>224</v>
      </c>
      <c r="F50" s="8" t="s">
        <v>29</v>
      </c>
      <c r="G50" s="8" t="s">
        <v>22</v>
      </c>
      <c r="H50" s="8" t="s">
        <v>23</v>
      </c>
      <c r="I50" s="9" t="s">
        <v>225</v>
      </c>
      <c r="J50" s="6" t="str">
        <f t="shared" si="0"/>
        <v>F</v>
      </c>
      <c r="K50" s="6">
        <f>IF(AND(J50="M",G50="077"),MAX(VLOOKUP($F$6,tPoint[],2,0)-1*COUNTIFS($J$8:J49,"M",$G$8:$G49,"077"),1),
IF(AND(J50="F",G50="077"),MAX(VLOOKUP($F$6,tPoint[],2,0)-1*COUNTIFS($J$8:J49,"F",$G$8:$G49,"077"),1),""))</f>
        <v>48</v>
      </c>
    </row>
    <row r="51" spans="1:11" x14ac:dyDescent="0.2">
      <c r="A51" s="7" t="s">
        <v>226</v>
      </c>
      <c r="B51" s="7" t="s">
        <v>227</v>
      </c>
      <c r="C51" s="6"/>
      <c r="D51" s="7" t="s">
        <v>228</v>
      </c>
      <c r="E51" s="7" t="s">
        <v>180</v>
      </c>
      <c r="F51" s="8" t="s">
        <v>181</v>
      </c>
      <c r="G51" s="8" t="s">
        <v>22</v>
      </c>
      <c r="H51" s="8" t="s">
        <v>23</v>
      </c>
      <c r="I51" s="9" t="s">
        <v>229</v>
      </c>
      <c r="J51" s="6" t="str">
        <f t="shared" si="0"/>
        <v>M</v>
      </c>
      <c r="K51" s="6">
        <f>IF(AND(J51="M",G51="077"),MAX(VLOOKUP($F$6,tPoint[],2,0)-1*COUNTIFS($J$8:J50,"M",$G$8:$G50,"077"),1),
IF(AND(J51="F",G51="077"),MAX(VLOOKUP($F$6,tPoint[],2,0)-1*COUNTIFS($J$8:J50,"F",$G$8:$G50,"077"),1),""))</f>
        <v>26</v>
      </c>
    </row>
    <row r="52" spans="1:11" x14ac:dyDescent="0.2">
      <c r="A52" s="7" t="s">
        <v>230</v>
      </c>
      <c r="B52" s="7" t="s">
        <v>231</v>
      </c>
      <c r="C52" s="6"/>
      <c r="D52" s="7" t="s">
        <v>232</v>
      </c>
      <c r="E52" s="7" t="s">
        <v>233</v>
      </c>
      <c r="F52" s="8" t="s">
        <v>234</v>
      </c>
      <c r="G52" s="8" t="s">
        <v>22</v>
      </c>
      <c r="H52" s="8" t="s">
        <v>23</v>
      </c>
      <c r="I52" s="9" t="s">
        <v>235</v>
      </c>
      <c r="J52" s="6" t="str">
        <f t="shared" si="0"/>
        <v>F</v>
      </c>
      <c r="K52" s="6">
        <f>IF(AND(J52="M",G52="077"),MAX(VLOOKUP($F$6,tPoint[],2,0)-1*COUNTIFS($J$8:J51,"M",$G$8:$G51,"077"),1),
IF(AND(J52="F",G52="077"),MAX(VLOOKUP($F$6,tPoint[],2,0)-1*COUNTIFS($J$8:J51,"F",$G$8:$G51,"077"),1),""))</f>
        <v>47</v>
      </c>
    </row>
    <row r="53" spans="1:11" x14ac:dyDescent="0.2">
      <c r="A53" s="7" t="s">
        <v>236</v>
      </c>
      <c r="B53" s="7" t="s">
        <v>237</v>
      </c>
      <c r="C53" s="6"/>
      <c r="D53" s="6"/>
      <c r="E53" s="7" t="s">
        <v>40</v>
      </c>
      <c r="F53" s="8" t="s">
        <v>35</v>
      </c>
      <c r="G53" s="6"/>
      <c r="H53" s="6"/>
      <c r="I53" s="9" t="s">
        <v>238</v>
      </c>
      <c r="J53" s="6" t="str">
        <f t="shared" si="0"/>
        <v>M</v>
      </c>
      <c r="K53" s="6" t="str">
        <f>IF(AND(J53="M",G53="077"),MAX(VLOOKUP($F$6,tPoint[],2,0)-1*COUNTIFS($J$8:J52,"M",$G$8:$G52,"077"),1),
IF(AND(J53="F",G53="077"),MAX(VLOOKUP($F$6,tPoint[],2,0)-1*COUNTIFS($J$8:J52,"F",$G$8:$G52,"077"),1),""))</f>
        <v/>
      </c>
    </row>
    <row r="54" spans="1:11" x14ac:dyDescent="0.2">
      <c r="A54" s="7" t="s">
        <v>239</v>
      </c>
      <c r="B54" s="7" t="s">
        <v>240</v>
      </c>
      <c r="C54" s="6"/>
      <c r="D54" s="6"/>
      <c r="E54" s="7" t="s">
        <v>241</v>
      </c>
      <c r="F54" s="8" t="s">
        <v>35</v>
      </c>
      <c r="G54" s="6"/>
      <c r="H54" s="6"/>
      <c r="I54" s="9" t="s">
        <v>242</v>
      </c>
      <c r="J54" s="6" t="str">
        <f t="shared" si="0"/>
        <v>M</v>
      </c>
      <c r="K54" s="6" t="str">
        <f>IF(AND(J54="M",G54="077"),MAX(VLOOKUP($F$6,tPoint[],2,0)-1*COUNTIFS($J$8:J53,"M",$G$8:$G53,"077"),1),
IF(AND(J54="F",G54="077"),MAX(VLOOKUP($F$6,tPoint[],2,0)-1*COUNTIFS($J$8:J53,"F",$G$8:$G53,"077"),1),""))</f>
        <v/>
      </c>
    </row>
    <row r="55" spans="1:11" x14ac:dyDescent="0.2">
      <c r="A55" s="7" t="s">
        <v>243</v>
      </c>
      <c r="B55" s="7" t="s">
        <v>244</v>
      </c>
      <c r="C55" s="6"/>
      <c r="D55" s="6"/>
      <c r="E55" s="7" t="s">
        <v>45</v>
      </c>
      <c r="F55" s="8" t="s">
        <v>35</v>
      </c>
      <c r="G55" s="6"/>
      <c r="H55" s="6"/>
      <c r="I55" s="9" t="s">
        <v>245</v>
      </c>
      <c r="J55" s="6" t="str">
        <f t="shared" si="0"/>
        <v>M</v>
      </c>
      <c r="K55" s="6" t="str">
        <f>IF(AND(J55="M",G55="077"),MAX(VLOOKUP($F$6,tPoint[],2,0)-1*COUNTIFS($J$8:J54,"M",$G$8:$G54,"077"),1),
IF(AND(J55="F",G55="077"),MAX(VLOOKUP($F$6,tPoint[],2,0)-1*COUNTIFS($J$8:J54,"F",$G$8:$G54,"077"),1),""))</f>
        <v/>
      </c>
    </row>
    <row r="56" spans="1:11" x14ac:dyDescent="0.2">
      <c r="A56" s="7" t="s">
        <v>246</v>
      </c>
      <c r="B56" s="7" t="s">
        <v>247</v>
      </c>
      <c r="C56" s="6"/>
      <c r="D56" s="6"/>
      <c r="E56" s="7" t="s">
        <v>112</v>
      </c>
      <c r="F56" s="8" t="s">
        <v>35</v>
      </c>
      <c r="G56" s="6"/>
      <c r="H56" s="6"/>
      <c r="I56" s="9" t="s">
        <v>248</v>
      </c>
      <c r="J56" s="6" t="str">
        <f t="shared" si="0"/>
        <v>M</v>
      </c>
      <c r="K56" s="6" t="str">
        <f>IF(AND(J56="M",G56="077"),MAX(VLOOKUP($F$6,tPoint[],2,0)-1*COUNTIFS($J$8:J55,"M",$G$8:$G55,"077"),1),
IF(AND(J56="F",G56="077"),MAX(VLOOKUP($F$6,tPoint[],2,0)-1*COUNTIFS($J$8:J55,"F",$G$8:$G55,"077"),1),""))</f>
        <v/>
      </c>
    </row>
    <row r="57" spans="1:11" x14ac:dyDescent="0.2">
      <c r="A57" s="7" t="s">
        <v>249</v>
      </c>
      <c r="B57" s="7" t="s">
        <v>250</v>
      </c>
      <c r="C57" s="6"/>
      <c r="D57" s="6"/>
      <c r="E57" s="7" t="s">
        <v>251</v>
      </c>
      <c r="F57" s="8" t="s">
        <v>149</v>
      </c>
      <c r="G57" s="6"/>
      <c r="H57" s="8" t="s">
        <v>3</v>
      </c>
      <c r="I57" s="9" t="s">
        <v>252</v>
      </c>
      <c r="J57" s="6" t="str">
        <f t="shared" si="0"/>
        <v>M</v>
      </c>
      <c r="K57" s="6" t="str">
        <f>IF(AND(J57="M",G57="077"),MAX(VLOOKUP($F$6,tPoint[],2,0)-1*COUNTIFS($J$8:J56,"M",$G$8:$G56,"077"),1),
IF(AND(J57="F",G57="077"),MAX(VLOOKUP($F$6,tPoint[],2,0)-1*COUNTIFS($J$8:J56,"F",$G$8:$G56,"077"),1),""))</f>
        <v/>
      </c>
    </row>
    <row r="58" spans="1:11" x14ac:dyDescent="0.2">
      <c r="A58" s="7" t="s">
        <v>253</v>
      </c>
      <c r="B58" s="7" t="s">
        <v>254</v>
      </c>
      <c r="C58" s="6"/>
      <c r="D58" s="6"/>
      <c r="E58" s="7" t="s">
        <v>255</v>
      </c>
      <c r="F58" s="8" t="s">
        <v>35</v>
      </c>
      <c r="G58" s="6"/>
      <c r="H58" s="6"/>
      <c r="I58" s="9" t="s">
        <v>256</v>
      </c>
      <c r="J58" s="6" t="str">
        <f t="shared" si="0"/>
        <v>F</v>
      </c>
      <c r="K58" s="6" t="str">
        <f>IF(AND(J58="M",G58="077"),MAX(VLOOKUP($F$6,tPoint[],2,0)-1*COUNTIFS($J$8:J57,"M",$G$8:$G57,"077"),1),
IF(AND(J58="F",G58="077"),MAX(VLOOKUP($F$6,tPoint[],2,0)-1*COUNTIFS($J$8:J57,"F",$G$8:$G57,"077"),1),""))</f>
        <v/>
      </c>
    </row>
    <row r="59" spans="1:11" x14ac:dyDescent="0.2">
      <c r="A59" s="7" t="s">
        <v>257</v>
      </c>
      <c r="B59" s="7" t="s">
        <v>258</v>
      </c>
      <c r="C59" s="6"/>
      <c r="D59" s="7" t="s">
        <v>259</v>
      </c>
      <c r="E59" s="7" t="s">
        <v>260</v>
      </c>
      <c r="F59" s="8" t="s">
        <v>136</v>
      </c>
      <c r="G59" s="8" t="s">
        <v>22</v>
      </c>
      <c r="H59" s="8" t="s">
        <v>23</v>
      </c>
      <c r="I59" s="9" t="s">
        <v>261</v>
      </c>
      <c r="J59" s="6" t="str">
        <f t="shared" si="0"/>
        <v>M</v>
      </c>
      <c r="K59" s="6">
        <f>IF(AND(J59="M",G59="077"),MAX(VLOOKUP($F$6,tPoint[],2,0)-1*COUNTIFS($J$8:J58,"M",$G$8:$G58,"077"),1),
IF(AND(J59="F",G59="077"),MAX(VLOOKUP($F$6,tPoint[],2,0)-1*COUNTIFS($J$8:J58,"F",$G$8:$G58,"077"),1),""))</f>
        <v>25</v>
      </c>
    </row>
    <row r="60" spans="1:11" x14ac:dyDescent="0.2">
      <c r="A60" s="7" t="s">
        <v>262</v>
      </c>
      <c r="B60" s="7" t="s">
        <v>263</v>
      </c>
      <c r="C60" s="6"/>
      <c r="D60" s="6"/>
      <c r="E60" s="7" t="s">
        <v>34</v>
      </c>
      <c r="F60" s="8" t="s">
        <v>35</v>
      </c>
      <c r="G60" s="6"/>
      <c r="H60" s="6"/>
      <c r="I60" s="9" t="s">
        <v>264</v>
      </c>
      <c r="J60" s="6" t="str">
        <f t="shared" si="0"/>
        <v>M</v>
      </c>
      <c r="K60" s="6" t="str">
        <f>IF(AND(J60="M",G60="077"),MAX(VLOOKUP($F$6,tPoint[],2,0)-1*COUNTIFS($J$8:J59,"M",$G$8:$G59,"077"),1),
IF(AND(J60="F",G60="077"),MAX(VLOOKUP($F$6,tPoint[],2,0)-1*COUNTIFS($J$8:J59,"F",$G$8:$G59,"077"),1),""))</f>
        <v/>
      </c>
    </row>
    <row r="61" spans="1:11" x14ac:dyDescent="0.2">
      <c r="A61" s="7" t="s">
        <v>265</v>
      </c>
      <c r="B61" s="7" t="s">
        <v>266</v>
      </c>
      <c r="C61" s="6"/>
      <c r="D61" s="7" t="s">
        <v>267</v>
      </c>
      <c r="E61" s="7" t="s">
        <v>268</v>
      </c>
      <c r="F61" s="8" t="s">
        <v>92</v>
      </c>
      <c r="G61" s="8" t="s">
        <v>22</v>
      </c>
      <c r="H61" s="8" t="s">
        <v>23</v>
      </c>
      <c r="I61" s="9" t="s">
        <v>269</v>
      </c>
      <c r="J61" s="6" t="str">
        <f t="shared" si="0"/>
        <v>M</v>
      </c>
      <c r="K61" s="6">
        <f>IF(AND(J61="M",G61="077"),MAX(VLOOKUP($F$6,tPoint[],2,0)-1*COUNTIFS($J$8:J60,"M",$G$8:$G60,"077"),1),
IF(AND(J61="F",G61="077"),MAX(VLOOKUP($F$6,tPoint[],2,0)-1*COUNTIFS($J$8:J60,"F",$G$8:$G60,"077"),1),""))</f>
        <v>24</v>
      </c>
    </row>
    <row r="62" spans="1:11" x14ac:dyDescent="0.2">
      <c r="A62" s="7" t="s">
        <v>270</v>
      </c>
      <c r="B62" s="7" t="s">
        <v>271</v>
      </c>
      <c r="C62" s="6"/>
      <c r="D62" s="7" t="s">
        <v>272</v>
      </c>
      <c r="E62" s="7" t="s">
        <v>40</v>
      </c>
      <c r="F62" s="8" t="s">
        <v>21</v>
      </c>
      <c r="G62" s="8" t="s">
        <v>22</v>
      </c>
      <c r="H62" s="8" t="s">
        <v>23</v>
      </c>
      <c r="I62" s="9" t="s">
        <v>273</v>
      </c>
      <c r="J62" s="6" t="str">
        <f t="shared" si="0"/>
        <v>M</v>
      </c>
      <c r="K62" s="6">
        <f>IF(AND(J62="M",G62="077"),MAX(VLOOKUP($F$6,tPoint[],2,0)-1*COUNTIFS($J$8:J61,"M",$G$8:$G61,"077"),1),
IF(AND(J62="F",G62="077"),MAX(VLOOKUP($F$6,tPoint[],2,0)-1*COUNTIFS($J$8:J61,"F",$G$8:$G61,"077"),1),""))</f>
        <v>23</v>
      </c>
    </row>
    <row r="63" spans="1:11" x14ac:dyDescent="0.2">
      <c r="A63" s="7" t="s">
        <v>274</v>
      </c>
      <c r="B63" s="7" t="s">
        <v>275</v>
      </c>
      <c r="C63" s="6"/>
      <c r="D63" s="7" t="s">
        <v>276</v>
      </c>
      <c r="E63" s="7" t="s">
        <v>59</v>
      </c>
      <c r="F63" s="8" t="s">
        <v>277</v>
      </c>
      <c r="G63" s="8" t="s">
        <v>278</v>
      </c>
      <c r="H63" s="8" t="s">
        <v>279</v>
      </c>
      <c r="I63" s="9" t="s">
        <v>280</v>
      </c>
      <c r="J63" s="6" t="str">
        <f t="shared" si="0"/>
        <v>M</v>
      </c>
      <c r="K63" s="6" t="str">
        <f>IF(AND(J63="M",G63="077"),MAX(VLOOKUP($F$6,tPoint[],2,0)-1*COUNTIFS($J$8:J62,"M",$G$8:$G62,"077"),1),
IF(AND(J63="F",G63="077"),MAX(VLOOKUP($F$6,tPoint[],2,0)-1*COUNTIFS($J$8:J62,"F",$G$8:$G62,"077"),1),""))</f>
        <v/>
      </c>
    </row>
    <row r="64" spans="1:11" x14ac:dyDescent="0.2">
      <c r="A64" s="7" t="s">
        <v>281</v>
      </c>
      <c r="B64" s="7" t="s">
        <v>282</v>
      </c>
      <c r="C64" s="6"/>
      <c r="D64" s="6"/>
      <c r="E64" s="7" t="s">
        <v>180</v>
      </c>
      <c r="F64" s="8" t="s">
        <v>35</v>
      </c>
      <c r="G64" s="6"/>
      <c r="H64" s="6"/>
      <c r="I64" s="9" t="s">
        <v>283</v>
      </c>
      <c r="J64" s="6" t="str">
        <f t="shared" si="0"/>
        <v>M</v>
      </c>
      <c r="K64" s="6" t="str">
        <f>IF(AND(J64="M",G64="077"),MAX(VLOOKUP($F$6,tPoint[],2,0)-1*COUNTIFS($J$8:J63,"M",$G$8:$G63,"077"),1),
IF(AND(J64="F",G64="077"),MAX(VLOOKUP($F$6,tPoint[],2,0)-1*COUNTIFS($J$8:J63,"F",$G$8:$G63,"077"),1),""))</f>
        <v/>
      </c>
    </row>
    <row r="65" spans="1:11" x14ac:dyDescent="0.2">
      <c r="A65" s="7" t="s">
        <v>284</v>
      </c>
      <c r="B65" s="7" t="s">
        <v>285</v>
      </c>
      <c r="C65" s="6"/>
      <c r="D65" s="6"/>
      <c r="E65" s="7" t="s">
        <v>286</v>
      </c>
      <c r="F65" s="8" t="s">
        <v>35</v>
      </c>
      <c r="G65" s="6"/>
      <c r="H65" s="6"/>
      <c r="I65" s="9" t="s">
        <v>287</v>
      </c>
      <c r="J65" s="6" t="str">
        <f t="shared" si="0"/>
        <v>M</v>
      </c>
      <c r="K65" s="6" t="str">
        <f>IF(AND(J65="M",G65="077"),MAX(VLOOKUP($F$6,tPoint[],2,0)-1*COUNTIFS($J$8:J64,"M",$G$8:$G64,"077"),1),
IF(AND(J65="F",G65="077"),MAX(VLOOKUP($F$6,tPoint[],2,0)-1*COUNTIFS($J$8:J64,"F",$G$8:$G64,"077"),1),""))</f>
        <v/>
      </c>
    </row>
    <row r="66" spans="1:11" x14ac:dyDescent="0.2">
      <c r="A66" s="7" t="s">
        <v>288</v>
      </c>
      <c r="B66" s="7" t="s">
        <v>289</v>
      </c>
      <c r="C66" s="6"/>
      <c r="D66" s="6"/>
      <c r="E66" s="7" t="s">
        <v>154</v>
      </c>
      <c r="F66" s="8" t="s">
        <v>35</v>
      </c>
      <c r="G66" s="6"/>
      <c r="H66" s="6"/>
      <c r="I66" s="9" t="s">
        <v>290</v>
      </c>
      <c r="J66" s="6" t="str">
        <f t="shared" si="0"/>
        <v>M</v>
      </c>
      <c r="K66" s="6" t="str">
        <f>IF(AND(J66="M",G66="077"),MAX(VLOOKUP($F$6,tPoint[],2,0)-1*COUNTIFS($J$8:J65,"M",$G$8:$G65,"077"),1),
IF(AND(J66="F",G66="077"),MAX(VLOOKUP($F$6,tPoint[],2,0)-1*COUNTIFS($J$8:J65,"F",$G$8:$G65,"077"),1),""))</f>
        <v/>
      </c>
    </row>
    <row r="67" spans="1:11" x14ac:dyDescent="0.2">
      <c r="A67" s="7" t="s">
        <v>291</v>
      </c>
      <c r="B67" s="7" t="s">
        <v>292</v>
      </c>
      <c r="C67" s="6"/>
      <c r="D67" s="7" t="s">
        <v>293</v>
      </c>
      <c r="E67" s="7" t="s">
        <v>294</v>
      </c>
      <c r="F67" s="8" t="s">
        <v>123</v>
      </c>
      <c r="G67" s="8" t="s">
        <v>22</v>
      </c>
      <c r="H67" s="8" t="s">
        <v>23</v>
      </c>
      <c r="I67" s="9" t="s">
        <v>295</v>
      </c>
      <c r="J67" s="6" t="str">
        <f t="shared" si="0"/>
        <v>F</v>
      </c>
      <c r="K67" s="6">
        <f>IF(AND(J67="M",G67="077"),MAX(VLOOKUP($F$6,tPoint[],2,0)-1*COUNTIFS($J$8:J66,"M",$G$8:$G66,"077"),1),
IF(AND(J67="F",G67="077"),MAX(VLOOKUP($F$6,tPoint[],2,0)-1*COUNTIFS($J$8:J66,"F",$G$8:$G66,"077"),1),""))</f>
        <v>46</v>
      </c>
    </row>
    <row r="68" spans="1:11" x14ac:dyDescent="0.2">
      <c r="A68" s="7" t="s">
        <v>296</v>
      </c>
      <c r="B68" s="7" t="s">
        <v>297</v>
      </c>
      <c r="C68" s="6"/>
      <c r="D68" s="7" t="s">
        <v>298</v>
      </c>
      <c r="E68" s="7" t="s">
        <v>158</v>
      </c>
      <c r="F68" s="8" t="s">
        <v>181</v>
      </c>
      <c r="G68" s="8" t="s">
        <v>22</v>
      </c>
      <c r="H68" s="8" t="s">
        <v>23</v>
      </c>
      <c r="I68" s="9" t="s">
        <v>299</v>
      </c>
      <c r="J68" s="6" t="str">
        <f t="shared" si="0"/>
        <v>M</v>
      </c>
      <c r="K68" s="6">
        <f>IF(AND(J68="M",G68="077"),MAX(VLOOKUP($F$6,tPoint[],2,0)-1*COUNTIFS($J$8:J67,"M",$G$8:$G67,"077"),1),
IF(AND(J68="F",G68="077"),MAX(VLOOKUP($F$6,tPoint[],2,0)-1*COUNTIFS($J$8:J67,"F",$G$8:$G67,"077"),1),""))</f>
        <v>22</v>
      </c>
    </row>
    <row r="69" spans="1:11" x14ac:dyDescent="0.2">
      <c r="A69" s="7" t="s">
        <v>300</v>
      </c>
      <c r="B69" s="7" t="s">
        <v>301</v>
      </c>
      <c r="C69" s="6"/>
      <c r="D69" s="6"/>
      <c r="E69" s="7" t="s">
        <v>302</v>
      </c>
      <c r="F69" s="8" t="s">
        <v>35</v>
      </c>
      <c r="G69" s="6"/>
      <c r="H69" s="6"/>
      <c r="I69" s="9" t="s">
        <v>303</v>
      </c>
      <c r="J69" s="6" t="str">
        <f t="shared" si="0"/>
        <v>F</v>
      </c>
      <c r="K69" s="6" t="str">
        <f>IF(AND(J69="M",G69="077"),MAX(VLOOKUP($F$6,tPoint[],2,0)-1*COUNTIFS($J$8:J68,"M",$G$8:$G68,"077"),1),
IF(AND(J69="F",G69="077"),MAX(VLOOKUP($F$6,tPoint[],2,0)-1*COUNTIFS($J$8:J68,"F",$G$8:$G68,"077"),1),""))</f>
        <v/>
      </c>
    </row>
    <row r="70" spans="1:11" x14ac:dyDescent="0.2">
      <c r="A70" s="7" t="s">
        <v>304</v>
      </c>
      <c r="B70" s="7" t="s">
        <v>305</v>
      </c>
      <c r="C70" s="6"/>
      <c r="D70" s="6"/>
      <c r="E70" s="7" t="s">
        <v>306</v>
      </c>
      <c r="F70" s="8" t="s">
        <v>35</v>
      </c>
      <c r="G70" s="6"/>
      <c r="H70" s="6"/>
      <c r="I70" s="9" t="s">
        <v>307</v>
      </c>
      <c r="J70" s="6" t="str">
        <f t="shared" si="0"/>
        <v>M</v>
      </c>
      <c r="K70" s="6" t="str">
        <f>IF(AND(J70="M",G70="077"),MAX(VLOOKUP($F$6,tPoint[],2,0)-1*COUNTIFS($J$8:J69,"M",$G$8:$G69,"077"),1),
IF(AND(J70="F",G70="077"),MAX(VLOOKUP($F$6,tPoint[],2,0)-1*COUNTIFS($J$8:J69,"F",$G$8:$G69,"077"),1),""))</f>
        <v/>
      </c>
    </row>
    <row r="71" spans="1:11" x14ac:dyDescent="0.2">
      <c r="A71" s="7" t="s">
        <v>308</v>
      </c>
      <c r="B71" s="7" t="s">
        <v>309</v>
      </c>
      <c r="C71" s="6"/>
      <c r="D71" s="7" t="s">
        <v>310</v>
      </c>
      <c r="E71" s="7" t="s">
        <v>311</v>
      </c>
      <c r="F71" s="8" t="s">
        <v>21</v>
      </c>
      <c r="G71" s="8" t="s">
        <v>22</v>
      </c>
      <c r="H71" s="8" t="s">
        <v>23</v>
      </c>
      <c r="I71" s="9" t="s">
        <v>312</v>
      </c>
      <c r="J71" s="6" t="str">
        <f t="shared" si="0"/>
        <v>M</v>
      </c>
      <c r="K71" s="6">
        <f>IF(AND(J71="M",G71="077"),MAX(VLOOKUP($F$6,tPoint[],2,0)-1*COUNTIFS($J$8:J70,"M",$G$8:$G70,"077"),1),
IF(AND(J71="F",G71="077"),MAX(VLOOKUP($F$6,tPoint[],2,0)-1*COUNTIFS($J$8:J70,"F",$G$8:$G70,"077"),1),""))</f>
        <v>21</v>
      </c>
    </row>
    <row r="72" spans="1:11" x14ac:dyDescent="0.2">
      <c r="A72" s="7" t="s">
        <v>313</v>
      </c>
      <c r="B72" s="7" t="s">
        <v>314</v>
      </c>
      <c r="C72" s="6"/>
      <c r="D72" s="7" t="s">
        <v>315</v>
      </c>
      <c r="E72" s="7" t="s">
        <v>316</v>
      </c>
      <c r="F72" s="8" t="s">
        <v>35</v>
      </c>
      <c r="G72" s="6"/>
      <c r="H72" s="6"/>
      <c r="I72" s="9" t="s">
        <v>317</v>
      </c>
      <c r="J72" s="6" t="str">
        <f t="shared" si="0"/>
        <v>M</v>
      </c>
      <c r="K72" s="6" t="str">
        <f>IF(AND(J72="M",G72="077"),MAX(VLOOKUP($F$6,tPoint[],2,0)-1*COUNTIFS($J$8:J71,"M",$G$8:$G71,"077"),1),
IF(AND(J72="F",G72="077"),MAX(VLOOKUP($F$6,tPoint[],2,0)-1*COUNTIFS($J$8:J71,"F",$G$8:$G71,"077"),1),""))</f>
        <v/>
      </c>
    </row>
    <row r="73" spans="1:11" x14ac:dyDescent="0.2">
      <c r="A73" s="7" t="s">
        <v>318</v>
      </c>
      <c r="B73" s="7" t="s">
        <v>319</v>
      </c>
      <c r="C73" s="6"/>
      <c r="D73" s="7" t="s">
        <v>320</v>
      </c>
      <c r="E73" s="7" t="s">
        <v>51</v>
      </c>
      <c r="F73" s="8" t="s">
        <v>321</v>
      </c>
      <c r="G73" s="8" t="s">
        <v>22</v>
      </c>
      <c r="H73" s="8" t="s">
        <v>23</v>
      </c>
      <c r="I73" s="9" t="s">
        <v>322</v>
      </c>
      <c r="J73" s="6" t="str">
        <f t="shared" si="0"/>
        <v>M</v>
      </c>
      <c r="K73" s="6">
        <f>IF(AND(J73="M",G73="077"),MAX(VLOOKUP($F$6,tPoint[],2,0)-1*COUNTIFS($J$8:J72,"M",$G$8:$G72,"077"),1),
IF(AND(J73="F",G73="077"),MAX(VLOOKUP($F$6,tPoint[],2,0)-1*COUNTIFS($J$8:J72,"F",$G$8:$G72,"077"),1),""))</f>
        <v>20</v>
      </c>
    </row>
    <row r="74" spans="1:11" x14ac:dyDescent="0.2">
      <c r="A74" s="7" t="s">
        <v>323</v>
      </c>
      <c r="B74" s="7" t="s">
        <v>324</v>
      </c>
      <c r="C74" s="6"/>
      <c r="D74" s="6"/>
      <c r="E74" s="7" t="s">
        <v>325</v>
      </c>
      <c r="F74" s="8" t="s">
        <v>35</v>
      </c>
      <c r="G74" s="6"/>
      <c r="H74" s="6"/>
      <c r="I74" s="9" t="s">
        <v>326</v>
      </c>
      <c r="J74" s="6" t="str">
        <f t="shared" ref="J74:J137" si="1">MID(E74,3,1)</f>
        <v>M</v>
      </c>
      <c r="K74" s="6" t="str">
        <f>IF(AND(J74="M",G74="077"),MAX(VLOOKUP($F$6,tPoint[],2,0)-1*COUNTIFS($J$8:J73,"M",$G$8:$G73,"077"),1),
IF(AND(J74="F",G74="077"),MAX(VLOOKUP($F$6,tPoint[],2,0)-1*COUNTIFS($J$8:J73,"F",$G$8:$G73,"077"),1),""))</f>
        <v/>
      </c>
    </row>
    <row r="75" spans="1:11" x14ac:dyDescent="0.2">
      <c r="A75" s="7" t="s">
        <v>327</v>
      </c>
      <c r="B75" s="7" t="s">
        <v>328</v>
      </c>
      <c r="C75" s="6"/>
      <c r="D75" s="6"/>
      <c r="E75" s="7" t="s">
        <v>329</v>
      </c>
      <c r="F75" s="8" t="s">
        <v>35</v>
      </c>
      <c r="G75" s="6"/>
      <c r="H75" s="6"/>
      <c r="I75" s="9" t="s">
        <v>330</v>
      </c>
      <c r="J75" s="6" t="str">
        <f t="shared" si="1"/>
        <v>M</v>
      </c>
      <c r="K75" s="6" t="str">
        <f>IF(AND(J75="M",G75="077"),MAX(VLOOKUP($F$6,tPoint[],2,0)-1*COUNTIFS($J$8:J74,"M",$G$8:$G74,"077"),1),
IF(AND(J75="F",G75="077"),MAX(VLOOKUP($F$6,tPoint[],2,0)-1*COUNTIFS($J$8:J74,"F",$G$8:$G74,"077"),1),""))</f>
        <v/>
      </c>
    </row>
    <row r="76" spans="1:11" x14ac:dyDescent="0.2">
      <c r="A76" s="7" t="s">
        <v>331</v>
      </c>
      <c r="B76" s="7" t="s">
        <v>332</v>
      </c>
      <c r="C76" s="6"/>
      <c r="D76" s="6"/>
      <c r="E76" s="7" t="s">
        <v>118</v>
      </c>
      <c r="F76" s="8" t="s">
        <v>35</v>
      </c>
      <c r="G76" s="6"/>
      <c r="H76" s="6"/>
      <c r="I76" s="9" t="s">
        <v>333</v>
      </c>
      <c r="J76" s="6" t="str">
        <f t="shared" si="1"/>
        <v>M</v>
      </c>
      <c r="K76" s="6" t="str">
        <f>IF(AND(J76="M",G76="077"),MAX(VLOOKUP($F$6,tPoint[],2,0)-1*COUNTIFS($J$8:J75,"M",$G$8:$G75,"077"),1),
IF(AND(J76="F",G76="077"),MAX(VLOOKUP($F$6,tPoint[],2,0)-1*COUNTIFS($J$8:J75,"F",$G$8:$G75,"077"),1),""))</f>
        <v/>
      </c>
    </row>
    <row r="77" spans="1:11" x14ac:dyDescent="0.2">
      <c r="A77" s="7" t="s">
        <v>334</v>
      </c>
      <c r="B77" s="7" t="s">
        <v>335</v>
      </c>
      <c r="C77" s="6"/>
      <c r="D77" s="7" t="s">
        <v>336</v>
      </c>
      <c r="E77" s="7" t="s">
        <v>112</v>
      </c>
      <c r="F77" s="8" t="s">
        <v>149</v>
      </c>
      <c r="G77" s="8" t="s">
        <v>22</v>
      </c>
      <c r="H77" s="8" t="s">
        <v>23</v>
      </c>
      <c r="I77" s="9" t="s">
        <v>337</v>
      </c>
      <c r="J77" s="6" t="str">
        <f t="shared" si="1"/>
        <v>M</v>
      </c>
      <c r="K77" s="6">
        <f>IF(AND(J77="M",G77="077"),MAX(VLOOKUP($F$6,tPoint[],2,0)-1*COUNTIFS($J$8:J76,"M",$G$8:$G76,"077"),1),
IF(AND(J77="F",G77="077"),MAX(VLOOKUP($F$6,tPoint[],2,0)-1*COUNTIFS($J$8:J76,"F",$G$8:$G76,"077"),1),""))</f>
        <v>19</v>
      </c>
    </row>
    <row r="78" spans="1:11" x14ac:dyDescent="0.2">
      <c r="A78" s="7" t="s">
        <v>338</v>
      </c>
      <c r="B78" s="7" t="s">
        <v>339</v>
      </c>
      <c r="C78" s="6"/>
      <c r="D78" s="7" t="s">
        <v>340</v>
      </c>
      <c r="E78" s="7" t="s">
        <v>341</v>
      </c>
      <c r="F78" s="8" t="s">
        <v>46</v>
      </c>
      <c r="G78" s="8" t="s">
        <v>22</v>
      </c>
      <c r="H78" s="8" t="s">
        <v>23</v>
      </c>
      <c r="I78" s="9" t="s">
        <v>342</v>
      </c>
      <c r="J78" s="6" t="str">
        <f t="shared" si="1"/>
        <v>F</v>
      </c>
      <c r="K78" s="6">
        <f>IF(AND(J78="M",G78="077"),MAX(VLOOKUP($F$6,tPoint[],2,0)-1*COUNTIFS($J$8:J77,"M",$G$8:$G77,"077"),1),
IF(AND(J78="F",G78="077"),MAX(VLOOKUP($F$6,tPoint[],2,0)-1*COUNTIFS($J$8:J77,"F",$G$8:$G77,"077"),1),""))</f>
        <v>45</v>
      </c>
    </row>
    <row r="79" spans="1:11" x14ac:dyDescent="0.2">
      <c r="A79" s="7" t="s">
        <v>343</v>
      </c>
      <c r="B79" s="7" t="s">
        <v>344</v>
      </c>
      <c r="C79" s="6"/>
      <c r="D79" s="6"/>
      <c r="E79" s="7" t="s">
        <v>40</v>
      </c>
      <c r="F79" s="8" t="s">
        <v>35</v>
      </c>
      <c r="G79" s="6"/>
      <c r="H79" s="6"/>
      <c r="I79" s="9" t="s">
        <v>345</v>
      </c>
      <c r="J79" s="6" t="str">
        <f t="shared" si="1"/>
        <v>M</v>
      </c>
      <c r="K79" s="6" t="str">
        <f>IF(AND(J79="M",G79="077"),MAX(VLOOKUP($F$6,tPoint[],2,0)-1*COUNTIFS($J$8:J78,"M",$G$8:$G78,"077"),1),
IF(AND(J79="F",G79="077"),MAX(VLOOKUP($F$6,tPoint[],2,0)-1*COUNTIFS($J$8:J78,"F",$G$8:$G78,"077"),1),""))</f>
        <v/>
      </c>
    </row>
    <row r="80" spans="1:11" x14ac:dyDescent="0.2">
      <c r="A80" s="7" t="s">
        <v>346</v>
      </c>
      <c r="B80" s="7" t="s">
        <v>347</v>
      </c>
      <c r="C80" s="6"/>
      <c r="D80" s="6"/>
      <c r="E80" s="7" t="s">
        <v>348</v>
      </c>
      <c r="F80" s="8" t="s">
        <v>35</v>
      </c>
      <c r="G80" s="6"/>
      <c r="H80" s="6"/>
      <c r="I80" s="9" t="s">
        <v>349</v>
      </c>
      <c r="J80" s="6" t="str">
        <f t="shared" si="1"/>
        <v>F</v>
      </c>
      <c r="K80" s="6" t="str">
        <f>IF(AND(J80="M",G80="077"),MAX(VLOOKUP($F$6,tPoint[],2,0)-1*COUNTIFS($J$8:J79,"M",$G$8:$G79,"077"),1),
IF(AND(J80="F",G80="077"),MAX(VLOOKUP($F$6,tPoint[],2,0)-1*COUNTIFS($J$8:J79,"F",$G$8:$G79,"077"),1),""))</f>
        <v/>
      </c>
    </row>
    <row r="81" spans="1:11" x14ac:dyDescent="0.2">
      <c r="A81" s="7" t="s">
        <v>350</v>
      </c>
      <c r="B81" s="7" t="s">
        <v>351</v>
      </c>
      <c r="C81" s="6"/>
      <c r="D81" s="6"/>
      <c r="E81" s="7" t="s">
        <v>268</v>
      </c>
      <c r="F81" s="8" t="s">
        <v>35</v>
      </c>
      <c r="G81" s="6"/>
      <c r="H81" s="6"/>
      <c r="I81" s="9" t="s">
        <v>352</v>
      </c>
      <c r="J81" s="6" t="str">
        <f t="shared" si="1"/>
        <v>M</v>
      </c>
      <c r="K81" s="6" t="str">
        <f>IF(AND(J81="M",G81="077"),MAX(VLOOKUP($F$6,tPoint[],2,0)-1*COUNTIFS($J$8:J80,"M",$G$8:$G80,"077"),1),
IF(AND(J81="F",G81="077"),MAX(VLOOKUP($F$6,tPoint[],2,0)-1*COUNTIFS($J$8:J80,"F",$G$8:$G80,"077"),1),""))</f>
        <v/>
      </c>
    </row>
    <row r="82" spans="1:11" x14ac:dyDescent="0.2">
      <c r="A82" s="7" t="s">
        <v>353</v>
      </c>
      <c r="B82" s="7" t="s">
        <v>354</v>
      </c>
      <c r="C82" s="6"/>
      <c r="D82" s="7" t="s">
        <v>355</v>
      </c>
      <c r="E82" s="7" t="s">
        <v>356</v>
      </c>
      <c r="F82" s="8" t="s">
        <v>29</v>
      </c>
      <c r="G82" s="8" t="s">
        <v>22</v>
      </c>
      <c r="H82" s="8" t="s">
        <v>23</v>
      </c>
      <c r="I82" s="9" t="s">
        <v>357</v>
      </c>
      <c r="J82" s="6" t="str">
        <f t="shared" si="1"/>
        <v>F</v>
      </c>
      <c r="K82" s="6">
        <f>IF(AND(J82="M",G82="077"),MAX(VLOOKUP($F$6,tPoint[],2,0)-1*COUNTIFS($J$8:J81,"M",$G$8:$G81,"077"),1),
IF(AND(J82="F",G82="077"),MAX(VLOOKUP($F$6,tPoint[],2,0)-1*COUNTIFS($J$8:J81,"F",$G$8:$G81,"077"),1),""))</f>
        <v>44</v>
      </c>
    </row>
    <row r="83" spans="1:11" x14ac:dyDescent="0.2">
      <c r="A83" s="7" t="s">
        <v>358</v>
      </c>
      <c r="B83" s="7" t="s">
        <v>359</v>
      </c>
      <c r="C83" s="6"/>
      <c r="D83" s="6"/>
      <c r="E83" s="7" t="s">
        <v>360</v>
      </c>
      <c r="F83" s="8" t="s">
        <v>35</v>
      </c>
      <c r="G83" s="6"/>
      <c r="H83" s="6"/>
      <c r="I83" s="9" t="s">
        <v>361</v>
      </c>
      <c r="J83" s="6" t="str">
        <f t="shared" si="1"/>
        <v>M</v>
      </c>
      <c r="K83" s="6" t="str">
        <f>IF(AND(J83="M",G83="077"),MAX(VLOOKUP($F$6,tPoint[],2,0)-1*COUNTIFS($J$8:J82,"M",$G$8:$G82,"077"),1),
IF(AND(J83="F",G83="077"),MAX(VLOOKUP($F$6,tPoint[],2,0)-1*COUNTIFS($J$8:J82,"F",$G$8:$G82,"077"),1),""))</f>
        <v/>
      </c>
    </row>
    <row r="84" spans="1:11" x14ac:dyDescent="0.2">
      <c r="A84" s="7" t="s">
        <v>362</v>
      </c>
      <c r="B84" s="7" t="s">
        <v>363</v>
      </c>
      <c r="C84" s="6"/>
      <c r="D84" s="7" t="s">
        <v>364</v>
      </c>
      <c r="E84" s="7" t="s">
        <v>215</v>
      </c>
      <c r="F84" s="8" t="s">
        <v>277</v>
      </c>
      <c r="G84" s="8" t="s">
        <v>278</v>
      </c>
      <c r="H84" s="8" t="s">
        <v>279</v>
      </c>
      <c r="I84" s="9" t="s">
        <v>365</v>
      </c>
      <c r="J84" s="6" t="str">
        <f t="shared" si="1"/>
        <v>M</v>
      </c>
      <c r="K84" s="6" t="str">
        <f>IF(AND(J84="M",G84="077"),MAX(VLOOKUP($F$6,tPoint[],2,0)-1*COUNTIFS($J$8:J83,"M",$G$8:$G83,"077"),1),
IF(AND(J84="F",G84="077"),MAX(VLOOKUP($F$6,tPoint[],2,0)-1*COUNTIFS($J$8:J83,"F",$G$8:$G83,"077"),1),""))</f>
        <v/>
      </c>
    </row>
    <row r="85" spans="1:11" x14ac:dyDescent="0.2">
      <c r="A85" s="7" t="s">
        <v>366</v>
      </c>
      <c r="B85" s="7" t="s">
        <v>367</v>
      </c>
      <c r="C85" s="6"/>
      <c r="D85" s="7" t="s">
        <v>368</v>
      </c>
      <c r="E85" s="7" t="s">
        <v>369</v>
      </c>
      <c r="F85" s="8" t="s">
        <v>370</v>
      </c>
      <c r="G85" s="8" t="s">
        <v>22</v>
      </c>
      <c r="H85" s="8" t="s">
        <v>23</v>
      </c>
      <c r="I85" s="9" t="s">
        <v>371</v>
      </c>
      <c r="J85" s="6" t="str">
        <f t="shared" si="1"/>
        <v>M</v>
      </c>
      <c r="K85" s="6">
        <f>IF(AND(J85="M",G85="077"),MAX(VLOOKUP($F$6,tPoint[],2,0)-1*COUNTIFS($J$8:J84,"M",$G$8:$G84,"077"),1),
IF(AND(J85="F",G85="077"),MAX(VLOOKUP($F$6,tPoint[],2,0)-1*COUNTIFS($J$8:J84,"F",$G$8:$G84,"077"),1),""))</f>
        <v>18</v>
      </c>
    </row>
    <row r="86" spans="1:11" x14ac:dyDescent="0.2">
      <c r="A86" s="7" t="s">
        <v>372</v>
      </c>
      <c r="B86" s="7" t="s">
        <v>373</v>
      </c>
      <c r="C86" s="6"/>
      <c r="D86" s="7" t="s">
        <v>374</v>
      </c>
      <c r="E86" s="7" t="s">
        <v>268</v>
      </c>
      <c r="F86" s="8" t="s">
        <v>375</v>
      </c>
      <c r="G86" s="8" t="s">
        <v>278</v>
      </c>
      <c r="H86" s="8" t="s">
        <v>279</v>
      </c>
      <c r="I86" s="9" t="s">
        <v>376</v>
      </c>
      <c r="J86" s="6" t="str">
        <f t="shared" si="1"/>
        <v>M</v>
      </c>
      <c r="K86" s="6" t="str">
        <f>IF(AND(J86="M",G86="077"),MAX(VLOOKUP($F$6,tPoint[],2,0)-1*COUNTIFS($J$8:J85,"M",$G$8:$G85,"077"),1),
IF(AND(J86="F",G86="077"),MAX(VLOOKUP($F$6,tPoint[],2,0)-1*COUNTIFS($J$8:J85,"F",$G$8:$G85,"077"),1),""))</f>
        <v/>
      </c>
    </row>
    <row r="87" spans="1:11" x14ac:dyDescent="0.2">
      <c r="A87" s="7" t="s">
        <v>377</v>
      </c>
      <c r="B87" s="7" t="s">
        <v>378</v>
      </c>
      <c r="C87" s="6"/>
      <c r="D87" s="7" t="s">
        <v>379</v>
      </c>
      <c r="E87" s="7" t="s">
        <v>158</v>
      </c>
      <c r="F87" s="8" t="s">
        <v>113</v>
      </c>
      <c r="G87" s="8" t="s">
        <v>22</v>
      </c>
      <c r="H87" s="8" t="s">
        <v>23</v>
      </c>
      <c r="I87" s="9" t="s">
        <v>380</v>
      </c>
      <c r="J87" s="6" t="str">
        <f t="shared" si="1"/>
        <v>M</v>
      </c>
      <c r="K87" s="6">
        <f>IF(AND(J87="M",G87="077"),MAX(VLOOKUP($F$6,tPoint[],2,0)-1*COUNTIFS($J$8:J86,"M",$G$8:$G86,"077"),1),
IF(AND(J87="F",G87="077"),MAX(VLOOKUP($F$6,tPoint[],2,0)-1*COUNTIFS($J$8:J86,"F",$G$8:$G86,"077"),1),""))</f>
        <v>17</v>
      </c>
    </row>
    <row r="88" spans="1:11" x14ac:dyDescent="0.2">
      <c r="A88" s="7" t="s">
        <v>381</v>
      </c>
      <c r="B88" s="7" t="s">
        <v>382</v>
      </c>
      <c r="C88" s="6"/>
      <c r="D88" s="6"/>
      <c r="E88" s="7" t="s">
        <v>97</v>
      </c>
      <c r="F88" s="8" t="s">
        <v>35</v>
      </c>
      <c r="G88" s="6"/>
      <c r="H88" s="6"/>
      <c r="I88" s="9" t="s">
        <v>383</v>
      </c>
      <c r="J88" s="6" t="str">
        <f t="shared" si="1"/>
        <v>M</v>
      </c>
      <c r="K88" s="6" t="str">
        <f>IF(AND(J88="M",G88="077"),MAX(VLOOKUP($F$6,tPoint[],2,0)-1*COUNTIFS($J$8:J87,"M",$G$8:$G87,"077"),1),
IF(AND(J88="F",G88="077"),MAX(VLOOKUP($F$6,tPoint[],2,0)-1*COUNTIFS($J$8:J87,"F",$G$8:$G87,"077"),1),""))</f>
        <v/>
      </c>
    </row>
    <row r="89" spans="1:11" x14ac:dyDescent="0.2">
      <c r="A89" s="7" t="s">
        <v>384</v>
      </c>
      <c r="B89" s="7" t="s">
        <v>385</v>
      </c>
      <c r="C89" s="6"/>
      <c r="D89" s="7" t="s">
        <v>386</v>
      </c>
      <c r="E89" s="7" t="s">
        <v>215</v>
      </c>
      <c r="F89" s="8" t="s">
        <v>387</v>
      </c>
      <c r="G89" s="8" t="s">
        <v>22</v>
      </c>
      <c r="H89" s="8" t="s">
        <v>23</v>
      </c>
      <c r="I89" s="9" t="s">
        <v>388</v>
      </c>
      <c r="J89" s="6" t="str">
        <f t="shared" si="1"/>
        <v>M</v>
      </c>
      <c r="K89" s="6">
        <f>IF(AND(J89="M",G89="077"),MAX(VLOOKUP($F$6,tPoint[],2,0)-1*COUNTIFS($J$8:J88,"M",$G$8:$G88,"077"),1),
IF(AND(J89="F",G89="077"),MAX(VLOOKUP($F$6,tPoint[],2,0)-1*COUNTIFS($J$8:J88,"F",$G$8:$G88,"077"),1),""))</f>
        <v>16</v>
      </c>
    </row>
    <row r="90" spans="1:11" x14ac:dyDescent="0.2">
      <c r="A90" s="7" t="s">
        <v>389</v>
      </c>
      <c r="B90" s="7" t="s">
        <v>390</v>
      </c>
      <c r="C90" s="6"/>
      <c r="D90" s="7" t="s">
        <v>391</v>
      </c>
      <c r="E90" s="7" t="s">
        <v>180</v>
      </c>
      <c r="F90" s="8" t="s">
        <v>78</v>
      </c>
      <c r="G90" s="8" t="s">
        <v>22</v>
      </c>
      <c r="H90" s="8" t="s">
        <v>23</v>
      </c>
      <c r="I90" s="9" t="s">
        <v>392</v>
      </c>
      <c r="J90" s="6" t="str">
        <f t="shared" si="1"/>
        <v>M</v>
      </c>
      <c r="K90" s="6">
        <f>IF(AND(J90="M",G90="077"),MAX(VLOOKUP($F$6,tPoint[],2,0)-1*COUNTIFS($J$8:J89,"M",$G$8:$G89,"077"),1),
IF(AND(J90="F",G90="077"),MAX(VLOOKUP($F$6,tPoint[],2,0)-1*COUNTIFS($J$8:J89,"F",$G$8:$G89,"077"),1),""))</f>
        <v>15</v>
      </c>
    </row>
    <row r="91" spans="1:11" x14ac:dyDescent="0.2">
      <c r="A91" s="7" t="s">
        <v>393</v>
      </c>
      <c r="B91" s="7" t="s">
        <v>394</v>
      </c>
      <c r="C91" s="6"/>
      <c r="D91" s="6"/>
      <c r="E91" s="7" t="s">
        <v>395</v>
      </c>
      <c r="F91" s="8" t="s">
        <v>35</v>
      </c>
      <c r="G91" s="6"/>
      <c r="H91" s="6"/>
      <c r="I91" s="9" t="s">
        <v>396</v>
      </c>
      <c r="J91" s="6" t="str">
        <f t="shared" si="1"/>
        <v>M</v>
      </c>
      <c r="K91" s="6" t="str">
        <f>IF(AND(J91="M",G91="077"),MAX(VLOOKUP($F$6,tPoint[],2,0)-1*COUNTIFS($J$8:J90,"M",$G$8:$G90,"077"),1),
IF(AND(J91="F",G91="077"),MAX(VLOOKUP($F$6,tPoint[],2,0)-1*COUNTIFS($J$8:J90,"F",$G$8:$G90,"077"),1),""))</f>
        <v/>
      </c>
    </row>
    <row r="92" spans="1:11" x14ac:dyDescent="0.2">
      <c r="A92" s="7" t="s">
        <v>397</v>
      </c>
      <c r="B92" s="7" t="s">
        <v>398</v>
      </c>
      <c r="C92" s="6"/>
      <c r="D92" s="7" t="s">
        <v>399</v>
      </c>
      <c r="E92" s="7" t="s">
        <v>91</v>
      </c>
      <c r="F92" s="8" t="s">
        <v>400</v>
      </c>
      <c r="G92" s="8" t="s">
        <v>22</v>
      </c>
      <c r="H92" s="8" t="s">
        <v>23</v>
      </c>
      <c r="I92" s="9" t="s">
        <v>401</v>
      </c>
      <c r="J92" s="6" t="str">
        <f t="shared" si="1"/>
        <v>M</v>
      </c>
      <c r="K92" s="6">
        <f>IF(AND(J92="M",G92="077"),MAX(VLOOKUP($F$6,tPoint[],2,0)-1*COUNTIFS($J$8:J91,"M",$G$8:$G91,"077"),1),
IF(AND(J92="F",G92="077"),MAX(VLOOKUP($F$6,tPoint[],2,0)-1*COUNTIFS($J$8:J91,"F",$G$8:$G91,"077"),1),""))</f>
        <v>14</v>
      </c>
    </row>
    <row r="93" spans="1:11" x14ac:dyDescent="0.2">
      <c r="A93" s="7" t="s">
        <v>402</v>
      </c>
      <c r="B93" s="7" t="s">
        <v>403</v>
      </c>
      <c r="C93" s="6"/>
      <c r="D93" s="6"/>
      <c r="E93" s="7" t="s">
        <v>215</v>
      </c>
      <c r="F93" s="8" t="s">
        <v>35</v>
      </c>
      <c r="G93" s="6"/>
      <c r="H93" s="6"/>
      <c r="I93" s="9" t="s">
        <v>404</v>
      </c>
      <c r="J93" s="6" t="str">
        <f t="shared" si="1"/>
        <v>M</v>
      </c>
      <c r="K93" s="6" t="str">
        <f>IF(AND(J93="M",G93="077"),MAX(VLOOKUP($F$6,tPoint[],2,0)-1*COUNTIFS($J$8:J92,"M",$G$8:$G92,"077"),1),
IF(AND(J93="F",G93="077"),MAX(VLOOKUP($F$6,tPoint[],2,0)-1*COUNTIFS($J$8:J92,"F",$G$8:$G92,"077"),1),""))</f>
        <v/>
      </c>
    </row>
    <row r="94" spans="1:11" x14ac:dyDescent="0.2">
      <c r="A94" s="7" t="s">
        <v>405</v>
      </c>
      <c r="B94" s="7" t="s">
        <v>406</v>
      </c>
      <c r="C94" s="6"/>
      <c r="D94" s="6"/>
      <c r="E94" s="7" t="s">
        <v>325</v>
      </c>
      <c r="F94" s="8" t="s">
        <v>35</v>
      </c>
      <c r="G94" s="6"/>
      <c r="H94" s="6"/>
      <c r="I94" s="9" t="s">
        <v>407</v>
      </c>
      <c r="J94" s="6" t="str">
        <f t="shared" si="1"/>
        <v>M</v>
      </c>
      <c r="K94" s="6" t="str">
        <f>IF(AND(J94="M",G94="077"),MAX(VLOOKUP($F$6,tPoint[],2,0)-1*COUNTIFS($J$8:J93,"M",$G$8:$G93,"077"),1),
IF(AND(J94="F",G94="077"),MAX(VLOOKUP($F$6,tPoint[],2,0)-1*COUNTIFS($J$8:J93,"F",$G$8:$G93,"077"),1),""))</f>
        <v/>
      </c>
    </row>
    <row r="95" spans="1:11" x14ac:dyDescent="0.2">
      <c r="A95" s="7" t="s">
        <v>408</v>
      </c>
      <c r="B95" s="7" t="s">
        <v>409</v>
      </c>
      <c r="C95" s="6"/>
      <c r="D95" s="6"/>
      <c r="E95" s="7" t="s">
        <v>410</v>
      </c>
      <c r="F95" s="8" t="s">
        <v>35</v>
      </c>
      <c r="G95" s="6"/>
      <c r="H95" s="6"/>
      <c r="I95" s="9" t="s">
        <v>411</v>
      </c>
      <c r="J95" s="6" t="str">
        <f t="shared" si="1"/>
        <v>M</v>
      </c>
      <c r="K95" s="6" t="str">
        <f>IF(AND(J95="M",G95="077"),MAX(VLOOKUP($F$6,tPoint[],2,0)-1*COUNTIFS($J$8:J94,"M",$G$8:$G94,"077"),1),
IF(AND(J95="F",G95="077"),MAX(VLOOKUP($F$6,tPoint[],2,0)-1*COUNTIFS($J$8:J94,"F",$G$8:$G94,"077"),1),""))</f>
        <v/>
      </c>
    </row>
    <row r="96" spans="1:11" x14ac:dyDescent="0.2">
      <c r="A96" s="7" t="s">
        <v>412</v>
      </c>
      <c r="B96" s="7" t="s">
        <v>413</v>
      </c>
      <c r="C96" s="6"/>
      <c r="D96" s="6"/>
      <c r="E96" s="7" t="s">
        <v>59</v>
      </c>
      <c r="F96" s="8" t="s">
        <v>35</v>
      </c>
      <c r="G96" s="6"/>
      <c r="H96" s="6"/>
      <c r="I96" s="9" t="s">
        <v>414</v>
      </c>
      <c r="J96" s="6" t="str">
        <f t="shared" si="1"/>
        <v>M</v>
      </c>
      <c r="K96" s="6" t="str">
        <f>IF(AND(J96="M",G96="077"),MAX(VLOOKUP($F$6,tPoint[],2,0)-1*COUNTIFS($J$8:J95,"M",$G$8:$G95,"077"),1),
IF(AND(J96="F",G96="077"),MAX(VLOOKUP($F$6,tPoint[],2,0)-1*COUNTIFS($J$8:J95,"F",$G$8:$G95,"077"),1),""))</f>
        <v/>
      </c>
    </row>
    <row r="97" spans="1:11" x14ac:dyDescent="0.2">
      <c r="A97" s="7" t="s">
        <v>415</v>
      </c>
      <c r="B97" s="7" t="s">
        <v>416</v>
      </c>
      <c r="C97" s="6"/>
      <c r="D97" s="6"/>
      <c r="E97" s="7" t="s">
        <v>91</v>
      </c>
      <c r="F97" s="8" t="s">
        <v>35</v>
      </c>
      <c r="G97" s="6"/>
      <c r="H97" s="6"/>
      <c r="I97" s="9" t="s">
        <v>417</v>
      </c>
      <c r="J97" s="6" t="str">
        <f t="shared" si="1"/>
        <v>M</v>
      </c>
      <c r="K97" s="6" t="str">
        <f>IF(AND(J97="M",G97="077"),MAX(VLOOKUP($F$6,tPoint[],2,0)-1*COUNTIFS($J$8:J96,"M",$G$8:$G96,"077"),1),
IF(AND(J97="F",G97="077"),MAX(VLOOKUP($F$6,tPoint[],2,0)-1*COUNTIFS($J$8:J96,"F",$G$8:$G96,"077"),1),""))</f>
        <v/>
      </c>
    </row>
    <row r="98" spans="1:11" x14ac:dyDescent="0.2">
      <c r="A98" s="7" t="s">
        <v>418</v>
      </c>
      <c r="B98" s="7" t="s">
        <v>419</v>
      </c>
      <c r="C98" s="6"/>
      <c r="D98" s="7" t="s">
        <v>420</v>
      </c>
      <c r="E98" s="7" t="s">
        <v>316</v>
      </c>
      <c r="F98" s="8" t="s">
        <v>29</v>
      </c>
      <c r="G98" s="8" t="s">
        <v>22</v>
      </c>
      <c r="H98" s="8" t="s">
        <v>23</v>
      </c>
      <c r="I98" s="9" t="s">
        <v>421</v>
      </c>
      <c r="J98" s="6" t="str">
        <f t="shared" si="1"/>
        <v>M</v>
      </c>
      <c r="K98" s="6">
        <f>IF(AND(J98="M",G98="077"),MAX(VLOOKUP($F$6,tPoint[],2,0)-1*COUNTIFS($J$8:J97,"M",$G$8:$G97,"077"),1),
IF(AND(J98="F",G98="077"),MAX(VLOOKUP($F$6,tPoint[],2,0)-1*COUNTIFS($J$8:J97,"F",$G$8:$G97,"077"),1),""))</f>
        <v>13</v>
      </c>
    </row>
    <row r="99" spans="1:11" x14ac:dyDescent="0.2">
      <c r="A99" s="7" t="s">
        <v>422</v>
      </c>
      <c r="B99" s="7" t="s">
        <v>423</v>
      </c>
      <c r="C99" s="6"/>
      <c r="D99" s="6"/>
      <c r="E99" s="7" t="s">
        <v>251</v>
      </c>
      <c r="F99" s="8" t="s">
        <v>35</v>
      </c>
      <c r="G99" s="6"/>
      <c r="H99" s="6"/>
      <c r="I99" s="9" t="s">
        <v>424</v>
      </c>
      <c r="J99" s="6" t="str">
        <f t="shared" si="1"/>
        <v>M</v>
      </c>
      <c r="K99" s="6" t="str">
        <f>IF(AND(J99="M",G99="077"),MAX(VLOOKUP($F$6,tPoint[],2,0)-1*COUNTIFS($J$8:J98,"M",$G$8:$G98,"077"),1),
IF(AND(J99="F",G99="077"),MAX(VLOOKUP($F$6,tPoint[],2,0)-1*COUNTIFS($J$8:J98,"F",$G$8:$G98,"077"),1),""))</f>
        <v/>
      </c>
    </row>
    <row r="100" spans="1:11" x14ac:dyDescent="0.2">
      <c r="A100" s="7" t="s">
        <v>425</v>
      </c>
      <c r="B100" s="7" t="s">
        <v>426</v>
      </c>
      <c r="C100" s="6"/>
      <c r="D100" s="6"/>
      <c r="E100" s="7" t="s">
        <v>255</v>
      </c>
      <c r="F100" s="8" t="s">
        <v>35</v>
      </c>
      <c r="G100" s="6"/>
      <c r="H100" s="6"/>
      <c r="I100" s="9" t="s">
        <v>427</v>
      </c>
      <c r="J100" s="6" t="str">
        <f t="shared" si="1"/>
        <v>F</v>
      </c>
      <c r="K100" s="6" t="str">
        <f>IF(AND(J100="M",G100="077"),MAX(VLOOKUP($F$6,tPoint[],2,0)-1*COUNTIFS($J$8:J99,"M",$G$8:$G99,"077"),1),
IF(AND(J100="F",G100="077"),MAX(VLOOKUP($F$6,tPoint[],2,0)-1*COUNTIFS($J$8:J99,"F",$G$8:$G99,"077"),1),""))</f>
        <v/>
      </c>
    </row>
    <row r="101" spans="1:11" x14ac:dyDescent="0.2">
      <c r="A101" s="7" t="s">
        <v>428</v>
      </c>
      <c r="B101" s="7" t="s">
        <v>429</v>
      </c>
      <c r="C101" s="6"/>
      <c r="D101" s="7" t="s">
        <v>430</v>
      </c>
      <c r="E101" s="7" t="s">
        <v>148</v>
      </c>
      <c r="F101" s="8" t="s">
        <v>46</v>
      </c>
      <c r="G101" s="8" t="s">
        <v>22</v>
      </c>
      <c r="H101" s="8" t="s">
        <v>23</v>
      </c>
      <c r="I101" s="9" t="s">
        <v>431</v>
      </c>
      <c r="J101" s="6" t="str">
        <f t="shared" si="1"/>
        <v>F</v>
      </c>
      <c r="K101" s="6">
        <f>IF(AND(J101="M",G101="077"),MAX(VLOOKUP($F$6,tPoint[],2,0)-1*COUNTIFS($J$8:J100,"M",$G$8:$G100,"077"),1),
IF(AND(J101="F",G101="077"),MAX(VLOOKUP($F$6,tPoint[],2,0)-1*COUNTIFS($J$8:J100,"F",$G$8:$G100,"077"),1),""))</f>
        <v>43</v>
      </c>
    </row>
    <row r="102" spans="1:11" x14ac:dyDescent="0.2">
      <c r="A102" s="7" t="s">
        <v>432</v>
      </c>
      <c r="B102" s="7" t="s">
        <v>433</v>
      </c>
      <c r="C102" s="6"/>
      <c r="D102" s="7" t="s">
        <v>434</v>
      </c>
      <c r="E102" s="7" t="s">
        <v>435</v>
      </c>
      <c r="F102" s="8" t="s">
        <v>35</v>
      </c>
      <c r="G102" s="6"/>
      <c r="H102" s="6"/>
      <c r="I102" s="9" t="s">
        <v>436</v>
      </c>
      <c r="J102" s="6" t="str">
        <f t="shared" si="1"/>
        <v>M</v>
      </c>
      <c r="K102" s="6" t="str">
        <f>IF(AND(J102="M",G102="077"),MAX(VLOOKUP($F$6,tPoint[],2,0)-1*COUNTIFS($J$8:J101,"M",$G$8:$G101,"077"),1),
IF(AND(J102="F",G102="077"),MAX(VLOOKUP($F$6,tPoint[],2,0)-1*COUNTIFS($J$8:J101,"F",$G$8:$G101,"077"),1),""))</f>
        <v/>
      </c>
    </row>
    <row r="103" spans="1:11" x14ac:dyDescent="0.2">
      <c r="A103" s="7" t="s">
        <v>437</v>
      </c>
      <c r="B103" s="7" t="s">
        <v>438</v>
      </c>
      <c r="C103" s="6"/>
      <c r="D103" s="7" t="s">
        <v>439</v>
      </c>
      <c r="E103" s="7" t="s">
        <v>163</v>
      </c>
      <c r="F103" s="8" t="s">
        <v>21</v>
      </c>
      <c r="G103" s="8" t="s">
        <v>22</v>
      </c>
      <c r="H103" s="8" t="s">
        <v>23</v>
      </c>
      <c r="I103" s="9" t="s">
        <v>440</v>
      </c>
      <c r="J103" s="6" t="str">
        <f t="shared" si="1"/>
        <v>M</v>
      </c>
      <c r="K103" s="6">
        <f>IF(AND(J103="M",G103="077"),MAX(VLOOKUP($F$6,tPoint[],2,0)-1*COUNTIFS($J$8:J102,"M",$G$8:$G102,"077"),1),
IF(AND(J103="F",G103="077"),MAX(VLOOKUP($F$6,tPoint[],2,0)-1*COUNTIFS($J$8:J102,"F",$G$8:$G102,"077"),1),""))</f>
        <v>12</v>
      </c>
    </row>
    <row r="104" spans="1:11" x14ac:dyDescent="0.2">
      <c r="A104" s="7" t="s">
        <v>441</v>
      </c>
      <c r="B104" s="7" t="s">
        <v>442</v>
      </c>
      <c r="C104" s="6"/>
      <c r="D104" s="7" t="s">
        <v>443</v>
      </c>
      <c r="E104" s="7" t="s">
        <v>215</v>
      </c>
      <c r="F104" s="8" t="s">
        <v>35</v>
      </c>
      <c r="G104" s="6"/>
      <c r="H104" s="6"/>
      <c r="I104" s="9" t="s">
        <v>444</v>
      </c>
      <c r="J104" s="6" t="str">
        <f t="shared" si="1"/>
        <v>M</v>
      </c>
      <c r="K104" s="6" t="str">
        <f>IF(AND(J104="M",G104="077"),MAX(VLOOKUP($F$6,tPoint[],2,0)-1*COUNTIFS($J$8:J103,"M",$G$8:$G103,"077"),1),
IF(AND(J104="F",G104="077"),MAX(VLOOKUP($F$6,tPoint[],2,0)-1*COUNTIFS($J$8:J103,"F",$G$8:$G103,"077"),1),""))</f>
        <v/>
      </c>
    </row>
    <row r="105" spans="1:11" x14ac:dyDescent="0.2">
      <c r="A105" s="7" t="s">
        <v>445</v>
      </c>
      <c r="B105" s="7" t="s">
        <v>446</v>
      </c>
      <c r="C105" s="6"/>
      <c r="D105" s="6"/>
      <c r="E105" s="7" t="s">
        <v>447</v>
      </c>
      <c r="F105" s="8" t="s">
        <v>35</v>
      </c>
      <c r="G105" s="6"/>
      <c r="H105" s="6"/>
      <c r="I105" s="9" t="s">
        <v>448</v>
      </c>
      <c r="J105" s="6" t="str">
        <f t="shared" si="1"/>
        <v>F</v>
      </c>
      <c r="K105" s="6" t="str">
        <f>IF(AND(J105="M",G105="077"),MAX(VLOOKUP($F$6,tPoint[],2,0)-1*COUNTIFS($J$8:J104,"M",$G$8:$G104,"077"),1),
IF(AND(J105="F",G105="077"),MAX(VLOOKUP($F$6,tPoint[],2,0)-1*COUNTIFS($J$8:J104,"F",$G$8:$G104,"077"),1),""))</f>
        <v/>
      </c>
    </row>
    <row r="106" spans="1:11" x14ac:dyDescent="0.2">
      <c r="A106" s="7" t="s">
        <v>449</v>
      </c>
      <c r="B106" s="7" t="s">
        <v>450</v>
      </c>
      <c r="C106" s="6"/>
      <c r="D106" s="6"/>
      <c r="E106" s="7" t="s">
        <v>186</v>
      </c>
      <c r="F106" s="8" t="s">
        <v>35</v>
      </c>
      <c r="G106" s="6"/>
      <c r="H106" s="6"/>
      <c r="I106" s="9" t="s">
        <v>451</v>
      </c>
      <c r="J106" s="6" t="str">
        <f t="shared" si="1"/>
        <v>F</v>
      </c>
      <c r="K106" s="6" t="str">
        <f>IF(AND(J106="M",G106="077"),MAX(VLOOKUP($F$6,tPoint[],2,0)-1*COUNTIFS($J$8:J105,"M",$G$8:$G105,"077"),1),
IF(AND(J106="F",G106="077"),MAX(VLOOKUP($F$6,tPoint[],2,0)-1*COUNTIFS($J$8:J105,"F",$G$8:$G105,"077"),1),""))</f>
        <v/>
      </c>
    </row>
    <row r="107" spans="1:11" x14ac:dyDescent="0.2">
      <c r="A107" s="7" t="s">
        <v>452</v>
      </c>
      <c r="B107" s="7" t="s">
        <v>453</v>
      </c>
      <c r="C107" s="6"/>
      <c r="D107" s="7" t="s">
        <v>454</v>
      </c>
      <c r="E107" s="7" t="s">
        <v>255</v>
      </c>
      <c r="F107" s="8" t="s">
        <v>387</v>
      </c>
      <c r="G107" s="8" t="s">
        <v>22</v>
      </c>
      <c r="H107" s="8" t="s">
        <v>23</v>
      </c>
      <c r="I107" s="9" t="s">
        <v>455</v>
      </c>
      <c r="J107" s="6" t="str">
        <f t="shared" si="1"/>
        <v>F</v>
      </c>
      <c r="K107" s="6">
        <f>IF(AND(J107="M",G107="077"),MAX(VLOOKUP($F$6,tPoint[],2,0)-1*COUNTIFS($J$8:J106,"M",$G$8:$G106,"077"),1),
IF(AND(J107="F",G107="077"),MAX(VLOOKUP($F$6,tPoint[],2,0)-1*COUNTIFS($J$8:J106,"F",$G$8:$G106,"077"),1),""))</f>
        <v>42</v>
      </c>
    </row>
    <row r="108" spans="1:11" x14ac:dyDescent="0.2">
      <c r="A108" s="7" t="s">
        <v>456</v>
      </c>
      <c r="B108" s="7" t="s">
        <v>457</v>
      </c>
      <c r="C108" s="6"/>
      <c r="D108" s="6"/>
      <c r="E108" s="7" t="s">
        <v>255</v>
      </c>
      <c r="F108" s="8" t="s">
        <v>35</v>
      </c>
      <c r="G108" s="6"/>
      <c r="H108" s="6"/>
      <c r="I108" s="9" t="s">
        <v>455</v>
      </c>
      <c r="J108" s="6" t="str">
        <f t="shared" si="1"/>
        <v>F</v>
      </c>
      <c r="K108" s="6" t="str">
        <f>IF(AND(J108="M",G108="077"),MAX(VLOOKUP($F$6,tPoint[],2,0)-1*COUNTIFS($J$8:J107,"M",$G$8:$G107,"077"),1),
IF(AND(J108="F",G108="077"),MAX(VLOOKUP($F$6,tPoint[],2,0)-1*COUNTIFS($J$8:J107,"F",$G$8:$G107,"077"),1),""))</f>
        <v/>
      </c>
    </row>
    <row r="109" spans="1:11" x14ac:dyDescent="0.2">
      <c r="A109" s="7" t="s">
        <v>458</v>
      </c>
      <c r="B109" s="7" t="s">
        <v>459</v>
      </c>
      <c r="C109" s="6"/>
      <c r="D109" s="6"/>
      <c r="E109" s="7" t="s">
        <v>286</v>
      </c>
      <c r="F109" s="8" t="s">
        <v>35</v>
      </c>
      <c r="G109" s="6"/>
      <c r="H109" s="6"/>
      <c r="I109" s="9" t="s">
        <v>460</v>
      </c>
      <c r="J109" s="6" t="str">
        <f t="shared" si="1"/>
        <v>M</v>
      </c>
      <c r="K109" s="6" t="str">
        <f>IF(AND(J109="M",G109="077"),MAX(VLOOKUP($F$6,tPoint[],2,0)-1*COUNTIFS($J$8:J108,"M",$G$8:$G108,"077"),1),
IF(AND(J109="F",G109="077"),MAX(VLOOKUP($F$6,tPoint[],2,0)-1*COUNTIFS($J$8:J108,"F",$G$8:$G108,"077"),1),""))</f>
        <v/>
      </c>
    </row>
    <row r="110" spans="1:11" x14ac:dyDescent="0.2">
      <c r="A110" s="7" t="s">
        <v>461</v>
      </c>
      <c r="B110" s="7" t="s">
        <v>462</v>
      </c>
      <c r="C110" s="6"/>
      <c r="D110" s="6"/>
      <c r="E110" s="7" t="s">
        <v>163</v>
      </c>
      <c r="F110" s="8" t="s">
        <v>35</v>
      </c>
      <c r="G110" s="6"/>
      <c r="H110" s="6"/>
      <c r="I110" s="9" t="s">
        <v>463</v>
      </c>
      <c r="J110" s="6" t="str">
        <f t="shared" si="1"/>
        <v>M</v>
      </c>
      <c r="K110" s="6" t="str">
        <f>IF(AND(J110="M",G110="077"),MAX(VLOOKUP($F$6,tPoint[],2,0)-1*COUNTIFS($J$8:J109,"M",$G$8:$G109,"077"),1),
IF(AND(J110="F",G110="077"),MAX(VLOOKUP($F$6,tPoint[],2,0)-1*COUNTIFS($J$8:J109,"F",$G$8:$G109,"077"),1),""))</f>
        <v/>
      </c>
    </row>
    <row r="111" spans="1:11" x14ac:dyDescent="0.2">
      <c r="A111" s="7" t="s">
        <v>464</v>
      </c>
      <c r="B111" s="7" t="s">
        <v>465</v>
      </c>
      <c r="C111" s="6"/>
      <c r="D111" s="6"/>
      <c r="E111" s="7" t="s">
        <v>112</v>
      </c>
      <c r="F111" s="8" t="s">
        <v>35</v>
      </c>
      <c r="G111" s="6"/>
      <c r="H111" s="6"/>
      <c r="I111" s="9" t="s">
        <v>466</v>
      </c>
      <c r="J111" s="6" t="str">
        <f t="shared" si="1"/>
        <v>M</v>
      </c>
      <c r="K111" s="6" t="str">
        <f>IF(AND(J111="M",G111="077"),MAX(VLOOKUP($F$6,tPoint[],2,0)-1*COUNTIFS($J$8:J110,"M",$G$8:$G110,"077"),1),
IF(AND(J111="F",G111="077"),MAX(VLOOKUP($F$6,tPoint[],2,0)-1*COUNTIFS($J$8:J110,"F",$G$8:$G110,"077"),1),""))</f>
        <v/>
      </c>
    </row>
    <row r="112" spans="1:11" x14ac:dyDescent="0.2">
      <c r="A112" s="7" t="s">
        <v>467</v>
      </c>
      <c r="B112" s="7" t="s">
        <v>468</v>
      </c>
      <c r="C112" s="6"/>
      <c r="D112" s="7" t="s">
        <v>469</v>
      </c>
      <c r="E112" s="7" t="s">
        <v>470</v>
      </c>
      <c r="F112" s="8" t="s">
        <v>181</v>
      </c>
      <c r="G112" s="8" t="s">
        <v>22</v>
      </c>
      <c r="H112" s="8" t="s">
        <v>23</v>
      </c>
      <c r="I112" s="9" t="s">
        <v>471</v>
      </c>
      <c r="J112" s="6" t="str">
        <f t="shared" si="1"/>
        <v>F</v>
      </c>
      <c r="K112" s="6">
        <f>IF(AND(J112="M",G112="077"),MAX(VLOOKUP($F$6,tPoint[],2,0)-1*COUNTIFS($J$8:J111,"M",$G$8:$G111,"077"),1),
IF(AND(J112="F",G112="077"),MAX(VLOOKUP($F$6,tPoint[],2,0)-1*COUNTIFS($J$8:J111,"F",$G$8:$G111,"077"),1),""))</f>
        <v>41</v>
      </c>
    </row>
    <row r="113" spans="1:11" x14ac:dyDescent="0.2">
      <c r="A113" s="7" t="s">
        <v>472</v>
      </c>
      <c r="B113" s="7" t="s">
        <v>473</v>
      </c>
      <c r="C113" s="6"/>
      <c r="D113" s="7" t="s">
        <v>474</v>
      </c>
      <c r="E113" s="7" t="s">
        <v>475</v>
      </c>
      <c r="F113" s="8" t="s">
        <v>181</v>
      </c>
      <c r="G113" s="8" t="s">
        <v>22</v>
      </c>
      <c r="H113" s="8" t="s">
        <v>23</v>
      </c>
      <c r="I113" s="9" t="s">
        <v>476</v>
      </c>
      <c r="J113" s="6" t="str">
        <f t="shared" si="1"/>
        <v>M</v>
      </c>
      <c r="K113" s="6">
        <f>IF(AND(J113="M",G113="077"),MAX(VLOOKUP($F$6,tPoint[],2,0)-1*COUNTIFS($J$8:J112,"M",$G$8:$G112,"077"),1),
IF(AND(J113="F",G113="077"),MAX(VLOOKUP($F$6,tPoint[],2,0)-1*COUNTIFS($J$8:J112,"F",$G$8:$G112,"077"),1),""))</f>
        <v>11</v>
      </c>
    </row>
    <row r="114" spans="1:11" x14ac:dyDescent="0.2">
      <c r="A114" s="7" t="s">
        <v>477</v>
      </c>
      <c r="B114" s="7" t="s">
        <v>478</v>
      </c>
      <c r="C114" s="6"/>
      <c r="D114" s="6"/>
      <c r="E114" s="7" t="s">
        <v>118</v>
      </c>
      <c r="F114" s="8" t="s">
        <v>35</v>
      </c>
      <c r="G114" s="6"/>
      <c r="H114" s="6"/>
      <c r="I114" s="9" t="s">
        <v>479</v>
      </c>
      <c r="J114" s="6" t="str">
        <f t="shared" si="1"/>
        <v>M</v>
      </c>
      <c r="K114" s="6" t="str">
        <f>IF(AND(J114="M",G114="077"),MAX(VLOOKUP($F$6,tPoint[],2,0)-1*COUNTIFS($J$8:J113,"M",$G$8:$G113,"077"),1),
IF(AND(J114="F",G114="077"),MAX(VLOOKUP($F$6,tPoint[],2,0)-1*COUNTIFS($J$8:J113,"F",$G$8:$G113,"077"),1),""))</f>
        <v/>
      </c>
    </row>
    <row r="115" spans="1:11" x14ac:dyDescent="0.2">
      <c r="A115" s="7" t="s">
        <v>480</v>
      </c>
      <c r="B115" s="7" t="s">
        <v>481</v>
      </c>
      <c r="C115" s="6"/>
      <c r="D115" s="6"/>
      <c r="E115" s="7" t="s">
        <v>215</v>
      </c>
      <c r="F115" s="8" t="s">
        <v>35</v>
      </c>
      <c r="G115" s="6"/>
      <c r="H115" s="6"/>
      <c r="I115" s="9" t="s">
        <v>482</v>
      </c>
      <c r="J115" s="6" t="str">
        <f t="shared" si="1"/>
        <v>M</v>
      </c>
      <c r="K115" s="6" t="str">
        <f>IF(AND(J115="M",G115="077"),MAX(VLOOKUP($F$6,tPoint[],2,0)-1*COUNTIFS($J$8:J114,"M",$G$8:$G114,"077"),1),
IF(AND(J115="F",G115="077"),MAX(VLOOKUP($F$6,tPoint[],2,0)-1*COUNTIFS($J$8:J114,"F",$G$8:$G114,"077"),1),""))</f>
        <v/>
      </c>
    </row>
    <row r="116" spans="1:11" x14ac:dyDescent="0.2">
      <c r="A116" s="7" t="s">
        <v>483</v>
      </c>
      <c r="B116" s="7" t="s">
        <v>484</v>
      </c>
      <c r="C116" s="6"/>
      <c r="D116" s="6"/>
      <c r="E116" s="7" t="s">
        <v>485</v>
      </c>
      <c r="F116" s="8" t="s">
        <v>35</v>
      </c>
      <c r="G116" s="6"/>
      <c r="H116" s="6"/>
      <c r="I116" s="9" t="s">
        <v>486</v>
      </c>
      <c r="J116" s="6" t="str">
        <f t="shared" si="1"/>
        <v>F</v>
      </c>
      <c r="K116" s="6" t="str">
        <f>IF(AND(J116="M",G116="077"),MAX(VLOOKUP($F$6,tPoint[],2,0)-1*COUNTIFS($J$8:J115,"M",$G$8:$G115,"077"),1),
IF(AND(J116="F",G116="077"),MAX(VLOOKUP($F$6,tPoint[],2,0)-1*COUNTIFS($J$8:J115,"F",$G$8:$G115,"077"),1),""))</f>
        <v/>
      </c>
    </row>
    <row r="117" spans="1:11" x14ac:dyDescent="0.2">
      <c r="A117" s="7" t="s">
        <v>487</v>
      </c>
      <c r="B117" s="7" t="s">
        <v>488</v>
      </c>
      <c r="C117" s="6"/>
      <c r="D117" s="7" t="s">
        <v>489</v>
      </c>
      <c r="E117" s="7" t="s">
        <v>306</v>
      </c>
      <c r="F117" s="8" t="s">
        <v>52</v>
      </c>
      <c r="G117" s="8" t="s">
        <v>53</v>
      </c>
      <c r="H117" s="8" t="s">
        <v>54</v>
      </c>
      <c r="I117" s="9" t="s">
        <v>490</v>
      </c>
      <c r="J117" s="6" t="str">
        <f t="shared" si="1"/>
        <v>M</v>
      </c>
      <c r="K117" s="6" t="str">
        <f>IF(AND(J117="M",G117="077"),MAX(VLOOKUP($F$6,tPoint[],2,0)-1*COUNTIFS($J$8:J116,"M",$G$8:$G116,"077"),1),
IF(AND(J117="F",G117="077"),MAX(VLOOKUP($F$6,tPoint[],2,0)-1*COUNTIFS($J$8:J116,"F",$G$8:$G116,"077"),1),""))</f>
        <v/>
      </c>
    </row>
    <row r="118" spans="1:11" x14ac:dyDescent="0.2">
      <c r="A118" s="7" t="s">
        <v>491</v>
      </c>
      <c r="B118" s="7" t="s">
        <v>492</v>
      </c>
      <c r="C118" s="6"/>
      <c r="D118" s="6"/>
      <c r="E118" s="7" t="s">
        <v>83</v>
      </c>
      <c r="F118" s="8" t="s">
        <v>35</v>
      </c>
      <c r="G118" s="6"/>
      <c r="H118" s="6"/>
      <c r="I118" s="9" t="s">
        <v>493</v>
      </c>
      <c r="J118" s="6" t="str">
        <f t="shared" si="1"/>
        <v>M</v>
      </c>
      <c r="K118" s="6" t="str">
        <f>IF(AND(J118="M",G118="077"),MAX(VLOOKUP($F$6,tPoint[],2,0)-1*COUNTIFS($J$8:J117,"M",$G$8:$G117,"077"),1),
IF(AND(J118="F",G118="077"),MAX(VLOOKUP($F$6,tPoint[],2,0)-1*COUNTIFS($J$8:J117,"F",$G$8:$G117,"077"),1),""))</f>
        <v/>
      </c>
    </row>
    <row r="119" spans="1:11" x14ac:dyDescent="0.2">
      <c r="A119" s="7" t="s">
        <v>494</v>
      </c>
      <c r="B119" s="7" t="s">
        <v>495</v>
      </c>
      <c r="C119" s="6"/>
      <c r="D119" s="6"/>
      <c r="E119" s="7" t="s">
        <v>40</v>
      </c>
      <c r="F119" s="8" t="s">
        <v>35</v>
      </c>
      <c r="G119" s="6"/>
      <c r="H119" s="6"/>
      <c r="I119" s="9" t="s">
        <v>496</v>
      </c>
      <c r="J119" s="6" t="str">
        <f t="shared" si="1"/>
        <v>M</v>
      </c>
      <c r="K119" s="6" t="str">
        <f>IF(AND(J119="M",G119="077"),MAX(VLOOKUP($F$6,tPoint[],2,0)-1*COUNTIFS($J$8:J118,"M",$G$8:$G118,"077"),1),
IF(AND(J119="F",G119="077"),MAX(VLOOKUP($F$6,tPoint[],2,0)-1*COUNTIFS($J$8:J118,"F",$G$8:$G118,"077"),1),""))</f>
        <v/>
      </c>
    </row>
    <row r="120" spans="1:11" x14ac:dyDescent="0.2">
      <c r="A120" s="7" t="s">
        <v>497</v>
      </c>
      <c r="B120" s="7" t="s">
        <v>498</v>
      </c>
      <c r="C120" s="6"/>
      <c r="D120" s="6"/>
      <c r="E120" s="7" t="s">
        <v>499</v>
      </c>
      <c r="F120" s="8" t="s">
        <v>35</v>
      </c>
      <c r="G120" s="6"/>
      <c r="H120" s="6"/>
      <c r="I120" s="9" t="s">
        <v>500</v>
      </c>
      <c r="J120" s="6" t="str">
        <f t="shared" si="1"/>
        <v>F</v>
      </c>
      <c r="K120" s="6" t="str">
        <f>IF(AND(J120="M",G120="077"),MAX(VLOOKUP($F$6,tPoint[],2,0)-1*COUNTIFS($J$8:J119,"M",$G$8:$G119,"077"),1),
IF(AND(J120="F",G120="077"),MAX(VLOOKUP($F$6,tPoint[],2,0)-1*COUNTIFS($J$8:J119,"F",$G$8:$G119,"077"),1),""))</f>
        <v/>
      </c>
    </row>
    <row r="121" spans="1:11" x14ac:dyDescent="0.2">
      <c r="A121" s="7" t="s">
        <v>501</v>
      </c>
      <c r="B121" s="7" t="s">
        <v>502</v>
      </c>
      <c r="C121" s="6"/>
      <c r="D121" s="6"/>
      <c r="E121" s="7" t="s">
        <v>180</v>
      </c>
      <c r="F121" s="8" t="s">
        <v>35</v>
      </c>
      <c r="G121" s="6"/>
      <c r="H121" s="6"/>
      <c r="I121" s="9" t="s">
        <v>503</v>
      </c>
      <c r="J121" s="6" t="str">
        <f t="shared" si="1"/>
        <v>M</v>
      </c>
      <c r="K121" s="6" t="str">
        <f>IF(AND(J121="M",G121="077"),MAX(VLOOKUP($F$6,tPoint[],2,0)-1*COUNTIFS($J$8:J120,"M",$G$8:$G120,"077"),1),
IF(AND(J121="F",G121="077"),MAX(VLOOKUP($F$6,tPoint[],2,0)-1*COUNTIFS($J$8:J120,"F",$G$8:$G120,"077"),1),""))</f>
        <v/>
      </c>
    </row>
    <row r="122" spans="1:11" x14ac:dyDescent="0.2">
      <c r="A122" s="7" t="s">
        <v>504</v>
      </c>
      <c r="B122" s="7" t="s">
        <v>505</v>
      </c>
      <c r="C122" s="6"/>
      <c r="D122" s="7" t="s">
        <v>506</v>
      </c>
      <c r="E122" s="7" t="s">
        <v>507</v>
      </c>
      <c r="F122" s="8" t="s">
        <v>181</v>
      </c>
      <c r="G122" s="8" t="s">
        <v>22</v>
      </c>
      <c r="H122" s="8" t="s">
        <v>23</v>
      </c>
      <c r="I122" s="9" t="s">
        <v>508</v>
      </c>
      <c r="J122" s="6" t="str">
        <f t="shared" si="1"/>
        <v>F</v>
      </c>
      <c r="K122" s="6">
        <f>IF(AND(J122="M",G122="077"),MAX(VLOOKUP($F$6,tPoint[],2,0)-1*COUNTIFS($J$8:J121,"M",$G$8:$G121,"077"),1),
IF(AND(J122="F",G122="077"),MAX(VLOOKUP($F$6,tPoint[],2,0)-1*COUNTIFS($J$8:J121,"F",$G$8:$G121,"077"),1),""))</f>
        <v>40</v>
      </c>
    </row>
    <row r="123" spans="1:11" x14ac:dyDescent="0.2">
      <c r="A123" s="7" t="s">
        <v>509</v>
      </c>
      <c r="B123" s="7" t="s">
        <v>510</v>
      </c>
      <c r="C123" s="6"/>
      <c r="D123" s="6"/>
      <c r="E123" s="7" t="s">
        <v>141</v>
      </c>
      <c r="F123" s="8" t="s">
        <v>35</v>
      </c>
      <c r="G123" s="6"/>
      <c r="H123" s="6"/>
      <c r="I123" s="9" t="s">
        <v>511</v>
      </c>
      <c r="J123" s="6" t="str">
        <f t="shared" si="1"/>
        <v>M</v>
      </c>
      <c r="K123" s="6" t="str">
        <f>IF(AND(J123="M",G123="077"),MAX(VLOOKUP($F$6,tPoint[],2,0)-1*COUNTIFS($J$8:J122,"M",$G$8:$G122,"077"),1),
IF(AND(J123="F",G123="077"),MAX(VLOOKUP($F$6,tPoint[],2,0)-1*COUNTIFS($J$8:J122,"F",$G$8:$G122,"077"),1),""))</f>
        <v/>
      </c>
    </row>
    <row r="124" spans="1:11" x14ac:dyDescent="0.2">
      <c r="A124" s="7" t="s">
        <v>512</v>
      </c>
      <c r="B124" s="7" t="s">
        <v>513</v>
      </c>
      <c r="C124" s="6"/>
      <c r="D124" s="6"/>
      <c r="E124" s="7" t="s">
        <v>514</v>
      </c>
      <c r="F124" s="8" t="s">
        <v>35</v>
      </c>
      <c r="G124" s="6"/>
      <c r="H124" s="6"/>
      <c r="I124" s="9" t="s">
        <v>515</v>
      </c>
      <c r="J124" s="6" t="str">
        <f t="shared" si="1"/>
        <v>M</v>
      </c>
      <c r="K124" s="6" t="str">
        <f>IF(AND(J124="M",G124="077"),MAX(VLOOKUP($F$6,tPoint[],2,0)-1*COUNTIFS($J$8:J123,"M",$G$8:$G123,"077"),1),
IF(AND(J124="F",G124="077"),MAX(VLOOKUP($F$6,tPoint[],2,0)-1*COUNTIFS($J$8:J123,"F",$G$8:$G123,"077"),1),""))</f>
        <v/>
      </c>
    </row>
    <row r="125" spans="1:11" x14ac:dyDescent="0.2">
      <c r="A125" s="7" t="s">
        <v>516</v>
      </c>
      <c r="B125" s="7" t="s">
        <v>517</v>
      </c>
      <c r="C125" s="6"/>
      <c r="D125" s="7" t="s">
        <v>518</v>
      </c>
      <c r="E125" s="7" t="s">
        <v>180</v>
      </c>
      <c r="F125" s="8" t="s">
        <v>21</v>
      </c>
      <c r="G125" s="8" t="s">
        <v>22</v>
      </c>
      <c r="H125" s="8" t="s">
        <v>23</v>
      </c>
      <c r="I125" s="9" t="s">
        <v>519</v>
      </c>
      <c r="J125" s="6" t="str">
        <f t="shared" si="1"/>
        <v>M</v>
      </c>
      <c r="K125" s="6">
        <f>IF(AND(J125="M",G125="077"),MAX(VLOOKUP($F$6,tPoint[],2,0)-1*COUNTIFS($J$8:J124,"M",$G$8:$G124,"077"),1),
IF(AND(J125="F",G125="077"),MAX(VLOOKUP($F$6,tPoint[],2,0)-1*COUNTIFS($J$8:J124,"F",$G$8:$G124,"077"),1),""))</f>
        <v>10</v>
      </c>
    </row>
    <row r="126" spans="1:11" x14ac:dyDescent="0.2">
      <c r="A126" s="7" t="s">
        <v>520</v>
      </c>
      <c r="B126" s="7" t="s">
        <v>521</v>
      </c>
      <c r="C126" s="6"/>
      <c r="D126" s="7" t="s">
        <v>522</v>
      </c>
      <c r="E126" s="7" t="s">
        <v>523</v>
      </c>
      <c r="F126" s="8" t="s">
        <v>149</v>
      </c>
      <c r="G126" s="8" t="s">
        <v>22</v>
      </c>
      <c r="H126" s="8" t="s">
        <v>23</v>
      </c>
      <c r="I126" s="9" t="s">
        <v>524</v>
      </c>
      <c r="J126" s="6" t="str">
        <f t="shared" si="1"/>
        <v>M</v>
      </c>
      <c r="K126" s="6">
        <f>IF(AND(J126="M",G126="077"),MAX(VLOOKUP($F$6,tPoint[],2,0)-1*COUNTIFS($J$8:J125,"M",$G$8:$G125,"077"),1),
IF(AND(J126="F",G126="077"),MAX(VLOOKUP($F$6,tPoint[],2,0)-1*COUNTIFS($J$8:J125,"F",$G$8:$G125,"077"),1),""))</f>
        <v>9</v>
      </c>
    </row>
    <row r="127" spans="1:11" x14ac:dyDescent="0.2">
      <c r="A127" s="7" t="s">
        <v>525</v>
      </c>
      <c r="B127" s="7" t="s">
        <v>526</v>
      </c>
      <c r="C127" s="6"/>
      <c r="D127" s="6"/>
      <c r="E127" s="7" t="s">
        <v>118</v>
      </c>
      <c r="F127" s="8" t="s">
        <v>35</v>
      </c>
      <c r="G127" s="6"/>
      <c r="H127" s="6"/>
      <c r="I127" s="9" t="s">
        <v>527</v>
      </c>
      <c r="J127" s="6" t="str">
        <f t="shared" si="1"/>
        <v>M</v>
      </c>
      <c r="K127" s="6" t="str">
        <f>IF(AND(J127="M",G127="077"),MAX(VLOOKUP($F$6,tPoint[],2,0)-1*COUNTIFS($J$8:J126,"M",$G$8:$G126,"077"),1),
IF(AND(J127="F",G127="077"),MAX(VLOOKUP($F$6,tPoint[],2,0)-1*COUNTIFS($J$8:J126,"F",$G$8:$G126,"077"),1),""))</f>
        <v/>
      </c>
    </row>
    <row r="128" spans="1:11" x14ac:dyDescent="0.2">
      <c r="A128" s="7" t="s">
        <v>528</v>
      </c>
      <c r="B128" s="7" t="s">
        <v>529</v>
      </c>
      <c r="C128" s="6"/>
      <c r="D128" s="7" t="s">
        <v>530</v>
      </c>
      <c r="E128" s="7" t="s">
        <v>531</v>
      </c>
      <c r="F128" s="8" t="s">
        <v>149</v>
      </c>
      <c r="G128" s="8" t="s">
        <v>22</v>
      </c>
      <c r="H128" s="8" t="s">
        <v>23</v>
      </c>
      <c r="I128" s="9" t="s">
        <v>532</v>
      </c>
      <c r="J128" s="6" t="str">
        <f t="shared" si="1"/>
        <v>F</v>
      </c>
      <c r="K128" s="6">
        <f>IF(AND(J128="M",G128="077"),MAX(VLOOKUP($F$6,tPoint[],2,0)-1*COUNTIFS($J$8:J127,"M",$G$8:$G127,"077"),1),
IF(AND(J128="F",G128="077"),MAX(VLOOKUP($F$6,tPoint[],2,0)-1*COUNTIFS($J$8:J127,"F",$G$8:$G127,"077"),1),""))</f>
        <v>39</v>
      </c>
    </row>
    <row r="129" spans="1:11" x14ac:dyDescent="0.2">
      <c r="A129" s="7" t="s">
        <v>533</v>
      </c>
      <c r="B129" s="7" t="s">
        <v>534</v>
      </c>
      <c r="C129" s="6"/>
      <c r="D129" s="6"/>
      <c r="E129" s="7" t="s">
        <v>158</v>
      </c>
      <c r="F129" s="8" t="s">
        <v>35</v>
      </c>
      <c r="G129" s="6"/>
      <c r="H129" s="6"/>
      <c r="I129" s="9" t="s">
        <v>535</v>
      </c>
      <c r="J129" s="6" t="str">
        <f t="shared" si="1"/>
        <v>M</v>
      </c>
      <c r="K129" s="6" t="str">
        <f>IF(AND(J129="M",G129="077"),MAX(VLOOKUP($F$6,tPoint[],2,0)-1*COUNTIFS($J$8:J128,"M",$G$8:$G128,"077"),1),
IF(AND(J129="F",G129="077"),MAX(VLOOKUP($F$6,tPoint[],2,0)-1*COUNTIFS($J$8:J128,"F",$G$8:$G128,"077"),1),""))</f>
        <v/>
      </c>
    </row>
    <row r="130" spans="1:11" x14ac:dyDescent="0.2">
      <c r="A130" s="7" t="s">
        <v>536</v>
      </c>
      <c r="B130" s="7" t="s">
        <v>537</v>
      </c>
      <c r="C130" s="6"/>
      <c r="D130" s="6"/>
      <c r="E130" s="7" t="s">
        <v>83</v>
      </c>
      <c r="F130" s="8" t="s">
        <v>35</v>
      </c>
      <c r="G130" s="6"/>
      <c r="H130" s="6"/>
      <c r="I130" s="9" t="s">
        <v>538</v>
      </c>
      <c r="J130" s="6" t="str">
        <f t="shared" si="1"/>
        <v>M</v>
      </c>
      <c r="K130" s="6" t="str">
        <f>IF(AND(J130="M",G130="077"),MAX(VLOOKUP($F$6,tPoint[],2,0)-1*COUNTIFS($J$8:J129,"M",$G$8:$G129,"077"),1),
IF(AND(J130="F",G130="077"),MAX(VLOOKUP($F$6,tPoint[],2,0)-1*COUNTIFS($J$8:J129,"F",$G$8:$G129,"077"),1),""))</f>
        <v/>
      </c>
    </row>
    <row r="131" spans="1:11" x14ac:dyDescent="0.2">
      <c r="A131" s="7" t="s">
        <v>539</v>
      </c>
      <c r="B131" s="7" t="s">
        <v>540</v>
      </c>
      <c r="C131" s="6"/>
      <c r="D131" s="6"/>
      <c r="E131" s="7" t="s">
        <v>68</v>
      </c>
      <c r="F131" s="8" t="s">
        <v>35</v>
      </c>
      <c r="G131" s="6"/>
      <c r="H131" s="6"/>
      <c r="I131" s="9" t="s">
        <v>541</v>
      </c>
      <c r="J131" s="6" t="str">
        <f t="shared" si="1"/>
        <v>M</v>
      </c>
      <c r="K131" s="6" t="str">
        <f>IF(AND(J131="M",G131="077"),MAX(VLOOKUP($F$6,tPoint[],2,0)-1*COUNTIFS($J$8:J130,"M",$G$8:$G130,"077"),1),
IF(AND(J131="F",G131="077"),MAX(VLOOKUP($F$6,tPoint[],2,0)-1*COUNTIFS($J$8:J130,"F",$G$8:$G130,"077"),1),""))</f>
        <v/>
      </c>
    </row>
    <row r="132" spans="1:11" x14ac:dyDescent="0.2">
      <c r="A132" s="7" t="s">
        <v>542</v>
      </c>
      <c r="B132" s="7" t="s">
        <v>543</v>
      </c>
      <c r="C132" s="6"/>
      <c r="D132" s="7" t="s">
        <v>544</v>
      </c>
      <c r="E132" s="7" t="s">
        <v>545</v>
      </c>
      <c r="F132" s="8" t="s">
        <v>78</v>
      </c>
      <c r="G132" s="8" t="s">
        <v>22</v>
      </c>
      <c r="H132" s="8" t="s">
        <v>23</v>
      </c>
      <c r="I132" s="9" t="s">
        <v>546</v>
      </c>
      <c r="J132" s="6" t="str">
        <f t="shared" si="1"/>
        <v>F</v>
      </c>
      <c r="K132" s="6">
        <f>IF(AND(J132="M",G132="077"),MAX(VLOOKUP($F$6,tPoint[],2,0)-1*COUNTIFS($J$8:J131,"M",$G$8:$G131,"077"),1),
IF(AND(J132="F",G132="077"),MAX(VLOOKUP($F$6,tPoint[],2,0)-1*COUNTIFS($J$8:J131,"F",$G$8:$G131,"077"),1),""))</f>
        <v>38</v>
      </c>
    </row>
    <row r="133" spans="1:11" x14ac:dyDescent="0.2">
      <c r="A133" s="7" t="s">
        <v>547</v>
      </c>
      <c r="B133" s="7" t="s">
        <v>548</v>
      </c>
      <c r="C133" s="6"/>
      <c r="D133" s="7" t="s">
        <v>549</v>
      </c>
      <c r="E133" s="7" t="s">
        <v>141</v>
      </c>
      <c r="F133" s="8" t="s">
        <v>21</v>
      </c>
      <c r="G133" s="8" t="s">
        <v>22</v>
      </c>
      <c r="H133" s="8" t="s">
        <v>23</v>
      </c>
      <c r="I133" s="9" t="s">
        <v>550</v>
      </c>
      <c r="J133" s="6" t="str">
        <f t="shared" si="1"/>
        <v>M</v>
      </c>
      <c r="K133" s="6">
        <f>IF(AND(J133="M",G133="077"),MAX(VLOOKUP($F$6,tPoint[],2,0)-1*COUNTIFS($J$8:J132,"M",$G$8:$G132,"077"),1),
IF(AND(J133="F",G133="077"),MAX(VLOOKUP($F$6,tPoint[],2,0)-1*COUNTIFS($J$8:J132,"F",$G$8:$G132,"077"),1),""))</f>
        <v>8</v>
      </c>
    </row>
    <row r="134" spans="1:11" x14ac:dyDescent="0.2">
      <c r="A134" s="7" t="s">
        <v>551</v>
      </c>
      <c r="B134" s="7" t="s">
        <v>552</v>
      </c>
      <c r="C134" s="6"/>
      <c r="D134" s="6"/>
      <c r="E134" s="7" t="s">
        <v>553</v>
      </c>
      <c r="F134" s="8" t="s">
        <v>35</v>
      </c>
      <c r="G134" s="6"/>
      <c r="H134" s="6"/>
      <c r="I134" s="9" t="s">
        <v>554</v>
      </c>
      <c r="J134" s="6" t="str">
        <f t="shared" si="1"/>
        <v>F</v>
      </c>
      <c r="K134" s="6" t="str">
        <f>IF(AND(J134="M",G134="077"),MAX(VLOOKUP($F$6,tPoint[],2,0)-1*COUNTIFS($J$8:J133,"M",$G$8:$G133,"077"),1),
IF(AND(J134="F",G134="077"),MAX(VLOOKUP($F$6,tPoint[],2,0)-1*COUNTIFS($J$8:J133,"F",$G$8:$G133,"077"),1),""))</f>
        <v/>
      </c>
    </row>
    <row r="135" spans="1:11" x14ac:dyDescent="0.2">
      <c r="A135" s="7" t="s">
        <v>555</v>
      </c>
      <c r="B135" s="7" t="s">
        <v>556</v>
      </c>
      <c r="C135" s="6"/>
      <c r="D135" s="6"/>
      <c r="E135" s="7" t="s">
        <v>28</v>
      </c>
      <c r="F135" s="8" t="s">
        <v>35</v>
      </c>
      <c r="G135" s="6"/>
      <c r="H135" s="6"/>
      <c r="I135" s="9" t="s">
        <v>557</v>
      </c>
      <c r="J135" s="6" t="str">
        <f t="shared" si="1"/>
        <v>M</v>
      </c>
      <c r="K135" s="6" t="str">
        <f>IF(AND(J135="M",G135="077"),MAX(VLOOKUP($F$6,tPoint[],2,0)-1*COUNTIFS($J$8:J134,"M",$G$8:$G134,"077"),1),
IF(AND(J135="F",G135="077"),MAX(VLOOKUP($F$6,tPoint[],2,0)-1*COUNTIFS($J$8:J134,"F",$G$8:$G134,"077"),1),""))</f>
        <v/>
      </c>
    </row>
    <row r="136" spans="1:11" x14ac:dyDescent="0.2">
      <c r="A136" s="7" t="s">
        <v>558</v>
      </c>
      <c r="B136" s="7" t="s">
        <v>559</v>
      </c>
      <c r="C136" s="6"/>
      <c r="D136" s="7" t="s">
        <v>560</v>
      </c>
      <c r="E136" s="7" t="s">
        <v>485</v>
      </c>
      <c r="F136" s="8" t="s">
        <v>46</v>
      </c>
      <c r="G136" s="8" t="s">
        <v>22</v>
      </c>
      <c r="H136" s="8" t="s">
        <v>23</v>
      </c>
      <c r="I136" s="9" t="s">
        <v>561</v>
      </c>
      <c r="J136" s="6" t="str">
        <f t="shared" si="1"/>
        <v>F</v>
      </c>
      <c r="K136" s="6">
        <f>IF(AND(J136="M",G136="077"),MAX(VLOOKUP($F$6,tPoint[],2,0)-1*COUNTIFS($J$8:J135,"M",$G$8:$G135,"077"),1),
IF(AND(J136="F",G136="077"),MAX(VLOOKUP($F$6,tPoint[],2,0)-1*COUNTIFS($J$8:J135,"F",$G$8:$G135,"077"),1),""))</f>
        <v>37</v>
      </c>
    </row>
    <row r="137" spans="1:11" x14ac:dyDescent="0.2">
      <c r="A137" s="7" t="s">
        <v>562</v>
      </c>
      <c r="B137" s="7" t="s">
        <v>563</v>
      </c>
      <c r="C137" s="6"/>
      <c r="D137" s="6"/>
      <c r="E137" s="7" t="s">
        <v>564</v>
      </c>
      <c r="F137" s="8" t="s">
        <v>35</v>
      </c>
      <c r="G137" s="6"/>
      <c r="H137" s="6"/>
      <c r="I137" s="9" t="s">
        <v>565</v>
      </c>
      <c r="J137" s="6" t="str">
        <f t="shared" si="1"/>
        <v>F</v>
      </c>
      <c r="K137" s="6" t="str">
        <f>IF(AND(J137="M",G137="077"),MAX(VLOOKUP($F$6,tPoint[],2,0)-1*COUNTIFS($J$8:J136,"M",$G$8:$G136,"077"),1),
IF(AND(J137="F",G137="077"),MAX(VLOOKUP($F$6,tPoint[],2,0)-1*COUNTIFS($J$8:J136,"F",$G$8:$G136,"077"),1),""))</f>
        <v/>
      </c>
    </row>
    <row r="138" spans="1:11" x14ac:dyDescent="0.2">
      <c r="A138" s="7" t="s">
        <v>566</v>
      </c>
      <c r="B138" s="7" t="s">
        <v>567</v>
      </c>
      <c r="C138" s="6"/>
      <c r="D138" s="6"/>
      <c r="E138" s="7" t="s">
        <v>568</v>
      </c>
      <c r="F138" s="8" t="s">
        <v>35</v>
      </c>
      <c r="G138" s="6"/>
      <c r="H138" s="6"/>
      <c r="I138" s="9" t="s">
        <v>569</v>
      </c>
      <c r="J138" s="6" t="str">
        <f t="shared" ref="J138:J165" si="2">MID(E138,3,1)</f>
        <v>M</v>
      </c>
      <c r="K138" s="6" t="str">
        <f>IF(AND(J138="M",G138="077"),MAX(VLOOKUP($F$6,tPoint[],2,0)-1*COUNTIFS($J$8:J137,"M",$G$8:$G137,"077"),1),
IF(AND(J138="F",G138="077"),MAX(VLOOKUP($F$6,tPoint[],2,0)-1*COUNTIFS($J$8:J137,"F",$G$8:$G137,"077"),1),""))</f>
        <v/>
      </c>
    </row>
    <row r="139" spans="1:11" x14ac:dyDescent="0.2">
      <c r="A139" s="7" t="s">
        <v>570</v>
      </c>
      <c r="B139" s="7" t="s">
        <v>571</v>
      </c>
      <c r="C139" s="6"/>
      <c r="D139" s="7" t="s">
        <v>572</v>
      </c>
      <c r="E139" s="7" t="s">
        <v>241</v>
      </c>
      <c r="F139" s="8" t="s">
        <v>181</v>
      </c>
      <c r="G139" s="8" t="s">
        <v>22</v>
      </c>
      <c r="H139" s="8" t="s">
        <v>23</v>
      </c>
      <c r="I139" s="9" t="s">
        <v>573</v>
      </c>
      <c r="J139" s="6" t="str">
        <f t="shared" si="2"/>
        <v>M</v>
      </c>
      <c r="K139" s="6">
        <f>IF(AND(J139="M",G139="077"),MAX(VLOOKUP($F$6,tPoint[],2,0)-1*COUNTIFS($J$8:J138,"M",$G$8:$G138,"077"),1),
IF(AND(J139="F",G139="077"),MAX(VLOOKUP($F$6,tPoint[],2,0)-1*COUNTIFS($J$8:J138,"F",$G$8:$G138,"077"),1),""))</f>
        <v>7</v>
      </c>
    </row>
    <row r="140" spans="1:11" x14ac:dyDescent="0.2">
      <c r="A140" s="7" t="s">
        <v>574</v>
      </c>
      <c r="B140" s="7" t="s">
        <v>575</v>
      </c>
      <c r="C140" s="6"/>
      <c r="D140" s="7" t="s">
        <v>576</v>
      </c>
      <c r="E140" s="7" t="s">
        <v>154</v>
      </c>
      <c r="F140" s="8" t="s">
        <v>35</v>
      </c>
      <c r="G140" s="6"/>
      <c r="H140" s="6"/>
      <c r="I140" s="9" t="s">
        <v>577</v>
      </c>
      <c r="J140" s="6" t="str">
        <f t="shared" si="2"/>
        <v>M</v>
      </c>
      <c r="K140" s="6" t="str">
        <f>IF(AND(J140="M",G140="077"),MAX(VLOOKUP($F$6,tPoint[],2,0)-1*COUNTIFS($J$8:J139,"M",$G$8:$G139,"077"),1),
IF(AND(J140="F",G140="077"),MAX(VLOOKUP($F$6,tPoint[],2,0)-1*COUNTIFS($J$8:J139,"F",$G$8:$G139,"077"),1),""))</f>
        <v/>
      </c>
    </row>
    <row r="141" spans="1:11" x14ac:dyDescent="0.2">
      <c r="A141" s="7" t="s">
        <v>578</v>
      </c>
      <c r="B141" s="7" t="s">
        <v>579</v>
      </c>
      <c r="C141" s="6"/>
      <c r="D141" s="6"/>
      <c r="E141" s="7" t="s">
        <v>485</v>
      </c>
      <c r="F141" s="8" t="s">
        <v>35</v>
      </c>
      <c r="G141" s="6"/>
      <c r="H141" s="6"/>
      <c r="I141" s="9" t="s">
        <v>580</v>
      </c>
      <c r="J141" s="6" t="str">
        <f t="shared" si="2"/>
        <v>F</v>
      </c>
      <c r="K141" s="6" t="str">
        <f>IF(AND(J141="M",G141="077"),MAX(VLOOKUP($F$6,tPoint[],2,0)-1*COUNTIFS($J$8:J140,"M",$G$8:$G140,"077"),1),
IF(AND(J141="F",G141="077"),MAX(VLOOKUP($F$6,tPoint[],2,0)-1*COUNTIFS($J$8:J140,"F",$G$8:$G140,"077"),1),""))</f>
        <v/>
      </c>
    </row>
    <row r="142" spans="1:11" x14ac:dyDescent="0.2">
      <c r="A142" s="7" t="s">
        <v>581</v>
      </c>
      <c r="B142" s="7" t="s">
        <v>582</v>
      </c>
      <c r="C142" s="6"/>
      <c r="D142" s="7" t="s">
        <v>583</v>
      </c>
      <c r="E142" s="7" t="s">
        <v>59</v>
      </c>
      <c r="F142" s="8" t="s">
        <v>35</v>
      </c>
      <c r="G142" s="6"/>
      <c r="H142" s="6"/>
      <c r="I142" s="9" t="s">
        <v>584</v>
      </c>
      <c r="J142" s="6" t="str">
        <f t="shared" si="2"/>
        <v>M</v>
      </c>
      <c r="K142" s="6" t="str">
        <f>IF(AND(J142="M",G142="077"),MAX(VLOOKUP($F$6,tPoint[],2,0)-1*COUNTIFS($J$8:J141,"M",$G$8:$G141,"077"),1),
IF(AND(J142="F",G142="077"),MAX(VLOOKUP($F$6,tPoint[],2,0)-1*COUNTIFS($J$8:J141,"F",$G$8:$G141,"077"),1),""))</f>
        <v/>
      </c>
    </row>
    <row r="143" spans="1:11" x14ac:dyDescent="0.2">
      <c r="A143" s="7" t="s">
        <v>585</v>
      </c>
      <c r="B143" s="7" t="s">
        <v>586</v>
      </c>
      <c r="C143" s="6"/>
      <c r="D143" s="6"/>
      <c r="E143" s="7" t="s">
        <v>316</v>
      </c>
      <c r="F143" s="8" t="s">
        <v>35</v>
      </c>
      <c r="G143" s="6"/>
      <c r="H143" s="6"/>
      <c r="I143" s="9" t="s">
        <v>587</v>
      </c>
      <c r="J143" s="6" t="str">
        <f t="shared" si="2"/>
        <v>M</v>
      </c>
      <c r="K143" s="6" t="str">
        <f>IF(AND(J143="M",G143="077"),MAX(VLOOKUP($F$6,tPoint[],2,0)-1*COUNTIFS($J$8:J142,"M",$G$8:$G142,"077"),1),
IF(AND(J143="F",G143="077"),MAX(VLOOKUP($F$6,tPoint[],2,0)-1*COUNTIFS($J$8:J142,"F",$G$8:$G142,"077"),1),""))</f>
        <v/>
      </c>
    </row>
    <row r="144" spans="1:11" x14ac:dyDescent="0.2">
      <c r="A144" s="7" t="s">
        <v>588</v>
      </c>
      <c r="B144" s="7" t="s">
        <v>589</v>
      </c>
      <c r="C144" s="6"/>
      <c r="D144" s="7" t="s">
        <v>590</v>
      </c>
      <c r="E144" s="7" t="s">
        <v>591</v>
      </c>
      <c r="F144" s="8" t="s">
        <v>46</v>
      </c>
      <c r="G144" s="8" t="s">
        <v>22</v>
      </c>
      <c r="H144" s="8" t="s">
        <v>23</v>
      </c>
      <c r="I144" s="9" t="s">
        <v>592</v>
      </c>
      <c r="J144" s="6" t="str">
        <f t="shared" si="2"/>
        <v>F</v>
      </c>
      <c r="K144" s="6">
        <f>IF(AND(J144="M",G144="077"),MAX(VLOOKUP($F$6,tPoint[],2,0)-1*COUNTIFS($J$8:J143,"M",$G$8:$G143,"077"),1),
IF(AND(J144="F",G144="077"),MAX(VLOOKUP($F$6,tPoint[],2,0)-1*COUNTIFS($J$8:J143,"F",$G$8:$G143,"077"),1),""))</f>
        <v>36</v>
      </c>
    </row>
    <row r="145" spans="1:11" x14ac:dyDescent="0.2">
      <c r="A145" s="7" t="s">
        <v>593</v>
      </c>
      <c r="B145" s="7" t="s">
        <v>594</v>
      </c>
      <c r="C145" s="6"/>
      <c r="D145" s="7" t="s">
        <v>595</v>
      </c>
      <c r="E145" s="7" t="s">
        <v>470</v>
      </c>
      <c r="F145" s="8" t="s">
        <v>181</v>
      </c>
      <c r="G145" s="8" t="s">
        <v>22</v>
      </c>
      <c r="H145" s="8" t="s">
        <v>23</v>
      </c>
      <c r="I145" s="9" t="s">
        <v>596</v>
      </c>
      <c r="J145" s="6" t="str">
        <f t="shared" si="2"/>
        <v>F</v>
      </c>
      <c r="K145" s="6">
        <f>IF(AND(J145="M",G145="077"),MAX(VLOOKUP($F$6,tPoint[],2,0)-1*COUNTIFS($J$8:J144,"M",$G$8:$G144,"077"),1),
IF(AND(J145="F",G145="077"),MAX(VLOOKUP($F$6,tPoint[],2,0)-1*COUNTIFS($J$8:J144,"F",$G$8:$G144,"077"),1),""))</f>
        <v>35</v>
      </c>
    </row>
    <row r="146" spans="1:11" x14ac:dyDescent="0.2">
      <c r="A146" s="7" t="s">
        <v>597</v>
      </c>
      <c r="B146" s="7" t="s">
        <v>598</v>
      </c>
      <c r="C146" s="6"/>
      <c r="D146" s="6"/>
      <c r="E146" s="7" t="s">
        <v>599</v>
      </c>
      <c r="F146" s="8" t="s">
        <v>35</v>
      </c>
      <c r="G146" s="6"/>
      <c r="H146" s="6"/>
      <c r="I146" s="9" t="s">
        <v>600</v>
      </c>
      <c r="J146" s="6" t="str">
        <f t="shared" si="2"/>
        <v>F</v>
      </c>
      <c r="K146" s="6" t="str">
        <f>IF(AND(J146="M",G146="077"),MAX(VLOOKUP($F$6,tPoint[],2,0)-1*COUNTIFS($J$8:J145,"M",$G$8:$G145,"077"),1),
IF(AND(J146="F",G146="077"),MAX(VLOOKUP($F$6,tPoint[],2,0)-1*COUNTIFS($J$8:J145,"F",$G$8:$G145,"077"),1),""))</f>
        <v/>
      </c>
    </row>
    <row r="147" spans="1:11" x14ac:dyDescent="0.2">
      <c r="A147" s="7" t="s">
        <v>601</v>
      </c>
      <c r="B147" s="7" t="s">
        <v>602</v>
      </c>
      <c r="C147" s="6"/>
      <c r="D147" s="6"/>
      <c r="E147" s="7" t="s">
        <v>215</v>
      </c>
      <c r="F147" s="8" t="s">
        <v>35</v>
      </c>
      <c r="G147" s="6"/>
      <c r="H147" s="6"/>
      <c r="I147" s="9" t="s">
        <v>603</v>
      </c>
      <c r="J147" s="6" t="str">
        <f t="shared" si="2"/>
        <v>M</v>
      </c>
      <c r="K147" s="6" t="str">
        <f>IF(AND(J147="M",G147="077"),MAX(VLOOKUP($F$6,tPoint[],2,0)-1*COUNTIFS($J$8:J146,"M",$G$8:$G146,"077"),1),
IF(AND(J147="F",G147="077"),MAX(VLOOKUP($F$6,tPoint[],2,0)-1*COUNTIFS($J$8:J146,"F",$G$8:$G146,"077"),1),""))</f>
        <v/>
      </c>
    </row>
    <row r="148" spans="1:11" x14ac:dyDescent="0.2">
      <c r="A148" s="7" t="s">
        <v>604</v>
      </c>
      <c r="B148" s="7" t="s">
        <v>605</v>
      </c>
      <c r="C148" s="6"/>
      <c r="D148" s="6"/>
      <c r="E148" s="7" t="s">
        <v>606</v>
      </c>
      <c r="F148" s="8" t="s">
        <v>35</v>
      </c>
      <c r="G148" s="6"/>
      <c r="H148" s="6"/>
      <c r="I148" s="9" t="s">
        <v>607</v>
      </c>
      <c r="J148" s="6" t="str">
        <f t="shared" si="2"/>
        <v>F</v>
      </c>
      <c r="K148" s="6" t="str">
        <f>IF(AND(J148="M",G148="077"),MAX(VLOOKUP($F$6,tPoint[],2,0)-1*COUNTIFS($J$8:J147,"M",$G$8:$G147,"077"),1),
IF(AND(J148="F",G148="077"),MAX(VLOOKUP($F$6,tPoint[],2,0)-1*COUNTIFS($J$8:J147,"F",$G$8:$G147,"077"),1),""))</f>
        <v/>
      </c>
    </row>
    <row r="149" spans="1:11" x14ac:dyDescent="0.2">
      <c r="A149" s="7" t="s">
        <v>608</v>
      </c>
      <c r="B149" s="7" t="s">
        <v>609</v>
      </c>
      <c r="C149" s="6"/>
      <c r="D149" s="6"/>
      <c r="E149" s="7" t="s">
        <v>316</v>
      </c>
      <c r="F149" s="8" t="s">
        <v>35</v>
      </c>
      <c r="G149" s="6"/>
      <c r="H149" s="6"/>
      <c r="I149" s="9" t="s">
        <v>610</v>
      </c>
      <c r="J149" s="6" t="str">
        <f t="shared" si="2"/>
        <v>M</v>
      </c>
      <c r="K149" s="6" t="str">
        <f>IF(AND(J149="M",G149="077"),MAX(VLOOKUP($F$6,tPoint[],2,0)-1*COUNTIFS($J$8:J148,"M",$G$8:$G148,"077"),1),
IF(AND(J149="F",G149="077"),MAX(VLOOKUP($F$6,tPoint[],2,0)-1*COUNTIFS($J$8:J148,"F",$G$8:$G148,"077"),1),""))</f>
        <v/>
      </c>
    </row>
    <row r="150" spans="1:11" x14ac:dyDescent="0.2">
      <c r="A150" s="7" t="s">
        <v>611</v>
      </c>
      <c r="B150" s="7" t="s">
        <v>612</v>
      </c>
      <c r="C150" s="6"/>
      <c r="D150" s="7" t="s">
        <v>613</v>
      </c>
      <c r="E150" s="7" t="s">
        <v>118</v>
      </c>
      <c r="F150" s="8" t="s">
        <v>113</v>
      </c>
      <c r="G150" s="8" t="s">
        <v>22</v>
      </c>
      <c r="H150" s="8" t="s">
        <v>23</v>
      </c>
      <c r="I150" s="9" t="s">
        <v>614</v>
      </c>
      <c r="J150" s="6" t="str">
        <f t="shared" si="2"/>
        <v>M</v>
      </c>
      <c r="K150" s="6">
        <f>IF(AND(J150="M",G150="077"),MAX(VLOOKUP($F$6,tPoint[],2,0)-1*COUNTIFS($J$8:J149,"M",$G$8:$G149,"077"),1),
IF(AND(J150="F",G150="077"),MAX(VLOOKUP($F$6,tPoint[],2,0)-1*COUNTIFS($J$8:J149,"F",$G$8:$G149,"077"),1),""))</f>
        <v>6</v>
      </c>
    </row>
    <row r="151" spans="1:11" x14ac:dyDescent="0.2">
      <c r="A151" s="7" t="s">
        <v>615</v>
      </c>
      <c r="B151" s="7" t="s">
        <v>616</v>
      </c>
      <c r="C151" s="6"/>
      <c r="D151" s="6"/>
      <c r="E151" s="7" t="s">
        <v>553</v>
      </c>
      <c r="F151" s="8" t="s">
        <v>35</v>
      </c>
      <c r="G151" s="6"/>
      <c r="H151" s="6"/>
      <c r="I151" s="9" t="s">
        <v>617</v>
      </c>
      <c r="J151" s="6" t="str">
        <f t="shared" si="2"/>
        <v>F</v>
      </c>
      <c r="K151" s="6" t="str">
        <f>IF(AND(J151="M",G151="077"),MAX(VLOOKUP($F$6,tPoint[],2,0)-1*COUNTIFS($J$8:J150,"M",$G$8:$G150,"077"),1),
IF(AND(J151="F",G151="077"),MAX(VLOOKUP($F$6,tPoint[],2,0)-1*COUNTIFS($J$8:J150,"F",$G$8:$G150,"077"),1),""))</f>
        <v/>
      </c>
    </row>
    <row r="152" spans="1:11" x14ac:dyDescent="0.2">
      <c r="A152" s="7" t="s">
        <v>618</v>
      </c>
      <c r="B152" s="7" t="s">
        <v>619</v>
      </c>
      <c r="C152" s="6"/>
      <c r="D152" s="7" t="s">
        <v>620</v>
      </c>
      <c r="E152" s="7" t="s">
        <v>102</v>
      </c>
      <c r="F152" s="8" t="s">
        <v>321</v>
      </c>
      <c r="G152" s="8" t="s">
        <v>22</v>
      </c>
      <c r="H152" s="8" t="s">
        <v>23</v>
      </c>
      <c r="I152" s="9" t="s">
        <v>621</v>
      </c>
      <c r="J152" s="6" t="str">
        <f t="shared" si="2"/>
        <v>M</v>
      </c>
      <c r="K152" s="6">
        <f>IF(AND(J152="M",G152="077"),MAX(VLOOKUP($F$6,tPoint[],2,0)-1*COUNTIFS($J$8:J151,"M",$G$8:$G151,"077"),1),
IF(AND(J152="F",G152="077"),MAX(VLOOKUP($F$6,tPoint[],2,0)-1*COUNTIFS($J$8:J151,"F",$G$8:$G151,"077"),1),""))</f>
        <v>5</v>
      </c>
    </row>
    <row r="153" spans="1:11" x14ac:dyDescent="0.2">
      <c r="A153" s="7" t="s">
        <v>622</v>
      </c>
      <c r="B153" s="7" t="s">
        <v>623</v>
      </c>
      <c r="C153" s="6"/>
      <c r="D153" s="7" t="s">
        <v>624</v>
      </c>
      <c r="E153" s="7" t="s">
        <v>20</v>
      </c>
      <c r="F153" s="8" t="s">
        <v>35</v>
      </c>
      <c r="G153" s="6"/>
      <c r="H153" s="6"/>
      <c r="I153" s="9" t="s">
        <v>625</v>
      </c>
      <c r="J153" s="6" t="str">
        <f t="shared" si="2"/>
        <v>M</v>
      </c>
      <c r="K153" s="6" t="str">
        <f>IF(AND(J153="M",G153="077"),MAX(VLOOKUP($F$6,tPoint[],2,0)-1*COUNTIFS($J$8:J152,"M",$G$8:$G152,"077"),1),
IF(AND(J153="F",G153="077"),MAX(VLOOKUP($F$6,tPoint[],2,0)-1*COUNTIFS($J$8:J152,"F",$G$8:$G152,"077"),1),""))</f>
        <v/>
      </c>
    </row>
    <row r="154" spans="1:11" x14ac:dyDescent="0.2">
      <c r="A154" s="7" t="s">
        <v>626</v>
      </c>
      <c r="B154" s="7" t="s">
        <v>627</v>
      </c>
      <c r="C154" s="6"/>
      <c r="D154" s="6"/>
      <c r="E154" s="7" t="s">
        <v>628</v>
      </c>
      <c r="F154" s="8" t="s">
        <v>35</v>
      </c>
      <c r="G154" s="6"/>
      <c r="H154" s="6"/>
      <c r="I154" s="9" t="s">
        <v>629</v>
      </c>
      <c r="J154" s="6" t="str">
        <f t="shared" si="2"/>
        <v>F</v>
      </c>
      <c r="K154" s="6" t="str">
        <f>IF(AND(J154="M",G154="077"),MAX(VLOOKUP($F$6,tPoint[],2,0)-1*COUNTIFS($J$8:J153,"M",$G$8:$G153,"077"),1),
IF(AND(J154="F",G154="077"),MAX(VLOOKUP($F$6,tPoint[],2,0)-1*COUNTIFS($J$8:J153,"F",$G$8:$G153,"077"),1),""))</f>
        <v/>
      </c>
    </row>
    <row r="155" spans="1:11" x14ac:dyDescent="0.2">
      <c r="A155" s="7" t="s">
        <v>630</v>
      </c>
      <c r="B155" s="7" t="s">
        <v>631</v>
      </c>
      <c r="C155" s="6"/>
      <c r="D155" s="6"/>
      <c r="E155" s="7" t="s">
        <v>632</v>
      </c>
      <c r="F155" s="8" t="s">
        <v>35</v>
      </c>
      <c r="G155" s="6"/>
      <c r="H155" s="6"/>
      <c r="I155" s="9" t="s">
        <v>633</v>
      </c>
      <c r="J155" s="6" t="str">
        <f t="shared" si="2"/>
        <v>F</v>
      </c>
      <c r="K155" s="6" t="str">
        <f>IF(AND(J155="M",G155="077"),MAX(VLOOKUP($F$6,tPoint[],2,0)-1*COUNTIFS($J$8:J154,"M",$G$8:$G154,"077"),1),
IF(AND(J155="F",G155="077"),MAX(VLOOKUP($F$6,tPoint[],2,0)-1*COUNTIFS($J$8:J154,"F",$G$8:$G154,"077"),1),""))</f>
        <v/>
      </c>
    </row>
    <row r="156" spans="1:11" x14ac:dyDescent="0.2">
      <c r="A156" s="7" t="s">
        <v>634</v>
      </c>
      <c r="B156" s="7" t="s">
        <v>635</v>
      </c>
      <c r="C156" s="6"/>
      <c r="D156" s="7" t="s">
        <v>636</v>
      </c>
      <c r="E156" s="7" t="s">
        <v>131</v>
      </c>
      <c r="F156" s="8" t="s">
        <v>35</v>
      </c>
      <c r="G156" s="8" t="s">
        <v>22</v>
      </c>
      <c r="H156" s="8" t="s">
        <v>23</v>
      </c>
      <c r="I156" s="9" t="s">
        <v>637</v>
      </c>
      <c r="J156" s="6" t="str">
        <f t="shared" si="2"/>
        <v>M</v>
      </c>
      <c r="K156" s="6">
        <f>IF(AND(J156="M",G156="077"),MAX(VLOOKUP($F$6,tPoint[],2,0)-1*COUNTIFS($J$8:J155,"M",$G$8:$G155,"077"),1),
IF(AND(J156="F",G156="077"),MAX(VLOOKUP($F$6,tPoint[],2,0)-1*COUNTIFS($J$8:J155,"F",$G$8:$G155,"077"),1),""))</f>
        <v>4</v>
      </c>
    </row>
    <row r="157" spans="1:11" x14ac:dyDescent="0.2">
      <c r="A157" s="7" t="s">
        <v>638</v>
      </c>
      <c r="B157" s="7" t="s">
        <v>639</v>
      </c>
      <c r="C157" s="6"/>
      <c r="D157" s="7" t="s">
        <v>640</v>
      </c>
      <c r="E157" s="7" t="s">
        <v>302</v>
      </c>
      <c r="F157" s="8" t="s">
        <v>46</v>
      </c>
      <c r="G157" s="8" t="s">
        <v>22</v>
      </c>
      <c r="H157" s="8" t="s">
        <v>23</v>
      </c>
      <c r="I157" s="9" t="s">
        <v>641</v>
      </c>
      <c r="J157" s="6" t="str">
        <f t="shared" si="2"/>
        <v>F</v>
      </c>
      <c r="K157" s="6">
        <f>IF(AND(J157="M",G157="077"),MAX(VLOOKUP($F$6,tPoint[],2,0)-1*COUNTIFS($J$8:J156,"M",$G$8:$G156,"077"),1),
IF(AND(J157="F",G157="077"),MAX(VLOOKUP($F$6,tPoint[],2,0)-1*COUNTIFS($J$8:J156,"F",$G$8:$G156,"077"),1),""))</f>
        <v>34</v>
      </c>
    </row>
    <row r="158" spans="1:11" x14ac:dyDescent="0.2">
      <c r="A158" s="7" t="s">
        <v>642</v>
      </c>
      <c r="B158" s="7" t="s">
        <v>643</v>
      </c>
      <c r="C158" s="6"/>
      <c r="D158" s="7" t="s">
        <v>644</v>
      </c>
      <c r="E158" s="7" t="s">
        <v>485</v>
      </c>
      <c r="F158" s="8" t="s">
        <v>46</v>
      </c>
      <c r="G158" s="8" t="s">
        <v>22</v>
      </c>
      <c r="H158" s="8" t="s">
        <v>23</v>
      </c>
      <c r="I158" s="9" t="s">
        <v>645</v>
      </c>
      <c r="J158" s="6" t="str">
        <f t="shared" si="2"/>
        <v>F</v>
      </c>
      <c r="K158" s="6">
        <f>IF(AND(J158="M",G158="077"),MAX(VLOOKUP($F$6,tPoint[],2,0)-1*COUNTIFS($J$8:J157,"M",$G$8:$G157,"077"),1),
IF(AND(J158="F",G158="077"),MAX(VLOOKUP($F$6,tPoint[],2,0)-1*COUNTIFS($J$8:J157,"F",$G$8:$G157,"077"),1),""))</f>
        <v>33</v>
      </c>
    </row>
    <row r="159" spans="1:11" x14ac:dyDescent="0.2">
      <c r="A159" s="7" t="s">
        <v>646</v>
      </c>
      <c r="B159" s="7" t="s">
        <v>647</v>
      </c>
      <c r="C159" s="6"/>
      <c r="D159" s="6"/>
      <c r="E159" s="7" t="s">
        <v>485</v>
      </c>
      <c r="F159" s="8" t="s">
        <v>35</v>
      </c>
      <c r="G159" s="6"/>
      <c r="H159" s="6"/>
      <c r="I159" s="9" t="s">
        <v>648</v>
      </c>
      <c r="J159" s="6" t="str">
        <f t="shared" si="2"/>
        <v>F</v>
      </c>
      <c r="K159" s="6" t="str">
        <f>IF(AND(J159="M",G159="077"),MAX(VLOOKUP($F$6,tPoint[],2,0)-1*COUNTIFS($J$8:J158,"M",$G$8:$G158,"077"),1),
IF(AND(J159="F",G159="077"),MAX(VLOOKUP($F$6,tPoint[],2,0)-1*COUNTIFS($J$8:J158,"F",$G$8:$G158,"077"),1),""))</f>
        <v/>
      </c>
    </row>
    <row r="160" spans="1:11" x14ac:dyDescent="0.2">
      <c r="A160" s="7" t="s">
        <v>649</v>
      </c>
      <c r="B160" s="7" t="s">
        <v>650</v>
      </c>
      <c r="C160" s="6"/>
      <c r="D160" s="6"/>
      <c r="E160" s="7" t="s">
        <v>163</v>
      </c>
      <c r="F160" s="8" t="s">
        <v>35</v>
      </c>
      <c r="G160" s="6"/>
      <c r="H160" s="6"/>
      <c r="I160" s="9" t="s">
        <v>651</v>
      </c>
      <c r="J160" s="6" t="str">
        <f t="shared" si="2"/>
        <v>M</v>
      </c>
      <c r="K160" s="6" t="str">
        <f>IF(AND(J160="M",G160="077"),MAX(VLOOKUP($F$6,tPoint[],2,0)-1*COUNTIFS($J$8:J159,"M",$G$8:$G159,"077"),1),
IF(AND(J160="F",G160="077"),MAX(VLOOKUP($F$6,tPoint[],2,0)-1*COUNTIFS($J$8:J159,"F",$G$8:$G159,"077"),1),""))</f>
        <v/>
      </c>
    </row>
    <row r="161" spans="1:11" x14ac:dyDescent="0.2">
      <c r="A161" s="7" t="s">
        <v>652</v>
      </c>
      <c r="B161" s="7" t="s">
        <v>653</v>
      </c>
      <c r="C161" s="6"/>
      <c r="D161" s="7" t="s">
        <v>654</v>
      </c>
      <c r="E161" s="7" t="s">
        <v>655</v>
      </c>
      <c r="F161" s="8" t="s">
        <v>46</v>
      </c>
      <c r="G161" s="8" t="s">
        <v>22</v>
      </c>
      <c r="H161" s="8" t="s">
        <v>23</v>
      </c>
      <c r="I161" s="9" t="s">
        <v>656</v>
      </c>
      <c r="J161" s="6" t="str">
        <f t="shared" si="2"/>
        <v>F</v>
      </c>
      <c r="K161" s="6">
        <f>IF(AND(J161="M",G161="077"),MAX(VLOOKUP($F$6,tPoint[],2,0)-1*COUNTIFS($J$8:J160,"M",$G$8:$G160,"077"),1),
IF(AND(J161="F",G161="077"),MAX(VLOOKUP($F$6,tPoint[],2,0)-1*COUNTIFS($J$8:J160,"F",$G$8:$G160,"077"),1),""))</f>
        <v>32</v>
      </c>
    </row>
    <row r="162" spans="1:11" x14ac:dyDescent="0.2">
      <c r="A162" s="7" t="s">
        <v>657</v>
      </c>
      <c r="B162" s="7" t="s">
        <v>658</v>
      </c>
      <c r="C162" s="6"/>
      <c r="D162" s="6"/>
      <c r="E162" s="7" t="s">
        <v>470</v>
      </c>
      <c r="F162" s="8" t="s">
        <v>35</v>
      </c>
      <c r="G162" s="6"/>
      <c r="H162" s="6"/>
      <c r="I162" s="9" t="s">
        <v>659</v>
      </c>
      <c r="J162" s="6" t="str">
        <f t="shared" si="2"/>
        <v>F</v>
      </c>
      <c r="K162" s="6" t="str">
        <f>IF(AND(J162="M",G162="077"),MAX(VLOOKUP($F$6,tPoint[],2,0)-1*COUNTIFS($J$8:J161,"M",$G$8:$G161,"077"),1),
IF(AND(J162="F",G162="077"),MAX(VLOOKUP($F$6,tPoint[],2,0)-1*COUNTIFS($J$8:J161,"F",$G$8:$G161,"077"),1),""))</f>
        <v/>
      </c>
    </row>
    <row r="163" spans="1:11" x14ac:dyDescent="0.2">
      <c r="A163" s="7" t="s">
        <v>660</v>
      </c>
      <c r="B163" s="7" t="s">
        <v>661</v>
      </c>
      <c r="C163" s="6"/>
      <c r="D163" s="6"/>
      <c r="E163" s="7" t="s">
        <v>662</v>
      </c>
      <c r="F163" s="8" t="s">
        <v>35</v>
      </c>
      <c r="G163" s="6"/>
      <c r="H163" s="6"/>
      <c r="I163" s="9" t="s">
        <v>663</v>
      </c>
      <c r="J163" s="6" t="str">
        <f t="shared" si="2"/>
        <v>F</v>
      </c>
      <c r="K163" s="6" t="str">
        <f>IF(AND(J163="M",G163="077"),MAX(VLOOKUP($F$6,tPoint[],2,0)-1*COUNTIFS($J$8:J162,"M",$G$8:$G162,"077"),1),
IF(AND(J163="F",G163="077"),MAX(VLOOKUP($F$6,tPoint[],2,0)-1*COUNTIFS($J$8:J162,"F",$G$8:$G162,"077"),1),""))</f>
        <v/>
      </c>
    </row>
    <row r="164" spans="1:11" x14ac:dyDescent="0.2">
      <c r="A164" s="7" t="s">
        <v>664</v>
      </c>
      <c r="B164" s="7" t="s">
        <v>665</v>
      </c>
      <c r="C164" s="6"/>
      <c r="D164" s="6"/>
      <c r="E164" s="7" t="s">
        <v>447</v>
      </c>
      <c r="F164" s="8" t="s">
        <v>35</v>
      </c>
      <c r="G164" s="6"/>
      <c r="H164" s="6"/>
      <c r="I164" s="9" t="s">
        <v>666</v>
      </c>
      <c r="J164" s="6" t="str">
        <f t="shared" si="2"/>
        <v>F</v>
      </c>
      <c r="K164" s="6" t="str">
        <f>IF(AND(J164="M",G164="077"),MAX(VLOOKUP($F$6,tPoint[],2,0)-1*COUNTIFS($J$8:J163,"M",$G$8:$G163,"077"),1),
IF(AND(J164="F",G164="077"),MAX(VLOOKUP($F$6,tPoint[],2,0)-1*COUNTIFS($J$8:J163,"F",$G$8:$G163,"077"),1),""))</f>
        <v/>
      </c>
    </row>
    <row r="165" spans="1:11" x14ac:dyDescent="0.2">
      <c r="A165" s="7" t="s">
        <v>667</v>
      </c>
      <c r="B165" s="7" t="s">
        <v>668</v>
      </c>
      <c r="C165" s="6"/>
      <c r="D165" s="6"/>
      <c r="E165" s="7" t="s">
        <v>395</v>
      </c>
      <c r="F165" s="8" t="s">
        <v>35</v>
      </c>
      <c r="G165" s="6"/>
      <c r="H165" s="6"/>
      <c r="I165" s="9" t="s">
        <v>669</v>
      </c>
      <c r="J165" s="6" t="str">
        <f t="shared" si="2"/>
        <v>M</v>
      </c>
      <c r="K165" s="6" t="str">
        <f>IF(AND(J165="M",G165="077"),MAX(VLOOKUP($F$6,tPoint[],2,0)-1*COUNTIFS($J$8:J164,"M",$G$8:$G164,"077"),1),
IF(AND(J165="F",G165="077"),MAX(VLOOKUP($F$6,tPoint[],2,0)-1*COUNTIFS($J$8:J164,"F",$G$8:$G164,"077"),1),""))</f>
        <v/>
      </c>
    </row>
    <row r="170" spans="1:11" x14ac:dyDescent="0.2">
      <c r="F170" s="2" t="s">
        <v>670</v>
      </c>
      <c r="G170" s="4">
        <v>45139</v>
      </c>
    </row>
    <row r="171" spans="1:11" x14ac:dyDescent="0.2">
      <c r="A171" s="5" t="s">
        <v>671</v>
      </c>
    </row>
  </sheetData>
  <pageMargins left="0.17289505478481856" right="0.17289505478481856" top="0.24788568095654712" bottom="0.39370078740157477" header="0.4921259845" footer="0.4921259845"/>
  <headerFooter alignWithMargins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CRAP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Nathalie Dardel</cp:lastModifiedBy>
  <dcterms:created xsi:type="dcterms:W3CDTF">2023-08-01T13:46:03Z</dcterms:created>
  <dcterms:modified xsi:type="dcterms:W3CDTF">2023-08-14T16:52:35Z</dcterms:modified>
</cp:coreProperties>
</file>