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ED20A75-CBA5-4D64-8EDE-C361D6A863D6}" xr6:coauthVersionLast="47" xr6:coauthVersionMax="47" xr10:uidLastSave="{00000000-0000-0000-0000-000000000000}"/>
  <bookViews>
    <workbookView xWindow="-108" yWindow="-108" windowWidth="30936" windowHeight="16896" xr2:uid="{0C7DB338-F71D-4D6B-BBD0-56725B5B7741}"/>
  </bookViews>
  <sheets>
    <sheet name="TEST CHALLEN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7" i="1"/>
  <c r="G8" i="1"/>
  <c r="G9" i="1"/>
  <c r="G10" i="1"/>
  <c r="G11" i="1"/>
  <c r="G12" i="1"/>
  <c r="G13" i="1"/>
  <c r="G14" i="1"/>
  <c r="G7" i="1"/>
</calcChain>
</file>

<file path=xl/sharedStrings.xml><?xml version="1.0" encoding="utf-8"?>
<sst xmlns="http://schemas.openxmlformats.org/spreadsheetml/2006/main" count="59" uniqueCount="46">
  <si>
    <t>Trail XXS (&lt; 25km-effort)</t>
  </si>
  <si>
    <t>(14/05/2023)</t>
  </si>
  <si>
    <t>place</t>
  </si>
  <si>
    <t>nom prénom</t>
  </si>
  <si>
    <t>n° licence</t>
  </si>
  <si>
    <t>catégorie / année naissance</t>
  </si>
  <si>
    <t>SEXE</t>
  </si>
  <si>
    <t>club</t>
  </si>
  <si>
    <t>departement</t>
  </si>
  <si>
    <t>région</t>
  </si>
  <si>
    <t>temps</t>
  </si>
  <si>
    <t>1</t>
  </si>
  <si>
    <t>HENRI JEAN</t>
  </si>
  <si>
    <t>SEM/1990</t>
  </si>
  <si>
    <t>077</t>
  </si>
  <si>
    <t>I-F</t>
  </si>
  <si>
    <t>59'54''</t>
  </si>
  <si>
    <t>2</t>
  </si>
  <si>
    <t>M3M / 1973</t>
  </si>
  <si>
    <t>1h00'26''</t>
  </si>
  <si>
    <t>3</t>
  </si>
  <si>
    <t>M2M / 1976</t>
  </si>
  <si>
    <t>1h03'13''</t>
  </si>
  <si>
    <t>4</t>
  </si>
  <si>
    <t>OSCAR LATINE</t>
  </si>
  <si>
    <t>M4M / 1968</t>
  </si>
  <si>
    <t>1h03'49''</t>
  </si>
  <si>
    <t>5</t>
  </si>
  <si>
    <t>1h03'53''</t>
  </si>
  <si>
    <t>6</t>
  </si>
  <si>
    <t>MOKTAR TEMPION</t>
  </si>
  <si>
    <t>SEM / 1989</t>
  </si>
  <si>
    <t>1h04'31''</t>
  </si>
  <si>
    <t>8</t>
  </si>
  <si>
    <t>ELSA TENVAPAS</t>
  </si>
  <si>
    <t>1h05'46''</t>
  </si>
  <si>
    <t>SEM / 1994</t>
  </si>
  <si>
    <t>1h06'16''</t>
  </si>
  <si>
    <t>Challenge 77</t>
  </si>
  <si>
    <t>MIKE HAMMER</t>
  </si>
  <si>
    <t>FELICIEN ASAMEMERE</t>
  </si>
  <si>
    <t>JOE  LINDIEN</t>
  </si>
  <si>
    <t>7</t>
  </si>
  <si>
    <t>M4F/ 1967</t>
  </si>
  <si>
    <t>RENEE DELADERNIEREPLUIE</t>
  </si>
  <si>
    <t>M1F / 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</si>
</sst>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"/>
      <name val="Times New Roman"/>
    </font>
    <font>
      <sz val="10"/>
      <color rgb="FF333C4D"/>
      <name val="Arial"/>
      <family val="2"/>
    </font>
    <font>
      <sz val="9"/>
      <color indexed="8"/>
      <name val="Tahoma"/>
      <family val="2"/>
    </font>
    <font>
      <sz val="8"/>
      <name val="Calibri"/>
      <family val="2"/>
      <scheme val="minor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8784-9396-4931-81E4-4E92A68EED65}">
  <dimension ref="C5:L14"/>
  <sheetViews>
    <sheetView tabSelected="1" topLeftCell="A3" workbookViewId="0">
      <selection activeCell="L7" sqref="L7:L14"/>
    </sheetView>
  </sheetViews>
  <sheetFormatPr baseColWidth="10" defaultRowHeight="14.4" x14ac:dyDescent="0.3"/>
  <cols>
    <col min="3" max="3" width="19.5546875" bestFit="1" customWidth="1"/>
    <col min="4" max="4" width="24" bestFit="1" customWidth="1"/>
    <col min="5" max="5" width="9.5546875" bestFit="1" customWidth="1"/>
    <col min="6" max="6" width="25.88671875" bestFit="1" customWidth="1"/>
    <col min="7" max="7" width="5.109375" bestFit="1" customWidth="1"/>
    <col min="8" max="8" width="4.6640625" bestFit="1" customWidth="1"/>
    <col min="9" max="9" width="12.6640625" bestFit="1" customWidth="1"/>
    <col min="10" max="10" width="6.6640625" bestFit="1" customWidth="1"/>
    <col min="11" max="11" width="7" bestFit="1" customWidth="1"/>
    <col min="12" max="12" width="9.6640625" bestFit="1" customWidth="1"/>
  </cols>
  <sheetData>
    <row r="5" spans="3:12" x14ac:dyDescent="0.3">
      <c r="C5" s="1" t="s">
        <v>0</v>
      </c>
      <c r="D5" s="2"/>
      <c r="E5" s="2"/>
      <c r="F5" s="1" t="s">
        <v>1</v>
      </c>
      <c r="G5" s="1"/>
      <c r="H5" s="1"/>
      <c r="I5" s="1"/>
      <c r="J5" s="2"/>
      <c r="K5" s="2"/>
      <c r="L5" s="1" t="s">
        <v>38</v>
      </c>
    </row>
    <row r="6" spans="3:12" x14ac:dyDescent="0.3">
      <c r="C6" s="2" t="s">
        <v>2</v>
      </c>
      <c r="D6" s="2" t="s">
        <v>3</v>
      </c>
      <c r="E6" s="2" t="s">
        <v>4</v>
      </c>
      <c r="F6" s="2" t="s">
        <v>5</v>
      </c>
      <c r="G6" s="6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/>
    </row>
    <row r="7" spans="3:12" x14ac:dyDescent="0.3">
      <c r="C7" s="1" t="s">
        <v>11</v>
      </c>
      <c r="D7" s="4" t="s">
        <v>12</v>
      </c>
      <c r="E7" s="1"/>
      <c r="F7" s="1" t="s">
        <v>13</v>
      </c>
      <c r="G7" s="7" t="str">
        <f>MID(F7,3,1)</f>
        <v>M</v>
      </c>
      <c r="H7" s="1"/>
      <c r="I7" s="8" t="s">
        <v>14</v>
      </c>
      <c r="J7" s="1" t="s">
        <v>15</v>
      </c>
      <c r="K7" s="1" t="s">
        <v>16</v>
      </c>
      <c r="L7" s="3">
        <f>IF(AND(G7="M",I7="077"),MAX(50-2*COUNTIFS($G$6:G6,"M",$I$6:$I6,"077"),1),
IF(AND(G7="F",I7="077"),MAX(50-2*COUNTIFS($G$6:G6,"F",$I$6:$I6,"077"),1),""))</f>
        <v>50</v>
      </c>
    </row>
    <row r="8" spans="3:12" x14ac:dyDescent="0.3">
      <c r="C8" s="1" t="s">
        <v>17</v>
      </c>
      <c r="D8" s="4" t="s">
        <v>39</v>
      </c>
      <c r="E8" s="1"/>
      <c r="F8" s="1" t="s">
        <v>18</v>
      </c>
      <c r="G8" s="7" t="str">
        <f t="shared" ref="G8:G14" si="0">MID(F8,3,1)</f>
        <v>M</v>
      </c>
      <c r="H8" s="1"/>
      <c r="I8" s="9" t="s">
        <v>14</v>
      </c>
      <c r="J8" s="1" t="s">
        <v>15</v>
      </c>
      <c r="K8" s="1" t="s">
        <v>19</v>
      </c>
      <c r="L8" s="3">
        <f>IF(AND(G8="M",I8="077"),MAX(50-2*COUNTIFS($G$6:G7,"M",$I$6:$I7,"077"),1),
IF(AND(G8="F",I8="077"),MAX(50-2*COUNTIFS($G$6:G7,"F",$I$6:$I7,"077"),1),""))</f>
        <v>48</v>
      </c>
    </row>
    <row r="9" spans="3:12" x14ac:dyDescent="0.3">
      <c r="C9" s="1" t="s">
        <v>20</v>
      </c>
      <c r="D9" s="4" t="s">
        <v>40</v>
      </c>
      <c r="E9" s="1"/>
      <c r="F9" s="1" t="s">
        <v>21</v>
      </c>
      <c r="G9" s="7" t="str">
        <f t="shared" si="0"/>
        <v>M</v>
      </c>
      <c r="H9" s="1"/>
      <c r="I9" s="9"/>
      <c r="J9" s="1" t="s">
        <v>15</v>
      </c>
      <c r="K9" s="1" t="s">
        <v>22</v>
      </c>
      <c r="L9" s="3" t="str">
        <f>IF(AND(G9="M",I9="077"),MAX(50-2*COUNTIFS($G$6:G8,"M",$I$6:$I8,"077"),1),
IF(AND(G9="F",I9="077"),MAX(50-2*COUNTIFS($G$6:G8,"F",$I$6:$I8,"077"),1),""))</f>
        <v/>
      </c>
    </row>
    <row r="10" spans="3:12" x14ac:dyDescent="0.3">
      <c r="C10" s="1" t="s">
        <v>23</v>
      </c>
      <c r="D10" s="4" t="s">
        <v>24</v>
      </c>
      <c r="E10" s="1"/>
      <c r="F10" s="1" t="s">
        <v>25</v>
      </c>
      <c r="G10" s="7" t="str">
        <f t="shared" si="0"/>
        <v>M</v>
      </c>
      <c r="H10" s="1"/>
      <c r="I10" s="8" t="s">
        <v>14</v>
      </c>
      <c r="J10" s="1" t="s">
        <v>15</v>
      </c>
      <c r="K10" s="1" t="s">
        <v>26</v>
      </c>
      <c r="L10" s="3">
        <f>IF(AND(G10="M",I10="077"),MAX(50-2*COUNTIFS($G$6:G9,"M",$I$6:$I9,"077"),1),
IF(AND(G10="F",I10="077"),MAX(50-2*COUNTIFS($G$6:G9,"F",$I$6:$I9,"077"),1),""))</f>
        <v>46</v>
      </c>
    </row>
    <row r="11" spans="3:12" x14ac:dyDescent="0.3">
      <c r="C11" s="1" t="s">
        <v>27</v>
      </c>
      <c r="D11" s="4" t="s">
        <v>44</v>
      </c>
      <c r="E11" s="1"/>
      <c r="F11" s="5" t="s">
        <v>45</v>
      </c>
      <c r="G11" s="7" t="str">
        <f t="shared" si="0"/>
        <v>F</v>
      </c>
      <c r="H11" s="1"/>
      <c r="I11" s="8" t="s">
        <v>14</v>
      </c>
      <c r="J11" s="1" t="s">
        <v>15</v>
      </c>
      <c r="K11" s="1" t="s">
        <v>28</v>
      </c>
      <c r="L11" s="3">
        <f>IF(AND(G11="M",I11="077"),MAX(50-2*COUNTIFS($G$6:G10,"M",$I$6:$I10,"077"),1),
IF(AND(G11="F",I11="077"),MAX(50-2*COUNTIFS($G$6:G10,"F",$I$6:$I10,"077"),1),""))</f>
        <v>50</v>
      </c>
    </row>
    <row r="12" spans="3:12" x14ac:dyDescent="0.3">
      <c r="C12" s="1" t="s">
        <v>29</v>
      </c>
      <c r="D12" s="4" t="s">
        <v>30</v>
      </c>
      <c r="E12" s="1"/>
      <c r="F12" s="1" t="s">
        <v>31</v>
      </c>
      <c r="G12" s="7" t="str">
        <f t="shared" si="0"/>
        <v>M</v>
      </c>
      <c r="H12" s="1"/>
      <c r="I12" s="8" t="s">
        <v>14</v>
      </c>
      <c r="J12" s="1" t="s">
        <v>15</v>
      </c>
      <c r="K12" s="1" t="s">
        <v>32</v>
      </c>
      <c r="L12" s="3">
        <f>IF(AND(G12="M",I12="077"),MAX(50-2*COUNTIFS($G$6:G11,"M",$I$6:$I11,"077"),1),
IF(AND(G12="F",I12="077"),MAX(50-2*COUNTIFS($G$6:G11,"F",$I$6:$I11,"077"),1),""))</f>
        <v>44</v>
      </c>
    </row>
    <row r="13" spans="3:12" x14ac:dyDescent="0.3">
      <c r="C13" s="1" t="s">
        <v>42</v>
      </c>
      <c r="D13" s="4" t="s">
        <v>34</v>
      </c>
      <c r="E13" s="1"/>
      <c r="F13" s="5" t="s">
        <v>43</v>
      </c>
      <c r="G13" s="7" t="str">
        <f t="shared" si="0"/>
        <v>F</v>
      </c>
      <c r="H13" s="1"/>
      <c r="I13" s="8" t="s">
        <v>14</v>
      </c>
      <c r="J13" s="1" t="s">
        <v>15</v>
      </c>
      <c r="K13" s="1" t="s">
        <v>35</v>
      </c>
      <c r="L13" s="3">
        <f>IF(AND(G13="M",I13="077"),MAX(50-2*COUNTIFS($G$6:G12,"M",$I$6:$I12,"077"),1),
IF(AND(G13="F",I13="077"),MAX(50-2*COUNTIFS($G$6:G12,"F",$I$6:$I12,"077"),1),""))</f>
        <v>48</v>
      </c>
    </row>
    <row r="14" spans="3:12" x14ac:dyDescent="0.3">
      <c r="C14" s="1" t="s">
        <v>33</v>
      </c>
      <c r="D14" s="4" t="s">
        <v>41</v>
      </c>
      <c r="E14" s="1"/>
      <c r="F14" s="1" t="s">
        <v>36</v>
      </c>
      <c r="G14" s="7" t="str">
        <f t="shared" si="0"/>
        <v>M</v>
      </c>
      <c r="H14" s="1"/>
      <c r="I14" s="8" t="s">
        <v>14</v>
      </c>
      <c r="J14" s="1" t="s">
        <v>15</v>
      </c>
      <c r="K14" s="1" t="s">
        <v>37</v>
      </c>
      <c r="L14" s="3">
        <f>IF(AND(G14="M",I14="077"),MAX(50-2*COUNTIFS($G$6:G13,"M",$I$6:$I13,"077"),1),
IF(AND(G14="F",I14="077"),MAX(50-2*COUNTIFS($G$6:G13,"F",$I$6:$I13,"077"),1),""))</f>
        <v>42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CHALLENGE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DUVERNOIS Arnaud</cp:lastModifiedBy>
  <dcterms:created xsi:type="dcterms:W3CDTF">2023-08-02T13:03:24Z</dcterms:created>
  <dcterms:modified xsi:type="dcterms:W3CDTF">2023-08-02T14:55:43Z</dcterms:modified>
</cp:coreProperties>
</file>