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32A040F6-856E-45BC-A694-E37F5C789F52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</sheets>
  <definedNames>
    <definedName name="DonnéesExternes_1" localSheetId="0" hidden="1">Feuil1!$A$24:$M$31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2" i="1" l="1"/>
  <c r="M22" i="1"/>
  <c r="L22" i="1"/>
  <c r="K22" i="1"/>
  <c r="J22" i="1"/>
  <c r="I22" i="1"/>
  <c r="H22" i="1"/>
  <c r="G22" i="1"/>
  <c r="F22" i="1"/>
  <c r="E22" i="1"/>
  <c r="D22" i="1"/>
  <c r="M21" i="1"/>
  <c r="L21" i="1"/>
  <c r="K21" i="1"/>
  <c r="J21" i="1"/>
  <c r="I21" i="1"/>
  <c r="H21" i="1"/>
  <c r="G21" i="1"/>
  <c r="F21" i="1"/>
  <c r="E21" i="1"/>
  <c r="D21" i="1"/>
  <c r="M20" i="1"/>
  <c r="L20" i="1"/>
  <c r="K20" i="1"/>
  <c r="J20" i="1"/>
  <c r="I20" i="1"/>
  <c r="H20" i="1"/>
  <c r="G20" i="1"/>
  <c r="F20" i="1"/>
  <c r="E20" i="1"/>
  <c r="D20" i="1"/>
  <c r="M19" i="1"/>
  <c r="L19" i="1"/>
  <c r="K19" i="1"/>
  <c r="J19" i="1"/>
  <c r="I19" i="1"/>
  <c r="H19" i="1"/>
  <c r="G19" i="1"/>
  <c r="F19" i="1"/>
  <c r="E19" i="1"/>
  <c r="D19" i="1"/>
  <c r="M18" i="1"/>
  <c r="L18" i="1"/>
  <c r="K18" i="1"/>
  <c r="J18" i="1"/>
  <c r="I18" i="1"/>
  <c r="H18" i="1"/>
  <c r="G18" i="1"/>
  <c r="F18" i="1"/>
  <c r="E18" i="1"/>
  <c r="D18" i="1"/>
  <c r="M17" i="1"/>
  <c r="L17" i="1"/>
  <c r="K17" i="1"/>
  <c r="J17" i="1"/>
  <c r="I17" i="1"/>
  <c r="H17" i="1"/>
  <c r="G17" i="1"/>
  <c r="F17" i="1"/>
  <c r="E17" i="1"/>
  <c r="D17" i="1"/>
  <c r="M16" i="1"/>
  <c r="L16" i="1"/>
  <c r="K16" i="1"/>
  <c r="J16" i="1"/>
  <c r="I16" i="1"/>
  <c r="H16" i="1"/>
  <c r="G16" i="1"/>
  <c r="F16" i="1"/>
  <c r="E16" i="1"/>
  <c r="D16" i="1"/>
  <c r="C16" i="1"/>
  <c r="C21" i="1"/>
  <c r="C20" i="1"/>
  <c r="C19" i="1"/>
  <c r="C18" i="1"/>
  <c r="C17" i="1"/>
  <c r="B16" i="1"/>
  <c r="B17" i="1"/>
  <c r="B18" i="1"/>
  <c r="B19" i="1"/>
  <c r="B20" i="1"/>
  <c r="B21" i="1"/>
  <c r="B2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2D043C2-5B21-4C72-BFD5-93139D010039}" keepAlive="1" name="Requête - Base" description="Connexion à la requête « Base » dans le classeur." type="5" refreshedVersion="8" background="1" saveData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<sst xmlns="http://schemas.openxmlformats.org/spreadsheetml/2006/main" count="145" uniqueCount="30">
  <si>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</si>
  <si>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</si>
  <si>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</si>
  <si>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</si>
  <si>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</si>
  <si>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</si>
  <si>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</si>
  <si>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</si>
  <si>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</si>
  <si>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</si>
  <si>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</si>
  <si>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</si>
  <si>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A</t>
  </si>
  <si>
    <t>B</t>
  </si>
  <si>
    <t>C</t>
  </si>
  <si>
    <t>D</t>
  </si>
  <si>
    <t>E</t>
  </si>
  <si>
    <t>F</t>
  </si>
  <si>
    <t>Alain</t>
  </si>
  <si>
    <t>Pierre</t>
  </si>
  <si>
    <t>René</t>
  </si>
  <si>
    <t>Sophie</t>
  </si>
  <si>
    <t>Louis</t>
  </si>
  <si>
    <t>Elise</t>
  </si>
  <si>
    <t>Nathalie</t>
  </si>
  <si>
    <t>XX</t>
  </si>
  <si>
    <t>Nom</t>
  </si>
  <si>
    <t>Résultalt souhaité</t>
  </si>
  <si>
    <t>Cas possibles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</si>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</sst>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C614D71-4D05-456E-A004-1E85915A0B17}" autoFormatId="16" applyNumberFormats="0" applyBorderFormats="0" applyFontFormats="0" applyPatternFormats="0" applyAlignmentFormats="0" applyWidthHeightFormats="0">
  <queryTableRefresh nextId="14">
    <queryTableFields count="13">
      <queryTableField id="1" name="Valeur" tableColumnId="1"/>
      <queryTableField id="2" name="BB" tableColumnId="2"/>
      <queryTableField id="3" name="CC" tableColumnId="3"/>
      <queryTableField id="4" name="DD" tableColumnId="4"/>
      <queryTableField id="5" name="EE" tableColumnId="5"/>
      <queryTableField id="6" name="FF" tableColumnId="6"/>
      <queryTableField id="7" name="GG" tableColumnId="7"/>
      <queryTableField id="8" name="HH" tableColumnId="8"/>
      <queryTableField id="9" name="II" tableColumnId="9"/>
      <queryTableField id="10" name="JJ" tableColumnId="10"/>
      <queryTableField id="11" name="KK" tableColumnId="11"/>
      <queryTableField id="12" name="LL" tableColumnId="12"/>
      <queryTableField id="13" name="MM" tableColumnId="1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" displayName="Base" ref="A2:M9" totalsRowShown="0">
  <autoFilter ref="A2:M9" xr:uid="{00000000-0009-0000-0100-000001000000}"/>
  <tableColumns count="13">
    <tableColumn id="1" xr3:uid="{00000000-0010-0000-0000-000001000000}" name="Nom"/>
    <tableColumn id="2" xr3:uid="{00000000-0010-0000-0000-000002000000}" name="BB"/>
    <tableColumn id="3" xr3:uid="{00000000-0010-0000-0000-000003000000}" name="CC"/>
    <tableColumn id="4" xr3:uid="{00000000-0010-0000-0000-000004000000}" name="DD"/>
    <tableColumn id="5" xr3:uid="{00000000-0010-0000-0000-000005000000}" name="EE"/>
    <tableColumn id="6" xr3:uid="{00000000-0010-0000-0000-000006000000}" name="FF"/>
    <tableColumn id="7" xr3:uid="{00000000-0010-0000-0000-000007000000}" name="GG"/>
    <tableColumn id="8" xr3:uid="{00000000-0010-0000-0000-000008000000}" name="HH"/>
    <tableColumn id="9" xr3:uid="{00000000-0010-0000-0000-000009000000}" name="II"/>
    <tableColumn id="10" xr3:uid="{00000000-0010-0000-0000-00000A000000}" name="JJ"/>
    <tableColumn id="11" xr3:uid="{00000000-0010-0000-0000-00000B000000}" name="KK"/>
    <tableColumn id="12" xr3:uid="{00000000-0010-0000-0000-00000C000000}" name="LL"/>
    <tableColumn id="13" xr3:uid="{00000000-0010-0000-0000-00000D000000}" name="M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RESULTATS" displayName="RESULTATS" ref="A15:M22" totalsRowShown="0">
  <autoFilter ref="A15:M22" xr:uid="{00000000-0009-0000-0100-000002000000}"/>
  <tableColumns count="13">
    <tableColumn id="1" xr3:uid="{00000000-0010-0000-0100-000001000000}" name="Cas possibles"/>
    <tableColumn id="2" xr3:uid="{00000000-0010-0000-0100-000002000000}" name="BB" dataDxfId="1">
      <calculatedColumnFormula>COUNTIF(Base[BB],RESULTATS[[#This Row],[Cas possibles]])</calculatedColumnFormula>
    </tableColumn>
    <tableColumn id="3" xr3:uid="{00000000-0010-0000-0100-000003000000}" name="CC">
      <calculatedColumnFormula>COUNTIF(Base[BB],RESULTATS[[#This Row],[Cas possibles]])</calculatedColumnFormula>
    </tableColumn>
    <tableColumn id="4" xr3:uid="{00000000-0010-0000-0100-000004000000}" name="DD">
      <calculatedColumnFormula>COUNTIF(Base[DD],RESULTATS[[#This Row],[Cas possibles]])</calculatedColumnFormula>
    </tableColumn>
    <tableColumn id="5" xr3:uid="{00000000-0010-0000-0100-000005000000}" name="EE">
      <calculatedColumnFormula>COUNTIF(Base[EE],RESULTATS[[#This Row],[Cas possibles]])</calculatedColumnFormula>
    </tableColumn>
    <tableColumn id="6" xr3:uid="{00000000-0010-0000-0100-000006000000}" name="FF">
      <calculatedColumnFormula>COUNTIF(Base[FF],RESULTATS[[#This Row],[Cas possibles]])</calculatedColumnFormula>
    </tableColumn>
    <tableColumn id="7" xr3:uid="{00000000-0010-0000-0100-000007000000}" name="GG">
      <calculatedColumnFormula>COUNTIF(Base[GG],RESULTATS[[#This Row],[Cas possibles]])</calculatedColumnFormula>
    </tableColumn>
    <tableColumn id="8" xr3:uid="{00000000-0010-0000-0100-000008000000}" name="HH">
      <calculatedColumnFormula>COUNTIF(Base[HH],RESULTATS[[#This Row],[Cas possibles]])</calculatedColumnFormula>
    </tableColumn>
    <tableColumn id="9" xr3:uid="{00000000-0010-0000-0100-000009000000}" name="II">
      <calculatedColumnFormula>COUNTIF(Base[II],RESULTATS[[#This Row],[Cas possibles]])</calculatedColumnFormula>
    </tableColumn>
    <tableColumn id="10" xr3:uid="{00000000-0010-0000-0100-00000A000000}" name="JJ">
      <calculatedColumnFormula>COUNTIF(Base[JJ],RESULTATS[[#This Row],[Cas possibles]])</calculatedColumnFormula>
    </tableColumn>
    <tableColumn id="11" xr3:uid="{00000000-0010-0000-0100-00000B000000}" name="KK">
      <calculatedColumnFormula>COUNTIF(Base[KK],RESULTATS[[#This Row],[Cas possibles]])</calculatedColumnFormula>
    </tableColumn>
    <tableColumn id="12" xr3:uid="{00000000-0010-0000-0100-00000C000000}" name="LL">
      <calculatedColumnFormula>COUNTIF(Base[LL],RESULTATS[[#This Row],[Cas possibles]])</calculatedColumnFormula>
    </tableColumn>
    <tableColumn id="13" xr3:uid="{00000000-0010-0000-0100-00000D000000}" name="MM">
      <calculatedColumnFormula>COUNTIF(Base[MM],RESULTATS[[#This Row],[Cas possibles]])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44855C-7016-4901-A26A-580B7AF1C0B0}" name="Base_2" displayName="Base_2" ref="A24:M31" tableType="queryTable" totalsRowShown="0">
  <autoFilter ref="A24:M31" xr:uid="{7F44855C-7016-4901-A26A-580B7AF1C0B0}"/>
  <tableColumns count="13">
    <tableColumn id="1" xr3:uid="{5A032832-E0CB-4ED8-BCBB-534D1BE072F7}" uniqueName="1" name="Valeur" queryTableFieldId="1" dataDxfId="0"/>
    <tableColumn id="2" xr3:uid="{3598B7FB-8470-45F1-837D-45BC6AD41788}" uniqueName="2" name="BB" queryTableFieldId="2"/>
    <tableColumn id="3" xr3:uid="{391361D1-7513-4DE2-A9C5-C9C8EE075B27}" uniqueName="3" name="CC" queryTableFieldId="3"/>
    <tableColumn id="4" xr3:uid="{3C5D5A2E-7924-41CA-830A-D55D90AE4AE3}" uniqueName="4" name="DD" queryTableFieldId="4"/>
    <tableColumn id="5" xr3:uid="{442D7046-EC48-4645-AE17-FD8FAB550EAB}" uniqueName="5" name="EE" queryTableFieldId="5"/>
    <tableColumn id="6" xr3:uid="{D0C516CE-5CB6-4269-AEDF-AB6B62F726C3}" uniqueName="6" name="FF" queryTableFieldId="6"/>
    <tableColumn id="7" xr3:uid="{FFF4DAA0-084E-4DFE-8C4F-A8C1B720B754}" uniqueName="7" name="GG" queryTableFieldId="7"/>
    <tableColumn id="8" xr3:uid="{59423374-8BB0-4419-9FD7-317CF23AF3E2}" uniqueName="8" name="HH" queryTableFieldId="8"/>
    <tableColumn id="9" xr3:uid="{8DAE43A9-11B8-487D-9FDB-27B1AB9481C8}" uniqueName="9" name="II" queryTableFieldId="9"/>
    <tableColumn id="10" xr3:uid="{4F4BBA4D-54E3-4899-A8CB-34C140E8BE8A}" uniqueName="10" name="JJ" queryTableFieldId="10"/>
    <tableColumn id="11" xr3:uid="{F5AE1880-D72C-43DC-883A-F13FE0B400A2}" uniqueName="11" name="KK" queryTableFieldId="11"/>
    <tableColumn id="12" xr3:uid="{F50EF050-A606-455D-A2FC-213F4B74A135}" uniqueName="12" name="LL" queryTableFieldId="12"/>
    <tableColumn id="13" xr3:uid="{CEDC280E-FB64-4636-BCB1-5CA393C61AD0}" uniqueName="13" name="MM" queryTableFieldId="1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M31"/>
  <sheetViews>
    <sheetView tabSelected="1" workbookViewId="0">
      <selection activeCell="P27" sqref="P27"/>
    </sheetView>
  </sheetViews>
  <sheetFormatPr baseColWidth="10" defaultRowHeight="14.4" x14ac:dyDescent="0.3"/>
  <cols>
    <col min="1" max="1" width="8.6640625" bestFit="1" customWidth="1"/>
    <col min="2" max="3" width="5.44140625" bestFit="1" customWidth="1"/>
    <col min="4" max="4" width="5.6640625" bestFit="1" customWidth="1"/>
    <col min="5" max="5" width="5.21875" bestFit="1" customWidth="1"/>
    <col min="6" max="6" width="5" bestFit="1" customWidth="1"/>
    <col min="7" max="8" width="5.6640625" bestFit="1" customWidth="1"/>
    <col min="9" max="9" width="4.33203125" bestFit="1" customWidth="1"/>
    <col min="10" max="10" width="4.5546875" bestFit="1" customWidth="1"/>
    <col min="11" max="11" width="5.44140625" bestFit="1" customWidth="1"/>
    <col min="12" max="12" width="5" bestFit="1" customWidth="1"/>
    <col min="13" max="13" width="6.77734375" bestFit="1" customWidth="1"/>
  </cols>
  <sheetData>
    <row r="2" spans="1:13" x14ac:dyDescent="0.3">
      <c r="A2" t="s">
        <v>26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</row>
    <row r="3" spans="1:13" x14ac:dyDescent="0.3">
      <c r="A3" t="s">
        <v>18</v>
      </c>
      <c r="B3" t="s">
        <v>12</v>
      </c>
      <c r="C3" t="s">
        <v>12</v>
      </c>
      <c r="D3" t="s">
        <v>13</v>
      </c>
      <c r="E3" t="s">
        <v>14</v>
      </c>
      <c r="F3" t="s">
        <v>15</v>
      </c>
      <c r="G3" t="s">
        <v>12</v>
      </c>
      <c r="H3" t="s">
        <v>25</v>
      </c>
      <c r="I3" t="s">
        <v>16</v>
      </c>
      <c r="J3" t="s">
        <v>17</v>
      </c>
      <c r="K3" t="s">
        <v>17</v>
      </c>
      <c r="L3" t="s">
        <v>12</v>
      </c>
      <c r="M3" t="s">
        <v>25</v>
      </c>
    </row>
    <row r="4" spans="1:13" x14ac:dyDescent="0.3">
      <c r="A4" t="s">
        <v>19</v>
      </c>
      <c r="B4" t="s">
        <v>13</v>
      </c>
      <c r="C4" t="s">
        <v>12</v>
      </c>
      <c r="D4" t="s">
        <v>13</v>
      </c>
      <c r="E4" t="s">
        <v>14</v>
      </c>
      <c r="F4" t="s">
        <v>15</v>
      </c>
      <c r="G4" t="s">
        <v>13</v>
      </c>
      <c r="H4" t="s">
        <v>12</v>
      </c>
      <c r="I4" t="s">
        <v>16</v>
      </c>
      <c r="J4" t="s">
        <v>17</v>
      </c>
      <c r="K4" t="s">
        <v>17</v>
      </c>
      <c r="L4" t="s">
        <v>13</v>
      </c>
      <c r="M4" t="s">
        <v>25</v>
      </c>
    </row>
    <row r="5" spans="1:13" x14ac:dyDescent="0.3">
      <c r="A5" t="s">
        <v>20</v>
      </c>
      <c r="B5" t="s">
        <v>25</v>
      </c>
      <c r="C5" t="s">
        <v>12</v>
      </c>
      <c r="D5" t="s">
        <v>13</v>
      </c>
      <c r="E5" t="s">
        <v>14</v>
      </c>
      <c r="F5" t="s">
        <v>15</v>
      </c>
      <c r="G5" t="s">
        <v>14</v>
      </c>
      <c r="H5" t="s">
        <v>13</v>
      </c>
      <c r="I5" t="s">
        <v>16</v>
      </c>
      <c r="J5" t="s">
        <v>17</v>
      </c>
      <c r="K5" t="s">
        <v>12</v>
      </c>
      <c r="L5" t="s">
        <v>25</v>
      </c>
      <c r="M5" t="s">
        <v>15</v>
      </c>
    </row>
    <row r="6" spans="1:13" x14ac:dyDescent="0.3">
      <c r="A6" t="s">
        <v>21</v>
      </c>
      <c r="B6" t="s">
        <v>15</v>
      </c>
      <c r="C6" t="s">
        <v>12</v>
      </c>
      <c r="D6" t="s">
        <v>13</v>
      </c>
      <c r="E6" t="s">
        <v>14</v>
      </c>
      <c r="F6" t="s">
        <v>15</v>
      </c>
      <c r="G6" t="s">
        <v>12</v>
      </c>
      <c r="H6" t="s">
        <v>14</v>
      </c>
      <c r="I6" t="s">
        <v>16</v>
      </c>
      <c r="J6" t="s">
        <v>17</v>
      </c>
      <c r="K6" t="s">
        <v>12</v>
      </c>
      <c r="L6" t="s">
        <v>16</v>
      </c>
      <c r="M6" t="s">
        <v>16</v>
      </c>
    </row>
    <row r="7" spans="1:13" x14ac:dyDescent="0.3">
      <c r="A7" t="s">
        <v>22</v>
      </c>
      <c r="B7" t="s">
        <v>16</v>
      </c>
      <c r="C7" t="s">
        <v>12</v>
      </c>
      <c r="D7" t="s">
        <v>13</v>
      </c>
      <c r="E7" t="s">
        <v>14</v>
      </c>
      <c r="F7" t="s">
        <v>12</v>
      </c>
      <c r="G7" t="s">
        <v>13</v>
      </c>
      <c r="H7" t="s">
        <v>12</v>
      </c>
      <c r="I7" t="s">
        <v>16</v>
      </c>
      <c r="J7" t="s">
        <v>17</v>
      </c>
      <c r="K7" t="s">
        <v>12</v>
      </c>
      <c r="L7" t="s">
        <v>25</v>
      </c>
      <c r="M7" t="s">
        <v>15</v>
      </c>
    </row>
    <row r="8" spans="1:13" x14ac:dyDescent="0.3">
      <c r="A8" t="s">
        <v>23</v>
      </c>
      <c r="B8" t="s">
        <v>17</v>
      </c>
      <c r="C8" t="s">
        <v>12</v>
      </c>
      <c r="D8" t="s">
        <v>13</v>
      </c>
      <c r="E8" t="s">
        <v>14</v>
      </c>
      <c r="F8" t="s">
        <v>12</v>
      </c>
      <c r="G8" t="s">
        <v>14</v>
      </c>
      <c r="H8" t="s">
        <v>13</v>
      </c>
      <c r="I8" t="s">
        <v>16</v>
      </c>
      <c r="J8" t="s">
        <v>17</v>
      </c>
      <c r="K8" t="s">
        <v>12</v>
      </c>
      <c r="L8" t="s">
        <v>17</v>
      </c>
      <c r="M8" t="s">
        <v>16</v>
      </c>
    </row>
    <row r="9" spans="1:13" x14ac:dyDescent="0.3">
      <c r="A9" t="s">
        <v>24</v>
      </c>
      <c r="B9" t="s">
        <v>25</v>
      </c>
      <c r="C9" t="s">
        <v>12</v>
      </c>
      <c r="D9" t="s">
        <v>13</v>
      </c>
      <c r="E9" t="s">
        <v>12</v>
      </c>
      <c r="F9" t="s">
        <v>12</v>
      </c>
      <c r="G9" t="s">
        <v>25</v>
      </c>
      <c r="H9" t="s">
        <v>14</v>
      </c>
      <c r="I9" t="s">
        <v>16</v>
      </c>
      <c r="J9" t="s">
        <v>17</v>
      </c>
      <c r="K9" t="s">
        <v>12</v>
      </c>
      <c r="L9" t="s">
        <v>12</v>
      </c>
      <c r="M9" t="s">
        <v>17</v>
      </c>
    </row>
    <row r="13" spans="1:13" x14ac:dyDescent="0.3">
      <c r="A13" t="s">
        <v>27</v>
      </c>
    </row>
    <row r="15" spans="1:13" x14ac:dyDescent="0.3">
      <c r="A15" t="s">
        <v>28</v>
      </c>
      <c r="B15" t="s">
        <v>0</v>
      </c>
      <c r="C15" t="s">
        <v>1</v>
      </c>
      <c r="D15" t="s">
        <v>2</v>
      </c>
      <c r="E15" t="s">
        <v>3</v>
      </c>
      <c r="F15" t="s">
        <v>4</v>
      </c>
      <c r="G15" t="s">
        <v>5</v>
      </c>
      <c r="H15" t="s">
        <v>6</v>
      </c>
      <c r="I15" t="s">
        <v>7</v>
      </c>
      <c r="J15" t="s">
        <v>8</v>
      </c>
      <c r="K15" t="s">
        <v>9</v>
      </c>
      <c r="L15" t="s">
        <v>10</v>
      </c>
      <c r="M15" t="s">
        <v>11</v>
      </c>
    </row>
    <row r="16" spans="1:13" x14ac:dyDescent="0.3">
      <c r="A16" t="s">
        <v>12</v>
      </c>
      <c r="B16">
        <f>COUNTIF(Base[BB],RESULTATS[[#This Row],[Cas possibles]])</f>
        <v>1</v>
      </c>
      <c r="C16">
        <f>COUNTIF(Base[CC],RESULTATS[[#This Row],[Cas possibles]])</f>
        <v>7</v>
      </c>
      <c r="D16">
        <f>COUNTIF(Base[DD],RESULTATS[[#This Row],[Cas possibles]])</f>
        <v>0</v>
      </c>
      <c r="E16">
        <f>COUNTIF(Base[EE],RESULTATS[[#This Row],[Cas possibles]])</f>
        <v>1</v>
      </c>
      <c r="F16">
        <f>COUNTIF(Base[FF],RESULTATS[[#This Row],[Cas possibles]])</f>
        <v>3</v>
      </c>
      <c r="G16">
        <f>COUNTIF(Base[GG],RESULTATS[[#This Row],[Cas possibles]])</f>
        <v>2</v>
      </c>
      <c r="H16">
        <f>COUNTIF(Base[HH],RESULTATS[[#This Row],[Cas possibles]])</f>
        <v>2</v>
      </c>
      <c r="I16">
        <f>COUNTIF(Base[II],RESULTATS[[#This Row],[Cas possibles]])</f>
        <v>0</v>
      </c>
      <c r="J16">
        <f>COUNTIF(Base[JJ],RESULTATS[[#This Row],[Cas possibles]])</f>
        <v>0</v>
      </c>
      <c r="K16">
        <f>COUNTIF(Base[KK],RESULTATS[[#This Row],[Cas possibles]])</f>
        <v>5</v>
      </c>
      <c r="L16">
        <f>COUNTIF(Base[LL],RESULTATS[[#This Row],[Cas possibles]])</f>
        <v>2</v>
      </c>
      <c r="M16">
        <f>COUNTIF(Base[MM],RESULTATS[[#This Row],[Cas possibles]])</f>
        <v>0</v>
      </c>
    </row>
    <row r="17" spans="1:13" x14ac:dyDescent="0.3">
      <c r="A17" t="s">
        <v>13</v>
      </c>
      <c r="B17">
        <f>COUNTIF(Base[BB],RESULTATS[[#This Row],[Cas possibles]])</f>
        <v>1</v>
      </c>
      <c r="C17">
        <f>COUNTIF(Base[BB],RESULTATS[[#This Row],[Cas possibles]])</f>
        <v>1</v>
      </c>
      <c r="D17">
        <f>COUNTIF(Base[DD],RESULTATS[[#This Row],[Cas possibles]])</f>
        <v>7</v>
      </c>
      <c r="E17">
        <f>COUNTIF(Base[EE],RESULTATS[[#This Row],[Cas possibles]])</f>
        <v>0</v>
      </c>
      <c r="F17">
        <f>COUNTIF(Base[FF],RESULTATS[[#This Row],[Cas possibles]])</f>
        <v>0</v>
      </c>
      <c r="G17">
        <f>COUNTIF(Base[GG],RESULTATS[[#This Row],[Cas possibles]])</f>
        <v>2</v>
      </c>
      <c r="H17">
        <f>COUNTIF(Base[HH],RESULTATS[[#This Row],[Cas possibles]])</f>
        <v>2</v>
      </c>
      <c r="I17">
        <f>COUNTIF(Base[II],RESULTATS[[#This Row],[Cas possibles]])</f>
        <v>0</v>
      </c>
      <c r="J17">
        <f>COUNTIF(Base[JJ],RESULTATS[[#This Row],[Cas possibles]])</f>
        <v>0</v>
      </c>
      <c r="K17">
        <f>COUNTIF(Base[KK],RESULTATS[[#This Row],[Cas possibles]])</f>
        <v>0</v>
      </c>
      <c r="L17">
        <f>COUNTIF(Base[LL],RESULTATS[[#This Row],[Cas possibles]])</f>
        <v>1</v>
      </c>
      <c r="M17">
        <f>COUNTIF(Base[MM],RESULTATS[[#This Row],[Cas possibles]])</f>
        <v>0</v>
      </c>
    </row>
    <row r="18" spans="1:13" x14ac:dyDescent="0.3">
      <c r="A18" t="s">
        <v>14</v>
      </c>
      <c r="B18">
        <f>COUNTIF(Base[BB],RESULTATS[[#This Row],[Cas possibles]])</f>
        <v>0</v>
      </c>
      <c r="C18">
        <f>COUNTIF(Base[BB],RESULTATS[[#This Row],[Cas possibles]])</f>
        <v>0</v>
      </c>
      <c r="D18">
        <f>COUNTIF(Base[DD],RESULTATS[[#This Row],[Cas possibles]])</f>
        <v>0</v>
      </c>
      <c r="E18">
        <f>COUNTIF(Base[EE],RESULTATS[[#This Row],[Cas possibles]])</f>
        <v>6</v>
      </c>
      <c r="F18">
        <f>COUNTIF(Base[FF],RESULTATS[[#This Row],[Cas possibles]])</f>
        <v>0</v>
      </c>
      <c r="G18">
        <f>COUNTIF(Base[GG],RESULTATS[[#This Row],[Cas possibles]])</f>
        <v>2</v>
      </c>
      <c r="H18">
        <f>COUNTIF(Base[HH],RESULTATS[[#This Row],[Cas possibles]])</f>
        <v>2</v>
      </c>
      <c r="I18">
        <f>COUNTIF(Base[II],RESULTATS[[#This Row],[Cas possibles]])</f>
        <v>0</v>
      </c>
      <c r="J18">
        <f>COUNTIF(Base[JJ],RESULTATS[[#This Row],[Cas possibles]])</f>
        <v>0</v>
      </c>
      <c r="K18">
        <f>COUNTIF(Base[KK],RESULTATS[[#This Row],[Cas possibles]])</f>
        <v>0</v>
      </c>
      <c r="L18">
        <f>COUNTIF(Base[LL],RESULTATS[[#This Row],[Cas possibles]])</f>
        <v>0</v>
      </c>
      <c r="M18">
        <f>COUNTIF(Base[MM],RESULTATS[[#This Row],[Cas possibles]])</f>
        <v>0</v>
      </c>
    </row>
    <row r="19" spans="1:13" x14ac:dyDescent="0.3">
      <c r="A19" t="s">
        <v>15</v>
      </c>
      <c r="B19">
        <f>COUNTIF(Base[BB],RESULTATS[[#This Row],[Cas possibles]])</f>
        <v>1</v>
      </c>
      <c r="C19">
        <f>COUNTIF(Base[BB],RESULTATS[[#This Row],[Cas possibles]])</f>
        <v>1</v>
      </c>
      <c r="D19">
        <f>COUNTIF(Base[DD],RESULTATS[[#This Row],[Cas possibles]])</f>
        <v>0</v>
      </c>
      <c r="E19">
        <f>COUNTIF(Base[EE],RESULTATS[[#This Row],[Cas possibles]])</f>
        <v>0</v>
      </c>
      <c r="F19">
        <f>COUNTIF(Base[FF],RESULTATS[[#This Row],[Cas possibles]])</f>
        <v>4</v>
      </c>
      <c r="G19">
        <f>COUNTIF(Base[GG],RESULTATS[[#This Row],[Cas possibles]])</f>
        <v>0</v>
      </c>
      <c r="H19">
        <f>COUNTIF(Base[HH],RESULTATS[[#This Row],[Cas possibles]])</f>
        <v>0</v>
      </c>
      <c r="I19">
        <f>COUNTIF(Base[II],RESULTATS[[#This Row],[Cas possibles]])</f>
        <v>0</v>
      </c>
      <c r="J19">
        <f>COUNTIF(Base[JJ],RESULTATS[[#This Row],[Cas possibles]])</f>
        <v>0</v>
      </c>
      <c r="K19">
        <f>COUNTIF(Base[KK],RESULTATS[[#This Row],[Cas possibles]])</f>
        <v>0</v>
      </c>
      <c r="L19">
        <f>COUNTIF(Base[LL],RESULTATS[[#This Row],[Cas possibles]])</f>
        <v>0</v>
      </c>
      <c r="M19">
        <f>COUNTIF(Base[MM],RESULTATS[[#This Row],[Cas possibles]])</f>
        <v>2</v>
      </c>
    </row>
    <row r="20" spans="1:13" x14ac:dyDescent="0.3">
      <c r="A20" t="s">
        <v>16</v>
      </c>
      <c r="B20">
        <f>COUNTIF(Base[BB],RESULTATS[[#This Row],[Cas possibles]])</f>
        <v>1</v>
      </c>
      <c r="C20">
        <f>COUNTIF(Base[BB],RESULTATS[[#This Row],[Cas possibles]])</f>
        <v>1</v>
      </c>
      <c r="D20">
        <f>COUNTIF(Base[DD],RESULTATS[[#This Row],[Cas possibles]])</f>
        <v>0</v>
      </c>
      <c r="E20">
        <f>COUNTIF(Base[EE],RESULTATS[[#This Row],[Cas possibles]])</f>
        <v>0</v>
      </c>
      <c r="F20">
        <f>COUNTIF(Base[FF],RESULTATS[[#This Row],[Cas possibles]])</f>
        <v>0</v>
      </c>
      <c r="G20">
        <f>COUNTIF(Base[GG],RESULTATS[[#This Row],[Cas possibles]])</f>
        <v>0</v>
      </c>
      <c r="H20">
        <f>COUNTIF(Base[HH],RESULTATS[[#This Row],[Cas possibles]])</f>
        <v>0</v>
      </c>
      <c r="I20">
        <f>COUNTIF(Base[II],RESULTATS[[#This Row],[Cas possibles]])</f>
        <v>7</v>
      </c>
      <c r="J20">
        <f>COUNTIF(Base[JJ],RESULTATS[[#This Row],[Cas possibles]])</f>
        <v>0</v>
      </c>
      <c r="K20">
        <f>COUNTIF(Base[KK],RESULTATS[[#This Row],[Cas possibles]])</f>
        <v>0</v>
      </c>
      <c r="L20">
        <f>COUNTIF(Base[LL],RESULTATS[[#This Row],[Cas possibles]])</f>
        <v>1</v>
      </c>
      <c r="M20">
        <f>COUNTIF(Base[MM],RESULTATS[[#This Row],[Cas possibles]])</f>
        <v>2</v>
      </c>
    </row>
    <row r="21" spans="1:13" x14ac:dyDescent="0.3">
      <c r="A21" t="s">
        <v>17</v>
      </c>
      <c r="B21">
        <f>COUNTIF(Base[BB],RESULTATS[[#This Row],[Cas possibles]])</f>
        <v>1</v>
      </c>
      <c r="C21">
        <f>COUNTIF(Base[BB],RESULTATS[[#This Row],[Cas possibles]])</f>
        <v>1</v>
      </c>
      <c r="D21">
        <f>COUNTIF(Base[DD],RESULTATS[[#This Row],[Cas possibles]])</f>
        <v>0</v>
      </c>
      <c r="E21">
        <f>COUNTIF(Base[EE],RESULTATS[[#This Row],[Cas possibles]])</f>
        <v>0</v>
      </c>
      <c r="F21">
        <f>COUNTIF(Base[FF],RESULTATS[[#This Row],[Cas possibles]])</f>
        <v>0</v>
      </c>
      <c r="G21">
        <f>COUNTIF(Base[GG],RESULTATS[[#This Row],[Cas possibles]])</f>
        <v>0</v>
      </c>
      <c r="H21">
        <f>COUNTIF(Base[HH],RESULTATS[[#This Row],[Cas possibles]])</f>
        <v>0</v>
      </c>
      <c r="I21">
        <f>COUNTIF(Base[II],RESULTATS[[#This Row],[Cas possibles]])</f>
        <v>0</v>
      </c>
      <c r="J21">
        <f>COUNTIF(Base[JJ],RESULTATS[[#This Row],[Cas possibles]])</f>
        <v>7</v>
      </c>
      <c r="K21">
        <f>COUNTIF(Base[KK],RESULTATS[[#This Row],[Cas possibles]])</f>
        <v>2</v>
      </c>
      <c r="L21">
        <f>COUNTIF(Base[LL],RESULTATS[[#This Row],[Cas possibles]])</f>
        <v>1</v>
      </c>
      <c r="M21">
        <f>COUNTIF(Base[MM],RESULTATS[[#This Row],[Cas possibles]])</f>
        <v>1</v>
      </c>
    </row>
    <row r="22" spans="1:13" x14ac:dyDescent="0.3">
      <c r="A22" t="s">
        <v>25</v>
      </c>
      <c r="B22">
        <f>COUNTIF(Base[BB],RESULTATS[[#This Row],[Cas possibles]])</f>
        <v>2</v>
      </c>
      <c r="C22">
        <f>COUNTIF(Base[BB],RESULTATS[[#This Row],[Cas possibles]])</f>
        <v>2</v>
      </c>
      <c r="D22">
        <f>COUNTIF(Base[DD],RESULTATS[[#This Row],[Cas possibles]])</f>
        <v>0</v>
      </c>
      <c r="E22">
        <f>COUNTIF(Base[EE],RESULTATS[[#This Row],[Cas possibles]])</f>
        <v>0</v>
      </c>
      <c r="F22">
        <f>COUNTIF(Base[FF],RESULTATS[[#This Row],[Cas possibles]])</f>
        <v>0</v>
      </c>
      <c r="G22">
        <f>COUNTIF(Base[GG],RESULTATS[[#This Row],[Cas possibles]])</f>
        <v>1</v>
      </c>
      <c r="H22">
        <f>COUNTIF(Base[HH],RESULTATS[[#This Row],[Cas possibles]])</f>
        <v>1</v>
      </c>
      <c r="I22">
        <f>COUNTIF(Base[II],RESULTATS[[#This Row],[Cas possibles]])</f>
        <v>0</v>
      </c>
      <c r="J22">
        <f>COUNTIF(Base[JJ],RESULTATS[[#This Row],[Cas possibles]])</f>
        <v>0</v>
      </c>
      <c r="K22">
        <f>COUNTIF(Base[KK],RESULTATS[[#This Row],[Cas possibles]])</f>
        <v>0</v>
      </c>
      <c r="L22">
        <f>COUNTIF(Base[LL],RESULTATS[[#This Row],[Cas possibles]])</f>
        <v>2</v>
      </c>
      <c r="M22">
        <f>COUNTIF(Base[MM],RESULTATS[[#This Row],[Cas possibles]])</f>
        <v>2</v>
      </c>
    </row>
    <row r="24" spans="1:13" x14ac:dyDescent="0.3">
      <c r="A24" t="s">
        <v>29</v>
      </c>
      <c r="B24" t="s">
        <v>0</v>
      </c>
      <c r="C24" t="s">
        <v>1</v>
      </c>
      <c r="D24" t="s">
        <v>2</v>
      </c>
      <c r="E24" t="s">
        <v>3</v>
      </c>
      <c r="F24" t="s">
        <v>4</v>
      </c>
      <c r="G24" t="s">
        <v>5</v>
      </c>
      <c r="H24" t="s">
        <v>6</v>
      </c>
      <c r="I24" t="s">
        <v>7</v>
      </c>
      <c r="J24" t="s">
        <v>8</v>
      </c>
      <c r="K24" t="s">
        <v>9</v>
      </c>
      <c r="L24" t="s">
        <v>10</v>
      </c>
      <c r="M24" t="s">
        <v>11</v>
      </c>
    </row>
    <row r="25" spans="1:13" x14ac:dyDescent="0.3">
      <c r="A25" s="1" t="s">
        <v>12</v>
      </c>
      <c r="B25">
        <v>1</v>
      </c>
      <c r="C25">
        <v>7</v>
      </c>
      <c r="E25">
        <v>1</v>
      </c>
      <c r="F25">
        <v>3</v>
      </c>
      <c r="G25">
        <v>2</v>
      </c>
      <c r="H25">
        <v>2</v>
      </c>
      <c r="K25">
        <v>5</v>
      </c>
      <c r="L25">
        <v>2</v>
      </c>
    </row>
    <row r="26" spans="1:13" x14ac:dyDescent="0.3">
      <c r="A26" s="1" t="s">
        <v>13</v>
      </c>
      <c r="B26">
        <v>1</v>
      </c>
      <c r="D26">
        <v>7</v>
      </c>
      <c r="G26">
        <v>2</v>
      </c>
      <c r="H26">
        <v>2</v>
      </c>
      <c r="L26">
        <v>1</v>
      </c>
    </row>
    <row r="27" spans="1:13" x14ac:dyDescent="0.3">
      <c r="A27" s="1" t="s">
        <v>14</v>
      </c>
      <c r="E27">
        <v>6</v>
      </c>
      <c r="G27">
        <v>2</v>
      </c>
      <c r="H27">
        <v>2</v>
      </c>
    </row>
    <row r="28" spans="1:13" x14ac:dyDescent="0.3">
      <c r="A28" s="1" t="s">
        <v>15</v>
      </c>
      <c r="B28">
        <v>1</v>
      </c>
      <c r="F28">
        <v>4</v>
      </c>
      <c r="M28">
        <v>2</v>
      </c>
    </row>
    <row r="29" spans="1:13" x14ac:dyDescent="0.3">
      <c r="A29" s="1" t="s">
        <v>16</v>
      </c>
      <c r="B29">
        <v>1</v>
      </c>
      <c r="I29">
        <v>7</v>
      </c>
      <c r="L29">
        <v>1</v>
      </c>
      <c r="M29">
        <v>2</v>
      </c>
    </row>
    <row r="30" spans="1:13" x14ac:dyDescent="0.3">
      <c r="A30" s="1" t="s">
        <v>17</v>
      </c>
      <c r="B30">
        <v>1</v>
      </c>
      <c r="J30">
        <v>7</v>
      </c>
      <c r="K30">
        <v>2</v>
      </c>
      <c r="L30">
        <v>1</v>
      </c>
      <c r="M30">
        <v>1</v>
      </c>
    </row>
    <row r="31" spans="1:13" x14ac:dyDescent="0.3">
      <c r="A31" s="1" t="s">
        <v>25</v>
      </c>
      <c r="B31">
        <v>2</v>
      </c>
      <c r="G31">
        <v>1</v>
      </c>
      <c r="H31">
        <v>1</v>
      </c>
      <c r="L31">
        <v>2</v>
      </c>
      <c r="M31">
        <v>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44EA3E2-FFCD-4BD3-8765-DA592B169D2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DUVERNOIS Arnaud</cp:lastModifiedBy>
  <dcterms:created xsi:type="dcterms:W3CDTF">2023-04-07T11:34:56Z</dcterms:created>
  <dcterms:modified xsi:type="dcterms:W3CDTF">2023-04-07T12:11:52Z</dcterms:modified>
</cp:coreProperties>
</file>