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3C9C75B8-AB41-4251-9707-DF6D75E400B3}" xr6:coauthVersionLast="47" xr6:coauthVersionMax="47" xr10:uidLastSave="{00000000-0000-0000-0000-000000000000}"/>
  <bookViews>
    <workbookView xWindow="-120" yWindow="-120" windowWidth="29040" windowHeight="15840" xr2:uid="{CFC7F781-FEB1-4674-8C1C-5666402CE498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3" i="2" l="1"/>
  <c r="AE3" i="2"/>
  <c r="AC3" i="2"/>
  <c r="AA3" i="2"/>
  <c r="Y3" i="2"/>
  <c r="X3" i="2"/>
  <c r="W3" i="2"/>
  <c r="U3" i="2"/>
  <c r="S3" i="2"/>
  <c r="Q3" i="2"/>
  <c r="P3" i="2"/>
  <c r="O3" i="2"/>
  <c r="M3" i="2"/>
  <c r="K3" i="2"/>
  <c r="I3" i="2"/>
  <c r="H3" i="2"/>
  <c r="AI1" i="2"/>
  <c r="AK4" i="2" s="1"/>
  <c r="AK5" i="2" s="1" a="1"/>
  <c r="AK5" i="2" s="1"/>
  <c r="G3" i="2"/>
  <c r="H1" i="2"/>
  <c r="J1" i="2"/>
  <c r="J3" i="2" s="1"/>
  <c r="L1" i="2"/>
  <c r="L3" i="2" s="1"/>
  <c r="N1" i="2"/>
  <c r="N3" i="2" s="1"/>
  <c r="P1" i="2"/>
  <c r="R1" i="2"/>
  <c r="R3" i="2" s="1"/>
  <c r="T1" i="2"/>
  <c r="T3" i="2" s="1"/>
  <c r="V1" i="2"/>
  <c r="V3" i="2" s="1"/>
  <c r="X1" i="2"/>
  <c r="Z1" i="2"/>
  <c r="Z3" i="2" s="1"/>
  <c r="AB1" i="2"/>
  <c r="AB3" i="2" s="1"/>
  <c r="AD1" i="2"/>
  <c r="AD3" i="2" s="1"/>
  <c r="AF1" i="2"/>
  <c r="D8" i="2"/>
  <c r="D5" i="2"/>
  <c r="D6" i="2"/>
  <c r="D7" i="2"/>
  <c r="C6" i="2"/>
  <c r="C7" i="2"/>
  <c r="C8" i="2"/>
  <c r="C5" i="2"/>
  <c r="B1" i="2"/>
  <c r="AK6" i="2" l="1" a="1"/>
  <c r="AK6" i="2" s="1"/>
  <c r="AK7" i="2" a="1"/>
  <c r="AK7" i="2" s="1"/>
  <c r="AK8" i="2" a="1"/>
  <c r="AK8" i="2" s="1"/>
  <c r="AR4" i="2"/>
  <c r="AQ4" i="2"/>
  <c r="AN4" i="2"/>
  <c r="AP4" i="2"/>
  <c r="AO4" i="2"/>
  <c r="AU4" i="2"/>
  <c r="AM4" i="2"/>
  <c r="AT4" i="2"/>
  <c r="AL4" i="2"/>
  <c r="AS4" i="2"/>
  <c r="AJ4" i="2"/>
  <c r="E5" i="2"/>
  <c r="E6" i="2"/>
  <c r="E8" i="2"/>
  <c r="E7" i="2"/>
  <c r="AO5" i="2" l="1" a="1"/>
  <c r="AO5" i="2" s="1"/>
  <c r="AO8" i="2" a="1"/>
  <c r="AO8" i="2" s="1"/>
  <c r="AO7" i="2" a="1"/>
  <c r="AO7" i="2" s="1"/>
  <c r="AO6" i="2" a="1"/>
  <c r="AO6" i="2" s="1"/>
  <c r="AP6" i="2" a="1"/>
  <c r="AP6" i="2" s="1"/>
  <c r="AP5" i="2" a="1"/>
  <c r="AP5" i="2" s="1"/>
  <c r="AP8" i="2" a="1"/>
  <c r="AP8" i="2" s="1"/>
  <c r="AP7" i="2" a="1"/>
  <c r="AP7" i="2" s="1"/>
  <c r="AS5" i="2" a="1"/>
  <c r="AS5" i="2" s="1"/>
  <c r="AS8" i="2" a="1"/>
  <c r="AS8" i="2" s="1"/>
  <c r="AS7" i="2" a="1"/>
  <c r="AS7" i="2" s="1"/>
  <c r="AS6" i="2" a="1"/>
  <c r="AS6" i="2" s="1"/>
  <c r="AQ7" i="2" a="1"/>
  <c r="AQ7" i="2" s="1"/>
  <c r="AQ6" i="2" a="1"/>
  <c r="AQ6" i="2" s="1"/>
  <c r="AQ5" i="2" a="1"/>
  <c r="AQ5" i="2" s="1"/>
  <c r="AQ8" i="2" a="1"/>
  <c r="AQ8" i="2" s="1"/>
  <c r="AM7" i="2" a="1"/>
  <c r="AM7" i="2" s="1"/>
  <c r="AM6" i="2" a="1"/>
  <c r="AM6" i="2" s="1"/>
  <c r="AM5" i="2" a="1"/>
  <c r="AM5" i="2" s="1"/>
  <c r="AM8" i="2" a="1"/>
  <c r="AM8" i="2" s="1"/>
  <c r="AU7" i="2" a="1"/>
  <c r="AU7" i="2" s="1"/>
  <c r="AU6" i="2" a="1"/>
  <c r="AU6" i="2" s="1"/>
  <c r="AU5" i="2" a="1"/>
  <c r="AU5" i="2" s="1"/>
  <c r="AU8" i="2" a="1"/>
  <c r="AU8" i="2" s="1"/>
  <c r="AN8" i="2" a="1"/>
  <c r="AN8" i="2" s="1"/>
  <c r="AN7" i="2" a="1"/>
  <c r="AN7" i="2" s="1"/>
  <c r="AN6" i="2" a="1"/>
  <c r="AN6" i="2" s="1"/>
  <c r="AN5" i="2" a="1"/>
  <c r="AN5" i="2" s="1"/>
  <c r="AL6" i="2" a="1"/>
  <c r="AL6" i="2" s="1"/>
  <c r="AL5" i="2" a="1"/>
  <c r="AL5" i="2" s="1"/>
  <c r="AL8" i="2" a="1"/>
  <c r="AL8" i="2" s="1"/>
  <c r="AL7" i="2" a="1"/>
  <c r="AL7" i="2" s="1"/>
  <c r="AR8" i="2" a="1"/>
  <c r="AR8" i="2" s="1"/>
  <c r="AR7" i="2" a="1"/>
  <c r="AR7" i="2" s="1"/>
  <c r="AR6" i="2" a="1"/>
  <c r="AR6" i="2" s="1"/>
  <c r="AR5" i="2" a="1"/>
  <c r="AR5" i="2" s="1"/>
  <c r="AT6" i="2" a="1"/>
  <c r="AT6" i="2" s="1"/>
  <c r="AT5" i="2" a="1"/>
  <c r="AT5" i="2" s="1"/>
  <c r="AT8" i="2" a="1"/>
  <c r="AT8" i="2" s="1"/>
  <c r="AT7" i="2" a="1"/>
  <c r="AT7" i="2" s="1"/>
  <c r="AJ5" i="2" a="1"/>
  <c r="AJ5" i="2" s="1"/>
  <c r="AJ6" i="2" a="1"/>
  <c r="AJ6" i="2" s="1"/>
  <c r="AJ7" i="2" a="1"/>
  <c r="AJ7" i="2" s="1"/>
  <c r="AJ8" i="2" a="1"/>
  <c r="AJ8" i="2" s="1"/>
  <c r="F8" i="2" l="1"/>
  <c r="F7" i="2"/>
  <c r="F6" i="2"/>
  <c r="F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<sst xmlns="http://schemas.openxmlformats.org/spreadsheetml/2006/main" count="57" uniqueCount="18">
  <si>
    <t>ANNUEL</t>
  </si>
  <si>
    <t>Prévisionnel</t>
  </si>
  <si>
    <t>Réel</t>
  </si>
  <si>
    <t>Ecart</t>
  </si>
  <si>
    <t>Previs aterrissage</t>
  </si>
  <si>
    <t>JANVIER</t>
  </si>
  <si>
    <t>FEVRIER</t>
  </si>
  <si>
    <t>MARS</t>
  </si>
  <si>
    <t>AVRIL</t>
  </si>
  <si>
    <t>AOUT</t>
  </si>
  <si>
    <t>SEPTEMBRE</t>
  </si>
  <si>
    <t>OCTOBRE</t>
  </si>
  <si>
    <t>NOVEMBRE</t>
  </si>
  <si>
    <t xml:space="preserve">JUILLET </t>
  </si>
  <si>
    <t>DECEMBRE</t>
  </si>
  <si>
    <t>MAI</t>
  </si>
  <si>
    <t>JUIN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</si>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</sst>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2" x14ac:knownFonts="1">
    <font>
      <sz val="11"/>
      <color theme="1"/>
      <name val="Calibri"/>
      <family val="2"/>
      <scheme val="minor"/>
    </font>
    <font>
      <b/>
      <sz val="10"/>
      <color rgb="FFFFFFFF"/>
      <name val="Roboto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A4D5A"/>
        <bgColor rgb="FFDA4D5A"/>
      </patternFill>
    </fill>
    <fill>
      <patternFill patternType="solid">
        <fgColor rgb="FFF45B69"/>
        <bgColor rgb="FFF45B69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D9D9D9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/>
      <right style="thin">
        <color rgb="FFD9D9D9"/>
      </right>
      <top style="thin">
        <color rgb="FFCCCCCC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1" fillId="4" borderId="0" xfId="0" applyFont="1" applyFill="1" applyAlignment="1">
      <alignment horizontal="center" vertical="center"/>
    </xf>
    <xf numFmtId="0" fontId="0" fillId="5" borderId="0" xfId="0" applyFill="1"/>
    <xf numFmtId="14" fontId="0" fillId="0" borderId="0" xfId="0" applyNumberFormat="1"/>
    <xf numFmtId="0" fontId="0" fillId="6" borderId="0" xfId="0" applyFill="1"/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0" fillId="0" borderId="6" xfId="0" applyBorder="1" applyAlignment="1">
      <alignment horizontal="centerContinuous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4" xfId="0" applyNumberFormat="1" applyBorder="1" applyAlignment="1">
      <alignment horizontal="centerContinuous"/>
    </xf>
    <xf numFmtId="0" fontId="0" fillId="0" borderId="5" xfId="0" applyNumberFormat="1" applyBorder="1" applyAlignment="1">
      <alignment horizontal="centerContinuous"/>
    </xf>
    <xf numFmtId="0" fontId="0" fillId="0" borderId="6" xfId="0" applyNumberFormat="1" applyBorder="1" applyAlignment="1">
      <alignment horizontal="centerContinuous"/>
    </xf>
    <xf numFmtId="164" fontId="1" fillId="3" borderId="1" xfId="0" applyNumberFormat="1" applyFont="1" applyFill="1" applyBorder="1" applyAlignment="1">
      <alignment vertical="center"/>
    </xf>
    <xf numFmtId="164" fontId="1" fillId="3" borderId="3" xfId="0" applyNumberFormat="1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AC346-9630-4B41-BD16-3D8EF0252768}">
  <dimension ref="B1:AU9"/>
  <sheetViews>
    <sheetView showGridLines="0" tabSelected="1" topLeftCell="F1" workbookViewId="0">
      <selection activeCell="H14" sqref="H14"/>
    </sheetView>
  </sheetViews>
  <sheetFormatPr baseColWidth="10" defaultRowHeight="15" x14ac:dyDescent="0.25"/>
  <cols>
    <col min="5" max="5" width="11.5703125" customWidth="1"/>
    <col min="6" max="6" width="15.140625" bestFit="1" customWidth="1"/>
    <col min="12" max="12" width="17.42578125" customWidth="1"/>
    <col min="14" max="14" width="17.42578125" customWidth="1"/>
    <col min="16" max="16" width="17.42578125" customWidth="1"/>
    <col min="18" max="18" width="17.42578125" customWidth="1"/>
    <col min="20" max="20" width="17.42578125" customWidth="1"/>
    <col min="22" max="22" width="17.42578125" customWidth="1"/>
    <col min="24" max="24" width="17.42578125" customWidth="1"/>
    <col min="26" max="26" width="17.42578125" customWidth="1"/>
    <col min="28" max="28" width="17.42578125" customWidth="1"/>
    <col min="30" max="30" width="17.42578125" customWidth="1"/>
    <col min="32" max="32" width="17.42578125" customWidth="1"/>
  </cols>
  <sheetData>
    <row r="1" spans="2:47" x14ac:dyDescent="0.25">
      <c r="B1" s="4">
        <f ca="1">TODAY()</f>
        <v>44978</v>
      </c>
      <c r="C1" s="7" t="s">
        <v>0</v>
      </c>
      <c r="D1" s="19"/>
      <c r="E1" s="19"/>
      <c r="F1" s="20"/>
      <c r="G1" s="17" t="s">
        <v>13</v>
      </c>
      <c r="H1" s="18" t="str">
        <f>G1</f>
        <v xml:space="preserve">JUILLET </v>
      </c>
      <c r="I1" s="17" t="s">
        <v>9</v>
      </c>
      <c r="J1" s="18" t="str">
        <f>I1</f>
        <v>AOUT</v>
      </c>
      <c r="K1" s="17" t="s">
        <v>10</v>
      </c>
      <c r="L1" s="18" t="str">
        <f>K1</f>
        <v>SEPTEMBRE</v>
      </c>
      <c r="M1" s="17" t="s">
        <v>11</v>
      </c>
      <c r="N1" s="18" t="str">
        <f>M1</f>
        <v>OCTOBRE</v>
      </c>
      <c r="O1" s="17" t="s">
        <v>12</v>
      </c>
      <c r="P1" s="18" t="str">
        <f>O1</f>
        <v>NOVEMBRE</v>
      </c>
      <c r="Q1" s="17" t="s">
        <v>12</v>
      </c>
      <c r="R1" s="18" t="str">
        <f>Q1</f>
        <v>NOVEMBRE</v>
      </c>
      <c r="S1" s="17" t="s">
        <v>14</v>
      </c>
      <c r="T1" s="18" t="str">
        <f>S1</f>
        <v>DECEMBRE</v>
      </c>
      <c r="U1" s="17" t="s">
        <v>5</v>
      </c>
      <c r="V1" s="18" t="str">
        <f>U1</f>
        <v>JANVIER</v>
      </c>
      <c r="W1" s="17" t="s">
        <v>6</v>
      </c>
      <c r="X1" s="18" t="str">
        <f>W1</f>
        <v>FEVRIER</v>
      </c>
      <c r="Y1" s="17" t="s">
        <v>7</v>
      </c>
      <c r="Z1" s="18" t="str">
        <f>Y1</f>
        <v>MARS</v>
      </c>
      <c r="AA1" s="17" t="s">
        <v>8</v>
      </c>
      <c r="AB1" s="18" t="str">
        <f>AA1</f>
        <v>AVRIL</v>
      </c>
      <c r="AC1" s="17" t="s">
        <v>15</v>
      </c>
      <c r="AD1" s="18" t="str">
        <f>AC1</f>
        <v>MAI</v>
      </c>
      <c r="AE1" s="17" t="s">
        <v>16</v>
      </c>
      <c r="AF1" s="18" t="str">
        <f>AE1</f>
        <v>JUIN</v>
      </c>
      <c r="AH1" t="s">
        <v>17</v>
      </c>
      <c r="AI1" s="4">
        <f ca="1">TODAY()</f>
        <v>44978</v>
      </c>
      <c r="AJ1" s="14">
        <v>2022</v>
      </c>
      <c r="AK1" s="15">
        <v>2022</v>
      </c>
      <c r="AL1" s="15">
        <v>2022</v>
      </c>
      <c r="AM1" s="15">
        <v>2022</v>
      </c>
      <c r="AN1" s="15">
        <v>2022</v>
      </c>
      <c r="AO1" s="16">
        <v>2022</v>
      </c>
      <c r="AP1" s="8">
        <v>2023</v>
      </c>
      <c r="AQ1" s="9">
        <v>2023</v>
      </c>
      <c r="AR1" s="9">
        <v>2023</v>
      </c>
      <c r="AS1" s="9">
        <v>2023</v>
      </c>
      <c r="AT1" s="9">
        <v>2023</v>
      </c>
      <c r="AU1" s="10">
        <v>2023</v>
      </c>
    </row>
    <row r="2" spans="2:47" x14ac:dyDescent="0.25">
      <c r="C2" s="2" t="s">
        <v>1</v>
      </c>
      <c r="D2" s="2" t="s">
        <v>2</v>
      </c>
      <c r="E2" s="2" t="s">
        <v>3</v>
      </c>
      <c r="F2" s="2" t="s">
        <v>4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1</v>
      </c>
      <c r="AB2" s="2" t="s">
        <v>2</v>
      </c>
      <c r="AC2" s="2" t="s">
        <v>1</v>
      </c>
      <c r="AD2" s="2" t="s">
        <v>2</v>
      </c>
      <c r="AE2" s="2" t="s">
        <v>1</v>
      </c>
      <c r="AF2" s="2" t="s">
        <v>2</v>
      </c>
      <c r="AH2" s="6"/>
      <c r="AJ2" s="11" t="s">
        <v>13</v>
      </c>
      <c r="AK2" s="12" t="s">
        <v>9</v>
      </c>
      <c r="AL2" s="12" t="s">
        <v>10</v>
      </c>
      <c r="AM2" s="12" t="s">
        <v>11</v>
      </c>
      <c r="AN2" s="12" t="s">
        <v>12</v>
      </c>
      <c r="AO2" s="13" t="s">
        <v>14</v>
      </c>
      <c r="AP2" s="11" t="s">
        <v>5</v>
      </c>
      <c r="AQ2" s="12" t="s">
        <v>6</v>
      </c>
      <c r="AR2" s="12" t="s">
        <v>7</v>
      </c>
      <c r="AS2" s="12" t="s">
        <v>8</v>
      </c>
      <c r="AT2" s="12" t="s">
        <v>15</v>
      </c>
      <c r="AU2" s="13" t="s">
        <v>16</v>
      </c>
    </row>
    <row r="3" spans="2:47" x14ac:dyDescent="0.25">
      <c r="G3" t="str">
        <f>G1&amp;G2</f>
        <v>JUILLET Prévisionnel</v>
      </c>
      <c r="H3" s="6" t="str">
        <f t="shared" ref="H3:AF3" si="0">H1&amp;H2</f>
        <v>JUILLET Réel</v>
      </c>
      <c r="I3" s="6" t="str">
        <f t="shared" si="0"/>
        <v>AOUTPrévisionnel</v>
      </c>
      <c r="J3" s="6" t="str">
        <f t="shared" si="0"/>
        <v>AOUTRéel</v>
      </c>
      <c r="K3" s="6" t="str">
        <f t="shared" si="0"/>
        <v>SEPTEMBREPrévisionnel</v>
      </c>
      <c r="L3" s="6" t="str">
        <f t="shared" si="0"/>
        <v>SEPTEMBRERéel</v>
      </c>
      <c r="M3" s="6" t="str">
        <f t="shared" si="0"/>
        <v>OCTOBREPrévisionnel</v>
      </c>
      <c r="N3" s="6" t="str">
        <f t="shared" si="0"/>
        <v>OCTOBRERéel</v>
      </c>
      <c r="O3" s="6" t="str">
        <f t="shared" si="0"/>
        <v>NOVEMBREPrévisionnel</v>
      </c>
      <c r="P3" s="6" t="str">
        <f t="shared" si="0"/>
        <v>NOVEMBRERéel</v>
      </c>
      <c r="Q3" s="6" t="str">
        <f t="shared" si="0"/>
        <v>NOVEMBREPrévisionnel</v>
      </c>
      <c r="R3" s="6" t="str">
        <f t="shared" si="0"/>
        <v>NOVEMBRERéel</v>
      </c>
      <c r="S3" s="6" t="str">
        <f t="shared" si="0"/>
        <v>DECEMBREPrévisionnel</v>
      </c>
      <c r="T3" s="6" t="str">
        <f t="shared" si="0"/>
        <v>DECEMBRERéel</v>
      </c>
      <c r="U3" s="6" t="str">
        <f t="shared" si="0"/>
        <v>JANVIERPrévisionnel</v>
      </c>
      <c r="V3" s="6" t="str">
        <f t="shared" si="0"/>
        <v>JANVIERRéel</v>
      </c>
      <c r="W3" s="6" t="str">
        <f t="shared" si="0"/>
        <v>FEVRIERPrévisionnel</v>
      </c>
      <c r="X3" s="6" t="str">
        <f t="shared" si="0"/>
        <v>FEVRIERRéel</v>
      </c>
      <c r="Y3" s="6" t="str">
        <f t="shared" si="0"/>
        <v>MARSPrévisionnel</v>
      </c>
      <c r="Z3" s="6" t="str">
        <f t="shared" si="0"/>
        <v>MARSRéel</v>
      </c>
      <c r="AA3" s="6" t="str">
        <f t="shared" si="0"/>
        <v>AVRILPrévisionnel</v>
      </c>
      <c r="AB3" s="6" t="str">
        <f t="shared" si="0"/>
        <v>AVRILRéel</v>
      </c>
      <c r="AC3" s="6" t="str">
        <f t="shared" si="0"/>
        <v>MAIPrévisionnel</v>
      </c>
      <c r="AD3" s="6" t="str">
        <f t="shared" si="0"/>
        <v>MAIRéel</v>
      </c>
      <c r="AE3" s="6" t="str">
        <f t="shared" si="0"/>
        <v>JUINPrévisionnel</v>
      </c>
      <c r="AF3" s="6" t="str">
        <f t="shared" si="0"/>
        <v>JUINRéel</v>
      </c>
      <c r="AJ3">
        <v>7</v>
      </c>
      <c r="AK3" s="6">
        <v>8</v>
      </c>
      <c r="AL3" s="6">
        <v>9</v>
      </c>
      <c r="AM3">
        <v>10</v>
      </c>
      <c r="AN3">
        <v>11</v>
      </c>
      <c r="AO3">
        <v>12</v>
      </c>
      <c r="AP3">
        <v>1</v>
      </c>
      <c r="AQ3">
        <v>2</v>
      </c>
      <c r="AR3">
        <v>3</v>
      </c>
      <c r="AS3">
        <v>4</v>
      </c>
      <c r="AT3">
        <v>5</v>
      </c>
      <c r="AU3">
        <v>6</v>
      </c>
    </row>
    <row r="4" spans="2:47" x14ac:dyDescent="0.25">
      <c r="AJ4" s="4" t="str">
        <f ca="1">IF($AI$1&gt;=DATE(AJ$1,AJ$3,1),"Réel","Prévisionnel")</f>
        <v>Réel</v>
      </c>
      <c r="AK4" s="4" t="str">
        <f t="shared" ref="AK4:AU4" ca="1" si="1">IF($AI$1&gt;=DATE(AK$1,AK$3,1),"Réel","Prévisionnel")</f>
        <v>Réel</v>
      </c>
      <c r="AL4" s="4" t="str">
        <f t="shared" ca="1" si="1"/>
        <v>Réel</v>
      </c>
      <c r="AM4" s="4" t="str">
        <f t="shared" ca="1" si="1"/>
        <v>Réel</v>
      </c>
      <c r="AN4" s="4" t="str">
        <f t="shared" ca="1" si="1"/>
        <v>Réel</v>
      </c>
      <c r="AO4" s="4" t="str">
        <f t="shared" ca="1" si="1"/>
        <v>Réel</v>
      </c>
      <c r="AP4" s="4" t="str">
        <f t="shared" ca="1" si="1"/>
        <v>Réel</v>
      </c>
      <c r="AQ4" s="4" t="str">
        <f t="shared" ca="1" si="1"/>
        <v>Réel</v>
      </c>
      <c r="AR4" s="4" t="str">
        <f t="shared" ca="1" si="1"/>
        <v>Prévisionnel</v>
      </c>
      <c r="AS4" s="4" t="str">
        <f t="shared" ca="1" si="1"/>
        <v>Prévisionnel</v>
      </c>
      <c r="AT4" s="4" t="str">
        <f t="shared" ca="1" si="1"/>
        <v>Prévisionnel</v>
      </c>
      <c r="AU4" s="4" t="str">
        <f t="shared" ca="1" si="1"/>
        <v>Prévisionnel</v>
      </c>
    </row>
    <row r="5" spans="2:47" x14ac:dyDescent="0.25">
      <c r="C5">
        <f>SUM(G5,I5,K5,M5,O5,Q5,S5,U5,W5,Y5,AA5,AC5,AE5,AE5,AE5)</f>
        <v>2200</v>
      </c>
      <c r="D5">
        <f>SUM(H5,J5,L5,N5,P5,R5,T5,V5,X5,Z5,AB5,AD5,AF5,AF5,AF5)</f>
        <v>900</v>
      </c>
      <c r="E5">
        <f>C5-D5</f>
        <v>1300</v>
      </c>
      <c r="F5" s="5">
        <f ca="1">SUM(AJ5:AU5)</f>
        <v>1500</v>
      </c>
      <c r="G5" s="1">
        <v>0</v>
      </c>
      <c r="H5" s="1">
        <v>0</v>
      </c>
      <c r="I5" s="1">
        <v>0</v>
      </c>
      <c r="J5" s="1">
        <v>0</v>
      </c>
      <c r="K5" s="1">
        <v>400</v>
      </c>
      <c r="L5" s="1">
        <v>200</v>
      </c>
      <c r="M5" s="1">
        <v>400</v>
      </c>
      <c r="N5" s="1">
        <v>0</v>
      </c>
      <c r="O5" s="1">
        <v>400</v>
      </c>
      <c r="P5" s="1">
        <v>500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400</v>
      </c>
      <c r="X5" s="1">
        <v>200</v>
      </c>
      <c r="Y5" s="1">
        <v>600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J5" cm="1">
        <f t="array" aca="1" ref="AJ5" ca="1">INDEX($G:$AF,ROW($AI5),MATCH(AJ$2&amp;AJ$4,$G$3:$AF$3,0))</f>
        <v>0</v>
      </c>
      <c r="AK5" s="6" cm="1">
        <f t="array" aca="1" ref="AK5" ca="1">INDEX($G:$AF,ROW($AI5),MATCH(AK$2&amp;AK$4,$G$3:$AF$3,0))</f>
        <v>0</v>
      </c>
      <c r="AL5" s="6" cm="1">
        <f t="array" aca="1" ref="AL5" ca="1">INDEX($G:$AF,ROW($AI5),MATCH(AL$2&amp;AL$4,$G$3:$AF$3,0))</f>
        <v>200</v>
      </c>
      <c r="AM5" s="6" cm="1">
        <f t="array" aca="1" ref="AM5" ca="1">INDEX($G:$AF,ROW($AI5),MATCH(AM$2&amp;AM$4,$G$3:$AF$3,0))</f>
        <v>0</v>
      </c>
      <c r="AN5" s="6" cm="1">
        <f t="array" aca="1" ref="AN5" ca="1">INDEX($G:$AF,ROW($AI5),MATCH(AN$2&amp;AN$4,$G$3:$AF$3,0))</f>
        <v>500</v>
      </c>
      <c r="AO5" s="6" cm="1">
        <f t="array" aca="1" ref="AO5" ca="1">INDEX($G:$AF,ROW($AI5),MATCH(AO$2&amp;AO$4,$G$3:$AF$3,0))</f>
        <v>0</v>
      </c>
      <c r="AP5" s="6" cm="1">
        <f t="array" aca="1" ref="AP5" ca="1">INDEX($G:$AF,ROW($AI5),MATCH(AP$2&amp;AP$4,$G$3:$AF$3,0))</f>
        <v>0</v>
      </c>
      <c r="AQ5" s="6" cm="1">
        <f t="array" aca="1" ref="AQ5" ca="1">INDEX($G:$AF,ROW($AI5),MATCH(AQ$2&amp;AQ$4,$G$3:$AF$3,0))</f>
        <v>200</v>
      </c>
      <c r="AR5" s="6" cm="1">
        <f t="array" aca="1" ref="AR5" ca="1">INDEX($G:$AF,ROW($AI5),MATCH(AR$2&amp;AR$4,$G$3:$AF$3,0))</f>
        <v>600</v>
      </c>
      <c r="AS5" s="6" cm="1">
        <f t="array" aca="1" ref="AS5" ca="1">INDEX($G:$AF,ROW($AI5),MATCH(AS$2&amp;AS$4,$G$3:$AF$3,0))</f>
        <v>0</v>
      </c>
      <c r="AT5" s="6" cm="1">
        <f t="array" aca="1" ref="AT5" ca="1">INDEX($G:$AF,ROW($AI5),MATCH(AT$2&amp;AT$4,$G$3:$AF$3,0))</f>
        <v>0</v>
      </c>
      <c r="AU5" s="6" cm="1">
        <f t="array" aca="1" ref="AU5" ca="1">INDEX($G:$AF,ROW($AI5),MATCH(AU$2&amp;AU$4,$G$3:$AF$3,0))</f>
        <v>0</v>
      </c>
    </row>
    <row r="6" spans="2:47" x14ac:dyDescent="0.25">
      <c r="C6">
        <f t="shared" ref="C6:D8" si="2">SUM(G6,I6,K6,M6,O6,Q6,S6,U6,W6,Y6,AA6,AC6,AE6,AE6,AE6)</f>
        <v>1000</v>
      </c>
      <c r="D6">
        <f t="shared" si="2"/>
        <v>700</v>
      </c>
      <c r="E6">
        <f t="shared" ref="E6:E8" si="3">C6-D6</f>
        <v>300</v>
      </c>
      <c r="F6" s="5">
        <f t="shared" ref="F6:F8" ca="1" si="4">SUM(AJ6:AU6)</f>
        <v>700</v>
      </c>
      <c r="G6" s="1">
        <v>1000</v>
      </c>
      <c r="H6" s="1">
        <v>500</v>
      </c>
      <c r="I6" s="1">
        <v>0</v>
      </c>
      <c r="J6" s="1">
        <v>200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J6" s="6" cm="1">
        <f t="array" aca="1" ref="AJ6" ca="1">INDEX($G:$AF,ROW($AI6),MATCH(AJ$2&amp;AJ$4,$G$3:$AF$3,0))</f>
        <v>500</v>
      </c>
      <c r="AK6" s="6" cm="1">
        <f t="array" aca="1" ref="AK6" ca="1">INDEX($G:$AF,ROW($AI6),MATCH(AK$2&amp;AK$4,$G$3:$AF$3,0))</f>
        <v>200</v>
      </c>
      <c r="AL6" s="6" cm="1">
        <f t="array" aca="1" ref="AL6" ca="1">INDEX($G:$AF,ROW($AI6),MATCH(AL$2&amp;AL$4,$G$3:$AF$3,0))</f>
        <v>0</v>
      </c>
      <c r="AM6" s="6" cm="1">
        <f t="array" aca="1" ref="AM6" ca="1">INDEX($G:$AF,ROW($AI6),MATCH(AM$2&amp;AM$4,$G$3:$AF$3,0))</f>
        <v>0</v>
      </c>
      <c r="AN6" s="6" cm="1">
        <f t="array" aca="1" ref="AN6" ca="1">INDEX($G:$AF,ROW($AI6),MATCH(AN$2&amp;AN$4,$G$3:$AF$3,0))</f>
        <v>0</v>
      </c>
      <c r="AO6" s="6" cm="1">
        <f t="array" aca="1" ref="AO6" ca="1">INDEX($G:$AF,ROW($AI6),MATCH(AO$2&amp;AO$4,$G$3:$AF$3,0))</f>
        <v>0</v>
      </c>
      <c r="AP6" s="6" cm="1">
        <f t="array" aca="1" ref="AP6" ca="1">INDEX($G:$AF,ROW($AI6),MATCH(AP$2&amp;AP$4,$G$3:$AF$3,0))</f>
        <v>0</v>
      </c>
      <c r="AQ6" s="6" cm="1">
        <f t="array" aca="1" ref="AQ6" ca="1">INDEX($G:$AF,ROW($AI6),MATCH(AQ$2&amp;AQ$4,$G$3:$AF$3,0))</f>
        <v>0</v>
      </c>
      <c r="AR6" s="6" cm="1">
        <f t="array" aca="1" ref="AR6" ca="1">INDEX($G:$AF,ROW($AI6),MATCH(AR$2&amp;AR$4,$G$3:$AF$3,0))</f>
        <v>0</v>
      </c>
      <c r="AS6" s="6" cm="1">
        <f t="array" aca="1" ref="AS6" ca="1">INDEX($G:$AF,ROW($AI6),MATCH(AS$2&amp;AS$4,$G$3:$AF$3,0))</f>
        <v>0</v>
      </c>
      <c r="AT6" s="6" cm="1">
        <f t="array" aca="1" ref="AT6" ca="1">INDEX($G:$AF,ROW($AI6),MATCH(AT$2&amp;AT$4,$G$3:$AF$3,0))</f>
        <v>0</v>
      </c>
      <c r="AU6" s="6" cm="1">
        <f t="array" aca="1" ref="AU6" ca="1">INDEX($G:$AF,ROW($AI6),MATCH(AU$2&amp;AU$4,$G$3:$AF$3,0))</f>
        <v>0</v>
      </c>
    </row>
    <row r="7" spans="2:47" x14ac:dyDescent="0.25">
      <c r="C7">
        <f t="shared" si="2"/>
        <v>4700</v>
      </c>
      <c r="D7">
        <f t="shared" si="2"/>
        <v>500</v>
      </c>
      <c r="E7">
        <f t="shared" si="3"/>
        <v>4200</v>
      </c>
      <c r="F7" s="5">
        <f t="shared" ca="1" si="4"/>
        <v>3500</v>
      </c>
      <c r="G7" s="1">
        <v>0</v>
      </c>
      <c r="H7" s="1">
        <v>500</v>
      </c>
      <c r="I7" s="1">
        <v>500</v>
      </c>
      <c r="J7" s="1">
        <v>0</v>
      </c>
      <c r="K7" s="1">
        <v>1200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2000</v>
      </c>
      <c r="Z7" s="1">
        <v>0</v>
      </c>
      <c r="AA7" s="1">
        <v>1000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J7" s="6" cm="1">
        <f t="array" aca="1" ref="AJ7" ca="1">INDEX($G:$AF,ROW($AI7),MATCH(AJ$2&amp;AJ$4,$G$3:$AF$3,0))</f>
        <v>500</v>
      </c>
      <c r="AK7" s="6" cm="1">
        <f t="array" aca="1" ref="AK7" ca="1">INDEX($G:$AF,ROW($AI7),MATCH(AK$2&amp;AK$4,$G$3:$AF$3,0))</f>
        <v>0</v>
      </c>
      <c r="AL7" s="6" cm="1">
        <f t="array" aca="1" ref="AL7" ca="1">INDEX($G:$AF,ROW($AI7),MATCH(AL$2&amp;AL$4,$G$3:$AF$3,0))</f>
        <v>0</v>
      </c>
      <c r="AM7" s="6" cm="1">
        <f t="array" aca="1" ref="AM7" ca="1">INDEX($G:$AF,ROW($AI7),MATCH(AM$2&amp;AM$4,$G$3:$AF$3,0))</f>
        <v>0</v>
      </c>
      <c r="AN7" s="6" cm="1">
        <f t="array" aca="1" ref="AN7" ca="1">INDEX($G:$AF,ROW($AI7),MATCH(AN$2&amp;AN$4,$G$3:$AF$3,0))</f>
        <v>0</v>
      </c>
      <c r="AO7" s="6" cm="1">
        <f t="array" aca="1" ref="AO7" ca="1">INDEX($G:$AF,ROW($AI7),MATCH(AO$2&amp;AO$4,$G$3:$AF$3,0))</f>
        <v>0</v>
      </c>
      <c r="AP7" s="6" cm="1">
        <f t="array" aca="1" ref="AP7" ca="1">INDEX($G:$AF,ROW($AI7),MATCH(AP$2&amp;AP$4,$G$3:$AF$3,0))</f>
        <v>0</v>
      </c>
      <c r="AQ7" s="6" cm="1">
        <f t="array" aca="1" ref="AQ7" ca="1">INDEX($G:$AF,ROW($AI7),MATCH(AQ$2&amp;AQ$4,$G$3:$AF$3,0))</f>
        <v>0</v>
      </c>
      <c r="AR7" s="6" cm="1">
        <f t="array" aca="1" ref="AR7" ca="1">INDEX($G:$AF,ROW($AI7),MATCH(AR$2&amp;AR$4,$G$3:$AF$3,0))</f>
        <v>2000</v>
      </c>
      <c r="AS7" s="6" cm="1">
        <f t="array" aca="1" ref="AS7" ca="1">INDEX($G:$AF,ROW($AI7),MATCH(AS$2&amp;AS$4,$G$3:$AF$3,0))</f>
        <v>1000</v>
      </c>
      <c r="AT7" s="6" cm="1">
        <f t="array" aca="1" ref="AT7" ca="1">INDEX($G:$AF,ROW($AI7),MATCH(AT$2&amp;AT$4,$G$3:$AF$3,0))</f>
        <v>0</v>
      </c>
      <c r="AU7" s="6" cm="1">
        <f t="array" aca="1" ref="AU7" ca="1">INDEX($G:$AF,ROW($AI7),MATCH(AU$2&amp;AU$4,$G$3:$AF$3,0))</f>
        <v>0</v>
      </c>
    </row>
    <row r="8" spans="2:47" x14ac:dyDescent="0.25">
      <c r="C8">
        <f t="shared" si="2"/>
        <v>5000</v>
      </c>
      <c r="D8">
        <f>SUM(H8,J8,L8,N8,P8,R8,T8,V8,X8,Z8,AB8,AD8,AF8,AF8,AF8)</f>
        <v>5000</v>
      </c>
      <c r="E8">
        <f t="shared" si="3"/>
        <v>0</v>
      </c>
      <c r="F8" s="5">
        <f t="shared" ca="1" si="4"/>
        <v>4000</v>
      </c>
      <c r="G8" s="1">
        <v>4000</v>
      </c>
      <c r="H8" s="1">
        <v>4000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1000</v>
      </c>
      <c r="R8" s="1">
        <v>1000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J8" s="6" cm="1">
        <f t="array" aca="1" ref="AJ8" ca="1">INDEX($G:$AF,ROW($AI8),MATCH(AJ$2&amp;AJ$4,$G$3:$AF$3,0))</f>
        <v>4000</v>
      </c>
      <c r="AK8" s="6" cm="1">
        <f t="array" aca="1" ref="AK8" ca="1">INDEX($G:$AF,ROW($AI8),MATCH(AK$2&amp;AK$4,$G$3:$AF$3,0))</f>
        <v>0</v>
      </c>
      <c r="AL8" s="6" cm="1">
        <f t="array" aca="1" ref="AL8" ca="1">INDEX($G:$AF,ROW($AI8),MATCH(AL$2&amp;AL$4,$G$3:$AF$3,0))</f>
        <v>0</v>
      </c>
      <c r="AM8" s="6" cm="1">
        <f t="array" aca="1" ref="AM8" ca="1">INDEX($G:$AF,ROW($AI8),MATCH(AM$2&amp;AM$4,$G$3:$AF$3,0))</f>
        <v>0</v>
      </c>
      <c r="AN8" s="6" cm="1">
        <f t="array" aca="1" ref="AN8" ca="1">INDEX($G:$AF,ROW($AI8),MATCH(AN$2&amp;AN$4,$G$3:$AF$3,0))</f>
        <v>0</v>
      </c>
      <c r="AO8" s="6" cm="1">
        <f t="array" aca="1" ref="AO8" ca="1">INDEX($G:$AF,ROW($AI8),MATCH(AO$2&amp;AO$4,$G$3:$AF$3,0))</f>
        <v>0</v>
      </c>
      <c r="AP8" s="6" cm="1">
        <f t="array" aca="1" ref="AP8" ca="1">INDEX($G:$AF,ROW($AI8),MATCH(AP$2&amp;AP$4,$G$3:$AF$3,0))</f>
        <v>0</v>
      </c>
      <c r="AQ8" s="6" cm="1">
        <f t="array" aca="1" ref="AQ8" ca="1">INDEX($G:$AF,ROW($AI8),MATCH(AQ$2&amp;AQ$4,$G$3:$AF$3,0))</f>
        <v>0</v>
      </c>
      <c r="AR8" s="6" cm="1">
        <f t="array" aca="1" ref="AR8" ca="1">INDEX($G:$AF,ROW($AI8),MATCH(AR$2&amp;AR$4,$G$3:$AF$3,0))</f>
        <v>0</v>
      </c>
      <c r="AS8" s="6" cm="1">
        <f t="array" aca="1" ref="AS8" ca="1">INDEX($G:$AF,ROW($AI8),MATCH(AS$2&amp;AS$4,$G$3:$AF$3,0))</f>
        <v>0</v>
      </c>
      <c r="AT8" s="6" cm="1">
        <f t="array" aca="1" ref="AT8" ca="1">INDEX($G:$AF,ROW($AI8),MATCH(AT$2&amp;AT$4,$G$3:$AF$3,0))</f>
        <v>0</v>
      </c>
      <c r="AU8" s="6" cm="1">
        <f t="array" aca="1" ref="AU8" ca="1">INDEX($G:$AF,ROW($AI8),MATCH(AU$2&amp;AU$4,$G$3:$AF$3,0))</f>
        <v>0</v>
      </c>
    </row>
    <row r="9" spans="2:47" x14ac:dyDescent="0.25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</sheetData>
  <mergeCells count="1">
    <mergeCell ref="C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Béchet</dc:creator>
  <cp:lastModifiedBy>DUVERNOIS Arnaud</cp:lastModifiedBy>
  <dcterms:created xsi:type="dcterms:W3CDTF">2022-02-14T15:34:34Z</dcterms:created>
  <dcterms:modified xsi:type="dcterms:W3CDTF">2023-02-21T09:37:33Z</dcterms:modified>
</cp:coreProperties>
</file>