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706D3062-F386-4D74-ADD6-79B186CA8B85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source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2" l="1"/>
  <c r="L6" i="2"/>
  <c r="K6" i="2"/>
  <c r="J6" i="2"/>
  <c r="I6" i="2"/>
  <c r="H6" i="2"/>
  <c r="G6" i="2"/>
  <c r="F6" i="2"/>
  <c r="E6" i="2"/>
  <c r="D6" i="2"/>
  <c r="C6" i="2"/>
  <c r="B6" i="2"/>
  <c r="M5" i="2"/>
  <c r="L5" i="2"/>
  <c r="K5" i="2"/>
  <c r="J5" i="2"/>
  <c r="I5" i="2"/>
  <c r="H5" i="2"/>
  <c r="G5" i="2"/>
  <c r="F5" i="2"/>
  <c r="E5" i="2"/>
  <c r="D5" i="2"/>
  <c r="C5" i="2"/>
  <c r="B5" i="2"/>
  <c r="M4" i="2"/>
  <c r="L4" i="2"/>
  <c r="K4" i="2"/>
  <c r="J4" i="2"/>
  <c r="I4" i="2"/>
  <c r="H4" i="2"/>
  <c r="G4" i="2"/>
  <c r="F4" i="2"/>
  <c r="E4" i="2"/>
  <c r="D4" i="2"/>
  <c r="C4" i="2"/>
  <c r="B4" i="2"/>
  <c r="L3" i="2"/>
  <c r="H3" i="2"/>
  <c r="G3" i="2"/>
  <c r="F3" i="2"/>
  <c r="M3" i="2"/>
  <c r="K3" i="2"/>
  <c r="J3" i="2"/>
  <c r="I3" i="2"/>
  <c r="E3" i="2"/>
  <c r="D3" i="2"/>
  <c r="C3" i="2"/>
  <c r="B3" i="2"/>
</calcChain>
</file>

<file path=xl/sharedStrings.xml><?xml version="1.0" encoding="utf-8"?>
<sst xmlns="http://schemas.openxmlformats.org/spreadsheetml/2006/main" count="110" uniqueCount="27">
  <si>
    <t>Reservation No.</t>
  </si>
  <si>
    <t>Process Number</t>
  </si>
  <si>
    <t>Hotel No.</t>
  </si>
  <si>
    <t>Client Gastname 1</t>
  </si>
  <si>
    <t>Number of Rooms</t>
  </si>
  <si>
    <t>Reservation Date from</t>
  </si>
  <si>
    <t>Reservation Date to</t>
  </si>
  <si>
    <t>Number of Nights</t>
  </si>
  <si>
    <t>Rate Description</t>
  </si>
  <si>
    <t>Room Price</t>
  </si>
  <si>
    <t>Currency Code</t>
  </si>
  <si>
    <t>Commission amount</t>
  </si>
  <si>
    <t>Commission Rate</t>
  </si>
  <si>
    <t>264839144</t>
  </si>
  <si>
    <t>205257</t>
  </si>
  <si>
    <t>CIMEN, HAKAN ENGIN</t>
  </si>
  <si>
    <t>HRS-Rate</t>
  </si>
  <si>
    <t>EUR</t>
  </si>
  <si>
    <t>265076234</t>
  </si>
  <si>
    <t>ALJERAIWI, ABEER</t>
  </si>
  <si>
    <t>264989482</t>
  </si>
  <si>
    <t>102776</t>
  </si>
  <si>
    <t>GENIS PAGES, SANDRA</t>
  </si>
  <si>
    <t>Tarif HRS</t>
  </si>
  <si>
    <t>265187866</t>
  </si>
  <si>
    <t>390252</t>
  </si>
  <si>
    <t>HERNANDEZ, YANNICK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</si>
</sst>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4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right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workbookViewId="0">
      <selection activeCell="K21" sqref="K21"/>
    </sheetView>
  </sheetViews>
  <sheetFormatPr baseColWidth="10" defaultColWidth="8.7265625" defaultRowHeight="14.5" x14ac:dyDescent="0.35"/>
  <cols>
    <col min="1" max="1" width="19.54296875" bestFit="1" customWidth="1"/>
    <col min="2" max="2" width="16.7265625" bestFit="1" customWidth="1"/>
    <col min="3" max="3" width="11" bestFit="1" customWidth="1"/>
    <col min="4" max="4" width="19.54296875" bestFit="1" customWidth="1"/>
    <col min="5" max="5" width="18.36328125" bestFit="1" customWidth="1"/>
    <col min="6" max="6" width="22.08984375" bestFit="1" customWidth="1"/>
    <col min="7" max="7" width="19.81640625" bestFit="1" customWidth="1"/>
    <col min="8" max="8" width="25" bestFit="1" customWidth="1"/>
    <col min="9" max="9" width="19.81640625" bestFit="1" customWidth="1"/>
    <col min="14" max="14" width="14.453125" customWidth="1"/>
  </cols>
  <sheetData>
    <row r="1" spans="1:13" ht="31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5">
      <c r="A2" s="2" t="s">
        <v>13</v>
      </c>
      <c r="B2" s="3">
        <v>150114019</v>
      </c>
      <c r="C2" s="2" t="s">
        <v>14</v>
      </c>
      <c r="D2" s="2" t="s">
        <v>15</v>
      </c>
      <c r="E2" s="3">
        <v>1</v>
      </c>
      <c r="F2" s="4">
        <v>44617</v>
      </c>
      <c r="G2" s="4">
        <v>44618</v>
      </c>
      <c r="H2" s="5">
        <v>1</v>
      </c>
      <c r="I2" s="2" t="s">
        <v>16</v>
      </c>
      <c r="J2" s="5">
        <v>78</v>
      </c>
      <c r="K2" s="2" t="s">
        <v>17</v>
      </c>
      <c r="L2" s="5">
        <v>11.7</v>
      </c>
      <c r="M2" s="5">
        <v>15</v>
      </c>
    </row>
    <row r="3" spans="1:13" x14ac:dyDescent="0.35">
      <c r="A3" s="2" t="s">
        <v>13</v>
      </c>
      <c r="B3" s="3">
        <v>150114019</v>
      </c>
      <c r="C3" s="2" t="s">
        <v>14</v>
      </c>
      <c r="D3" s="2" t="s">
        <v>15</v>
      </c>
      <c r="E3" s="3">
        <v>1</v>
      </c>
      <c r="F3" s="4">
        <v>44618</v>
      </c>
      <c r="G3" s="4">
        <v>44619</v>
      </c>
      <c r="H3" s="5">
        <v>1</v>
      </c>
      <c r="I3" s="2" t="s">
        <v>16</v>
      </c>
      <c r="J3" s="5">
        <v>78</v>
      </c>
      <c r="K3" s="2" t="s">
        <v>17</v>
      </c>
      <c r="L3" s="5">
        <v>11.7</v>
      </c>
      <c r="M3" s="5">
        <v>15</v>
      </c>
    </row>
    <row r="4" spans="1:13" x14ac:dyDescent="0.35">
      <c r="A4" s="2" t="s">
        <v>13</v>
      </c>
      <c r="B4" s="3">
        <v>150114019</v>
      </c>
      <c r="C4" s="2" t="s">
        <v>14</v>
      </c>
      <c r="D4" s="2" t="s">
        <v>15</v>
      </c>
      <c r="E4" s="3">
        <v>1</v>
      </c>
      <c r="F4" s="4">
        <v>44619</v>
      </c>
      <c r="G4" s="4">
        <v>44620</v>
      </c>
      <c r="H4" s="5">
        <v>1</v>
      </c>
      <c r="I4" s="2" t="s">
        <v>16</v>
      </c>
      <c r="J4" s="5">
        <v>78</v>
      </c>
      <c r="K4" s="2" t="s">
        <v>17</v>
      </c>
      <c r="L4" s="5">
        <v>11.7</v>
      </c>
      <c r="M4" s="5">
        <v>15</v>
      </c>
    </row>
    <row r="5" spans="1:13" x14ac:dyDescent="0.35">
      <c r="A5" s="2" t="s">
        <v>13</v>
      </c>
      <c r="B5" s="3">
        <v>150114019</v>
      </c>
      <c r="C5" s="2" t="s">
        <v>14</v>
      </c>
      <c r="D5" s="2" t="s">
        <v>15</v>
      </c>
      <c r="E5" s="3">
        <v>1</v>
      </c>
      <c r="F5" s="4">
        <v>44620</v>
      </c>
      <c r="G5" s="4">
        <v>44621</v>
      </c>
      <c r="H5" s="5">
        <v>1</v>
      </c>
      <c r="I5" s="2" t="s">
        <v>16</v>
      </c>
      <c r="J5" s="5">
        <v>78</v>
      </c>
      <c r="K5" s="2" t="s">
        <v>17</v>
      </c>
      <c r="L5" s="5">
        <v>11.7</v>
      </c>
      <c r="M5" s="5">
        <v>15</v>
      </c>
    </row>
    <row r="6" spans="1:13" x14ac:dyDescent="0.35">
      <c r="A6" s="2" t="s">
        <v>13</v>
      </c>
      <c r="B6" s="3">
        <v>150114019</v>
      </c>
      <c r="C6" s="2" t="s">
        <v>14</v>
      </c>
      <c r="D6" s="2" t="s">
        <v>15</v>
      </c>
      <c r="E6" s="3">
        <v>1</v>
      </c>
      <c r="F6" s="4">
        <v>44621</v>
      </c>
      <c r="G6" s="4">
        <v>44622</v>
      </c>
      <c r="H6" s="5">
        <v>1</v>
      </c>
      <c r="I6" s="2" t="s">
        <v>16</v>
      </c>
      <c r="J6" s="5">
        <v>78</v>
      </c>
      <c r="K6" s="2" t="s">
        <v>17</v>
      </c>
      <c r="L6" s="5">
        <v>11.7</v>
      </c>
      <c r="M6" s="5">
        <v>15</v>
      </c>
    </row>
    <row r="7" spans="1:13" x14ac:dyDescent="0.35">
      <c r="A7" s="2" t="s">
        <v>13</v>
      </c>
      <c r="B7" s="3">
        <v>150114019</v>
      </c>
      <c r="C7" s="2" t="s">
        <v>14</v>
      </c>
      <c r="D7" s="2" t="s">
        <v>15</v>
      </c>
      <c r="E7" s="3">
        <v>1</v>
      </c>
      <c r="F7" s="4">
        <v>44622</v>
      </c>
      <c r="G7" s="4">
        <v>44623</v>
      </c>
      <c r="H7" s="5">
        <v>1</v>
      </c>
      <c r="I7" s="2" t="s">
        <v>16</v>
      </c>
      <c r="J7" s="5">
        <v>78</v>
      </c>
      <c r="K7" s="2" t="s">
        <v>17</v>
      </c>
      <c r="L7" s="5">
        <v>11.7</v>
      </c>
      <c r="M7" s="5">
        <v>15</v>
      </c>
    </row>
    <row r="8" spans="1:13" x14ac:dyDescent="0.35">
      <c r="A8" s="2" t="s">
        <v>13</v>
      </c>
      <c r="B8" s="3">
        <v>150114019</v>
      </c>
      <c r="C8" s="2" t="s">
        <v>14</v>
      </c>
      <c r="D8" s="2" t="s">
        <v>15</v>
      </c>
      <c r="E8" s="3">
        <v>1</v>
      </c>
      <c r="F8" s="4">
        <v>44623</v>
      </c>
      <c r="G8" s="4">
        <v>44624</v>
      </c>
      <c r="H8" s="5">
        <v>1</v>
      </c>
      <c r="I8" s="2" t="s">
        <v>16</v>
      </c>
      <c r="J8" s="5">
        <v>78</v>
      </c>
      <c r="K8" s="2" t="s">
        <v>17</v>
      </c>
      <c r="L8" s="5">
        <v>11.7</v>
      </c>
      <c r="M8" s="5">
        <v>15</v>
      </c>
    </row>
    <row r="9" spans="1:13" x14ac:dyDescent="0.35">
      <c r="A9" s="2" t="s">
        <v>18</v>
      </c>
      <c r="B9" s="3">
        <v>150281739</v>
      </c>
      <c r="C9" s="2" t="s">
        <v>14</v>
      </c>
      <c r="D9" s="2" t="s">
        <v>19</v>
      </c>
      <c r="E9" s="3">
        <v>1</v>
      </c>
      <c r="F9" s="4">
        <v>44618</v>
      </c>
      <c r="G9" s="4">
        <v>44619</v>
      </c>
      <c r="H9" s="5">
        <v>1</v>
      </c>
      <c r="I9" s="2" t="s">
        <v>16</v>
      </c>
      <c r="J9" s="5">
        <v>82</v>
      </c>
      <c r="K9" s="2" t="s">
        <v>17</v>
      </c>
      <c r="L9" s="5">
        <v>12.3</v>
      </c>
      <c r="M9" s="5">
        <v>15</v>
      </c>
    </row>
    <row r="10" spans="1:13" x14ac:dyDescent="0.35">
      <c r="A10" s="2" t="s">
        <v>18</v>
      </c>
      <c r="B10" s="3">
        <v>150281739</v>
      </c>
      <c r="C10" s="2" t="s">
        <v>14</v>
      </c>
      <c r="D10" s="2" t="s">
        <v>19</v>
      </c>
      <c r="E10" s="3">
        <v>1</v>
      </c>
      <c r="F10" s="4">
        <v>44619</v>
      </c>
      <c r="G10" s="4">
        <v>44620</v>
      </c>
      <c r="H10" s="5">
        <v>1</v>
      </c>
      <c r="I10" s="2" t="s">
        <v>16</v>
      </c>
      <c r="J10" s="5">
        <v>82</v>
      </c>
      <c r="K10" s="2" t="s">
        <v>17</v>
      </c>
      <c r="L10" s="5">
        <v>12.3</v>
      </c>
      <c r="M10" s="5">
        <v>15</v>
      </c>
    </row>
    <row r="11" spans="1:13" x14ac:dyDescent="0.35">
      <c r="A11" s="2" t="s">
        <v>18</v>
      </c>
      <c r="B11" s="3">
        <v>150281739</v>
      </c>
      <c r="C11" s="2" t="s">
        <v>14</v>
      </c>
      <c r="D11" s="2" t="s">
        <v>19</v>
      </c>
      <c r="E11" s="3">
        <v>1</v>
      </c>
      <c r="F11" s="4">
        <v>44620</v>
      </c>
      <c r="G11" s="4">
        <v>44621</v>
      </c>
      <c r="H11" s="5">
        <v>1</v>
      </c>
      <c r="I11" s="2" t="s">
        <v>16</v>
      </c>
      <c r="J11" s="5">
        <v>82</v>
      </c>
      <c r="K11" s="2" t="s">
        <v>17</v>
      </c>
      <c r="L11" s="5">
        <v>12.3</v>
      </c>
      <c r="M11" s="5">
        <v>15</v>
      </c>
    </row>
    <row r="12" spans="1:13" x14ac:dyDescent="0.35">
      <c r="A12" s="2" t="s">
        <v>18</v>
      </c>
      <c r="B12" s="3">
        <v>150281739</v>
      </c>
      <c r="C12" s="2" t="s">
        <v>14</v>
      </c>
      <c r="D12" s="2" t="s">
        <v>19</v>
      </c>
      <c r="E12" s="3">
        <v>1</v>
      </c>
      <c r="F12" s="4">
        <v>44621</v>
      </c>
      <c r="G12" s="4">
        <v>44622</v>
      </c>
      <c r="H12" s="5">
        <v>1</v>
      </c>
      <c r="I12" s="2" t="s">
        <v>16</v>
      </c>
      <c r="J12" s="5">
        <v>78</v>
      </c>
      <c r="K12" s="2" t="s">
        <v>17</v>
      </c>
      <c r="L12" s="5">
        <v>11.7</v>
      </c>
      <c r="M12" s="5">
        <v>15</v>
      </c>
    </row>
    <row r="13" spans="1:13" x14ac:dyDescent="0.35">
      <c r="A13" s="2" t="s">
        <v>18</v>
      </c>
      <c r="B13" s="3">
        <v>150281739</v>
      </c>
      <c r="C13" s="2" t="s">
        <v>14</v>
      </c>
      <c r="D13" s="2" t="s">
        <v>19</v>
      </c>
      <c r="E13" s="3">
        <v>1</v>
      </c>
      <c r="F13" s="4">
        <v>44622</v>
      </c>
      <c r="G13" s="4">
        <v>44623</v>
      </c>
      <c r="H13" s="5">
        <v>1</v>
      </c>
      <c r="I13" s="2" t="s">
        <v>16</v>
      </c>
      <c r="J13" s="5">
        <v>78</v>
      </c>
      <c r="K13" s="2" t="s">
        <v>17</v>
      </c>
      <c r="L13" s="5">
        <v>11.7</v>
      </c>
      <c r="M13" s="5">
        <v>15</v>
      </c>
    </row>
    <row r="14" spans="1:13" x14ac:dyDescent="0.35">
      <c r="A14" s="2" t="s">
        <v>18</v>
      </c>
      <c r="B14" s="3">
        <v>150281739</v>
      </c>
      <c r="C14" s="2" t="s">
        <v>14</v>
      </c>
      <c r="D14" s="2" t="s">
        <v>19</v>
      </c>
      <c r="E14" s="3">
        <v>1</v>
      </c>
      <c r="F14" s="4">
        <v>44623</v>
      </c>
      <c r="G14" s="4">
        <v>44624</v>
      </c>
      <c r="H14" s="5">
        <v>1</v>
      </c>
      <c r="I14" s="2" t="s">
        <v>16</v>
      </c>
      <c r="J14" s="5">
        <v>86</v>
      </c>
      <c r="K14" s="2" t="s">
        <v>17</v>
      </c>
      <c r="L14" s="5">
        <v>12.9</v>
      </c>
      <c r="M14" s="5">
        <v>15</v>
      </c>
    </row>
    <row r="15" spans="1:13" x14ac:dyDescent="0.35">
      <c r="A15" s="2" t="s">
        <v>20</v>
      </c>
      <c r="B15" s="3">
        <v>150220124</v>
      </c>
      <c r="C15" s="2" t="s">
        <v>21</v>
      </c>
      <c r="D15" s="2" t="s">
        <v>22</v>
      </c>
      <c r="E15" s="3">
        <v>1</v>
      </c>
      <c r="F15" s="4">
        <v>44619</v>
      </c>
      <c r="G15" s="4">
        <v>44620</v>
      </c>
      <c r="H15" s="5">
        <v>1</v>
      </c>
      <c r="I15" s="2" t="s">
        <v>23</v>
      </c>
      <c r="J15" s="5">
        <v>72</v>
      </c>
      <c r="K15" s="2" t="s">
        <v>17</v>
      </c>
      <c r="L15" s="5">
        <v>10.8</v>
      </c>
      <c r="M15" s="5">
        <v>15</v>
      </c>
    </row>
    <row r="16" spans="1:13" x14ac:dyDescent="0.35">
      <c r="A16" s="2" t="s">
        <v>20</v>
      </c>
      <c r="B16" s="3">
        <v>150220124</v>
      </c>
      <c r="C16" s="2" t="s">
        <v>21</v>
      </c>
      <c r="D16" s="2" t="s">
        <v>22</v>
      </c>
      <c r="E16" s="3">
        <v>1</v>
      </c>
      <c r="F16" s="4">
        <v>44620</v>
      </c>
      <c r="G16" s="4">
        <v>44621</v>
      </c>
      <c r="H16" s="5">
        <v>1</v>
      </c>
      <c r="I16" s="2" t="s">
        <v>23</v>
      </c>
      <c r="J16" s="5">
        <v>76</v>
      </c>
      <c r="K16" s="2" t="s">
        <v>17</v>
      </c>
      <c r="L16" s="5">
        <v>11.4</v>
      </c>
      <c r="M16" s="5">
        <v>15</v>
      </c>
    </row>
    <row r="17" spans="1:13" x14ac:dyDescent="0.35">
      <c r="A17" s="2" t="s">
        <v>24</v>
      </c>
      <c r="B17" s="3">
        <v>150361047</v>
      </c>
      <c r="C17" s="2" t="s">
        <v>25</v>
      </c>
      <c r="D17" s="2" t="s">
        <v>26</v>
      </c>
      <c r="E17" s="3">
        <v>1</v>
      </c>
      <c r="F17" s="4">
        <v>44619</v>
      </c>
      <c r="G17" s="4">
        <v>44620</v>
      </c>
      <c r="H17" s="5">
        <v>1</v>
      </c>
      <c r="I17" s="2" t="s">
        <v>23</v>
      </c>
      <c r="J17" s="5">
        <v>97.94</v>
      </c>
      <c r="K17" s="2" t="s">
        <v>17</v>
      </c>
      <c r="L17" s="5">
        <v>14.69</v>
      </c>
      <c r="M17" s="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253E8-766D-4DCC-99FA-E80FBCE69C06}">
  <dimension ref="A1:M6"/>
  <sheetViews>
    <sheetView showGridLines="0" tabSelected="1" topLeftCell="A2" workbookViewId="0">
      <selection activeCell="F13" sqref="F13"/>
    </sheetView>
  </sheetViews>
  <sheetFormatPr baseColWidth="10" defaultRowHeight="14.5" outlineLevelRow="1" x14ac:dyDescent="0.35"/>
  <cols>
    <col min="1" max="1" width="10.453125" style="7" bestFit="1" customWidth="1"/>
    <col min="2" max="2" width="9.81640625" bestFit="1" customWidth="1"/>
    <col min="3" max="3" width="8.90625" bestFit="1" customWidth="1"/>
    <col min="4" max="4" width="19.1796875" bestFit="1" customWidth="1"/>
    <col min="5" max="5" width="9.26953125" bestFit="1" customWidth="1"/>
    <col min="6" max="7" width="10.453125" bestFit="1" customWidth="1"/>
    <col min="8" max="8" width="9.26953125" bestFit="1" customWidth="1"/>
    <col min="9" max="9" width="9.7265625" bestFit="1" customWidth="1"/>
    <col min="10" max="10" width="9.90625" bestFit="1" customWidth="1"/>
    <col min="11" max="11" width="8.90625" bestFit="1" customWidth="1"/>
    <col min="12" max="13" width="10.1796875" bestFit="1" customWidth="1"/>
  </cols>
  <sheetData>
    <row r="1" spans="1:13" hidden="1" outlineLevel="1" x14ac:dyDescent="0.35"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</row>
    <row r="2" spans="1:13" ht="21.5" collapsed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5">
      <c r="A3" s="7" t="s">
        <v>13</v>
      </c>
      <c r="B3">
        <f>VLOOKUP($A3,source!$A:$M,B$1,0)</f>
        <v>150114019</v>
      </c>
      <c r="C3" t="str">
        <f>VLOOKUP($A3,source!$A:$M,C$1,0)</f>
        <v>205257</v>
      </c>
      <c r="D3" t="str">
        <f>VLOOKUP($A3,source!$A:$M,D$1,0)</f>
        <v>CIMEN, HAKAN ENGIN</v>
      </c>
      <c r="E3">
        <f>VLOOKUP($A3,source!$A:$M,E$1,0)</f>
        <v>1</v>
      </c>
      <c r="F3" s="6">
        <f>_xlfn.MINIFS(source!$F:$F,source!$A:$A,$A3)</f>
        <v>44617</v>
      </c>
      <c r="G3" s="6">
        <f>_xlfn.MAXIFS(source!$G:$G,source!$A:$A,$A3)</f>
        <v>44624</v>
      </c>
      <c r="H3">
        <f>SUMIFS(source!$H:$H,source!$A:$A,$A3)</f>
        <v>7</v>
      </c>
      <c r="I3" t="str">
        <f>VLOOKUP($A3,source!$A:$M,I$1,0)</f>
        <v>HRS-Rate</v>
      </c>
      <c r="J3">
        <f>VLOOKUP($A3,source!$A:$M,J$1,0)</f>
        <v>78</v>
      </c>
      <c r="K3" t="str">
        <f>VLOOKUP($A3,source!$A:$M,K$1,0)</f>
        <v>EUR</v>
      </c>
      <c r="L3">
        <f>SUMIFS(source!$L:$L,source!A:A,$A3)</f>
        <v>81.900000000000006</v>
      </c>
      <c r="M3">
        <f>VLOOKUP($A3,source!$A:$M,M$1,0)</f>
        <v>15</v>
      </c>
    </row>
    <row r="4" spans="1:13" x14ac:dyDescent="0.35">
      <c r="A4" s="7" t="s">
        <v>18</v>
      </c>
      <c r="B4">
        <f>VLOOKUP($A4,source!$A:$M,B$1,0)</f>
        <v>150281739</v>
      </c>
      <c r="C4" t="str">
        <f>VLOOKUP($A4,source!$A:$M,C$1,0)</f>
        <v>205257</v>
      </c>
      <c r="D4" t="str">
        <f>VLOOKUP($A4,source!$A:$M,D$1,0)</f>
        <v>ALJERAIWI, ABEER</v>
      </c>
      <c r="E4">
        <f>VLOOKUP($A4,source!$A:$M,E$1,0)</f>
        <v>1</v>
      </c>
      <c r="F4" s="6">
        <f>_xlfn.MINIFS(source!$F:$F,source!$A:$A,$A4)</f>
        <v>44618</v>
      </c>
      <c r="G4" s="6">
        <f>_xlfn.MAXIFS(source!$G:$G,source!$A:$A,$A4)</f>
        <v>44624</v>
      </c>
      <c r="H4">
        <f>SUMIFS(source!$H:$H,source!$A:$A,$A4)</f>
        <v>6</v>
      </c>
      <c r="I4" t="str">
        <f>VLOOKUP($A4,source!$A:$M,I$1,0)</f>
        <v>HRS-Rate</v>
      </c>
      <c r="J4">
        <f>VLOOKUP($A4,source!$A:$M,J$1,0)</f>
        <v>82</v>
      </c>
      <c r="K4" t="str">
        <f>VLOOKUP($A4,source!$A:$M,K$1,0)</f>
        <v>EUR</v>
      </c>
      <c r="L4">
        <f>SUMIFS(source!$L:$L,source!A:A,$A4)</f>
        <v>73.200000000000017</v>
      </c>
      <c r="M4">
        <f>VLOOKUP($A4,source!$A:$M,M$1,0)</f>
        <v>15</v>
      </c>
    </row>
    <row r="5" spans="1:13" x14ac:dyDescent="0.35">
      <c r="A5" s="7" t="s">
        <v>20</v>
      </c>
      <c r="B5">
        <f>VLOOKUP($A5,source!$A:$M,B$1,0)</f>
        <v>150220124</v>
      </c>
      <c r="C5" t="str">
        <f>VLOOKUP($A5,source!$A:$M,C$1,0)</f>
        <v>102776</v>
      </c>
      <c r="D5" t="str">
        <f>VLOOKUP($A5,source!$A:$M,D$1,0)</f>
        <v>GENIS PAGES, SANDRA</v>
      </c>
      <c r="E5">
        <f>VLOOKUP($A5,source!$A:$M,E$1,0)</f>
        <v>1</v>
      </c>
      <c r="F5" s="6">
        <f>_xlfn.MINIFS(source!$F:$F,source!$A:$A,$A5)</f>
        <v>44619</v>
      </c>
      <c r="G5" s="6">
        <f>_xlfn.MAXIFS(source!$G:$G,source!$A:$A,$A5)</f>
        <v>44621</v>
      </c>
      <c r="H5">
        <f>SUMIFS(source!$H:$H,source!$A:$A,$A5)</f>
        <v>2</v>
      </c>
      <c r="I5" t="str">
        <f>VLOOKUP($A5,source!$A:$M,I$1,0)</f>
        <v>Tarif HRS</v>
      </c>
      <c r="J5">
        <f>VLOOKUP($A5,source!$A:$M,J$1,0)</f>
        <v>72</v>
      </c>
      <c r="K5" t="str">
        <f>VLOOKUP($A5,source!$A:$M,K$1,0)</f>
        <v>EUR</v>
      </c>
      <c r="L5">
        <f>SUMIFS(source!$L:$L,source!A:A,$A5)</f>
        <v>22.200000000000003</v>
      </c>
      <c r="M5">
        <f>VLOOKUP($A5,source!$A:$M,M$1,0)</f>
        <v>15</v>
      </c>
    </row>
    <row r="6" spans="1:13" x14ac:dyDescent="0.35">
      <c r="A6" s="7" t="s">
        <v>24</v>
      </c>
      <c r="B6">
        <f>VLOOKUP($A6,source!$A:$M,B$1,0)</f>
        <v>150361047</v>
      </c>
      <c r="C6" t="str">
        <f>VLOOKUP($A6,source!$A:$M,C$1,0)</f>
        <v>390252</v>
      </c>
      <c r="D6" t="str">
        <f>VLOOKUP($A6,source!$A:$M,D$1,0)</f>
        <v>HERNANDEZ, YANNICK</v>
      </c>
      <c r="E6">
        <f>VLOOKUP($A6,source!$A:$M,E$1,0)</f>
        <v>1</v>
      </c>
      <c r="F6" s="6">
        <f>_xlfn.MINIFS(source!$F:$F,source!$A:$A,$A6)</f>
        <v>44619</v>
      </c>
      <c r="G6" s="6">
        <f>_xlfn.MAXIFS(source!$G:$G,source!$A:$A,$A6)</f>
        <v>44620</v>
      </c>
      <c r="H6">
        <f>SUMIFS(source!$H:$H,source!$A:$A,$A6)</f>
        <v>1</v>
      </c>
      <c r="I6" t="str">
        <f>VLOOKUP($A6,source!$A:$M,I$1,0)</f>
        <v>Tarif HRS</v>
      </c>
      <c r="J6">
        <f>VLOOKUP($A6,source!$A:$M,J$1,0)</f>
        <v>97.94</v>
      </c>
      <c r="K6" t="str">
        <f>VLOOKUP($A6,source!$A:$M,K$1,0)</f>
        <v>EUR</v>
      </c>
      <c r="L6">
        <f>SUMIFS(source!$L:$L,source!A:A,$A6)</f>
        <v>14.69</v>
      </c>
      <c r="M6">
        <f>VLOOKUP($A6,source!$A:$M,M$1,0)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synthèse</vt:lpstr>
    </vt:vector>
  </TitlesOfParts>
  <Company>HRS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Benzerari, Mariem</dc:creator>
  <cp:lastModifiedBy>DUVERNOIS Arnaud</cp:lastModifiedBy>
  <dcterms:created xsi:type="dcterms:W3CDTF">2022-07-08T14:04:44Z</dcterms:created>
  <dcterms:modified xsi:type="dcterms:W3CDTF">2022-07-08T15:29:50Z</dcterms:modified>
</cp:coreProperties>
</file>