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codeName="{4470D2CD-2249-CD33-4A35-6F278624656F}"/>
  <workbookPr codeName="ThisWorkbook" hidePivotFieldList="1" defaultThemeVersion="124226"/>
  <mc:AlternateContent xmlns:mc="http://schemas.openxmlformats.org/markup-compatibility/2006">
    <mc:Choice Requires="x15">
      <x15ac:absPath xmlns:x15ac="http://schemas.microsoft.com/office/spreadsheetml/2010/11/ac" url="C:\Users\maver\Desktop\"/>
    </mc:Choice>
  </mc:AlternateContent>
  <xr:revisionPtr revIDLastSave="0" documentId="13_ncr:1_{2C84D438-12CF-4531-A2B8-9D8B560B621B}" xr6:coauthVersionLast="45" xr6:coauthVersionMax="45" xr10:uidLastSave="{00000000-0000-0000-0000-000000000000}"/>
  <bookViews>
    <workbookView xWindow="-120" yWindow="-120" windowWidth="29040" windowHeight="15840" tabRatio="944" firstSheet="2" activeTab="18" xr2:uid="{00000000-000D-0000-FFFF-FFFF00000000}"/>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 name="RECAP" sheetId="51" r:id="rId19"/>
  </sheets>
  <functionGroups builtInGroupCount="19"/>
  <externalReferences>
    <externalReference r:id="rId20"/>
    <externalReference r:id="rId21"/>
    <externalReference r:id="rId22"/>
    <externalReference r:id="rId23"/>
  </externalReferences>
  <definedNames>
    <definedName name="_xlnm._FilterDatabase" localSheetId="3" hidden="1">'37'!$A$2:$Q$2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'53'!$A$2:$Q$2</definedName>
    <definedName name="_xlnm._FilterDatabase" localSheetId="8" hidden="1">'54'!$A$2:$N$2</definedName>
    <definedName name="_xlnm._FilterDatabase" localSheetId="9" hidden="1">'55'!$A$2:$Q$2</definedName>
    <definedName name="_xlnm._FilterDatabase" localSheetId="10" hidden="1">'56'!$D$2:$D$2</definedName>
    <definedName name="_xlnm._FilterDatabase" localSheetId="11" hidden="1">'58'!$A$2:$N$2</definedName>
    <definedName name="_xlnm._FilterDatabase" localSheetId="12" hidden="1">'59'!$A$2:$O$2</definedName>
    <definedName name="_xlnm._FilterDatabase" localSheetId="13" hidden="1">'60'!$D$2:$D$2</definedName>
    <definedName name="_xlnm._FilterDatabase" localSheetId="14" hidden="1">'61'!$A$2:$Q$2</definedName>
    <definedName name="_xlnm._FilterDatabase" localSheetId="15" hidden="1">'62'!$A$2:$O$2</definedName>
    <definedName name="_xlnm._FilterDatabase" localSheetId="16" hidden="1">'70'!$A$2:$N$2</definedName>
    <definedName name="_xlnm._FilterDatabase" localSheetId="17" hidden="1">'71'!$A$2:$N$2</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'[4]NE PAS TOUCHER Feuil1'!$L$2:$L$3</definedName>
    <definedName name="on" localSheetId="2">'[3]NE PAS TOUCHER Feuil1'!$L$2:$L$3</definedName>
    <definedName name="on">'NE PAS TOUCHER Feuil1'!$L$2:$L$3</definedName>
    <definedName name="p">'[4]NE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91029"/>
  <pivotCaches>
    <pivotCache cacheId="0" r:id="rId24"/>
    <pivotCache cacheId="1" r:id="rId25"/>
  </pivotCaches>
</workbook>
</file>

<file path=xl/calcChain.xml><?xml version="1.0" encoding="utf-8"?>
<calcChain xmlns="http://schemas.openxmlformats.org/spreadsheetml/2006/main">
  <c r="A7" i="20" l="1"/>
  <c r="A6" i="20"/>
  <c r="A5" i="20"/>
  <c r="A4" i="20"/>
  <c r="A3" i="20"/>
  <c r="A15" i="19"/>
  <c r="A14" i="19"/>
  <c r="A13" i="19"/>
  <c r="A12" i="19"/>
  <c r="A11" i="19"/>
  <c r="A10" i="19"/>
  <c r="A9" i="19"/>
  <c r="A8" i="19"/>
  <c r="A19" i="17" l="1"/>
  <c r="A18" i="17"/>
  <c r="A17" i="17"/>
  <c r="A16" i="17"/>
  <c r="A11" i="16"/>
  <c r="A10" i="12"/>
  <c r="A9" i="12"/>
  <c r="A8" i="12"/>
  <c r="A7" i="12"/>
  <c r="A3" i="21" l="1"/>
  <c r="A7" i="19"/>
  <c r="A9" i="15"/>
  <c r="A10" i="15"/>
  <c r="A15" i="12"/>
  <c r="A16" i="12"/>
  <c r="A17" i="12"/>
  <c r="A11" i="11"/>
  <c r="A10" i="11"/>
  <c r="A6" i="19" l="1"/>
  <c r="A12" i="17"/>
  <c r="A13" i="17"/>
  <c r="A14" i="17"/>
  <c r="A15" i="17"/>
  <c r="A9" i="16"/>
  <c r="A10" i="16"/>
  <c r="A7" i="15"/>
  <c r="A8" i="15"/>
  <c r="A11" i="12"/>
  <c r="A12" i="12"/>
  <c r="A13" i="12"/>
  <c r="A14" i="12"/>
  <c r="A9" i="11"/>
  <c r="A8" i="11"/>
  <c r="A5" i="19" l="1"/>
  <c r="A7" i="17"/>
  <c r="A8" i="17"/>
  <c r="A9" i="17"/>
  <c r="A10" i="17"/>
  <c r="A11" i="17"/>
  <c r="A6" i="16"/>
  <c r="A7" i="16"/>
  <c r="A8" i="16"/>
  <c r="A5" i="15"/>
  <c r="A6" i="15"/>
  <c r="A6" i="11"/>
  <c r="A7" i="11"/>
  <c r="A4" i="19" l="1"/>
  <c r="A4" i="18"/>
  <c r="A6" i="17"/>
  <c r="A5" i="17"/>
  <c r="A4" i="17"/>
  <c r="A3" i="17"/>
  <c r="A5" i="16"/>
  <c r="A4" i="16"/>
  <c r="A3" i="16"/>
  <c r="A4" i="15"/>
  <c r="A3" i="15"/>
  <c r="A5" i="11"/>
  <c r="A4" i="11"/>
  <c r="A3" i="11"/>
  <c r="A3" i="10" l="1"/>
  <c r="A3" i="18"/>
  <c r="A7" i="9" l="1"/>
  <c r="A6" i="12" l="1"/>
  <c r="A6" i="9"/>
  <c r="A3" i="19" l="1"/>
  <c r="A5" i="9"/>
  <c r="A5" i="12" l="1"/>
  <c r="A4" i="9"/>
  <c r="A3" i="9" l="1"/>
  <c r="A4" i="12" l="1"/>
  <c r="A3" i="12"/>
  <c r="L10" i="50" l="1"/>
  <c r="M10" i="50" s="1"/>
  <c r="L11" i="50"/>
  <c r="M11" i="50" s="1"/>
  <c r="L15" i="50"/>
  <c r="L22" i="50"/>
  <c r="K22" i="50" s="1"/>
  <c r="L12" i="50"/>
  <c r="M12" i="50" s="1"/>
  <c r="L21" i="50"/>
  <c r="K21" i="50" s="1"/>
  <c r="L14" i="50"/>
  <c r="M14" i="50" s="1"/>
  <c r="L13" i="50"/>
  <c r="M13" i="50" s="1"/>
  <c r="L26" i="50"/>
  <c r="K26" i="50"/>
  <c r="L25" i="50"/>
  <c r="K25" i="50"/>
  <c r="L24" i="50"/>
  <c r="K24" i="50" s="1"/>
  <c r="L23" i="50"/>
  <c r="K23" i="50" s="1"/>
  <c r="J3" i="1"/>
  <c r="J2" i="1"/>
</calcChain>
</file>

<file path=xl/sharedStrings.xml><?xml version="1.0" encoding="utf-8"?>
<sst xmlns="http://schemas.openxmlformats.org/spreadsheetml/2006/main" count="3755" uniqueCount="647">
  <si>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</si>
  <si>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</si>
  <si>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</si>
  <si>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</si>
  <si>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</si>
  <si>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</si>
  <si>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</si>
  <si>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</si>
  <si>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</si>
  <si>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</si>
  <si>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</si>
  <si>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</si>
  <si>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</si>
  <si>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</si>
  <si>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</si>
  <si>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</si>
  <si>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</si>
  <si>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</si>
  <si>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</si>
  <si>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</si>
  <si>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</si>
  <si>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</si>
  <si>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</si>
  <si>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</si>
  <si>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</si>
  <si>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</si>
  <si>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</si>
  <si>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</si>
  <si>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</si>
  <si>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</si>
  <si>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</si>
  <si>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</si>
  <si>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</si>
  <si>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</si>
  <si>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</si>
  <si>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</si>
  <si>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</si>
  <si>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</si>
  <si>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</si>
  <si>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</si>
  <si>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</si>
  <si>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</si>
  <si>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</si>
  <si>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</si>
  <si>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</si>
  <si>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</si>
  <si>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</si>
  <si>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</si>
  <si>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</si>
  <si>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</si>
  <si>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</si>
  <si>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</si>
  <si>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</si>
  <si>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</si>
  <si>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</si>
  <si>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</si>
  <si>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</si>
  <si>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</si>
  <si>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</si>
  <si>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</si>
  <si>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</si>
  <si>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</si>
  <si>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</si>
  <si>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</si>
  <si>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</si>
  <si>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</si>
  <si>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</si>
  <si>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</si>
  <si>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</si>
  <si>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</si>
  <si>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</si>
  <si>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</si>
  <si>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</si>
  <si>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</si>
  <si>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</si>
  <si>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</si>
  <si>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</si>
  <si>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</si>
  <si>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</si>
  <si>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</si>
  <si>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</si>
  <si>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</si>
  <si>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</si>
  <si>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</si>
  <si>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</si>
  <si>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</si>
  <si>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</si>
  <si>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</si>
  <si>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</si>
  <si>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</si>
  <si>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</si>
  <si>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</si>
  <si>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</si>
  <si>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</si>
  <si>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</si>
  <si>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</si>
  <si>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</si>
  <si>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</si>
  <si>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</si>
  <si>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</si>
  <si>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</si>
  <si>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</si>
  <si>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</si>
  <si>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</si>
  <si>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</si>
  <si>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</si>
  <si>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</si>
  <si>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</si>
  <si>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</si>
  <si>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</si>
  <si>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</si>
  <si>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</si>
  <si>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</si>
  <si>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</si>
  <si>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</si>
  <si>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</si>
  <si>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</si>
  <si>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</si>
  <si>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</si>
  <si>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</si>
  <si>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</si>
  <si>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</si>
  <si>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</si>
  <si>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</si>
  <si>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</si>
  <si>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</si>
  <si>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</si>
  <si>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</si>
  <si>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</si>
  <si>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</si>
  <si>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</si>
  <si>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</si>
  <si>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</si>
  <si>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</si>
  <si>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</si>
  <si>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</si>
  <si>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</si>
  <si>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</si>
  <si>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</si>
  <si>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</si>
  <si>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</si>
  <si>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</si>
  <si>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</si>
  <si>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</si>
  <si>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</si>
  <si>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</si>
  <si>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</si>
  <si>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</si>
  <si>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</si>
  <si>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</si>
  <si>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</si>
  <si>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</si>
  <si>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</si>
  <si>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</si>
  <si>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</si>
  <si>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</si>
  <si>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</si>
  <si>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</si>
  <si>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</si>
  <si>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</si>
  <si>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</si>
  <si>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</si>
  <si>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</si>
  <si>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</si>
  <si>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</si>
  <si>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</si>
  <si>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</si>
  <si>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</si>
  <si>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</si>
  <si>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</si>
  <si>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</si>
  <si>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</si>
  <si>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</si>
  <si>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</si>
  <si>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</si>
  <si>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</si>
  <si>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</si>
  <si>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</si>
  <si>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</si>
  <si>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</si>
  <si>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</si>
  <si>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</si>
  <si>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</si>
  <si>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</si>
  <si>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</si>
  <si>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</si>
  <si>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</si>
  <si>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</si>
  <si>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</si>
  <si>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</si>
  <si>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</si>
  <si>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</si>
  <si>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</si>
  <si>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</si>
  <si>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</si>
  <si>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</si>
  <si>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</si>
  <si>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</si>
  <si>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</si>
  <si>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</si>
  <si>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</si>
  <si>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</si>
  <si>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</si>
  <si>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</si>
  <si>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</si>
  <si>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</si>
  <si>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</si>
  <si>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</si>
  <si>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</si>
  <si>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</si>
  <si>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</si>
  <si>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</si>
  <si>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</si>
  <si>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</si>
  <si>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</si>
  <si>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</si>
  <si>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</si>
  <si>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</si>
  <si>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</si>
  <si>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</si>
  <si>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</si>
  <si>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</si>
  <si>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</si>
  <si>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</si>
  <si>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</si>
  <si>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</si>
  <si>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</si>
  <si>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</si>
  <si>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</si>
  <si>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</si>
  <si>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</si>
  <si>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</si>
  <si>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</si>
  <si>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</si>
  <si>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</si>
  <si>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</si>
  <si>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</si>
  <si>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</si>
  <si>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</si>
  <si>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</si>
  <si>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</si>
  <si>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</si>
  <si>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</si>
  <si>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</si>
  <si>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</si>
  <si>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</si>
  <si>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</si>
  <si>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</si>
  <si>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</si>
  <si>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</si>
  <si>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</si>
  <si>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</si>
  <si>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</si>
  <si>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</si>
  <si>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</si>
  <si>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</si>
  <si>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</si>
  <si>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</si>
  <si>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</si>
  <si>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</si>
  <si>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</si>
  <si>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</si>
  <si>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</si>
  <si>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</si>
  <si>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</si>
  <si>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</si>
  <si>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</si>
  <si>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</si>
  <si>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</si>
  <si>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</si>
  <si>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</si>
  <si>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</si>
  <si>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</si>
  <si>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</si>
  <si>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</si>
  <si>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</si>
  <si>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</si>
  <si>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</si>
  <si>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</si>
  <si>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</si>
  <si>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</si>
  <si>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</si>
  <si>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</si>
  <si>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</si>
  <si>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</si>
  <si>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</si>
  <si>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</si>
  <si>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</si>
  <si>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</si>
  <si>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</si>
  <si>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</si>
  <si>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</si>
  <si>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</si>
  <si>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</si>
  <si>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</si>
  <si>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</si>
  <si>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</si>
  <si>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</si>
  <si>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</si>
  <si>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</si>
  <si>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</si>
  <si>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</si>
  <si>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</si>
  <si>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</si>
  <si>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</si>
  <si>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</si>
  <si>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</si>
  <si>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</si>
  <si>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</si>
  <si>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</si>
  <si>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</si>
  <si>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</si>
  <si>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</si>
  <si>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</si>
  <si>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</si>
  <si>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</si>
  <si>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</si>
  <si>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</si>
  <si>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</si>
  <si>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</si>
  <si>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</si>
  <si>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</si>
  <si>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</si>
  <si>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</si>
  <si>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</si>
  <si>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</si>
  <si>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</si>
  <si>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</si>
  <si>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</si>
  <si>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</si>
  <si>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</si>
  <si>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</si>
  <si>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</si>
  <si>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</si>
  <si>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</si>
  <si>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</si>
  <si>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</si>
  <si>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</si>
  <si>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</si>
  <si>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</si>
  <si>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</si>
  <si>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</si>
  <si>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</si>
  <si>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</si>
  <si>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</si>
  <si>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</si>
  <si>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</si>
  <si>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</si>
  <si>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</si>
  <si>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</si>
  <si>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</si>
  <si>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</si>
  <si>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</si>
  <si>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</si>
  <si>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</si>
  <si>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</si>
  <si>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</si>
  <si>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</si>
  <si>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</si>
  <si>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</si>
  <si>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</si>
  <si>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</si>
  <si>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</si>
  <si>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</si>
  <si>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</si>
  <si>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</si>
  <si>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</si>
  <si>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</si>
  <si>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</si>
  <si>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</si>
  <si>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</si>
  <si>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</si>
  <si>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</si>
  <si>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</si>
  <si>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</si>
  <si>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</si>
  <si>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</si>
  <si>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</si>
  <si>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</si>
  <si>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</si>
  <si>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</si>
  <si>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</si>
  <si>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</si>
  <si>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</si>
  <si>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</si>
  <si>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</si>
  <si>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</si>
  <si>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</si>
  <si>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</si>
  <si>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</si>
  <si>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</si>
  <si>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</si>
  <si>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</si>
  <si>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</si>
  <si>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</si>
  <si>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</si>
  <si>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</si>
  <si>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</si>
  <si>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</si>
  <si>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</si>
  <si>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</si>
  <si>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</si>
  <si>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</si>
  <si>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</si>
  <si>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</si>
  <si>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</si>
  <si>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</si>
  <si>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</si>
  <si>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</si>
  <si>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</si>
  <si>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</si>
  <si>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</si>
  <si>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</si>
  <si>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</si>
  <si>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</si>
  <si>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</si>
  <si>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</si>
  <si>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MACRO SOD 2</t>
  </si>
  <si>
    <t>heures</t>
  </si>
  <si>
    <t>cout</t>
  </si>
  <si>
    <t>SEM</t>
  </si>
  <si>
    <t>NB HEURES</t>
  </si>
  <si>
    <t>APAVE</t>
  </si>
  <si>
    <t>CRIT</t>
  </si>
  <si>
    <t>PROMAN</t>
  </si>
  <si>
    <t>RANDSTAD</t>
  </si>
  <si>
    <t>Cout journalier interim :</t>
  </si>
  <si>
    <t>Coût moyenne CL : 200€</t>
  </si>
  <si>
    <t xml:space="preserve">CRIT </t>
  </si>
  <si>
    <t>DERUSCHI GREGOIRE</t>
  </si>
  <si>
    <t>LAMOTTE</t>
  </si>
  <si>
    <t>5</t>
  </si>
  <si>
    <t>MAGUIRAGA B</t>
  </si>
  <si>
    <t>remplacement j,mateuil maladie</t>
  </si>
  <si>
    <t>PPC A TRAPPES</t>
  </si>
  <si>
    <t>réparation du sol de la partie exploitation du CE54</t>
  </si>
  <si>
    <t>kasonga cedric</t>
  </si>
  <si>
    <t>Ripper interim remplacement du ripper lyreco semaine éé</t>
  </si>
  <si>
    <t>remplacement j,martins AT</t>
  </si>
  <si>
    <t>TOYOTA</t>
  </si>
  <si>
    <t>aiello</t>
  </si>
  <si>
    <t>MEZINE O</t>
  </si>
  <si>
    <t>Titouan HAMARD</t>
  </si>
  <si>
    <t>Bourlet Stefan</t>
  </si>
  <si>
    <t xml:space="preserve">Piquet Victorien </t>
  </si>
  <si>
    <t>DUPUIS</t>
  </si>
  <si>
    <t>ajout BOD</t>
  </si>
  <si>
    <t>EAU BATTERIE</t>
  </si>
  <si>
    <t>7</t>
  </si>
  <si>
    <t>REMPLACEMENT PIERRE CHENAL (CP)</t>
  </si>
  <si>
    <t>RIPPER REMPLA DU RIPPER LYRECO 22 06au 26 06 20</t>
  </si>
  <si>
    <t>remplacement j, revueltat  MALADIE</t>
  </si>
  <si>
    <t>COULPIER</t>
  </si>
  <si>
    <t>Contrôle périodique du gerbeur, des transpalettes électriques et des portes</t>
  </si>
  <si>
    <t>marinot francaois</t>
  </si>
  <si>
    <t>REMPLACEMENT ERIC VALENTIN (CP)</t>
  </si>
  <si>
    <t>chauffeur livreur vl</t>
  </si>
  <si>
    <t>proman</t>
  </si>
  <si>
    <t>julien delaunay</t>
  </si>
  <si>
    <t>personnel</t>
  </si>
  <si>
    <t>ajout nb jour par le BOD</t>
  </si>
  <si>
    <t>ROULLET J</t>
  </si>
  <si>
    <t>REMPLACEMENT LEMEE J</t>
  </si>
  <si>
    <t>AJOUT BOD</t>
  </si>
  <si>
    <t>PORTIS</t>
  </si>
  <si>
    <t>PORTE SECTION</t>
  </si>
  <si>
    <t>8</t>
  </si>
  <si>
    <t>REMPLACEMENT GODEFROY T</t>
  </si>
  <si>
    <t>REMPLACEMENT TOURTEAU D</t>
  </si>
  <si>
    <t>DIAS MOREIRA Julien</t>
  </si>
  <si>
    <t>LEROUX</t>
  </si>
  <si>
    <t>Remplacement X ,MANZINALI CP</t>
  </si>
  <si>
    <t>PROST</t>
  </si>
  <si>
    <t>remplacement J,GONCALVES CP</t>
  </si>
  <si>
    <t>Deruschi Grégoire</t>
  </si>
  <si>
    <t>Période du 03/08/20 au 07/08/20</t>
  </si>
  <si>
    <t>Remplacement de M.DELACROIX</t>
  </si>
  <si>
    <t>REMPLACEMENT VIGNERON A</t>
  </si>
  <si>
    <t>REMPLACEMENT TOUTEAU D</t>
  </si>
  <si>
    <t>REMPLACEMENT REINETTE G</t>
  </si>
  <si>
    <t>titouan HAMARD</t>
  </si>
  <si>
    <t>chauffeur vl</t>
  </si>
  <si>
    <t>GUILLAUME LEPEL</t>
  </si>
  <si>
    <t>VICTOR LEBOEDEC</t>
  </si>
  <si>
    <t>bakari gassama camara</t>
  </si>
  <si>
    <t>ripper remplacement ripper lyreco</t>
  </si>
  <si>
    <t>chauffeur vl 35</t>
  </si>
  <si>
    <t>chauffeur vl semaine 35</t>
  </si>
  <si>
    <t xml:space="preserve">Remplacement cable chargeur batteries </t>
  </si>
  <si>
    <t>chauffeur vl semaine 32</t>
  </si>
  <si>
    <t>chauffeur vl semaine 33</t>
  </si>
  <si>
    <t>Ajout BOD</t>
  </si>
  <si>
    <t>6</t>
  </si>
  <si>
    <t>speedy</t>
  </si>
  <si>
    <t>EC-280-WM</t>
  </si>
  <si>
    <t xml:space="preserve">DISQUE ET PLAQUETTE ARRIERE </t>
  </si>
  <si>
    <t xml:space="preserve">CONTRÔLE TECHNIQUE CUERSOIS </t>
  </si>
  <si>
    <t xml:space="preserve">CONTRÔLE TECHNIQUE </t>
  </si>
  <si>
    <t>GHIGO</t>
  </si>
  <si>
    <t>FC-614RP</t>
  </si>
  <si>
    <t>CAROSSERIE ET FEUX ARRIERE DROIT</t>
  </si>
  <si>
    <t>MATHIB CENTRE AUTO 2000</t>
  </si>
  <si>
    <t>CZ-180-VK</t>
  </si>
  <si>
    <t>CONTRÔLE TECHNIQUE</t>
  </si>
  <si>
    <t>SPEEDY</t>
  </si>
  <si>
    <t>ES-845-DC</t>
  </si>
  <si>
    <t>VIDANGE ENTRETIEN DES 160000 KMS</t>
  </si>
  <si>
    <t>X</t>
  </si>
  <si>
    <t>EM-084-WM</t>
  </si>
  <si>
    <t>VIDANGE ENTRETIEN DES 200000 KMS</t>
  </si>
  <si>
    <t>ER-307-YC</t>
  </si>
  <si>
    <t>VOIR FREINS</t>
  </si>
  <si>
    <t>FC-196-RQ</t>
  </si>
  <si>
    <t>RETROVISEUR AV GAUCHE</t>
  </si>
  <si>
    <t>DEKRA PL</t>
  </si>
  <si>
    <t>FJ-273-SP</t>
  </si>
  <si>
    <t xml:space="preserve">ETS GOUIN </t>
  </si>
  <si>
    <t>CONTRÔLE LIMITEUR</t>
  </si>
  <si>
    <t>fc 491 kc</t>
  </si>
  <si>
    <t>disques et plaquettes</t>
  </si>
  <si>
    <t>IVECO  LVI</t>
  </si>
  <si>
    <t>EP-209-BN</t>
  </si>
  <si>
    <t xml:space="preserve">Remplacement du radiateur + preparation passage mines </t>
  </si>
  <si>
    <t>JOUBERT  AUTOMOBILES</t>
  </si>
  <si>
    <t>FA-046-QS</t>
  </si>
  <si>
    <t>entretien de 80 000 kms</t>
  </si>
  <si>
    <t>CARROSSERIE BARLET</t>
  </si>
  <si>
    <t>Suppression du 1/2 hayon</t>
  </si>
  <si>
    <t>EUROMASTER</t>
  </si>
  <si>
    <t>FC 504 RP</t>
  </si>
  <si>
    <t>réparation crevaison</t>
  </si>
  <si>
    <t>FC 769 RP</t>
  </si>
  <si>
    <t>remplacement plaquettes de frein avant et arrière</t>
  </si>
  <si>
    <t>952306</t>
  </si>
  <si>
    <t>EM 648 WM</t>
  </si>
  <si>
    <t>remplacement rétroviseur droit or sinistre</t>
  </si>
  <si>
    <t>952353</t>
  </si>
  <si>
    <t>EUROMATER</t>
  </si>
  <si>
    <t>FC 378 CK</t>
  </si>
  <si>
    <t>Changer 1 pneu avant droit kleber 225/65R16C</t>
  </si>
  <si>
    <t>FJ 748 SP</t>
  </si>
  <si>
    <t>changer 2 pneus avant 195/75R16C michelin</t>
  </si>
  <si>
    <t>FC 032 CL</t>
  </si>
  <si>
    <t>réparation pneu crevaison</t>
  </si>
  <si>
    <t>PAROT VI</t>
  </si>
  <si>
    <t>DA 248 BS</t>
  </si>
  <si>
    <t>véhicule ne démarre pas remplacement du démarreur sur site a SERRES CASTET</t>
  </si>
  <si>
    <t>lavage serrois</t>
  </si>
  <si>
    <t>lavage vehicules</t>
  </si>
  <si>
    <t>lavage de 5 véhicules</t>
  </si>
  <si>
    <t>bouchemaine automobiles</t>
  </si>
  <si>
    <t>FC258KC</t>
  </si>
  <si>
    <t>Plaquettes AVT et AR</t>
  </si>
  <si>
    <t>Iveco</t>
  </si>
  <si>
    <t>ER297YC</t>
  </si>
  <si>
    <t>Porte arriere gauche+vidange moteur</t>
  </si>
  <si>
    <t>2</t>
  </si>
  <si>
    <t xml:space="preserve">RENAULT TRUCKS LAON </t>
  </si>
  <si>
    <t>CT 553 BG</t>
  </si>
  <si>
    <t xml:space="preserve">CAPTEUR  D'ECHAPPEMENT  ET PRESSION  D'HUILE </t>
  </si>
  <si>
    <t>ATTENDRE REFAC</t>
  </si>
  <si>
    <t>DK 551 MY</t>
  </si>
  <si>
    <t>4 PNEUS NEIGE/4 PNEUS ÉTÉ</t>
  </si>
  <si>
    <t>0209298349</t>
  </si>
  <si>
    <t>COVI     (iveco)</t>
  </si>
  <si>
    <t xml:space="preserve">COURROIE ACCESSOIRES ET CLIMATISTATION ,,, </t>
  </si>
  <si>
    <t>TRANSPORT GENIN</t>
  </si>
  <si>
    <t>FK 682 PR</t>
  </si>
  <si>
    <t>1 LAVAGE PL FK 682 PR</t>
  </si>
  <si>
    <t>COVI (iveco)</t>
  </si>
  <si>
    <t>VOYANT FREIN, ARRET PORTE ARRIERRE ,,,,,,</t>
  </si>
  <si>
    <t>FC 488 CL</t>
  </si>
  <si>
    <t>REPARATION D'UN CLOU DANS PNEU AVANT GAUCHE</t>
  </si>
  <si>
    <t>GARAGE ALLIER PL</t>
  </si>
  <si>
    <t>EP-208-BN</t>
  </si>
  <si>
    <t>LAVAGES ROULEAUX</t>
  </si>
  <si>
    <t>202972</t>
  </si>
  <si>
    <t>DEKRA</t>
  </si>
  <si>
    <t>EP 208 BN</t>
  </si>
  <si>
    <t>00734639</t>
  </si>
  <si>
    <t>LE RELAIS DU PONT</t>
  </si>
  <si>
    <t>DX 174 AA et EP208BN</t>
  </si>
  <si>
    <t>ADDITIF</t>
  </si>
  <si>
    <t>ADBLUE,HUILE, LAVE GLACE</t>
  </si>
  <si>
    <t>323480</t>
  </si>
  <si>
    <t>EF 103 AM</t>
  </si>
  <si>
    <t>VIDANGE +ENTRETIENT + FREIN</t>
  </si>
  <si>
    <t>323445</t>
  </si>
  <si>
    <t>MOULIN POID LOURD</t>
  </si>
  <si>
    <t>TACHIGRAPHE</t>
  </si>
  <si>
    <t>LIMITEUR</t>
  </si>
  <si>
    <t xml:space="preserve">DX 174 AA </t>
  </si>
  <si>
    <t>REMPLACER FLEXIBLES DE FREINS AVANT</t>
  </si>
  <si>
    <t>323481</t>
  </si>
  <si>
    <t>GARAGE VEZIAN le 10/08/2020</t>
  </si>
  <si>
    <t>MONTAGE D'UN PNEU (CREVAISON PNEU HS) A 183073 KMS</t>
  </si>
  <si>
    <t>GROSJEAN PNEUS le 13/08 2020</t>
  </si>
  <si>
    <t xml:space="preserve">ECHANGE PNEU ARG ET FOURNIR PNEU ARD à 183768 </t>
  </si>
  <si>
    <t xml:space="preserve">BARRIAL </t>
  </si>
  <si>
    <t>DA432CY</t>
  </si>
  <si>
    <t>2 VERINS DE HAYONS</t>
  </si>
  <si>
    <t>BARRIAL PNEUS</t>
  </si>
  <si>
    <t>FC 515 CL</t>
  </si>
  <si>
    <t>CHANGEMENT PNEUS ARRIERES SUITE CREVAISON</t>
  </si>
  <si>
    <t>4</t>
  </si>
  <si>
    <t>RENAULT SOVIM</t>
  </si>
  <si>
    <t>EF 752 DL</t>
  </si>
  <si>
    <t>Rechercher défaut d'échappement. Voyant allumé, perte de puissance.</t>
  </si>
  <si>
    <t>Permutation pneus hiver &lt;==&gt; été / réparation crevaison pneu.</t>
  </si>
  <si>
    <t>CLOVIS LOCATION</t>
  </si>
  <si>
    <t>Location en remplacement du DL 925 TG</t>
  </si>
  <si>
    <t>DM 269 AC</t>
  </si>
  <si>
    <t>Changement pneus avant.</t>
  </si>
  <si>
    <t>ELEPHANT BLEU AUTO NET</t>
  </si>
  <si>
    <t>Achat jétons de lavage</t>
  </si>
  <si>
    <t>FK 226 XA</t>
  </si>
  <si>
    <t>REPARATION PNEU</t>
  </si>
  <si>
    <t>Réparation fuite d'air sur circuit de freinage</t>
  </si>
  <si>
    <t>Remplacement pneus avant</t>
  </si>
  <si>
    <t>21</t>
  </si>
  <si>
    <t>euromaster</t>
  </si>
  <si>
    <t>CY 605 RC</t>
  </si>
  <si>
    <t>remplacement pneus av</t>
  </si>
  <si>
    <t>renault trucks</t>
  </si>
  <si>
    <t>EP 964 PE</t>
  </si>
  <si>
    <t>vidange</t>
  </si>
  <si>
    <t>super frein</t>
  </si>
  <si>
    <t>ET 188 JN</t>
  </si>
  <si>
    <t>boite d'ampoules 24 V</t>
  </si>
  <si>
    <t>6219948</t>
  </si>
  <si>
    <t>mercedes</t>
  </si>
  <si>
    <t>CZ 467 VJ</t>
  </si>
  <si>
    <t>1 bidon d'huile</t>
  </si>
  <si>
    <t>FC 573 KC</t>
  </si>
  <si>
    <t>réparation pneu suite crevaison</t>
  </si>
  <si>
    <t xml:space="preserve">renault </t>
  </si>
  <si>
    <t>ET-188-JN</t>
  </si>
  <si>
    <t xml:space="preserve">FIXATION TOLE SUR HAYON </t>
  </si>
  <si>
    <t>EE 739 LB</t>
  </si>
  <si>
    <t>Remplacement Balais Essuie glace</t>
  </si>
  <si>
    <t>FC 973 RP</t>
  </si>
  <si>
    <t>Remplacement 2 pneus+vidange+plaquette AV-AR</t>
  </si>
  <si>
    <t xml:space="preserve">Remise en état véhicule </t>
  </si>
  <si>
    <t>1</t>
  </si>
  <si>
    <t>RENAULT TRUCKS FOS/MER</t>
  </si>
  <si>
    <t>FIRSTSOP</t>
  </si>
  <si>
    <t>FACTURE RECUE 
réservé BOD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</si>
</sst>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14"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
      <sz val="12"/>
      <color theme="1"/>
      <name val="Calibri"/>
      <family val="2"/>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1">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s>
  <cellStyleXfs count="1">
    <xf numFmtId="0" fontId="0" fillId="0" borderId="0"/>
  </cellStyleXfs>
  <cellXfs count="122">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0" fontId="12" fillId="3" borderId="5" xfId="0" applyFont="1" applyFill="1" applyBorder="1" applyAlignment="1">
      <alignment horizontal="center" vertical="center" wrapText="1"/>
    </xf>
    <xf numFmtId="0" fontId="8" fillId="0" borderId="15" xfId="0" applyFont="1" applyBorder="1" applyAlignment="1">
      <alignment horizontal="center" vertical="center" wrapText="1"/>
    </xf>
    <xf numFmtId="164" fontId="13" fillId="4" borderId="20" xfId="0" applyNumberFormat="1" applyFont="1" applyFill="1" applyBorder="1" applyAlignment="1">
      <alignment horizontal="center" vertical="center"/>
    </xf>
    <xf numFmtId="0" fontId="7" fillId="0" borderId="12" xfId="0" applyFont="1" applyBorder="1" applyAlignment="1">
      <alignment horizontal="center" vertical="center" wrapText="1"/>
    </xf>
    <xf numFmtId="0" fontId="8" fillId="0" borderId="12" xfId="0" applyFont="1" applyBorder="1" applyAlignment="1">
      <alignment horizontal="center" vertical="center" wrapText="1"/>
    </xf>
    <xf numFmtId="164" fontId="8" fillId="4" borderId="12" xfId="0" applyNumberFormat="1" applyFont="1" applyFill="1" applyBorder="1" applyAlignment="1">
      <alignment horizontal="center" vertical="center"/>
    </xf>
    <xf numFmtId="0" fontId="0" fillId="5" borderId="12" xfId="0" applyFill="1" applyBorder="1" applyAlignment="1">
      <alignment horizontal="center" vertical="center" wrapText="1"/>
    </xf>
    <xf numFmtId="0" fontId="8" fillId="5" borderId="12" xfId="0" applyFont="1" applyFill="1" applyBorder="1" applyAlignment="1">
      <alignment horizontal="center" vertical="center"/>
    </xf>
    <xf numFmtId="0" fontId="7" fillId="5" borderId="15" xfId="0" applyFont="1" applyFill="1" applyBorder="1" applyAlignment="1">
      <alignment horizontal="center" vertical="center" wrapText="1"/>
    </xf>
    <xf numFmtId="0" fontId="0" fillId="5" borderId="15" xfId="0" applyFill="1" applyBorder="1" applyAlignment="1">
      <alignment horizontal="center" vertical="center" wrapText="1"/>
    </xf>
    <xf numFmtId="1" fontId="8" fillId="5" borderId="12" xfId="0" applyNumberFormat="1" applyFont="1" applyFill="1" applyBorder="1" applyAlignment="1">
      <alignment horizontal="center" vertical="center"/>
    </xf>
    <xf numFmtId="164" fontId="8" fillId="5" borderId="12" xfId="0" applyNumberFormat="1" applyFont="1" applyFill="1" applyBorder="1" applyAlignment="1">
      <alignment horizontal="center" vertical="center"/>
    </xf>
    <xf numFmtId="0" fontId="8" fillId="5" borderId="16" xfId="0" applyFont="1" applyFill="1" applyBorder="1" applyAlignment="1">
      <alignment horizontal="center" vertical="center"/>
    </xf>
    <xf numFmtId="49" fontId="8" fillId="0" borderId="12" xfId="0" applyNumberFormat="1" applyFont="1" applyBorder="1" applyAlignment="1">
      <alignment horizontal="center" vertical="center"/>
    </xf>
    <xf numFmtId="164" fontId="8" fillId="0" borderId="20" xfId="0" applyNumberFormat="1" applyFont="1" applyBorder="1" applyAlignment="1">
      <alignment horizontal="center" vertical="center"/>
    </xf>
    <xf numFmtId="0" fontId="8" fillId="5" borderId="15" xfId="0" applyFont="1" applyFill="1" applyBorder="1" applyAlignment="1">
      <alignment horizontal="center" vertical="center"/>
    </xf>
    <xf numFmtId="49" fontId="0" fillId="0" borderId="12" xfId="0" applyNumberFormat="1" applyBorder="1" applyAlignment="1">
      <alignment horizontal="center" vertical="center" wrapText="1"/>
    </xf>
    <xf numFmtId="2" fontId="8" fillId="0" borderId="12" xfId="0" applyNumberFormat="1" applyFont="1" applyBorder="1" applyAlignment="1">
      <alignment horizontal="center" vertical="center"/>
    </xf>
    <xf numFmtId="49" fontId="0" fillId="5" borderId="12" xfId="0" applyNumberFormat="1" applyFill="1" applyBorder="1" applyAlignment="1">
      <alignment horizontal="center" vertical="center" wrapText="1"/>
    </xf>
    <xf numFmtId="2" fontId="8" fillId="5" borderId="12" xfId="0" applyNumberFormat="1" applyFont="1" applyFill="1" applyBorder="1" applyAlignment="1">
      <alignment horizontal="center" vertical="center"/>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xf numFmtId="0" fontId="2" fillId="3" borderId="5" xfId="0" applyFont="1" applyFill="1" applyBorder="1" applyAlignment="1">
      <alignment horizontal="center" vertical="center"/>
    </xf>
    <xf numFmtId="0" fontId="5" fillId="3" borderId="11" xfId="0" applyFont="1" applyFill="1" applyBorder="1" applyAlignment="1">
      <alignment horizontal="center" vertical="center"/>
    </xf>
    <xf numFmtId="0" fontId="2" fillId="3" borderId="11" xfId="0" applyFont="1" applyFill="1" applyBorder="1" applyAlignment="1">
      <alignment horizontal="center" vertical="center"/>
    </xf>
    <xf numFmtId="0" fontId="1" fillId="3" borderId="11" xfId="0" applyFont="1" applyFill="1" applyBorder="1" applyAlignment="1">
      <alignment horizontal="center" vertical="center"/>
    </xf>
    <xf numFmtId="0" fontId="6" fillId="3" borderId="11" xfId="0" applyFont="1" applyFill="1" applyBorder="1" applyAlignment="1">
      <alignment horizontal="center" vertical="center"/>
    </xf>
    <xf numFmtId="0" fontId="6" fillId="4" borderId="14" xfId="0" applyFont="1" applyFill="1" applyBorder="1" applyAlignment="1">
      <alignment horizontal="center" vertical="center"/>
    </xf>
    <xf numFmtId="0" fontId="6" fillId="4" borderId="12" xfId="0" applyNumberFormat="1" applyFont="1" applyFill="1" applyBorder="1" applyAlignment="1">
      <alignment horizontal="center" vertical="center"/>
    </xf>
    <xf numFmtId="0" fontId="0" fillId="0" borderId="0" xfId="0" applyAlignment="1"/>
    <xf numFmtId="0" fontId="8" fillId="4" borderId="16" xfId="0" applyFont="1" applyFill="1" applyBorder="1" applyAlignment="1">
      <alignment horizontal="center" vertical="center"/>
    </xf>
    <xf numFmtId="0" fontId="0" fillId="0" borderId="12" xfId="0" applyFill="1" applyBorder="1" applyAlignment="1">
      <alignment horizontal="center" vertical="center"/>
    </xf>
    <xf numFmtId="0" fontId="8" fillId="0" borderId="12" xfId="0" applyFont="1" applyFill="1" applyBorder="1" applyAlignment="1">
      <alignment horizontal="center" vertical="center"/>
    </xf>
    <xf numFmtId="0" fontId="7" fillId="0" borderId="15" xfId="0" applyFont="1" applyFill="1" applyBorder="1" applyAlignment="1">
      <alignment horizontal="center" vertical="center"/>
    </xf>
    <xf numFmtId="0" fontId="0" fillId="0" borderId="15" xfId="0" applyFill="1" applyBorder="1" applyAlignment="1">
      <alignment horizontal="center" vertical="center"/>
    </xf>
    <xf numFmtId="1" fontId="8" fillId="0" borderId="12" xfId="0" applyNumberFormat="1" applyFont="1" applyFill="1" applyBorder="1" applyAlignment="1">
      <alignment horizontal="center" vertical="center"/>
    </xf>
    <xf numFmtId="164" fontId="8" fillId="0" borderId="12" xfId="0" applyNumberFormat="1" applyFont="1" applyFill="1" applyBorder="1" applyAlignment="1">
      <alignment horizontal="center" vertical="center"/>
    </xf>
    <xf numFmtId="0" fontId="8" fillId="0" borderId="15" xfId="0" applyFont="1" applyFill="1" applyBorder="1" applyAlignment="1">
      <alignment horizontal="center" vertical="center"/>
    </xf>
    <xf numFmtId="0" fontId="0" fillId="0" borderId="12" xfId="0" applyNumberFormat="1" applyFont="1" applyFill="1" applyBorder="1" applyAlignment="1">
      <alignment horizontal="center" vertical="center"/>
    </xf>
    <xf numFmtId="0" fontId="7" fillId="0" borderId="12" xfId="0" applyFont="1" applyFill="1" applyBorder="1" applyAlignment="1">
      <alignment horizontal="center" vertical="center"/>
    </xf>
    <xf numFmtId="2" fontId="8" fillId="0" borderId="12" xfId="0" applyNumberFormat="1" applyFont="1" applyFill="1" applyBorder="1" applyAlignment="1">
      <alignment horizontal="center" vertical="center"/>
    </xf>
    <xf numFmtId="49" fontId="0" fillId="0" borderId="12" xfId="0" applyNumberFormat="1" applyFill="1" applyBorder="1" applyAlignment="1">
      <alignment horizontal="center" vertical="center"/>
    </xf>
  </cellXfs>
  <cellStyles count="1">
    <cellStyle name="Normal" xfId="0" builtinId="0"/>
  </cellStyles>
  <dxfs count="148">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F2DDDC"/>
      <color rgb="FF0000C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pivotCacheDefinition" Target="pivotCache/pivotCacheDefinition2.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1.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1.xml"/><Relationship Id="rId32" Type="http://schemas.openxmlformats.org/officeDocument/2006/relationships/customXml" Target="../customXml/item3.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4.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3.xml"/><Relationship Id="rId27" Type="http://schemas.openxmlformats.org/officeDocument/2006/relationships/styles" Target="styles.xml"/><Relationship Id="rId30"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lyreco-my.sharepoint.com/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lyreco-my.sharepoint.com/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291664" createdVersion="3" refreshedVersion="3" minRefreshableVersion="3" recordCount="509" xr:uid="{00000000-000A-0000-FFFF-FFFF10000000}">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523149" createdVersion="3" refreshedVersion="3" minRefreshableVersion="3" recordCount="32" xr:uid="{00000000-000A-0000-FFFF-FFFF11000000}">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000-000001000000}" name="Tableau croisé dynamique2"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000-000000000000}" name="Tableau croisé dynamique1"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147">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Z553"/>
  <sheetViews>
    <sheetView workbookViewId="0">
      <pane ySplit="1" topLeftCell="A2" activePane="bottomLeft" state="frozen"/>
      <selection activeCell="J2" sqref="J2"/>
      <selection pane="bottomLeft" activeCell="A16" sqref="A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xmlns:xlrd2="http://schemas.microsoft.com/office/spreadsheetml/2017/richdata2"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xr:uid="{00000000-0002-0000-0100-000000000000}">
      <formula1>Famille</formula1>
    </dataValidation>
    <dataValidation type="list" allowBlank="1" showInputMessage="1" showErrorMessage="1" sqref="B2" xr:uid="{00000000-0002-0000-0100-000001000000}">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4"/>
  <dimension ref="A1:P26"/>
  <sheetViews>
    <sheetView workbookViewId="0">
      <selection activeCell="C38" sqref="C38"/>
    </sheetView>
  </sheetViews>
  <sheetFormatPr baseColWidth="10" defaultColWidth="11.42578125" defaultRowHeight="15" x14ac:dyDescent="0.25"/>
  <cols>
    <col min="1" max="6" width="11.42578125" style="46"/>
    <col min="7" max="7" width="22.57031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426</v>
      </c>
      <c r="H1" s="47">
        <v>182</v>
      </c>
      <c r="L1" s="46" t="s">
        <v>427</v>
      </c>
    </row>
    <row r="2" spans="1:16" x14ac:dyDescent="0.25">
      <c r="A2" s="45"/>
      <c r="B2" s="45"/>
      <c r="C2" s="45"/>
      <c r="D2" s="45"/>
      <c r="E2" s="45"/>
      <c r="F2" s="45"/>
      <c r="H2" s="47"/>
    </row>
    <row r="3" spans="1:16" ht="15.75" thickBot="1" x14ac:dyDescent="0.3">
      <c r="A3" s="45"/>
      <c r="B3" s="48"/>
      <c r="C3" s="48"/>
      <c r="D3" s="48"/>
      <c r="E3" s="48"/>
      <c r="F3" s="45"/>
    </row>
    <row r="4" spans="1:16" x14ac:dyDescent="0.25">
      <c r="A4" s="49"/>
      <c r="B4" s="50"/>
      <c r="C4" s="51"/>
      <c r="D4" s="51"/>
      <c r="E4" s="52"/>
      <c r="F4" s="53"/>
    </row>
    <row r="5" spans="1:16" x14ac:dyDescent="0.25">
      <c r="A5" s="49"/>
      <c r="B5" s="99" t="s">
        <v>417</v>
      </c>
      <c r="C5" s="100"/>
      <c r="D5" s="100"/>
      <c r="E5" s="101"/>
      <c r="F5" s="53"/>
    </row>
    <row r="6" spans="1:16" x14ac:dyDescent="0.25">
      <c r="A6" s="49"/>
      <c r="B6" s="99"/>
      <c r="C6" s="100"/>
      <c r="D6" s="100"/>
      <c r="E6" s="101"/>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418</v>
      </c>
      <c r="L9" s="46">
        <v>20</v>
      </c>
      <c r="M9" s="46" t="s">
        <v>419</v>
      </c>
    </row>
    <row r="10" spans="1:16" x14ac:dyDescent="0.25">
      <c r="A10" s="49"/>
      <c r="B10" s="53"/>
      <c r="C10" s="54"/>
      <c r="D10" s="54"/>
      <c r="E10" s="49"/>
      <c r="F10" s="53"/>
      <c r="I10" s="56">
        <v>0</v>
      </c>
      <c r="J10" s="56"/>
      <c r="K10" s="55">
        <v>13</v>
      </c>
      <c r="L10" s="56">
        <f>K10*$L$9</f>
        <v>260</v>
      </c>
      <c r="M10" s="56">
        <f t="shared" ref="M10:M14" si="0">L10+J10</f>
        <v>260</v>
      </c>
    </row>
    <row r="11" spans="1:16" x14ac:dyDescent="0.25">
      <c r="A11" s="49"/>
      <c r="B11" s="53"/>
      <c r="C11" s="54"/>
      <c r="D11" s="54"/>
      <c r="E11" s="49"/>
      <c r="F11" s="53"/>
      <c r="I11" s="56">
        <v>1</v>
      </c>
      <c r="J11" s="56">
        <v>13.25</v>
      </c>
      <c r="K11" s="55">
        <v>8.5</v>
      </c>
      <c r="L11" s="56">
        <f t="shared" ref="L11:L15" si="1">K11*$L$9</f>
        <v>170</v>
      </c>
      <c r="M11" s="56">
        <f t="shared" si="0"/>
        <v>183.25</v>
      </c>
    </row>
    <row r="12" spans="1:16" x14ac:dyDescent="0.25">
      <c r="A12" s="49"/>
      <c r="B12" s="53"/>
      <c r="C12" s="54"/>
      <c r="D12" s="54"/>
      <c r="E12" s="49"/>
      <c r="F12" s="53"/>
      <c r="I12" s="56">
        <v>2</v>
      </c>
      <c r="J12" s="56">
        <v>26.5</v>
      </c>
      <c r="K12" s="55">
        <v>16</v>
      </c>
      <c r="L12" s="56">
        <f t="shared" si="1"/>
        <v>320</v>
      </c>
      <c r="M12" s="56">
        <f t="shared" si="0"/>
        <v>346.5</v>
      </c>
    </row>
    <row r="13" spans="1:16" ht="15.75" thickBot="1" x14ac:dyDescent="0.3">
      <c r="A13" s="49"/>
      <c r="B13" s="57"/>
      <c r="C13" s="48"/>
      <c r="D13" s="48"/>
      <c r="E13" s="58"/>
      <c r="F13" s="53"/>
      <c r="I13" s="56">
        <v>3</v>
      </c>
      <c r="J13" s="56">
        <v>39.75</v>
      </c>
      <c r="K13" s="55">
        <v>35</v>
      </c>
      <c r="L13" s="56">
        <f t="shared" si="1"/>
        <v>700</v>
      </c>
      <c r="M13" s="56">
        <f t="shared" si="0"/>
        <v>739.75</v>
      </c>
    </row>
    <row r="14" spans="1:16" x14ac:dyDescent="0.25">
      <c r="A14" s="45"/>
      <c r="B14" s="51"/>
      <c r="C14" s="51"/>
      <c r="D14" s="51"/>
      <c r="E14" s="51"/>
      <c r="F14" s="45"/>
      <c r="I14" s="56">
        <v>4</v>
      </c>
      <c r="J14" s="56">
        <v>53</v>
      </c>
      <c r="K14" s="55">
        <v>32</v>
      </c>
      <c r="L14" s="56">
        <f t="shared" si="1"/>
        <v>640</v>
      </c>
      <c r="M14" s="56">
        <f t="shared" si="0"/>
        <v>693</v>
      </c>
      <c r="P14" s="46">
        <v>871.16</v>
      </c>
    </row>
    <row r="15" spans="1:16" x14ac:dyDescent="0.25">
      <c r="A15" s="45"/>
      <c r="B15" s="45"/>
      <c r="C15" s="45"/>
      <c r="D15" s="45"/>
      <c r="E15" s="45"/>
      <c r="F15" s="45"/>
      <c r="I15" s="56">
        <v>5</v>
      </c>
      <c r="J15" s="56">
        <v>41.16</v>
      </c>
      <c r="K15" s="55">
        <v>35</v>
      </c>
      <c r="L15" s="56">
        <f t="shared" si="1"/>
        <v>700</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418</v>
      </c>
      <c r="M19" s="46" t="s">
        <v>419</v>
      </c>
    </row>
    <row r="21" spans="1:13" x14ac:dyDescent="0.25">
      <c r="I21" s="56">
        <v>0</v>
      </c>
      <c r="J21" s="56"/>
      <c r="K21" s="61">
        <f t="shared" ref="K21:K26" si="2">L21/20</f>
        <v>1</v>
      </c>
      <c r="L21" s="56">
        <f t="shared" ref="L21:L26" si="3">M21-J21</f>
        <v>20</v>
      </c>
      <c r="M21" s="55">
        <v>20</v>
      </c>
    </row>
    <row r="22" spans="1:13" x14ac:dyDescent="0.25">
      <c r="I22" s="56">
        <v>1</v>
      </c>
      <c r="J22" s="56">
        <v>13.25</v>
      </c>
      <c r="K22" s="61">
        <f t="shared" si="2"/>
        <v>9.2375000000000007</v>
      </c>
      <c r="L22" s="56">
        <f t="shared" si="3"/>
        <v>184.75</v>
      </c>
      <c r="M22" s="55">
        <v>198</v>
      </c>
    </row>
    <row r="23" spans="1:13" x14ac:dyDescent="0.25">
      <c r="I23" s="56">
        <v>2</v>
      </c>
      <c r="J23" s="56">
        <v>26.5</v>
      </c>
      <c r="K23" s="61">
        <f t="shared" si="2"/>
        <v>15.8165</v>
      </c>
      <c r="L23" s="56">
        <f t="shared" si="3"/>
        <v>316.33</v>
      </c>
      <c r="M23" s="55">
        <v>342.83</v>
      </c>
    </row>
    <row r="24" spans="1:13" x14ac:dyDescent="0.25">
      <c r="I24" s="56">
        <v>3</v>
      </c>
      <c r="J24" s="56">
        <v>39.75</v>
      </c>
      <c r="K24" s="61">
        <f t="shared" si="2"/>
        <v>28.012499999999999</v>
      </c>
      <c r="L24" s="56">
        <f t="shared" si="3"/>
        <v>560.25</v>
      </c>
      <c r="M24" s="55">
        <v>600</v>
      </c>
    </row>
    <row r="25" spans="1:13" x14ac:dyDescent="0.25">
      <c r="I25" s="56">
        <v>4</v>
      </c>
      <c r="J25" s="56">
        <v>53</v>
      </c>
      <c r="K25" s="61">
        <f t="shared" si="2"/>
        <v>28.939</v>
      </c>
      <c r="L25" s="56">
        <f t="shared" si="3"/>
        <v>578.78</v>
      </c>
      <c r="M25" s="55">
        <v>631.78</v>
      </c>
    </row>
    <row r="26" spans="1:13" x14ac:dyDescent="0.25">
      <c r="I26" s="56">
        <v>5</v>
      </c>
      <c r="J26" s="56">
        <v>66.25</v>
      </c>
      <c r="K26" s="61">
        <f t="shared" si="2"/>
        <v>40.4375</v>
      </c>
      <c r="L26" s="56">
        <f t="shared" si="3"/>
        <v>808.75</v>
      </c>
      <c r="M26" s="55">
        <v>875</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Q5"/>
  <sheetViews>
    <sheetView zoomScale="70" zoomScaleNormal="70" workbookViewId="0">
      <pane ySplit="2" topLeftCell="A3" activePane="bottomLeft" state="frozen"/>
      <selection activeCell="A4" sqref="A4:N4"/>
      <selection pane="bottomLeft" activeCell="A2" sqref="A2:N5"/>
    </sheetView>
  </sheetViews>
  <sheetFormatPr baseColWidth="10" defaultRowHeight="15" x14ac:dyDescent="0.25"/>
  <cols>
    <col min="1" max="1" width="7" style="1" customWidth="1"/>
    <col min="2" max="2" width="11.28515625" style="43" bestFit="1" customWidth="1"/>
    <col min="3" max="3" width="6.28515625" style="43" customWidth="1"/>
    <col min="4" max="4" width="35.7109375" style="1" bestFit="1" customWidth="1"/>
    <col min="5" max="5" width="25.5703125" bestFit="1" customWidth="1"/>
    <col min="6" max="6" width="16.140625" bestFit="1" customWidth="1"/>
    <col min="7" max="7" width="21.28515625" bestFit="1" customWidth="1"/>
    <col min="8" max="8" width="63"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17</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15.75" x14ac:dyDescent="0.25">
      <c r="A3" s="39" t="s">
        <v>326</v>
      </c>
      <c r="B3" s="76" t="s">
        <v>492</v>
      </c>
      <c r="C3" s="76">
        <v>23</v>
      </c>
      <c r="D3" s="76" t="s">
        <v>493</v>
      </c>
      <c r="E3" s="72" t="s">
        <v>494</v>
      </c>
      <c r="F3" s="77" t="s">
        <v>411</v>
      </c>
      <c r="G3" s="75" t="s">
        <v>415</v>
      </c>
      <c r="H3" s="72" t="s">
        <v>495</v>
      </c>
      <c r="I3" s="78">
        <v>1</v>
      </c>
      <c r="J3" s="73"/>
      <c r="K3" s="73">
        <v>336.32</v>
      </c>
      <c r="L3" s="74"/>
      <c r="M3" s="81"/>
      <c r="N3" s="72"/>
    </row>
    <row r="4" spans="1:17" ht="15.75" x14ac:dyDescent="0.25">
      <c r="A4" s="39" t="s">
        <v>326</v>
      </c>
      <c r="B4" s="76" t="s">
        <v>448</v>
      </c>
      <c r="C4" s="76">
        <v>28</v>
      </c>
      <c r="D4" s="76" t="s">
        <v>496</v>
      </c>
      <c r="E4" s="72" t="s">
        <v>494</v>
      </c>
      <c r="F4" s="77" t="s">
        <v>411</v>
      </c>
      <c r="G4" s="75" t="s">
        <v>415</v>
      </c>
      <c r="H4" s="72" t="s">
        <v>497</v>
      </c>
      <c r="I4" s="78">
        <v>1</v>
      </c>
      <c r="J4" s="73">
        <v>80</v>
      </c>
      <c r="K4" s="73"/>
      <c r="L4" s="74"/>
      <c r="M4" s="81"/>
      <c r="N4" s="72"/>
    </row>
    <row r="5" spans="1:17" ht="15.75" x14ac:dyDescent="0.25">
      <c r="A5" s="39" t="s">
        <v>326</v>
      </c>
      <c r="B5" s="76" t="s">
        <v>448</v>
      </c>
      <c r="C5" s="76">
        <v>31</v>
      </c>
      <c r="D5" s="76" t="s">
        <v>498</v>
      </c>
      <c r="E5" s="72" t="s">
        <v>499</v>
      </c>
      <c r="F5" s="77" t="s">
        <v>411</v>
      </c>
      <c r="G5" s="75" t="s">
        <v>415</v>
      </c>
      <c r="H5" s="72" t="s">
        <v>500</v>
      </c>
      <c r="I5" s="78">
        <v>2</v>
      </c>
      <c r="J5" s="73">
        <v>750</v>
      </c>
      <c r="K5" s="73"/>
      <c r="L5" s="74"/>
      <c r="M5" s="81"/>
      <c r="N5" s="72"/>
    </row>
  </sheetData>
  <conditionalFormatting sqref="L3">
    <cfRule type="cellIs" dxfId="146" priority="3" stopIfTrue="1" operator="equal">
      <formula>#REF!</formula>
    </cfRule>
  </conditionalFormatting>
  <conditionalFormatting sqref="L4">
    <cfRule type="cellIs" dxfId="145" priority="2" stopIfTrue="1" operator="equal">
      <formula>#REF!</formula>
    </cfRule>
  </conditionalFormatting>
  <conditionalFormatting sqref="L5">
    <cfRule type="cellIs" dxfId="144" priority="1" stopIfTrue="1" operator="equal">
      <formula>#REF!</formula>
    </cfRule>
  </conditionalFormatting>
  <dataValidations count="5">
    <dataValidation type="list" allowBlank="1" showInputMessage="1" showErrorMessage="1" sqref="E1" xr:uid="{00000000-0002-0000-0300-000000000000}">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300-000001000000}">
      <formula1>#REF!</formula1>
    </dataValidation>
    <dataValidation type="list" showInputMessage="1" showErrorMessage="1" sqref="G1" xr:uid="{00000000-0002-0000-0300-000002000000}">
      <formula1>Centre</formula1>
    </dataValidation>
    <dataValidation type="list" allowBlank="1" showInputMessage="1" showErrorMessage="1" sqref="F5" xr:uid="{5DC494B9-E2E8-4BAB-B9EF-0D8EB1B7FEB4}">
      <formula1>Famille</formula1>
    </dataValidation>
    <dataValidation type="list" allowBlank="1" showInputMessage="1" showErrorMessage="1" sqref="G5" xr:uid="{2C552EF3-9086-4466-BA46-28183532FC34}">
      <formula1>OFFSET(TCD_Cell,MATCH(F5,TCD,0),0,COUNTIFS(Famille_Comp,F5))</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Q2"/>
  <sheetViews>
    <sheetView zoomScale="70" zoomScaleNormal="70" workbookViewId="0">
      <pane ySplit="2" topLeftCell="A3" activePane="bottomLeft" state="frozen"/>
      <selection activeCell="A4" sqref="A4:N4"/>
      <selection pane="bottomLeft" activeCell="A3" sqref="A3:XFD3"/>
    </sheetView>
  </sheetViews>
  <sheetFormatPr baseColWidth="10" defaultRowHeight="15" x14ac:dyDescent="0.25"/>
  <cols>
    <col min="1" max="1" width="7" style="1" customWidth="1"/>
    <col min="2" max="2" width="11.28515625" style="43" bestFit="1" customWidth="1"/>
    <col min="3" max="3" width="5.28515625" style="43" bestFit="1" customWidth="1"/>
    <col min="4" max="4" width="34.140625" style="1" bestFit="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49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xr:uid="{00000000-0002-0000-0400-000000000000}">
      <formula1>#REF!</formula1>
    </dataValidation>
    <dataValidation type="list" allowBlank="1" showInputMessage="1" showErrorMessage="1" sqref="E1" xr:uid="{00000000-0002-0000-0400-000001000000}">
      <formula1>semaine</formula1>
    </dataValidation>
    <dataValidation type="list" showInputMessage="1" showErrorMessage="1" sqref="G1" xr:uid="{00000000-0002-0000-0400-000002000000}">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O9"/>
  <sheetViews>
    <sheetView zoomScale="70" zoomScaleNormal="70" workbookViewId="0">
      <pane ySplit="2" topLeftCell="A3" activePane="bottomLeft" state="frozen"/>
      <selection activeCell="A4" sqref="A4:N4"/>
      <selection pane="bottomLeft" activeCell="A3" sqref="A3:N8"/>
    </sheetView>
  </sheetViews>
  <sheetFormatPr baseColWidth="10" defaultRowHeight="15" x14ac:dyDescent="0.25"/>
  <cols>
    <col min="1" max="1" width="12.28515625" style="1" customWidth="1"/>
    <col min="2" max="2" width="16.140625" style="43" bestFit="1" customWidth="1"/>
    <col min="3" max="3" width="5.28515625" style="43" bestFit="1" customWidth="1"/>
    <col min="4" max="4" width="30.85546875" style="1" bestFit="1" customWidth="1"/>
    <col min="5" max="5" width="25.28515625" bestFit="1" customWidth="1"/>
    <col min="6" max="6" width="21.28515625" bestFit="1" customWidth="1"/>
    <col min="7" max="7" width="24.85546875" bestFit="1" customWidth="1"/>
    <col min="8" max="8" width="62.28515625" style="41" bestFit="1" customWidth="1"/>
    <col min="9" max="9" width="11.28515625" bestFit="1" customWidth="1"/>
    <col min="10" max="10" width="12.42578125" customWidth="1"/>
    <col min="11" max="11" width="15.7109375" bestFit="1" customWidth="1"/>
    <col min="12" max="12" width="15.28515625" bestFit="1" customWidth="1"/>
    <col min="13" max="13" width="13.42578125" bestFit="1" customWidth="1"/>
    <col min="14" max="14" width="13.42578125" style="69"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5" ht="25.9" customHeight="1" thickBot="1" x14ac:dyDescent="0.3">
      <c r="A1" s="20"/>
      <c r="B1" s="42"/>
      <c r="C1" s="63"/>
      <c r="D1" s="28"/>
      <c r="E1" s="21"/>
      <c r="F1" s="29" t="s">
        <v>400</v>
      </c>
      <c r="G1" s="22" t="s">
        <v>19</v>
      </c>
      <c r="H1" s="62"/>
      <c r="I1" s="40"/>
      <c r="J1" s="5"/>
      <c r="K1" s="5"/>
      <c r="L1" s="5"/>
      <c r="M1" s="5"/>
      <c r="N1" s="66"/>
    </row>
    <row r="2" spans="1:15"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row>
    <row r="3" spans="1:15" ht="39" customHeight="1" x14ac:dyDescent="0.25">
      <c r="A3" s="39" t="str">
        <f t="shared" ref="A3:A7" si="0">"DEL"&amp;LEFT($G$1,2)</f>
        <v>DEL51</v>
      </c>
      <c r="B3" s="38">
        <v>6</v>
      </c>
      <c r="C3" s="38">
        <v>26</v>
      </c>
      <c r="D3" s="76" t="s">
        <v>439</v>
      </c>
      <c r="E3" s="72"/>
      <c r="F3" s="77" t="s">
        <v>409</v>
      </c>
      <c r="G3" s="75" t="s">
        <v>412</v>
      </c>
      <c r="H3" s="80" t="s">
        <v>447</v>
      </c>
      <c r="I3" s="78"/>
      <c r="J3" s="68"/>
      <c r="K3" s="73">
        <v>184.81</v>
      </c>
      <c r="L3" s="74"/>
      <c r="M3" s="64"/>
      <c r="N3" s="68"/>
      <c r="O3" s="36" t="s">
        <v>446</v>
      </c>
    </row>
    <row r="4" spans="1:15" ht="39" customHeight="1" x14ac:dyDescent="0.25">
      <c r="A4" s="39" t="str">
        <f t="shared" si="0"/>
        <v>DEL51</v>
      </c>
      <c r="B4" s="38" t="s">
        <v>448</v>
      </c>
      <c r="C4" s="38">
        <v>27</v>
      </c>
      <c r="D4" s="76" t="s">
        <v>428</v>
      </c>
      <c r="E4" s="72" t="s">
        <v>429</v>
      </c>
      <c r="F4" s="77" t="s">
        <v>413</v>
      </c>
      <c r="G4" s="75" t="s">
        <v>312</v>
      </c>
      <c r="H4" s="80" t="s">
        <v>449</v>
      </c>
      <c r="I4" s="78">
        <v>4.75</v>
      </c>
      <c r="J4" s="68">
        <v>864.5</v>
      </c>
      <c r="K4" s="73"/>
      <c r="L4" s="74"/>
      <c r="M4" s="64"/>
      <c r="N4" s="68">
        <v>0</v>
      </c>
      <c r="O4" s="36"/>
    </row>
    <row r="5" spans="1:15" ht="39" customHeight="1" x14ac:dyDescent="0.25">
      <c r="A5" s="39" t="str">
        <f t="shared" si="0"/>
        <v>DEL51</v>
      </c>
      <c r="B5" s="38" t="s">
        <v>448</v>
      </c>
      <c r="C5" s="38">
        <v>28</v>
      </c>
      <c r="D5" s="76" t="s">
        <v>428</v>
      </c>
      <c r="E5" s="72" t="s">
        <v>429</v>
      </c>
      <c r="F5" s="77" t="s">
        <v>413</v>
      </c>
      <c r="G5" s="75" t="s">
        <v>312</v>
      </c>
      <c r="H5" s="80" t="s">
        <v>449</v>
      </c>
      <c r="I5" s="78">
        <v>4.75</v>
      </c>
      <c r="J5" s="68">
        <v>864.5</v>
      </c>
      <c r="K5" s="73"/>
      <c r="L5" s="74"/>
      <c r="M5" s="64"/>
      <c r="N5" s="68">
        <v>0</v>
      </c>
      <c r="O5" s="36"/>
    </row>
    <row r="6" spans="1:15" ht="39" customHeight="1" x14ac:dyDescent="0.25">
      <c r="A6" s="39" t="str">
        <f t="shared" si="0"/>
        <v>DEL51</v>
      </c>
      <c r="B6" s="38" t="s">
        <v>448</v>
      </c>
      <c r="C6" s="38">
        <v>29</v>
      </c>
      <c r="D6" s="76" t="s">
        <v>428</v>
      </c>
      <c r="E6" s="72" t="s">
        <v>429</v>
      </c>
      <c r="F6" s="77" t="s">
        <v>413</v>
      </c>
      <c r="G6" s="75" t="s">
        <v>312</v>
      </c>
      <c r="H6" s="80" t="s">
        <v>455</v>
      </c>
      <c r="I6" s="78">
        <v>2.75</v>
      </c>
      <c r="J6" s="68">
        <v>500.5</v>
      </c>
      <c r="K6" s="73"/>
      <c r="L6" s="74"/>
      <c r="M6" s="64"/>
      <c r="N6" s="68">
        <v>0</v>
      </c>
      <c r="O6" s="36"/>
    </row>
    <row r="7" spans="1:15" ht="39" customHeight="1" x14ac:dyDescent="0.25">
      <c r="A7" s="39" t="str">
        <f t="shared" si="0"/>
        <v>DEL51</v>
      </c>
      <c r="B7" s="38" t="s">
        <v>448</v>
      </c>
      <c r="C7" s="38">
        <v>30</v>
      </c>
      <c r="D7" s="76" t="s">
        <v>428</v>
      </c>
      <c r="E7" s="72" t="s">
        <v>429</v>
      </c>
      <c r="F7" s="77" t="s">
        <v>413</v>
      </c>
      <c r="G7" s="75" t="s">
        <v>312</v>
      </c>
      <c r="H7" s="80" t="s">
        <v>455</v>
      </c>
      <c r="I7" s="78">
        <v>4.75</v>
      </c>
      <c r="J7" s="68">
        <v>864.5</v>
      </c>
      <c r="K7" s="73"/>
      <c r="L7" s="74"/>
      <c r="M7" s="64"/>
      <c r="N7" s="68">
        <v>0</v>
      </c>
      <c r="O7" s="36"/>
    </row>
    <row r="8" spans="1:15" ht="15.75" x14ac:dyDescent="0.25">
      <c r="A8" s="39" t="s">
        <v>332</v>
      </c>
      <c r="B8" s="76" t="s">
        <v>492</v>
      </c>
      <c r="C8" s="76">
        <v>25</v>
      </c>
      <c r="D8" s="76" t="s">
        <v>501</v>
      </c>
      <c r="E8" s="72" t="s">
        <v>502</v>
      </c>
      <c r="F8" s="82" t="s">
        <v>411</v>
      </c>
      <c r="G8" s="76" t="s">
        <v>415</v>
      </c>
      <c r="H8" s="83" t="s">
        <v>503</v>
      </c>
      <c r="I8" s="78">
        <v>1</v>
      </c>
      <c r="J8" s="73"/>
      <c r="K8" s="73">
        <v>112.5</v>
      </c>
      <c r="L8" s="72"/>
      <c r="M8" s="84"/>
      <c r="N8" s="72"/>
    </row>
    <row r="9" spans="1:15" x14ac:dyDescent="0.25">
      <c r="M9" s="71"/>
      <c r="N9" s="70"/>
    </row>
  </sheetData>
  <conditionalFormatting sqref="L3">
    <cfRule type="cellIs" dxfId="143" priority="6" stopIfTrue="1" operator="equal">
      <formula>#REF!</formula>
    </cfRule>
  </conditionalFormatting>
  <conditionalFormatting sqref="L4">
    <cfRule type="cellIs" dxfId="142" priority="5" stopIfTrue="1" operator="equal">
      <formula>#REF!</formula>
    </cfRule>
  </conditionalFormatting>
  <conditionalFormatting sqref="L5">
    <cfRule type="cellIs" dxfId="141" priority="4" stopIfTrue="1" operator="equal">
      <formula>#REF!</formula>
    </cfRule>
  </conditionalFormatting>
  <conditionalFormatting sqref="L6">
    <cfRule type="cellIs" dxfId="140" priority="3" stopIfTrue="1" operator="equal">
      <formula>#REF!</formula>
    </cfRule>
  </conditionalFormatting>
  <conditionalFormatting sqref="L7">
    <cfRule type="cellIs" dxfId="139" priority="2" stopIfTrue="1" operator="equal">
      <formula>#REF!</formula>
    </cfRule>
  </conditionalFormatting>
  <conditionalFormatting sqref="L8">
    <cfRule type="cellIs" dxfId="138" priority="1"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500-000000000000}">
      <formula1>#REF!</formula1>
    </dataValidation>
    <dataValidation type="list" showInputMessage="1" showErrorMessage="1" sqref="G1" xr:uid="{00000000-0002-0000-0500-000001000000}">
      <formula1>Centre</formula1>
    </dataValidation>
    <dataValidation type="list" allowBlank="1" showInputMessage="1" showErrorMessage="1" sqref="E1" xr:uid="{00000000-0002-0000-0500-000002000000}">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Q3"/>
  <sheetViews>
    <sheetView zoomScale="70" zoomScaleNormal="70" workbookViewId="0">
      <pane ySplit="2" topLeftCell="A3" activePane="bottomLeft" state="frozen"/>
      <selection activeCell="A4" sqref="A4:N4"/>
      <selection pane="bottomLeft" activeCell="A3" sqref="A3:N3"/>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3.140625" bestFit="1" customWidth="1"/>
    <col min="8" max="8" width="56.28515625" style="4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51</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DEL52</v>
      </c>
      <c r="B3" s="38" t="s">
        <v>448</v>
      </c>
      <c r="C3" s="38">
        <v>31</v>
      </c>
      <c r="D3" s="76" t="s">
        <v>464</v>
      </c>
      <c r="E3" s="72"/>
      <c r="F3" s="77" t="s">
        <v>407</v>
      </c>
      <c r="G3" s="75"/>
      <c r="H3" s="80" t="s">
        <v>465</v>
      </c>
      <c r="I3" s="78"/>
      <c r="J3" s="68"/>
      <c r="K3" s="73">
        <v>222.53</v>
      </c>
      <c r="L3" s="74"/>
      <c r="M3" s="64"/>
      <c r="N3" s="68"/>
      <c r="O3" s="36" t="s">
        <v>463</v>
      </c>
    </row>
  </sheetData>
  <conditionalFormatting sqref="L3">
    <cfRule type="cellIs" dxfId="137" priority="2" stopIfTrue="1" operator="equal">
      <formula>#REF!</formula>
    </cfRule>
  </conditionalFormatting>
  <dataValidations count="3">
    <dataValidation type="list" allowBlank="1" showInputMessage="1" showErrorMessage="1" sqref="E1" xr:uid="{00000000-0002-0000-0600-000000000000}">
      <formula1>semaine</formula1>
    </dataValidation>
    <dataValidation type="list" showInputMessage="1" showErrorMessage="1" sqref="G1" xr:uid="{00000000-0002-0000-0600-000001000000}">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6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pageSetUpPr fitToPage="1"/>
  </sheetPr>
  <dimension ref="A1:Q17"/>
  <sheetViews>
    <sheetView zoomScale="70" zoomScaleNormal="70" workbookViewId="0">
      <pane ySplit="2" topLeftCell="A3" activePane="bottomLeft" state="frozen"/>
      <selection activeCell="A4" sqref="A4:N4"/>
      <selection pane="bottomLeft" activeCell="A3" sqref="A3:N17"/>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25.28515625" bestFit="1" customWidth="1"/>
    <col min="6" max="6" width="21.28515625" bestFit="1" customWidth="1"/>
    <col min="7" max="7" width="31.140625" bestFit="1" customWidth="1"/>
    <col min="8" max="8" width="49.710937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DEL53</v>
      </c>
      <c r="B3" s="38" t="s">
        <v>466</v>
      </c>
      <c r="C3" s="38">
        <v>32</v>
      </c>
      <c r="D3" s="76" t="s">
        <v>425</v>
      </c>
      <c r="E3" s="72" t="s">
        <v>432</v>
      </c>
      <c r="F3" s="77" t="s">
        <v>413</v>
      </c>
      <c r="G3" s="75" t="s">
        <v>312</v>
      </c>
      <c r="H3" s="80" t="s">
        <v>462</v>
      </c>
      <c r="I3" s="78">
        <v>5</v>
      </c>
      <c r="J3" s="68">
        <v>910</v>
      </c>
      <c r="K3" s="73"/>
      <c r="L3" s="74"/>
      <c r="M3" s="64"/>
      <c r="N3" s="68">
        <v>42.66</v>
      </c>
      <c r="O3" s="36"/>
    </row>
    <row r="4" spans="1:17" ht="39" customHeight="1" x14ac:dyDescent="0.25">
      <c r="A4" s="39" t="str">
        <f t="shared" si="0"/>
        <v>DEL53</v>
      </c>
      <c r="B4" s="38" t="s">
        <v>466</v>
      </c>
      <c r="C4" s="38">
        <v>32</v>
      </c>
      <c r="D4" s="76" t="s">
        <v>425</v>
      </c>
      <c r="E4" s="72" t="s">
        <v>441</v>
      </c>
      <c r="F4" s="77" t="s">
        <v>413</v>
      </c>
      <c r="G4" s="75" t="s">
        <v>312</v>
      </c>
      <c r="H4" s="80" t="s">
        <v>467</v>
      </c>
      <c r="I4" s="78">
        <v>5</v>
      </c>
      <c r="J4" s="68">
        <v>910</v>
      </c>
      <c r="K4" s="73"/>
      <c r="L4" s="74"/>
      <c r="M4" s="64"/>
      <c r="N4" s="68">
        <v>48.91</v>
      </c>
      <c r="O4" s="36"/>
    </row>
    <row r="5" spans="1:17" ht="39" customHeight="1" x14ac:dyDescent="0.25">
      <c r="A5" s="39" t="str">
        <f t="shared" si="0"/>
        <v>DEL53</v>
      </c>
      <c r="B5" s="38" t="s">
        <v>466</v>
      </c>
      <c r="C5" s="38">
        <v>32</v>
      </c>
      <c r="D5" s="76" t="s">
        <v>425</v>
      </c>
      <c r="E5" s="72" t="s">
        <v>461</v>
      </c>
      <c r="F5" s="77" t="s">
        <v>413</v>
      </c>
      <c r="G5" s="75" t="s">
        <v>312</v>
      </c>
      <c r="H5" s="80" t="s">
        <v>468</v>
      </c>
      <c r="I5" s="78">
        <v>5</v>
      </c>
      <c r="J5" s="68">
        <v>910</v>
      </c>
      <c r="K5" s="73"/>
      <c r="L5" s="74"/>
      <c r="M5" s="64"/>
      <c r="N5" s="68">
        <v>44.44</v>
      </c>
      <c r="O5" s="36"/>
    </row>
    <row r="6" spans="1:17" ht="39" customHeight="1" x14ac:dyDescent="0.25">
      <c r="A6" s="39" t="str">
        <f t="shared" si="0"/>
        <v>DEL53</v>
      </c>
      <c r="B6" s="38" t="s">
        <v>466</v>
      </c>
      <c r="C6" s="38">
        <v>33</v>
      </c>
      <c r="D6" s="76" t="s">
        <v>425</v>
      </c>
      <c r="E6" s="72" t="s">
        <v>432</v>
      </c>
      <c r="F6" s="77" t="s">
        <v>413</v>
      </c>
      <c r="G6" s="75" t="s">
        <v>312</v>
      </c>
      <c r="H6" s="80" t="s">
        <v>477</v>
      </c>
      <c r="I6" s="78">
        <v>5</v>
      </c>
      <c r="J6" s="68">
        <v>910</v>
      </c>
      <c r="K6" s="73"/>
      <c r="L6" s="74"/>
      <c r="M6" s="64"/>
      <c r="N6" s="68">
        <v>45</v>
      </c>
      <c r="O6" s="36"/>
    </row>
    <row r="7" spans="1:17" ht="39" customHeight="1" x14ac:dyDescent="0.25">
      <c r="A7" s="39" t="str">
        <f t="shared" si="0"/>
        <v>DEL53</v>
      </c>
      <c r="B7" s="38" t="s">
        <v>466</v>
      </c>
      <c r="C7" s="38">
        <v>33</v>
      </c>
      <c r="D7" s="76" t="s">
        <v>425</v>
      </c>
      <c r="E7" s="72" t="s">
        <v>441</v>
      </c>
      <c r="F7" s="77" t="s">
        <v>413</v>
      </c>
      <c r="G7" s="75" t="s">
        <v>312</v>
      </c>
      <c r="H7" s="80" t="s">
        <v>478</v>
      </c>
      <c r="I7" s="78">
        <v>5</v>
      </c>
      <c r="J7" s="68">
        <v>910</v>
      </c>
      <c r="K7" s="73"/>
      <c r="L7" s="74"/>
      <c r="M7" s="64"/>
      <c r="N7" s="68">
        <v>45</v>
      </c>
      <c r="O7" s="36"/>
    </row>
    <row r="8" spans="1:17" ht="39" customHeight="1" x14ac:dyDescent="0.25">
      <c r="A8" s="39" t="str">
        <f t="shared" si="0"/>
        <v>DEL53</v>
      </c>
      <c r="B8" s="38" t="s">
        <v>466</v>
      </c>
      <c r="C8" s="38">
        <v>34</v>
      </c>
      <c r="D8" s="76" t="s">
        <v>425</v>
      </c>
      <c r="E8" s="72" t="s">
        <v>432</v>
      </c>
      <c r="F8" s="77" t="s">
        <v>413</v>
      </c>
      <c r="G8" s="75" t="s">
        <v>312</v>
      </c>
      <c r="H8" s="80" t="s">
        <v>477</v>
      </c>
      <c r="I8" s="78">
        <v>5</v>
      </c>
      <c r="J8" s="68">
        <v>910</v>
      </c>
      <c r="K8" s="73"/>
      <c r="L8" s="74"/>
      <c r="M8" s="64"/>
      <c r="N8" s="68">
        <v>45</v>
      </c>
      <c r="O8" s="36"/>
    </row>
    <row r="9" spans="1:17" ht="39" customHeight="1" x14ac:dyDescent="0.25">
      <c r="A9" s="39" t="str">
        <f t="shared" si="0"/>
        <v>DEL53</v>
      </c>
      <c r="B9" s="38" t="s">
        <v>466</v>
      </c>
      <c r="C9" s="38">
        <v>34</v>
      </c>
      <c r="D9" s="76" t="s">
        <v>425</v>
      </c>
      <c r="E9" s="72" t="s">
        <v>441</v>
      </c>
      <c r="F9" s="77" t="s">
        <v>413</v>
      </c>
      <c r="G9" s="75" t="s">
        <v>312</v>
      </c>
      <c r="H9" s="80" t="s">
        <v>479</v>
      </c>
      <c r="I9" s="78">
        <v>5</v>
      </c>
      <c r="J9" s="68">
        <v>910</v>
      </c>
      <c r="K9" s="73"/>
      <c r="L9" s="74"/>
      <c r="M9" s="64"/>
      <c r="N9" s="68">
        <v>45</v>
      </c>
      <c r="O9" s="36"/>
    </row>
    <row r="10" spans="1:17" ht="39" customHeight="1" x14ac:dyDescent="0.25">
      <c r="A10" s="39" t="str">
        <f t="shared" si="0"/>
        <v>DEL53</v>
      </c>
      <c r="B10" s="38" t="s">
        <v>466</v>
      </c>
      <c r="C10" s="38">
        <v>35</v>
      </c>
      <c r="D10" s="76" t="s">
        <v>425</v>
      </c>
      <c r="E10" s="72" t="s">
        <v>432</v>
      </c>
      <c r="F10" s="77" t="s">
        <v>413</v>
      </c>
      <c r="G10" s="75" t="s">
        <v>312</v>
      </c>
      <c r="H10" s="80" t="s">
        <v>477</v>
      </c>
      <c r="I10" s="78">
        <v>5</v>
      </c>
      <c r="J10" s="68">
        <v>910</v>
      </c>
      <c r="K10" s="73"/>
      <c r="L10" s="74"/>
      <c r="M10" s="64"/>
      <c r="N10" s="68">
        <v>45</v>
      </c>
      <c r="O10" s="36"/>
    </row>
    <row r="11" spans="1:17" ht="39" customHeight="1" x14ac:dyDescent="0.25">
      <c r="A11" s="39" t="str">
        <f t="shared" si="0"/>
        <v>DEL53</v>
      </c>
      <c r="B11" s="38" t="s">
        <v>466</v>
      </c>
      <c r="C11" s="38">
        <v>35</v>
      </c>
      <c r="D11" s="76" t="s">
        <v>425</v>
      </c>
      <c r="E11" s="72" t="s">
        <v>441</v>
      </c>
      <c r="F11" s="77" t="s">
        <v>413</v>
      </c>
      <c r="G11" s="75" t="s">
        <v>312</v>
      </c>
      <c r="H11" s="80" t="s">
        <v>479</v>
      </c>
      <c r="I11" s="78">
        <v>5</v>
      </c>
      <c r="J11" s="68">
        <v>910</v>
      </c>
      <c r="K11" s="73"/>
      <c r="L11" s="74"/>
      <c r="M11" s="64"/>
      <c r="N11" s="68">
        <v>45</v>
      </c>
      <c r="O11" s="36"/>
    </row>
    <row r="12" spans="1:17" ht="15.75" x14ac:dyDescent="0.25">
      <c r="A12" s="39" t="s">
        <v>336</v>
      </c>
      <c r="B12" s="85" t="s">
        <v>448</v>
      </c>
      <c r="C12" s="85">
        <v>28</v>
      </c>
      <c r="D12" s="85" t="s">
        <v>504</v>
      </c>
      <c r="E12" s="86" t="s">
        <v>505</v>
      </c>
      <c r="F12" s="87" t="s">
        <v>411</v>
      </c>
      <c r="G12" s="88" t="s">
        <v>415</v>
      </c>
      <c r="H12" s="86" t="s">
        <v>506</v>
      </c>
      <c r="I12" s="89">
        <v>1</v>
      </c>
      <c r="J12" s="90"/>
      <c r="K12" s="90">
        <v>144.96</v>
      </c>
      <c r="L12" s="74"/>
      <c r="M12" s="64" t="s">
        <v>507</v>
      </c>
      <c r="N12" s="72">
        <v>3031323</v>
      </c>
    </row>
    <row r="13" spans="1:17" ht="15.75" x14ac:dyDescent="0.25">
      <c r="A13" s="39" t="s">
        <v>336</v>
      </c>
      <c r="B13" s="85" t="s">
        <v>448</v>
      </c>
      <c r="C13" s="85">
        <v>28</v>
      </c>
      <c r="D13" s="85" t="s">
        <v>504</v>
      </c>
      <c r="E13" s="86" t="s">
        <v>508</v>
      </c>
      <c r="F13" s="87" t="s">
        <v>411</v>
      </c>
      <c r="G13" s="88" t="s">
        <v>415</v>
      </c>
      <c r="H13" s="86" t="s">
        <v>509</v>
      </c>
      <c r="I13" s="89">
        <v>1</v>
      </c>
      <c r="J13" s="90"/>
      <c r="K13" s="90">
        <v>159.80000000000001</v>
      </c>
      <c r="L13" s="74"/>
      <c r="M13" s="64" t="s">
        <v>507</v>
      </c>
      <c r="N13" s="72">
        <v>3031322</v>
      </c>
    </row>
    <row r="14" spans="1:17" ht="15.75" x14ac:dyDescent="0.25">
      <c r="A14" s="39" t="s">
        <v>336</v>
      </c>
      <c r="B14" s="85" t="s">
        <v>448</v>
      </c>
      <c r="C14" s="85">
        <v>28</v>
      </c>
      <c r="D14" s="85" t="s">
        <v>504</v>
      </c>
      <c r="E14" s="86" t="s">
        <v>510</v>
      </c>
      <c r="F14" s="87" t="s">
        <v>411</v>
      </c>
      <c r="G14" s="88" t="s">
        <v>415</v>
      </c>
      <c r="H14" s="86" t="s">
        <v>511</v>
      </c>
      <c r="I14" s="89">
        <v>3</v>
      </c>
      <c r="J14" s="90"/>
      <c r="K14" s="90">
        <v>811.89</v>
      </c>
      <c r="L14" s="74"/>
      <c r="M14" s="64" t="s">
        <v>507</v>
      </c>
      <c r="N14" s="72">
        <v>3033699</v>
      </c>
    </row>
    <row r="15" spans="1:17" ht="15.75" x14ac:dyDescent="0.25">
      <c r="A15" s="91" t="s">
        <v>336</v>
      </c>
      <c r="B15" s="85" t="s">
        <v>466</v>
      </c>
      <c r="C15" s="85">
        <v>32</v>
      </c>
      <c r="D15" s="85" t="s">
        <v>504</v>
      </c>
      <c r="E15" s="86" t="s">
        <v>512</v>
      </c>
      <c r="F15" s="87" t="s">
        <v>411</v>
      </c>
      <c r="G15" s="88" t="s">
        <v>415</v>
      </c>
      <c r="H15" s="86" t="s">
        <v>513</v>
      </c>
      <c r="I15" s="89"/>
      <c r="J15" s="90"/>
      <c r="K15" s="90">
        <v>421.15</v>
      </c>
      <c r="L15" s="74"/>
      <c r="M15" s="64"/>
      <c r="N15" s="72"/>
    </row>
    <row r="16" spans="1:17" ht="15.75" x14ac:dyDescent="0.25">
      <c r="A16" s="39" t="s">
        <v>336</v>
      </c>
      <c r="B16" s="76" t="s">
        <v>466</v>
      </c>
      <c r="C16" s="76">
        <v>35</v>
      </c>
      <c r="D16" s="76" t="s">
        <v>514</v>
      </c>
      <c r="E16" s="72" t="s">
        <v>515</v>
      </c>
      <c r="F16" s="77" t="s">
        <v>411</v>
      </c>
      <c r="G16" s="75" t="s">
        <v>415</v>
      </c>
      <c r="H16" s="72" t="s">
        <v>497</v>
      </c>
      <c r="I16" s="78"/>
      <c r="J16" s="73">
        <v>90</v>
      </c>
      <c r="K16" s="73"/>
      <c r="L16" s="74"/>
      <c r="M16" s="64"/>
      <c r="N16" s="72"/>
    </row>
    <row r="17" spans="1:14" ht="15.75" x14ac:dyDescent="0.25">
      <c r="A17" s="39" t="s">
        <v>336</v>
      </c>
      <c r="B17" s="76" t="s">
        <v>466</v>
      </c>
      <c r="C17" s="76">
        <v>35</v>
      </c>
      <c r="D17" s="76" t="s">
        <v>516</v>
      </c>
      <c r="E17" s="72" t="s">
        <v>515</v>
      </c>
      <c r="F17" s="77" t="s">
        <v>411</v>
      </c>
      <c r="G17" s="75" t="s">
        <v>415</v>
      </c>
      <c r="H17" s="72" t="s">
        <v>517</v>
      </c>
      <c r="I17" s="78"/>
      <c r="J17" s="73">
        <v>60</v>
      </c>
      <c r="K17" s="73"/>
      <c r="L17" s="74"/>
      <c r="M17" s="64"/>
      <c r="N17" s="72"/>
    </row>
  </sheetData>
  <conditionalFormatting sqref="L3:L5">
    <cfRule type="cellIs" dxfId="136" priority="10" stopIfTrue="1" operator="equal">
      <formula>#REF!</formula>
    </cfRule>
  </conditionalFormatting>
  <conditionalFormatting sqref="L6:L7">
    <cfRule type="cellIs" dxfId="135" priority="9" stopIfTrue="1" operator="equal">
      <formula>#REF!</formula>
    </cfRule>
  </conditionalFormatting>
  <conditionalFormatting sqref="L8:L9">
    <cfRule type="cellIs" dxfId="134" priority="8" stopIfTrue="1" operator="equal">
      <formula>#REF!</formula>
    </cfRule>
  </conditionalFormatting>
  <conditionalFormatting sqref="L10:L11">
    <cfRule type="cellIs" dxfId="133" priority="7" stopIfTrue="1" operator="equal">
      <formula>#REF!</formula>
    </cfRule>
  </conditionalFormatting>
  <conditionalFormatting sqref="L12:L14">
    <cfRule type="cellIs" dxfId="132" priority="3" stopIfTrue="1" operator="equal">
      <formula>#REF!</formula>
    </cfRule>
  </conditionalFormatting>
  <conditionalFormatting sqref="L15">
    <cfRule type="cellIs" dxfId="131" priority="2" stopIfTrue="1" operator="equal">
      <formula>#REF!</formula>
    </cfRule>
  </conditionalFormatting>
  <conditionalFormatting sqref="L16:L17">
    <cfRule type="cellIs" dxfId="130"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700-000000000000}">
      <formula1>#REF!</formula1>
    </dataValidation>
    <dataValidation type="list" showInputMessage="1" showErrorMessage="1" sqref="G1" xr:uid="{00000000-0002-0000-0700-000001000000}">
      <formula1>Centre</formula1>
    </dataValidation>
    <dataValidation type="list" allowBlank="1" showInputMessage="1" showErrorMessage="1" sqref="E1" xr:uid="{00000000-0002-0000-0700-000002000000}">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8">
    <pageSetUpPr fitToPage="1"/>
  </sheetPr>
  <dimension ref="A1:Q18"/>
  <sheetViews>
    <sheetView zoomScale="70" zoomScaleNormal="70" workbookViewId="0">
      <pane ySplit="2" topLeftCell="A3" activePane="bottomLeft" state="frozen"/>
      <selection activeCell="A4" sqref="A4:N4"/>
      <selection pane="bottomLeft" activeCell="A3" sqref="A3:N18"/>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6.28515625" bestFit="1" customWidth="1"/>
    <col min="8" max="8" width="58.28515625" style="41" bestFit="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54</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7" si="0">"DEL"&amp;LEFT($G$1,2)</f>
        <v>DEL54</v>
      </c>
      <c r="B3" s="38" t="s">
        <v>431</v>
      </c>
      <c r="C3" s="38">
        <v>21</v>
      </c>
      <c r="D3" s="76" t="s">
        <v>434</v>
      </c>
      <c r="E3" s="72"/>
      <c r="F3" s="77" t="s">
        <v>407</v>
      </c>
      <c r="G3" s="75" t="s">
        <v>408</v>
      </c>
      <c r="H3" s="72" t="s">
        <v>435</v>
      </c>
      <c r="I3" s="78"/>
      <c r="J3" s="68">
        <v>3058.42</v>
      </c>
      <c r="K3" s="73"/>
      <c r="L3" s="74"/>
      <c r="M3" s="64"/>
      <c r="N3" s="68"/>
    </row>
    <row r="4" spans="1:17" ht="39" customHeight="1" x14ac:dyDescent="0.25">
      <c r="A4" s="39" t="str">
        <f t="shared" si="0"/>
        <v>DEL54</v>
      </c>
      <c r="B4" s="38" t="s">
        <v>431</v>
      </c>
      <c r="C4" s="38">
        <v>21</v>
      </c>
      <c r="D4" s="76" t="s">
        <v>425</v>
      </c>
      <c r="E4" s="72" t="s">
        <v>436</v>
      </c>
      <c r="F4" s="77" t="s">
        <v>413</v>
      </c>
      <c r="G4" s="75" t="s">
        <v>312</v>
      </c>
      <c r="H4" s="72" t="s">
        <v>437</v>
      </c>
      <c r="I4" s="78">
        <v>4</v>
      </c>
      <c r="J4" s="68">
        <v>728</v>
      </c>
      <c r="K4" s="73"/>
      <c r="L4" s="74"/>
      <c r="M4" s="64"/>
      <c r="N4" s="68">
        <v>26.25</v>
      </c>
    </row>
    <row r="5" spans="1:17" ht="39" customHeight="1" x14ac:dyDescent="0.25">
      <c r="A5" s="39" t="str">
        <f t="shared" si="0"/>
        <v>DEL54</v>
      </c>
      <c r="B5" s="38" t="s">
        <v>448</v>
      </c>
      <c r="C5" s="38">
        <v>27</v>
      </c>
      <c r="D5" s="76" t="s">
        <v>425</v>
      </c>
      <c r="E5" s="72" t="s">
        <v>442</v>
      </c>
      <c r="F5" s="77" t="s">
        <v>413</v>
      </c>
      <c r="G5" s="75" t="s">
        <v>312</v>
      </c>
      <c r="H5" s="80" t="s">
        <v>450</v>
      </c>
      <c r="I5" s="78">
        <v>5</v>
      </c>
      <c r="J5" s="68">
        <v>910</v>
      </c>
      <c r="K5" s="73"/>
      <c r="L5" s="74"/>
      <c r="M5" s="64"/>
      <c r="N5" s="68">
        <v>38.4</v>
      </c>
      <c r="O5" s="36"/>
    </row>
    <row r="6" spans="1:17" ht="39" customHeight="1" x14ac:dyDescent="0.25">
      <c r="A6" s="39" t="str">
        <f t="shared" si="0"/>
        <v>DEL54</v>
      </c>
      <c r="B6" s="38" t="s">
        <v>448</v>
      </c>
      <c r="C6" s="38">
        <v>29</v>
      </c>
      <c r="D6" s="76" t="s">
        <v>425</v>
      </c>
      <c r="E6" s="72" t="s">
        <v>442</v>
      </c>
      <c r="F6" s="77" t="s">
        <v>413</v>
      </c>
      <c r="G6" s="75" t="s">
        <v>312</v>
      </c>
      <c r="H6" s="80" t="s">
        <v>456</v>
      </c>
      <c r="I6" s="78">
        <v>3</v>
      </c>
      <c r="J6" s="68">
        <v>546</v>
      </c>
      <c r="K6" s="73"/>
      <c r="L6" s="74"/>
      <c r="M6" s="64"/>
      <c r="N6" s="68"/>
      <c r="O6" s="36" t="s">
        <v>460</v>
      </c>
    </row>
    <row r="7" spans="1:17" ht="39" customHeight="1" x14ac:dyDescent="0.25">
      <c r="A7" s="39" t="str">
        <f t="shared" si="0"/>
        <v>DEL54</v>
      </c>
      <c r="B7" s="38" t="s">
        <v>466</v>
      </c>
      <c r="C7" s="38">
        <v>32</v>
      </c>
      <c r="D7" s="76" t="s">
        <v>425</v>
      </c>
      <c r="E7" s="72" t="s">
        <v>480</v>
      </c>
      <c r="F7" s="77" t="s">
        <v>413</v>
      </c>
      <c r="G7" s="75" t="s">
        <v>312</v>
      </c>
      <c r="H7" s="80" t="s">
        <v>489</v>
      </c>
      <c r="I7" s="78">
        <v>5</v>
      </c>
      <c r="J7" s="68">
        <v>910</v>
      </c>
      <c r="K7" s="73"/>
      <c r="L7" s="74"/>
      <c r="M7" s="64"/>
      <c r="N7" s="68">
        <v>48.05</v>
      </c>
      <c r="O7" s="36"/>
    </row>
    <row r="8" spans="1:17" ht="39" customHeight="1" x14ac:dyDescent="0.25">
      <c r="A8" s="39" t="str">
        <f t="shared" si="0"/>
        <v>DEL54</v>
      </c>
      <c r="B8" s="38" t="s">
        <v>466</v>
      </c>
      <c r="C8" s="38">
        <v>32</v>
      </c>
      <c r="D8" s="76" t="s">
        <v>425</v>
      </c>
      <c r="E8" s="72" t="s">
        <v>482</v>
      </c>
      <c r="F8" s="77" t="s">
        <v>413</v>
      </c>
      <c r="G8" s="75" t="s">
        <v>312</v>
      </c>
      <c r="H8" s="80" t="s">
        <v>489</v>
      </c>
      <c r="I8" s="78">
        <v>5</v>
      </c>
      <c r="J8" s="68">
        <v>910</v>
      </c>
      <c r="K8" s="73"/>
      <c r="L8" s="74"/>
      <c r="M8" s="64"/>
      <c r="N8" s="68">
        <v>42.25</v>
      </c>
      <c r="O8" s="36"/>
    </row>
    <row r="9" spans="1:17" ht="39" customHeight="1" x14ac:dyDescent="0.25">
      <c r="A9" s="39" t="str">
        <f t="shared" si="0"/>
        <v>DEL54</v>
      </c>
      <c r="B9" s="38" t="s">
        <v>466</v>
      </c>
      <c r="C9" s="38">
        <v>33</v>
      </c>
      <c r="D9" s="76" t="s">
        <v>425</v>
      </c>
      <c r="E9" s="72" t="s">
        <v>480</v>
      </c>
      <c r="F9" s="77" t="s">
        <v>413</v>
      </c>
      <c r="G9" s="75" t="s">
        <v>312</v>
      </c>
      <c r="H9" s="80" t="s">
        <v>490</v>
      </c>
      <c r="I9" s="78">
        <v>5</v>
      </c>
      <c r="J9" s="68">
        <v>910</v>
      </c>
      <c r="K9" s="73"/>
      <c r="L9" s="74"/>
      <c r="M9" s="64"/>
      <c r="N9" s="68">
        <v>36.200000000000003</v>
      </c>
      <c r="O9" s="36"/>
    </row>
    <row r="10" spans="1:17" ht="39" customHeight="1" x14ac:dyDescent="0.25">
      <c r="A10" s="39" t="str">
        <f t="shared" si="0"/>
        <v>DEL54</v>
      </c>
      <c r="B10" s="38" t="s">
        <v>466</v>
      </c>
      <c r="C10" s="38">
        <v>33</v>
      </c>
      <c r="D10" s="76" t="s">
        <v>425</v>
      </c>
      <c r="E10" s="72" t="s">
        <v>482</v>
      </c>
      <c r="F10" s="77" t="s">
        <v>413</v>
      </c>
      <c r="G10" s="75" t="s">
        <v>312</v>
      </c>
      <c r="H10" s="80" t="s">
        <v>490</v>
      </c>
      <c r="I10" s="78">
        <v>5</v>
      </c>
      <c r="J10" s="68">
        <v>910</v>
      </c>
      <c r="K10" s="73"/>
      <c r="L10" s="74"/>
      <c r="M10" s="64"/>
      <c r="N10" s="68">
        <v>42.25</v>
      </c>
      <c r="O10" s="36"/>
    </row>
    <row r="11" spans="1:17" ht="39" customHeight="1" x14ac:dyDescent="0.25">
      <c r="A11" s="39" t="str">
        <f t="shared" si="0"/>
        <v>DEL54</v>
      </c>
      <c r="B11" s="38" t="s">
        <v>466</v>
      </c>
      <c r="C11" s="38">
        <v>34</v>
      </c>
      <c r="D11" s="76" t="s">
        <v>425</v>
      </c>
      <c r="E11" s="72" t="s">
        <v>480</v>
      </c>
      <c r="F11" s="77" t="s">
        <v>413</v>
      </c>
      <c r="G11" s="75" t="s">
        <v>312</v>
      </c>
      <c r="H11" s="80" t="s">
        <v>481</v>
      </c>
      <c r="I11" s="78">
        <v>5</v>
      </c>
      <c r="J11" s="68">
        <v>910</v>
      </c>
      <c r="K11" s="73"/>
      <c r="L11" s="74"/>
      <c r="M11" s="64"/>
      <c r="N11" s="68">
        <v>0</v>
      </c>
      <c r="O11" s="36"/>
    </row>
    <row r="12" spans="1:17" ht="39" customHeight="1" x14ac:dyDescent="0.25">
      <c r="A12" s="39" t="str">
        <f t="shared" si="0"/>
        <v>DEL54</v>
      </c>
      <c r="B12" s="38" t="s">
        <v>466</v>
      </c>
      <c r="C12" s="38">
        <v>34</v>
      </c>
      <c r="D12" s="76" t="s">
        <v>425</v>
      </c>
      <c r="E12" s="72" t="s">
        <v>482</v>
      </c>
      <c r="F12" s="77" t="s">
        <v>413</v>
      </c>
      <c r="G12" s="75" t="s">
        <v>312</v>
      </c>
      <c r="H12" s="80" t="s">
        <v>481</v>
      </c>
      <c r="I12" s="78">
        <v>5</v>
      </c>
      <c r="J12" s="68">
        <v>910</v>
      </c>
      <c r="K12" s="73"/>
      <c r="L12" s="74"/>
      <c r="M12" s="64"/>
      <c r="N12" s="68">
        <v>42.45</v>
      </c>
      <c r="O12" s="36"/>
    </row>
    <row r="13" spans="1:17" ht="39" customHeight="1" x14ac:dyDescent="0.25">
      <c r="A13" s="39" t="str">
        <f t="shared" si="0"/>
        <v>DEL54</v>
      </c>
      <c r="B13" s="38" t="s">
        <v>466</v>
      </c>
      <c r="C13" s="38">
        <v>34</v>
      </c>
      <c r="D13" s="76" t="s">
        <v>425</v>
      </c>
      <c r="E13" s="72" t="s">
        <v>483</v>
      </c>
      <c r="F13" s="77" t="s">
        <v>413</v>
      </c>
      <c r="G13" s="75" t="s">
        <v>312</v>
      </c>
      <c r="H13" s="80" t="s">
        <v>481</v>
      </c>
      <c r="I13" s="78">
        <v>5</v>
      </c>
      <c r="J13" s="68">
        <v>910</v>
      </c>
      <c r="K13" s="73"/>
      <c r="L13" s="74"/>
      <c r="M13" s="64"/>
      <c r="N13" s="68">
        <v>0</v>
      </c>
      <c r="O13" s="36"/>
    </row>
    <row r="14" spans="1:17" ht="39" customHeight="1" x14ac:dyDescent="0.25">
      <c r="A14" s="39" t="str">
        <f t="shared" si="0"/>
        <v>DEL54</v>
      </c>
      <c r="B14" s="38" t="s">
        <v>466</v>
      </c>
      <c r="C14" s="38">
        <v>34</v>
      </c>
      <c r="D14" s="76" t="s">
        <v>425</v>
      </c>
      <c r="E14" s="72" t="s">
        <v>484</v>
      </c>
      <c r="F14" s="77" t="s">
        <v>413</v>
      </c>
      <c r="G14" s="75" t="s">
        <v>312</v>
      </c>
      <c r="H14" s="80" t="s">
        <v>485</v>
      </c>
      <c r="I14" s="78">
        <v>5</v>
      </c>
      <c r="J14" s="68">
        <v>910</v>
      </c>
      <c r="K14" s="73"/>
      <c r="L14" s="74"/>
      <c r="M14" s="64"/>
      <c r="N14" s="68">
        <v>0</v>
      </c>
      <c r="O14" s="36"/>
    </row>
    <row r="15" spans="1:17" ht="39" customHeight="1" x14ac:dyDescent="0.25">
      <c r="A15" s="39" t="str">
        <f t="shared" si="0"/>
        <v>DEL54</v>
      </c>
      <c r="B15" s="38" t="s">
        <v>466</v>
      </c>
      <c r="C15" s="38">
        <v>35</v>
      </c>
      <c r="D15" s="76" t="s">
        <v>425</v>
      </c>
      <c r="E15" s="72" t="s">
        <v>480</v>
      </c>
      <c r="F15" s="77" t="s">
        <v>413</v>
      </c>
      <c r="G15" s="75" t="s">
        <v>312</v>
      </c>
      <c r="H15" s="80" t="s">
        <v>486</v>
      </c>
      <c r="I15" s="78">
        <v>5</v>
      </c>
      <c r="J15" s="68">
        <v>910</v>
      </c>
      <c r="K15" s="73"/>
      <c r="L15" s="74"/>
      <c r="M15" s="64"/>
      <c r="N15" s="68">
        <v>0</v>
      </c>
      <c r="O15" s="36"/>
    </row>
    <row r="16" spans="1:17" ht="39" customHeight="1" x14ac:dyDescent="0.25">
      <c r="A16" s="39" t="str">
        <f t="shared" si="0"/>
        <v>DEL54</v>
      </c>
      <c r="B16" s="38" t="s">
        <v>466</v>
      </c>
      <c r="C16" s="38">
        <v>35</v>
      </c>
      <c r="D16" s="76" t="s">
        <v>425</v>
      </c>
      <c r="E16" s="72" t="s">
        <v>482</v>
      </c>
      <c r="F16" s="77" t="s">
        <v>413</v>
      </c>
      <c r="G16" s="75" t="s">
        <v>312</v>
      </c>
      <c r="H16" s="80" t="s">
        <v>487</v>
      </c>
      <c r="I16" s="78">
        <v>5</v>
      </c>
      <c r="J16" s="68">
        <v>910</v>
      </c>
      <c r="K16" s="73"/>
      <c r="L16" s="74"/>
      <c r="M16" s="64"/>
      <c r="N16" s="68">
        <v>0</v>
      </c>
      <c r="O16" s="36"/>
    </row>
    <row r="17" spans="1:15" ht="39" customHeight="1" x14ac:dyDescent="0.25">
      <c r="A17" s="39" t="str">
        <f t="shared" si="0"/>
        <v>DEL54</v>
      </c>
      <c r="B17" s="38" t="s">
        <v>466</v>
      </c>
      <c r="C17" s="38">
        <v>35</v>
      </c>
      <c r="D17" s="76" t="s">
        <v>425</v>
      </c>
      <c r="E17" s="72" t="s">
        <v>483</v>
      </c>
      <c r="F17" s="77" t="s">
        <v>413</v>
      </c>
      <c r="G17" s="75" t="s">
        <v>312</v>
      </c>
      <c r="H17" s="80" t="s">
        <v>486</v>
      </c>
      <c r="I17" s="78">
        <v>5</v>
      </c>
      <c r="J17" s="68">
        <v>910</v>
      </c>
      <c r="K17" s="73"/>
      <c r="L17" s="74"/>
      <c r="M17" s="64"/>
      <c r="N17" s="68">
        <v>0</v>
      </c>
      <c r="O17" s="36"/>
    </row>
    <row r="18" spans="1:15" ht="15.75" x14ac:dyDescent="0.25">
      <c r="A18" s="39" t="s">
        <v>337</v>
      </c>
      <c r="B18" s="76" t="s">
        <v>466</v>
      </c>
      <c r="C18" s="76">
        <v>34</v>
      </c>
      <c r="D18" s="76" t="s">
        <v>109</v>
      </c>
      <c r="E18" s="72" t="s">
        <v>518</v>
      </c>
      <c r="F18" s="77" t="s">
        <v>411</v>
      </c>
      <c r="G18" s="75" t="s">
        <v>415</v>
      </c>
      <c r="H18" s="72" t="s">
        <v>519</v>
      </c>
      <c r="I18" s="78"/>
      <c r="J18" s="73"/>
      <c r="K18" s="73">
        <v>427.33</v>
      </c>
      <c r="L18" s="74"/>
      <c r="M18" s="64"/>
      <c r="N18" s="72"/>
    </row>
  </sheetData>
  <conditionalFormatting sqref="L3:L4">
    <cfRule type="cellIs" dxfId="129" priority="10" stopIfTrue="1" operator="equal">
      <formula>#REF!</formula>
    </cfRule>
  </conditionalFormatting>
  <conditionalFormatting sqref="L5">
    <cfRule type="cellIs" dxfId="128" priority="9" stopIfTrue="1" operator="equal">
      <formula>#REF!</formula>
    </cfRule>
  </conditionalFormatting>
  <conditionalFormatting sqref="L6:L10">
    <cfRule type="cellIs" dxfId="127" priority="5" stopIfTrue="1" operator="equal">
      <formula>#REF!</formula>
    </cfRule>
  </conditionalFormatting>
  <conditionalFormatting sqref="L11:L14">
    <cfRule type="cellIs" dxfId="126" priority="3" stopIfTrue="1" operator="equal">
      <formula>#REF!</formula>
    </cfRule>
  </conditionalFormatting>
  <conditionalFormatting sqref="L15:L17">
    <cfRule type="cellIs" dxfId="125" priority="2" stopIfTrue="1" operator="equal">
      <formula>#REF!</formula>
    </cfRule>
  </conditionalFormatting>
  <conditionalFormatting sqref="L18">
    <cfRule type="cellIs" dxfId="124" priority="1" stopIfTrue="1" operator="equal">
      <formula>#REF!</formula>
    </cfRule>
  </conditionalFormatting>
  <dataValidations count="3">
    <dataValidation type="list" allowBlank="1" showInputMessage="1" showErrorMessage="1" sqref="E1" xr:uid="{00000000-0002-0000-0800-000000000000}">
      <formula1>semaine</formula1>
    </dataValidation>
    <dataValidation type="list" showInputMessage="1" showErrorMessage="1" sqref="G1" xr:uid="{00000000-0002-0000-08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800-000002000000}">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9">
    <pageSetUpPr fitToPage="1"/>
  </sheetPr>
  <dimension ref="A1:Q5"/>
  <sheetViews>
    <sheetView zoomScale="70" zoomScaleNormal="70" workbookViewId="0">
      <pane ySplit="2" topLeftCell="A3" activePane="bottomLeft" state="frozen"/>
      <selection activeCell="A4" sqref="A4:N4"/>
      <selection pane="bottomLeft" activeCell="A3" sqref="A3:N5"/>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5.7109375" bestFit="1" customWidth="1"/>
    <col min="8" max="8" width="41.28515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7.285156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1.5" x14ac:dyDescent="0.25">
      <c r="A3" s="39" t="s">
        <v>338</v>
      </c>
      <c r="B3" s="76" t="s">
        <v>492</v>
      </c>
      <c r="C3" s="76">
        <v>26</v>
      </c>
      <c r="D3" s="76" t="s">
        <v>520</v>
      </c>
      <c r="E3" s="72" t="s">
        <v>521</v>
      </c>
      <c r="F3" s="77" t="s">
        <v>411</v>
      </c>
      <c r="G3" s="75" t="s">
        <v>415</v>
      </c>
      <c r="H3" s="83" t="s">
        <v>522</v>
      </c>
      <c r="I3" s="78">
        <v>2</v>
      </c>
      <c r="J3" s="73">
        <v>1000</v>
      </c>
      <c r="K3" s="73"/>
      <c r="L3" s="74"/>
      <c r="M3" s="64"/>
      <c r="N3" s="92"/>
    </row>
    <row r="4" spans="1:17" ht="15.75" x14ac:dyDescent="0.25">
      <c r="A4" s="39" t="s">
        <v>338</v>
      </c>
      <c r="B4" s="76" t="s">
        <v>448</v>
      </c>
      <c r="C4" s="76">
        <v>31</v>
      </c>
      <c r="D4" s="76" t="s">
        <v>523</v>
      </c>
      <c r="E4" s="72" t="s">
        <v>524</v>
      </c>
      <c r="F4" s="77" t="s">
        <v>411</v>
      </c>
      <c r="G4" s="75" t="s">
        <v>415</v>
      </c>
      <c r="H4" s="83" t="s">
        <v>525</v>
      </c>
      <c r="I4" s="78">
        <v>1</v>
      </c>
      <c r="J4" s="73">
        <v>300</v>
      </c>
      <c r="K4" s="73"/>
      <c r="L4" s="74"/>
      <c r="M4" s="64"/>
      <c r="N4" s="92"/>
    </row>
    <row r="5" spans="1:17" ht="15.75" x14ac:dyDescent="0.25">
      <c r="A5" s="39" t="s">
        <v>338</v>
      </c>
      <c r="B5" s="76" t="s">
        <v>466</v>
      </c>
      <c r="C5" s="76">
        <v>35</v>
      </c>
      <c r="D5" s="76" t="s">
        <v>526</v>
      </c>
      <c r="E5" s="72" t="s">
        <v>521</v>
      </c>
      <c r="F5" s="77" t="s">
        <v>411</v>
      </c>
      <c r="G5" s="75" t="s">
        <v>415</v>
      </c>
      <c r="H5" s="83" t="s">
        <v>527</v>
      </c>
      <c r="I5" s="78">
        <v>1</v>
      </c>
      <c r="J5" s="73">
        <v>1300</v>
      </c>
      <c r="K5" s="73"/>
      <c r="L5" s="74"/>
      <c r="M5" s="64"/>
      <c r="N5" s="92"/>
    </row>
  </sheetData>
  <conditionalFormatting sqref="L3">
    <cfRule type="cellIs" dxfId="123" priority="3" stopIfTrue="1" operator="equal">
      <formula>#REF!</formula>
    </cfRule>
  </conditionalFormatting>
  <conditionalFormatting sqref="L4">
    <cfRule type="cellIs" dxfId="122" priority="2" stopIfTrue="1" operator="equal">
      <formula>#REF!</formula>
    </cfRule>
  </conditionalFormatting>
  <conditionalFormatting sqref="L5">
    <cfRule type="cellIs" dxfId="121"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900-000000000000}">
      <formula1>#REF!</formula1>
    </dataValidation>
    <dataValidation type="list" showInputMessage="1" showErrorMessage="1" sqref="G1" xr:uid="{00000000-0002-0000-0900-000001000000}">
      <formula1>Centre</formula1>
    </dataValidation>
    <dataValidation type="list" allowBlank="1" showInputMessage="1" showErrorMessage="1" sqref="E1" xr:uid="{00000000-0002-0000-0900-000002000000}">
      <formula1>semaine</formula1>
    </dataValidation>
    <dataValidation type="list" allowBlank="1" showInputMessage="1" showErrorMessage="1" sqref="F4" xr:uid="{615D6133-DCE7-423A-BC26-675A98E97275}">
      <formula1>Famille</formula1>
    </dataValidation>
    <dataValidation type="list" allowBlank="1" showInputMessage="1" showErrorMessage="1" sqref="G4" xr:uid="{7F80761F-F1A3-40B5-9C2D-5568CEE7B9AB}">
      <formula1>OFFSET(TCD_Cell,MATCH(F4,TCD,0),0,COUNTIFS(Famille_Comp,F4))</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pageSetUpPr fitToPage="1"/>
  </sheetPr>
  <dimension ref="A1:Q10"/>
  <sheetViews>
    <sheetView zoomScale="60" zoomScaleNormal="60" workbookViewId="0">
      <pane ySplit="2" topLeftCell="A3" activePane="bottomLeft" state="frozen"/>
      <selection activeCell="A4" sqref="A4:N4"/>
      <selection pane="bottomLeft" activeCell="A3" sqref="A3:N10"/>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94.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9</v>
      </c>
      <c r="H1" s="62"/>
      <c r="I1" s="40"/>
      <c r="J1" s="5"/>
      <c r="K1" s="5"/>
      <c r="L1" s="5"/>
      <c r="M1" s="5"/>
      <c r="N1" s="66"/>
    </row>
    <row r="2" spans="1:17" ht="75.7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15.75" x14ac:dyDescent="0.25">
      <c r="A3" s="39" t="s">
        <v>340</v>
      </c>
      <c r="B3" s="85" t="s">
        <v>492</v>
      </c>
      <c r="C3" s="85">
        <v>26</v>
      </c>
      <c r="D3" s="85" t="s">
        <v>528</v>
      </c>
      <c r="E3" s="86" t="s">
        <v>529</v>
      </c>
      <c r="F3" s="87" t="s">
        <v>411</v>
      </c>
      <c r="G3" s="88" t="s">
        <v>415</v>
      </c>
      <c r="H3" s="86" t="s">
        <v>530</v>
      </c>
      <c r="I3" s="89"/>
      <c r="J3" s="90"/>
      <c r="K3" s="90">
        <v>21.2</v>
      </c>
      <c r="L3" s="74"/>
      <c r="M3" s="64"/>
      <c r="N3" s="92"/>
    </row>
    <row r="4" spans="1:17" ht="15.75" x14ac:dyDescent="0.25">
      <c r="A4" s="39" t="s">
        <v>340</v>
      </c>
      <c r="B4" s="85" t="s">
        <v>448</v>
      </c>
      <c r="C4" s="85">
        <v>30</v>
      </c>
      <c r="D4" s="85" t="s">
        <v>156</v>
      </c>
      <c r="E4" s="86" t="s">
        <v>531</v>
      </c>
      <c r="F4" s="87" t="s">
        <v>411</v>
      </c>
      <c r="G4" s="88" t="s">
        <v>415</v>
      </c>
      <c r="H4" s="86" t="s">
        <v>532</v>
      </c>
      <c r="I4" s="89"/>
      <c r="J4" s="90"/>
      <c r="K4" s="90">
        <v>247.38</v>
      </c>
      <c r="L4" s="74"/>
      <c r="M4" s="64" t="s">
        <v>507</v>
      </c>
      <c r="N4" s="92" t="s">
        <v>533</v>
      </c>
    </row>
    <row r="5" spans="1:17" ht="15.75" x14ac:dyDescent="0.25">
      <c r="A5" s="39" t="s">
        <v>340</v>
      </c>
      <c r="B5" s="85" t="s">
        <v>448</v>
      </c>
      <c r="C5" s="85">
        <v>31</v>
      </c>
      <c r="D5" s="85" t="s">
        <v>156</v>
      </c>
      <c r="E5" s="86" t="s">
        <v>534</v>
      </c>
      <c r="F5" s="87" t="s">
        <v>411</v>
      </c>
      <c r="G5" s="88" t="s">
        <v>415</v>
      </c>
      <c r="H5" s="86" t="s">
        <v>535</v>
      </c>
      <c r="I5" s="89"/>
      <c r="J5" s="90"/>
      <c r="K5" s="90">
        <v>359.55</v>
      </c>
      <c r="L5" s="74"/>
      <c r="M5" s="64" t="s">
        <v>507</v>
      </c>
      <c r="N5" s="92" t="s">
        <v>536</v>
      </c>
    </row>
    <row r="6" spans="1:17" ht="15.75" x14ac:dyDescent="0.25">
      <c r="A6" s="39" t="s">
        <v>340</v>
      </c>
      <c r="B6" s="76" t="s">
        <v>466</v>
      </c>
      <c r="C6" s="76">
        <v>32</v>
      </c>
      <c r="D6" s="76" t="s">
        <v>537</v>
      </c>
      <c r="E6" s="72" t="s">
        <v>538</v>
      </c>
      <c r="F6" s="77" t="s">
        <v>411</v>
      </c>
      <c r="G6" s="75" t="s">
        <v>415</v>
      </c>
      <c r="H6" s="72" t="s">
        <v>539</v>
      </c>
      <c r="I6" s="78"/>
      <c r="J6" s="73"/>
      <c r="K6" s="73">
        <v>106.75</v>
      </c>
      <c r="L6" s="74"/>
      <c r="M6" s="64"/>
      <c r="N6" s="92"/>
    </row>
    <row r="7" spans="1:17" ht="15.75" x14ac:dyDescent="0.25">
      <c r="A7" s="39" t="s">
        <v>340</v>
      </c>
      <c r="B7" s="76" t="s">
        <v>466</v>
      </c>
      <c r="C7" s="76">
        <v>33</v>
      </c>
      <c r="D7" s="76" t="s">
        <v>528</v>
      </c>
      <c r="E7" s="72" t="s">
        <v>540</v>
      </c>
      <c r="F7" s="77" t="s">
        <v>411</v>
      </c>
      <c r="G7" s="75" t="s">
        <v>415</v>
      </c>
      <c r="H7" s="72" t="s">
        <v>541</v>
      </c>
      <c r="I7" s="78"/>
      <c r="J7" s="73"/>
      <c r="K7" s="73">
        <v>217.86</v>
      </c>
      <c r="L7" s="74"/>
      <c r="M7" s="64"/>
      <c r="N7" s="92"/>
    </row>
    <row r="8" spans="1:17" ht="15.75" x14ac:dyDescent="0.25">
      <c r="A8" s="39" t="s">
        <v>340</v>
      </c>
      <c r="B8" s="76" t="s">
        <v>466</v>
      </c>
      <c r="C8" s="76">
        <v>33</v>
      </c>
      <c r="D8" s="76" t="s">
        <v>528</v>
      </c>
      <c r="E8" s="72" t="s">
        <v>542</v>
      </c>
      <c r="F8" s="77" t="s">
        <v>411</v>
      </c>
      <c r="G8" s="75" t="s">
        <v>415</v>
      </c>
      <c r="H8" s="72" t="s">
        <v>543</v>
      </c>
      <c r="I8" s="78"/>
      <c r="J8" s="73"/>
      <c r="K8" s="73">
        <v>18.8</v>
      </c>
      <c r="L8" s="74"/>
      <c r="M8" s="64"/>
      <c r="N8" s="92"/>
    </row>
    <row r="9" spans="1:17" ht="15.75" x14ac:dyDescent="0.25">
      <c r="A9" s="39" t="s">
        <v>340</v>
      </c>
      <c r="B9" s="76" t="s">
        <v>466</v>
      </c>
      <c r="C9" s="76">
        <v>34</v>
      </c>
      <c r="D9" s="76" t="s">
        <v>544</v>
      </c>
      <c r="E9" s="72" t="s">
        <v>545</v>
      </c>
      <c r="F9" s="77" t="s">
        <v>411</v>
      </c>
      <c r="G9" s="75" t="s">
        <v>415</v>
      </c>
      <c r="H9" s="72" t="s">
        <v>546</v>
      </c>
      <c r="I9" s="78"/>
      <c r="J9" s="73"/>
      <c r="K9" s="73">
        <v>496.31</v>
      </c>
      <c r="L9" s="74"/>
      <c r="M9" s="64"/>
      <c r="N9" s="92"/>
    </row>
    <row r="10" spans="1:17" ht="15.75" x14ac:dyDescent="0.25">
      <c r="A10" s="39" t="s">
        <v>340</v>
      </c>
      <c r="B10" s="76" t="s">
        <v>466</v>
      </c>
      <c r="C10" s="76">
        <v>35</v>
      </c>
      <c r="D10" s="76" t="s">
        <v>547</v>
      </c>
      <c r="E10" s="72" t="s">
        <v>548</v>
      </c>
      <c r="F10" s="77" t="s">
        <v>411</v>
      </c>
      <c r="G10" s="75" t="s">
        <v>415</v>
      </c>
      <c r="H10" s="72" t="s">
        <v>549</v>
      </c>
      <c r="I10" s="78"/>
      <c r="J10" s="73"/>
      <c r="K10" s="73">
        <v>75</v>
      </c>
      <c r="L10" s="74"/>
      <c r="M10" s="64"/>
      <c r="N10" s="92"/>
    </row>
  </sheetData>
  <conditionalFormatting sqref="L3">
    <cfRule type="cellIs" dxfId="120" priority="5" stopIfTrue="1" operator="equal">
      <formula>#REF!</formula>
    </cfRule>
  </conditionalFormatting>
  <conditionalFormatting sqref="L4:L6">
    <cfRule type="cellIs" dxfId="119" priority="4" stopIfTrue="1" operator="equal">
      <formula>#REF!</formula>
    </cfRule>
  </conditionalFormatting>
  <conditionalFormatting sqref="L7:L8">
    <cfRule type="cellIs" dxfId="118" priority="3" stopIfTrue="1" operator="equal">
      <formula>#REF!</formula>
    </cfRule>
  </conditionalFormatting>
  <conditionalFormatting sqref="L9">
    <cfRule type="cellIs" dxfId="117" priority="2" stopIfTrue="1" operator="equal">
      <formula>#REF!</formula>
    </cfRule>
  </conditionalFormatting>
  <conditionalFormatting sqref="L10">
    <cfRule type="cellIs" dxfId="116" priority="1" stopIfTrue="1" operator="equal">
      <formula>#REF!</formula>
    </cfRule>
  </conditionalFormatting>
  <dataValidations disablePrompts="1" count="3">
    <dataValidation type="list" allowBlank="1" showInputMessage="1" showErrorMessage="1" sqref="E1" xr:uid="{00000000-0002-0000-0A00-000000000000}">
      <formula1>semaine</formula1>
    </dataValidation>
    <dataValidation type="list" showInputMessage="1" showErrorMessage="1" sqref="G1" xr:uid="{00000000-0002-0000-0A00-000001000000}">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xr:uid="{00000000-0002-0000-0A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1">
    <pageSetUpPr fitToPage="1"/>
  </sheetPr>
  <dimension ref="A1:Q12"/>
  <sheetViews>
    <sheetView zoomScale="70" zoomScaleNormal="70" workbookViewId="0">
      <pane ySplit="2" topLeftCell="A3" activePane="bottomLeft" state="frozen"/>
      <selection activeCell="A4" sqref="A4:N4"/>
      <selection pane="bottomLeft" activeCell="A3" sqref="A3:N12"/>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6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11"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0" si="0">"DEL"&amp;LEFT($G$1,2)</f>
        <v>DEL58</v>
      </c>
      <c r="B3" s="38" t="s">
        <v>466</v>
      </c>
      <c r="C3" s="38">
        <v>32</v>
      </c>
      <c r="D3" s="76" t="s">
        <v>424</v>
      </c>
      <c r="E3" s="72" t="s">
        <v>454</v>
      </c>
      <c r="F3" s="77" t="s">
        <v>413</v>
      </c>
      <c r="G3" s="75" t="s">
        <v>312</v>
      </c>
      <c r="H3" s="80"/>
      <c r="I3" s="78">
        <v>5</v>
      </c>
      <c r="J3" s="68">
        <v>910</v>
      </c>
      <c r="K3" s="73"/>
      <c r="L3" s="74"/>
      <c r="M3" s="64"/>
      <c r="N3" s="68">
        <v>40</v>
      </c>
      <c r="O3" s="36"/>
    </row>
    <row r="4" spans="1:17" ht="39" customHeight="1" x14ac:dyDescent="0.25">
      <c r="A4" s="39" t="str">
        <f t="shared" si="0"/>
        <v>DEL58</v>
      </c>
      <c r="B4" s="38" t="s">
        <v>466</v>
      </c>
      <c r="C4" s="38">
        <v>32</v>
      </c>
      <c r="D4" s="76" t="s">
        <v>457</v>
      </c>
      <c r="E4" s="72" t="s">
        <v>458</v>
      </c>
      <c r="F4" s="77" t="s">
        <v>459</v>
      </c>
      <c r="G4" s="75" t="s">
        <v>312</v>
      </c>
      <c r="H4" s="80"/>
      <c r="I4" s="78">
        <v>4</v>
      </c>
      <c r="J4" s="68">
        <v>640</v>
      </c>
      <c r="K4" s="73"/>
      <c r="L4" s="74"/>
      <c r="M4" s="64"/>
      <c r="N4" s="68">
        <v>32</v>
      </c>
      <c r="O4" s="36"/>
    </row>
    <row r="5" spans="1:17" ht="39" customHeight="1" x14ac:dyDescent="0.25">
      <c r="A5" s="39" t="str">
        <f t="shared" si="0"/>
        <v>DEL58</v>
      </c>
      <c r="B5" s="38" t="s">
        <v>466</v>
      </c>
      <c r="C5" s="38">
        <v>33</v>
      </c>
      <c r="D5" s="76" t="s">
        <v>424</v>
      </c>
      <c r="E5" s="72" t="s">
        <v>454</v>
      </c>
      <c r="F5" s="77" t="s">
        <v>413</v>
      </c>
      <c r="G5" s="75" t="s">
        <v>312</v>
      </c>
      <c r="H5" s="80"/>
      <c r="I5" s="78">
        <v>5</v>
      </c>
      <c r="J5" s="68">
        <v>910</v>
      </c>
      <c r="K5" s="73"/>
      <c r="L5" s="74"/>
      <c r="M5" s="64"/>
      <c r="N5" s="68">
        <v>40</v>
      </c>
      <c r="O5" s="36"/>
    </row>
    <row r="6" spans="1:17" ht="39" customHeight="1" x14ac:dyDescent="0.25">
      <c r="A6" s="39" t="str">
        <f t="shared" si="0"/>
        <v>DEL58</v>
      </c>
      <c r="B6" s="38" t="s">
        <v>466</v>
      </c>
      <c r="C6" s="38">
        <v>33</v>
      </c>
      <c r="D6" s="76" t="s">
        <v>457</v>
      </c>
      <c r="E6" s="72" t="s">
        <v>458</v>
      </c>
      <c r="F6" s="77" t="s">
        <v>459</v>
      </c>
      <c r="G6" s="75" t="s">
        <v>312</v>
      </c>
      <c r="H6" s="80"/>
      <c r="I6" s="78">
        <v>3</v>
      </c>
      <c r="J6" s="68">
        <v>546</v>
      </c>
      <c r="K6" s="73"/>
      <c r="L6" s="74"/>
      <c r="M6" s="64"/>
      <c r="N6" s="68">
        <v>24</v>
      </c>
      <c r="O6" s="36"/>
    </row>
    <row r="7" spans="1:17" ht="39" customHeight="1" x14ac:dyDescent="0.25">
      <c r="A7" s="39" t="str">
        <f t="shared" si="0"/>
        <v>DEL58</v>
      </c>
      <c r="B7" s="38" t="s">
        <v>466</v>
      </c>
      <c r="C7" s="38">
        <v>34</v>
      </c>
      <c r="D7" s="76" t="s">
        <v>424</v>
      </c>
      <c r="E7" s="72" t="s">
        <v>454</v>
      </c>
      <c r="F7" s="77" t="s">
        <v>413</v>
      </c>
      <c r="G7" s="75" t="s">
        <v>312</v>
      </c>
      <c r="H7" s="80"/>
      <c r="I7" s="78">
        <v>5</v>
      </c>
      <c r="J7" s="68">
        <v>910</v>
      </c>
      <c r="K7" s="73"/>
      <c r="L7" s="74"/>
      <c r="M7" s="64"/>
      <c r="N7" s="68">
        <v>40</v>
      </c>
      <c r="O7" s="36"/>
    </row>
    <row r="8" spans="1:17" ht="39" customHeight="1" x14ac:dyDescent="0.25">
      <c r="A8" s="39" t="str">
        <f t="shared" si="0"/>
        <v>DEL58</v>
      </c>
      <c r="B8" s="38" t="s">
        <v>466</v>
      </c>
      <c r="C8" s="38">
        <v>34</v>
      </c>
      <c r="D8" s="76" t="s">
        <v>457</v>
      </c>
      <c r="E8" s="72" t="s">
        <v>458</v>
      </c>
      <c r="F8" s="77" t="s">
        <v>413</v>
      </c>
      <c r="G8" s="75" t="s">
        <v>312</v>
      </c>
      <c r="H8" s="80"/>
      <c r="I8" s="78">
        <v>3</v>
      </c>
      <c r="J8" s="68">
        <v>546</v>
      </c>
      <c r="K8" s="73"/>
      <c r="L8" s="74"/>
      <c r="M8" s="64"/>
      <c r="N8" s="68">
        <v>24</v>
      </c>
      <c r="O8" s="36"/>
    </row>
    <row r="9" spans="1:17" ht="39" customHeight="1" x14ac:dyDescent="0.25">
      <c r="A9" s="39" t="str">
        <f t="shared" si="0"/>
        <v>DEL58</v>
      </c>
      <c r="B9" s="38" t="s">
        <v>466</v>
      </c>
      <c r="C9" s="38">
        <v>35</v>
      </c>
      <c r="D9" s="76" t="s">
        <v>424</v>
      </c>
      <c r="E9" s="72" t="s">
        <v>454</v>
      </c>
      <c r="F9" s="77" t="s">
        <v>413</v>
      </c>
      <c r="G9" s="75" t="s">
        <v>312</v>
      </c>
      <c r="H9" s="80"/>
      <c r="I9" s="78">
        <v>5</v>
      </c>
      <c r="J9" s="68">
        <v>910</v>
      </c>
      <c r="K9" s="73"/>
      <c r="L9" s="74"/>
      <c r="M9" s="64"/>
      <c r="N9" s="68">
        <v>40</v>
      </c>
      <c r="O9" s="36"/>
    </row>
    <row r="10" spans="1:17" ht="39" customHeight="1" x14ac:dyDescent="0.25">
      <c r="A10" s="39" t="str">
        <f t="shared" si="0"/>
        <v>DEL58</v>
      </c>
      <c r="B10" s="38" t="s">
        <v>466</v>
      </c>
      <c r="C10" s="38">
        <v>35</v>
      </c>
      <c r="D10" s="76" t="s">
        <v>457</v>
      </c>
      <c r="E10" s="72" t="s">
        <v>458</v>
      </c>
      <c r="F10" s="77" t="s">
        <v>459</v>
      </c>
      <c r="G10" s="75" t="s">
        <v>312</v>
      </c>
      <c r="H10" s="80"/>
      <c r="I10" s="78">
        <v>5</v>
      </c>
      <c r="J10" s="68">
        <v>910</v>
      </c>
      <c r="K10" s="73"/>
      <c r="L10" s="74"/>
      <c r="M10" s="64"/>
      <c r="N10" s="68">
        <v>40</v>
      </c>
      <c r="O10" s="36"/>
    </row>
    <row r="11" spans="1:17" ht="15.75" x14ac:dyDescent="0.25">
      <c r="A11" s="39" t="s">
        <v>341</v>
      </c>
      <c r="B11" s="76" t="s">
        <v>466</v>
      </c>
      <c r="C11" s="76">
        <v>33</v>
      </c>
      <c r="D11" s="76" t="s">
        <v>550</v>
      </c>
      <c r="E11" s="72" t="s">
        <v>551</v>
      </c>
      <c r="F11" s="77" t="s">
        <v>411</v>
      </c>
      <c r="G11" s="75" t="s">
        <v>415</v>
      </c>
      <c r="H11" s="72" t="s">
        <v>552</v>
      </c>
      <c r="I11" s="78"/>
      <c r="J11" s="73"/>
      <c r="K11" s="73">
        <v>259.01</v>
      </c>
      <c r="L11" s="74"/>
      <c r="M11" s="64"/>
      <c r="N11" s="92"/>
    </row>
    <row r="12" spans="1:17" ht="15.75" x14ac:dyDescent="0.25">
      <c r="A12" s="39" t="s">
        <v>341</v>
      </c>
      <c r="B12" s="76" t="s">
        <v>466</v>
      </c>
      <c r="C12" s="76">
        <v>33</v>
      </c>
      <c r="D12" s="76" t="s">
        <v>553</v>
      </c>
      <c r="E12" s="72" t="s">
        <v>554</v>
      </c>
      <c r="F12" s="77" t="s">
        <v>411</v>
      </c>
      <c r="G12" s="75" t="s">
        <v>415</v>
      </c>
      <c r="H12" s="72" t="s">
        <v>555</v>
      </c>
      <c r="I12" s="78"/>
      <c r="J12" s="73">
        <v>1700</v>
      </c>
      <c r="K12" s="73"/>
      <c r="L12" s="74"/>
      <c r="M12" s="64"/>
      <c r="N12" s="92"/>
    </row>
  </sheetData>
  <conditionalFormatting sqref="L3:L4">
    <cfRule type="cellIs" dxfId="115" priority="5" stopIfTrue="1" operator="equal">
      <formula>#REF!</formula>
    </cfRule>
  </conditionalFormatting>
  <conditionalFormatting sqref="L5:L6">
    <cfRule type="cellIs" dxfId="114" priority="4" stopIfTrue="1" operator="equal">
      <formula>#REF!</formula>
    </cfRule>
  </conditionalFormatting>
  <conditionalFormatting sqref="L7:L8">
    <cfRule type="cellIs" dxfId="113" priority="3" stopIfTrue="1" operator="equal">
      <formula>#REF!</formula>
    </cfRule>
  </conditionalFormatting>
  <conditionalFormatting sqref="L9:L10">
    <cfRule type="cellIs" dxfId="112" priority="2" stopIfTrue="1" operator="equal">
      <formula>#REF!</formula>
    </cfRule>
  </conditionalFormatting>
  <conditionalFormatting sqref="L11:L12">
    <cfRule type="cellIs" dxfId="111"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B00-000000000000}">
      <formula1>#REF!</formula1>
    </dataValidation>
    <dataValidation type="list" showInputMessage="1" showErrorMessage="1" sqref="G1" xr:uid="{00000000-0002-0000-0B00-000001000000}">
      <formula1>Centre</formula1>
    </dataValidation>
    <dataValidation type="list" allowBlank="1" showInputMessage="1" showErrorMessage="1" sqref="E1" xr:uid="{00000000-0002-0000-0B00-000002000000}">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2"/>
  <dimension ref="A1:Q17"/>
  <sheetViews>
    <sheetView zoomScale="70" zoomScaleNormal="70" workbookViewId="0">
      <pane ySplit="2" topLeftCell="A3" activePane="bottomLeft" state="frozen"/>
      <selection activeCell="A4" sqref="A4:N4"/>
      <selection pane="bottomLeft" activeCell="A3" sqref="A3:N17"/>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20.85546875" customWidth="1"/>
    <col min="7" max="7" width="29.28515625" customWidth="1"/>
    <col min="8" max="8" width="48.7109375" style="41" bestFit="1" customWidth="1"/>
    <col min="9" max="9" width="11.28515625" bestFit="1" customWidth="1"/>
    <col min="10" max="10" width="23.7109375" bestFit="1" customWidth="1"/>
    <col min="11" max="11" width="18.7109375" bestFit="1" customWidth="1"/>
    <col min="12" max="12" width="19" bestFit="1" customWidth="1"/>
    <col min="13" max="13" width="14.140625" bestFit="1" customWidth="1"/>
    <col min="14" max="14" width="17.7109375" style="69" bestFit="1"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78</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DEL59</v>
      </c>
      <c r="B3" s="38" t="s">
        <v>466</v>
      </c>
      <c r="C3" s="38">
        <v>32</v>
      </c>
      <c r="D3" s="76" t="s">
        <v>428</v>
      </c>
      <c r="E3" s="72" t="s">
        <v>443</v>
      </c>
      <c r="F3" s="77" t="s">
        <v>413</v>
      </c>
      <c r="G3" s="75" t="s">
        <v>312</v>
      </c>
      <c r="H3" s="80"/>
      <c r="I3" s="78">
        <v>5</v>
      </c>
      <c r="J3" s="68">
        <v>910</v>
      </c>
      <c r="K3" s="73"/>
      <c r="L3" s="74" t="s">
        <v>12</v>
      </c>
      <c r="M3" s="64"/>
      <c r="N3" s="68">
        <v>39.1</v>
      </c>
      <c r="O3" s="36"/>
    </row>
    <row r="4" spans="1:17" ht="39" customHeight="1" x14ac:dyDescent="0.25">
      <c r="A4" s="39" t="str">
        <f t="shared" si="0"/>
        <v>DEL59</v>
      </c>
      <c r="B4" s="38" t="s">
        <v>466</v>
      </c>
      <c r="C4" s="38">
        <v>32</v>
      </c>
      <c r="D4" s="76" t="s">
        <v>428</v>
      </c>
      <c r="E4" s="72" t="s">
        <v>444</v>
      </c>
      <c r="F4" s="77" t="s">
        <v>413</v>
      </c>
      <c r="G4" s="75" t="s">
        <v>312</v>
      </c>
      <c r="H4" s="80"/>
      <c r="I4" s="78">
        <v>4</v>
      </c>
      <c r="J4" s="68">
        <v>728</v>
      </c>
      <c r="K4" s="73"/>
      <c r="L4" s="74" t="s">
        <v>12</v>
      </c>
      <c r="M4" s="64"/>
      <c r="N4" s="68">
        <v>34.4</v>
      </c>
      <c r="O4" s="36"/>
    </row>
    <row r="5" spans="1:17" ht="39" customHeight="1" x14ac:dyDescent="0.25">
      <c r="A5" s="39" t="str">
        <f t="shared" si="0"/>
        <v>DEL59</v>
      </c>
      <c r="B5" s="38" t="s">
        <v>466</v>
      </c>
      <c r="C5" s="38">
        <v>32</v>
      </c>
      <c r="D5" s="76" t="s">
        <v>428</v>
      </c>
      <c r="E5" s="72" t="s">
        <v>469</v>
      </c>
      <c r="F5" s="77" t="s">
        <v>413</v>
      </c>
      <c r="G5" s="75" t="s">
        <v>312</v>
      </c>
      <c r="H5" s="80"/>
      <c r="I5" s="78">
        <v>5</v>
      </c>
      <c r="J5" s="68">
        <v>910</v>
      </c>
      <c r="K5" s="73"/>
      <c r="L5" s="74" t="s">
        <v>12</v>
      </c>
      <c r="M5" s="64"/>
      <c r="N5" s="68">
        <v>47</v>
      </c>
      <c r="O5" s="36"/>
    </row>
    <row r="6" spans="1:17" ht="39" customHeight="1" x14ac:dyDescent="0.25">
      <c r="A6" s="39" t="str">
        <f t="shared" si="0"/>
        <v>DEL59</v>
      </c>
      <c r="B6" s="38" t="s">
        <v>466</v>
      </c>
      <c r="C6" s="38">
        <v>33</v>
      </c>
      <c r="D6" s="76" t="s">
        <v>428</v>
      </c>
      <c r="E6" s="72" t="s">
        <v>443</v>
      </c>
      <c r="F6" s="77" t="s">
        <v>413</v>
      </c>
      <c r="G6" s="75" t="s">
        <v>312</v>
      </c>
      <c r="H6" s="80"/>
      <c r="I6" s="78">
        <v>4</v>
      </c>
      <c r="J6" s="68">
        <v>728</v>
      </c>
      <c r="K6" s="73"/>
      <c r="L6" s="74" t="s">
        <v>12</v>
      </c>
      <c r="M6" s="64"/>
      <c r="N6" s="68">
        <v>28.3</v>
      </c>
      <c r="O6" s="36"/>
    </row>
    <row r="7" spans="1:17" ht="39" customHeight="1" x14ac:dyDescent="0.25">
      <c r="A7" s="39" t="str">
        <f t="shared" si="0"/>
        <v>DEL59</v>
      </c>
      <c r="B7" s="38" t="s">
        <v>466</v>
      </c>
      <c r="C7" s="38">
        <v>33</v>
      </c>
      <c r="D7" s="76" t="s">
        <v>428</v>
      </c>
      <c r="E7" s="72" t="s">
        <v>444</v>
      </c>
      <c r="F7" s="77" t="s">
        <v>413</v>
      </c>
      <c r="G7" s="75" t="s">
        <v>312</v>
      </c>
      <c r="H7" s="80"/>
      <c r="I7" s="78">
        <v>2</v>
      </c>
      <c r="J7" s="68">
        <v>364</v>
      </c>
      <c r="K7" s="73"/>
      <c r="L7" s="74" t="s">
        <v>12</v>
      </c>
      <c r="M7" s="64"/>
      <c r="N7" s="68">
        <v>17.25</v>
      </c>
      <c r="O7" s="36"/>
    </row>
    <row r="8" spans="1:17" ht="39" customHeight="1" x14ac:dyDescent="0.25">
      <c r="A8" s="39" t="str">
        <f t="shared" si="0"/>
        <v>DEL59</v>
      </c>
      <c r="B8" s="38" t="s">
        <v>466</v>
      </c>
      <c r="C8" s="38">
        <v>33</v>
      </c>
      <c r="D8" s="76" t="s">
        <v>428</v>
      </c>
      <c r="E8" s="72" t="s">
        <v>469</v>
      </c>
      <c r="F8" s="77" t="s">
        <v>413</v>
      </c>
      <c r="G8" s="75" t="s">
        <v>312</v>
      </c>
      <c r="H8" s="80"/>
      <c r="I8" s="78">
        <v>5</v>
      </c>
      <c r="J8" s="68">
        <v>910</v>
      </c>
      <c r="K8" s="73"/>
      <c r="L8" s="74" t="s">
        <v>12</v>
      </c>
      <c r="M8" s="64"/>
      <c r="N8" s="68">
        <v>45.1</v>
      </c>
      <c r="O8" s="36"/>
    </row>
    <row r="9" spans="1:17" ht="39" customHeight="1" x14ac:dyDescent="0.25">
      <c r="A9" s="39" t="str">
        <f t="shared" si="0"/>
        <v>DEL59</v>
      </c>
      <c r="B9" s="38" t="s">
        <v>466</v>
      </c>
      <c r="C9" s="38">
        <v>34</v>
      </c>
      <c r="D9" s="76" t="s">
        <v>428</v>
      </c>
      <c r="E9" s="72" t="s">
        <v>443</v>
      </c>
      <c r="F9" s="77" t="s">
        <v>413</v>
      </c>
      <c r="G9" s="75" t="s">
        <v>312</v>
      </c>
      <c r="H9" s="80"/>
      <c r="I9" s="78">
        <v>5</v>
      </c>
      <c r="J9" s="68">
        <v>910</v>
      </c>
      <c r="K9" s="73"/>
      <c r="L9" s="74" t="s">
        <v>12</v>
      </c>
      <c r="M9" s="64"/>
      <c r="N9" s="68">
        <v>38</v>
      </c>
      <c r="O9" s="36"/>
    </row>
    <row r="10" spans="1:17" ht="39" customHeight="1" x14ac:dyDescent="0.25">
      <c r="A10" s="39" t="str">
        <f t="shared" si="0"/>
        <v>DEL59</v>
      </c>
      <c r="B10" s="38" t="s">
        <v>466</v>
      </c>
      <c r="C10" s="38">
        <v>34</v>
      </c>
      <c r="D10" s="76" t="s">
        <v>428</v>
      </c>
      <c r="E10" s="72" t="s">
        <v>444</v>
      </c>
      <c r="F10" s="77" t="s">
        <v>413</v>
      </c>
      <c r="G10" s="75" t="s">
        <v>312</v>
      </c>
      <c r="H10" s="80"/>
      <c r="I10" s="78">
        <v>4</v>
      </c>
      <c r="J10" s="68">
        <v>728</v>
      </c>
      <c r="K10" s="73"/>
      <c r="L10" s="74" t="s">
        <v>12</v>
      </c>
      <c r="M10" s="64"/>
      <c r="N10" s="68">
        <v>34.4</v>
      </c>
      <c r="O10" s="36"/>
    </row>
    <row r="11" spans="1:17" ht="39" customHeight="1" x14ac:dyDescent="0.25">
      <c r="A11" s="39" t="str">
        <f t="shared" si="0"/>
        <v>DEL59</v>
      </c>
      <c r="B11" s="38" t="s">
        <v>466</v>
      </c>
      <c r="C11" s="38">
        <v>35</v>
      </c>
      <c r="D11" s="76" t="s">
        <v>428</v>
      </c>
      <c r="E11" s="72" t="s">
        <v>443</v>
      </c>
      <c r="F11" s="77" t="s">
        <v>413</v>
      </c>
      <c r="G11" s="75" t="s">
        <v>312</v>
      </c>
      <c r="H11" s="80"/>
      <c r="I11" s="78">
        <v>5</v>
      </c>
      <c r="J11" s="68">
        <v>910</v>
      </c>
      <c r="K11" s="73"/>
      <c r="L11" s="74" t="s">
        <v>12</v>
      </c>
      <c r="M11" s="64"/>
      <c r="N11" s="68"/>
      <c r="O11" s="36" t="s">
        <v>491</v>
      </c>
    </row>
    <row r="12" spans="1:17" ht="15.75" x14ac:dyDescent="0.25">
      <c r="A12" s="39" t="s">
        <v>343</v>
      </c>
      <c r="B12" s="76" t="s">
        <v>556</v>
      </c>
      <c r="C12" s="76" t="s">
        <v>34</v>
      </c>
      <c r="D12" s="76" t="s">
        <v>557</v>
      </c>
      <c r="E12" s="72" t="s">
        <v>558</v>
      </c>
      <c r="F12" s="77" t="s">
        <v>411</v>
      </c>
      <c r="G12" s="75" t="s">
        <v>415</v>
      </c>
      <c r="H12" s="72" t="s">
        <v>559</v>
      </c>
      <c r="I12" s="78">
        <v>5</v>
      </c>
      <c r="J12" s="73">
        <v>649.12</v>
      </c>
      <c r="K12" s="73"/>
      <c r="L12" s="74" t="s">
        <v>12</v>
      </c>
      <c r="M12" s="93"/>
      <c r="N12" s="92" t="s">
        <v>560</v>
      </c>
    </row>
    <row r="13" spans="1:17" ht="15.75" x14ac:dyDescent="0.25">
      <c r="A13" s="91" t="s">
        <v>343</v>
      </c>
      <c r="B13" s="85" t="s">
        <v>492</v>
      </c>
      <c r="C13" s="85">
        <v>23</v>
      </c>
      <c r="D13" s="85" t="s">
        <v>528</v>
      </c>
      <c r="E13" s="86" t="s">
        <v>561</v>
      </c>
      <c r="F13" s="87" t="s">
        <v>411</v>
      </c>
      <c r="G13" s="88" t="s">
        <v>415</v>
      </c>
      <c r="H13" s="86" t="s">
        <v>562</v>
      </c>
      <c r="I13" s="89"/>
      <c r="J13" s="90">
        <v>81.010000000000005</v>
      </c>
      <c r="K13" s="90"/>
      <c r="L13" s="94" t="s">
        <v>12</v>
      </c>
      <c r="M13" s="64" t="s">
        <v>507</v>
      </c>
      <c r="N13" s="92" t="s">
        <v>563</v>
      </c>
    </row>
    <row r="14" spans="1:17" ht="15.75" x14ac:dyDescent="0.25">
      <c r="A14" s="39" t="s">
        <v>343</v>
      </c>
      <c r="B14" s="76" t="s">
        <v>492</v>
      </c>
      <c r="C14" s="76">
        <v>25</v>
      </c>
      <c r="D14" s="76" t="s">
        <v>564</v>
      </c>
      <c r="E14" s="72" t="s">
        <v>558</v>
      </c>
      <c r="F14" s="77" t="s">
        <v>411</v>
      </c>
      <c r="G14" s="75" t="s">
        <v>415</v>
      </c>
      <c r="H14" s="72" t="s">
        <v>565</v>
      </c>
      <c r="I14" s="78"/>
      <c r="J14" s="73">
        <v>1080.82</v>
      </c>
      <c r="K14" s="73"/>
      <c r="L14" s="74" t="s">
        <v>12</v>
      </c>
      <c r="M14" s="64"/>
      <c r="N14" s="92"/>
    </row>
    <row r="15" spans="1:17" ht="15.75" x14ac:dyDescent="0.25">
      <c r="A15" s="39" t="s">
        <v>343</v>
      </c>
      <c r="B15" s="76" t="s">
        <v>466</v>
      </c>
      <c r="C15" s="76">
        <v>33</v>
      </c>
      <c r="D15" s="76" t="s">
        <v>566</v>
      </c>
      <c r="E15" s="72" t="s">
        <v>567</v>
      </c>
      <c r="F15" s="77" t="s">
        <v>411</v>
      </c>
      <c r="G15" s="75" t="s">
        <v>415</v>
      </c>
      <c r="H15" s="72" t="s">
        <v>568</v>
      </c>
      <c r="I15" s="78">
        <v>0</v>
      </c>
      <c r="J15" s="73">
        <v>42</v>
      </c>
      <c r="K15" s="73"/>
      <c r="L15" s="74" t="s">
        <v>12</v>
      </c>
      <c r="M15" s="64"/>
      <c r="N15" s="92"/>
    </row>
    <row r="16" spans="1:17" ht="15.75" x14ac:dyDescent="0.25">
      <c r="A16" s="39" t="s">
        <v>343</v>
      </c>
      <c r="B16" s="76" t="s">
        <v>466</v>
      </c>
      <c r="C16" s="76">
        <v>34</v>
      </c>
      <c r="D16" s="76" t="s">
        <v>569</v>
      </c>
      <c r="E16" s="72" t="s">
        <v>558</v>
      </c>
      <c r="F16" s="77" t="s">
        <v>411</v>
      </c>
      <c r="G16" s="75" t="s">
        <v>415</v>
      </c>
      <c r="H16" s="72" t="s">
        <v>570</v>
      </c>
      <c r="I16" s="78">
        <v>0</v>
      </c>
      <c r="J16" s="73">
        <v>369.76</v>
      </c>
      <c r="K16" s="73"/>
      <c r="L16" s="74" t="s">
        <v>12</v>
      </c>
      <c r="M16" s="64"/>
      <c r="N16" s="92"/>
    </row>
    <row r="17" spans="1:14" ht="15.75" x14ac:dyDescent="0.25">
      <c r="A17" s="39" t="s">
        <v>343</v>
      </c>
      <c r="B17" s="76" t="s">
        <v>466</v>
      </c>
      <c r="C17" s="76">
        <v>34</v>
      </c>
      <c r="D17" s="76" t="s">
        <v>504</v>
      </c>
      <c r="E17" s="72" t="s">
        <v>571</v>
      </c>
      <c r="F17" s="77" t="s">
        <v>411</v>
      </c>
      <c r="G17" s="75" t="s">
        <v>415</v>
      </c>
      <c r="H17" s="72" t="s">
        <v>572</v>
      </c>
      <c r="I17" s="78">
        <v>0</v>
      </c>
      <c r="J17" s="73">
        <v>18.28</v>
      </c>
      <c r="K17" s="73"/>
      <c r="L17" s="74" t="s">
        <v>12</v>
      </c>
      <c r="M17" s="64"/>
      <c r="N17" s="92"/>
    </row>
  </sheetData>
  <conditionalFormatting sqref="L3:L5">
    <cfRule type="cellIs" dxfId="110" priority="9" stopIfTrue="1" operator="equal">
      <formula>#REF!</formula>
    </cfRule>
  </conditionalFormatting>
  <conditionalFormatting sqref="L6:L8">
    <cfRule type="cellIs" dxfId="109" priority="8" stopIfTrue="1" operator="equal">
      <formula>#REF!</formula>
    </cfRule>
  </conditionalFormatting>
  <conditionalFormatting sqref="L9:L10">
    <cfRule type="cellIs" dxfId="108" priority="7" stopIfTrue="1" operator="equal">
      <formula>#REF!</formula>
    </cfRule>
  </conditionalFormatting>
  <conditionalFormatting sqref="L11">
    <cfRule type="cellIs" dxfId="107" priority="6" stopIfTrue="1" operator="equal">
      <formula>#REF!</formula>
    </cfRule>
  </conditionalFormatting>
  <conditionalFormatting sqref="L12">
    <cfRule type="cellIs" dxfId="106" priority="5" stopIfTrue="1" operator="equal">
      <formula>#REF!</formula>
    </cfRule>
  </conditionalFormatting>
  <conditionalFormatting sqref="L13">
    <cfRule type="cellIs" dxfId="105" priority="4" stopIfTrue="1" operator="equal">
      <formula>#REF!</formula>
    </cfRule>
  </conditionalFormatting>
  <conditionalFormatting sqref="L14">
    <cfRule type="cellIs" dxfId="104" priority="3" stopIfTrue="1" operator="equal">
      <formula>#REF!</formula>
    </cfRule>
  </conditionalFormatting>
  <conditionalFormatting sqref="L15">
    <cfRule type="cellIs" dxfId="103" priority="2" stopIfTrue="1" operator="equal">
      <formula>#REF!</formula>
    </cfRule>
  </conditionalFormatting>
  <conditionalFormatting sqref="L16:L17">
    <cfRule type="cellIs" dxfId="102"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C00-000000000000}">
      <formula1>#REF!</formula1>
    </dataValidation>
    <dataValidation type="list" showInputMessage="1" showErrorMessage="1" sqref="G1" xr:uid="{00000000-0002-0000-0C00-000001000000}">
      <formula1>Centre</formula1>
    </dataValidation>
    <dataValidation type="list" allowBlank="1" showInputMessage="1" showErrorMessage="1" sqref="E1" xr:uid="{00000000-0002-0000-0C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3"/>
  <dimension ref="A1:Q27"/>
  <sheetViews>
    <sheetView zoomScale="70" zoomScaleNormal="70" workbookViewId="0">
      <pane ySplit="2" topLeftCell="A10" activePane="bottomLeft" state="frozen"/>
      <selection activeCell="H46" sqref="H46"/>
      <selection pane="bottomLeft" activeCell="A10" sqref="A10:N27"/>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16" bestFit="1" customWidth="1"/>
    <col min="7" max="7" width="26" bestFit="1" customWidth="1"/>
    <col min="8" max="8" width="53" style="41" bestFit="1" customWidth="1"/>
    <col min="9" max="9" width="11.28515625" bestFit="1" customWidth="1"/>
    <col min="10" max="10" width="11.140625" bestFit="1" customWidth="1"/>
    <col min="11" max="11" width="14.140625" customWidth="1"/>
    <col min="12" max="12" width="19" bestFit="1" customWidth="1"/>
    <col min="13" max="13" width="14.140625" bestFit="1" customWidth="1"/>
    <col min="14" max="14" width="13.42578125" style="69" bestFit="1"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9" si="0">"DEL"&amp;LEFT($G$1,2)</f>
        <v>DEL60</v>
      </c>
      <c r="B3" s="38" t="s">
        <v>466</v>
      </c>
      <c r="C3" s="38">
        <v>32</v>
      </c>
      <c r="D3" s="76" t="s">
        <v>424</v>
      </c>
      <c r="E3" s="72" t="s">
        <v>470</v>
      </c>
      <c r="F3" s="77" t="s">
        <v>413</v>
      </c>
      <c r="G3" s="75" t="s">
        <v>312</v>
      </c>
      <c r="H3" s="80" t="s">
        <v>471</v>
      </c>
      <c r="I3" s="78">
        <v>5</v>
      </c>
      <c r="J3" s="68">
        <v>910</v>
      </c>
      <c r="K3" s="73"/>
      <c r="L3" s="74"/>
      <c r="M3" s="64"/>
      <c r="N3" s="68">
        <v>36</v>
      </c>
      <c r="O3" s="36"/>
    </row>
    <row r="4" spans="1:17" ht="39" customHeight="1" x14ac:dyDescent="0.25">
      <c r="A4" s="39" t="str">
        <f t="shared" si="0"/>
        <v>DEL60</v>
      </c>
      <c r="B4" s="38" t="s">
        <v>466</v>
      </c>
      <c r="C4" s="38">
        <v>32</v>
      </c>
      <c r="D4" s="76" t="s">
        <v>424</v>
      </c>
      <c r="E4" s="72" t="s">
        <v>430</v>
      </c>
      <c r="F4" s="77" t="s">
        <v>413</v>
      </c>
      <c r="G4" s="75" t="s">
        <v>312</v>
      </c>
      <c r="H4" s="80" t="s">
        <v>451</v>
      </c>
      <c r="I4" s="78">
        <v>5</v>
      </c>
      <c r="J4" s="68">
        <v>910</v>
      </c>
      <c r="K4" s="73"/>
      <c r="L4" s="74"/>
      <c r="M4" s="64"/>
      <c r="N4" s="68">
        <v>39.83</v>
      </c>
      <c r="O4" s="36"/>
    </row>
    <row r="5" spans="1:17" ht="39" customHeight="1" x14ac:dyDescent="0.25">
      <c r="A5" s="39" t="str">
        <f t="shared" si="0"/>
        <v>DEL60</v>
      </c>
      <c r="B5" s="38" t="s">
        <v>466</v>
      </c>
      <c r="C5" s="38">
        <v>32</v>
      </c>
      <c r="D5" s="76" t="s">
        <v>425</v>
      </c>
      <c r="E5" s="72" t="s">
        <v>452</v>
      </c>
      <c r="F5" s="77" t="s">
        <v>413</v>
      </c>
      <c r="G5" s="75" t="s">
        <v>312</v>
      </c>
      <c r="H5" s="80" t="s">
        <v>438</v>
      </c>
      <c r="I5" s="78">
        <v>5</v>
      </c>
      <c r="J5" s="68">
        <v>910</v>
      </c>
      <c r="K5" s="73"/>
      <c r="L5" s="74"/>
      <c r="M5" s="64"/>
      <c r="N5" s="68">
        <v>38.83</v>
      </c>
      <c r="O5" s="36"/>
    </row>
    <row r="6" spans="1:17" ht="39" customHeight="1" x14ac:dyDescent="0.25">
      <c r="A6" s="39" t="str">
        <f t="shared" si="0"/>
        <v>DEL60</v>
      </c>
      <c r="B6" s="38" t="s">
        <v>466</v>
      </c>
      <c r="C6" s="38">
        <v>32</v>
      </c>
      <c r="D6" s="76" t="s">
        <v>424</v>
      </c>
      <c r="E6" s="72" t="s">
        <v>472</v>
      </c>
      <c r="F6" s="77" t="s">
        <v>413</v>
      </c>
      <c r="G6" s="75" t="s">
        <v>312</v>
      </c>
      <c r="H6" s="80" t="s">
        <v>473</v>
      </c>
      <c r="I6" s="78">
        <v>5</v>
      </c>
      <c r="J6" s="68">
        <v>910</v>
      </c>
      <c r="K6" s="73"/>
      <c r="L6" s="74"/>
      <c r="M6" s="64"/>
      <c r="N6" s="68">
        <v>38.5</v>
      </c>
      <c r="O6" s="36"/>
    </row>
    <row r="7" spans="1:17" ht="39" customHeight="1" x14ac:dyDescent="0.25">
      <c r="A7" s="39" t="str">
        <f t="shared" si="0"/>
        <v>DEL60</v>
      </c>
      <c r="B7" s="38">
        <v>7</v>
      </c>
      <c r="C7" s="38">
        <v>33</v>
      </c>
      <c r="D7" s="76" t="s">
        <v>424</v>
      </c>
      <c r="E7" s="72" t="s">
        <v>440</v>
      </c>
      <c r="F7" s="77" t="s">
        <v>413</v>
      </c>
      <c r="G7" s="75" t="s">
        <v>312</v>
      </c>
      <c r="H7" s="80" t="s">
        <v>433</v>
      </c>
      <c r="I7" s="78">
        <v>2</v>
      </c>
      <c r="J7" s="68">
        <v>364</v>
      </c>
      <c r="K7" s="73"/>
      <c r="L7" s="74"/>
      <c r="M7" s="64"/>
      <c r="N7" s="68">
        <v>16</v>
      </c>
      <c r="O7" s="36"/>
    </row>
    <row r="8" spans="1:17" ht="39" customHeight="1" x14ac:dyDescent="0.25">
      <c r="A8" s="39" t="str">
        <f t="shared" si="0"/>
        <v>DEL60</v>
      </c>
      <c r="B8" s="38" t="s">
        <v>466</v>
      </c>
      <c r="C8" s="38">
        <v>33</v>
      </c>
      <c r="D8" s="76" t="s">
        <v>424</v>
      </c>
      <c r="E8" s="72" t="s">
        <v>470</v>
      </c>
      <c r="F8" s="77" t="s">
        <v>413</v>
      </c>
      <c r="G8" s="75" t="s">
        <v>312</v>
      </c>
      <c r="H8" s="80" t="s">
        <v>471</v>
      </c>
      <c r="I8" s="78">
        <v>4</v>
      </c>
      <c r="J8" s="68">
        <v>728</v>
      </c>
      <c r="K8" s="73"/>
      <c r="L8" s="74"/>
      <c r="M8" s="64"/>
      <c r="N8" s="68">
        <v>27.83</v>
      </c>
      <c r="O8" s="36"/>
    </row>
    <row r="9" spans="1:17" ht="39" customHeight="1" x14ac:dyDescent="0.25">
      <c r="A9" s="39" t="str">
        <f t="shared" si="0"/>
        <v>DEL60</v>
      </c>
      <c r="B9" s="38" t="s">
        <v>466</v>
      </c>
      <c r="C9" s="38">
        <v>33</v>
      </c>
      <c r="D9" s="76" t="s">
        <v>424</v>
      </c>
      <c r="E9" s="72" t="s">
        <v>430</v>
      </c>
      <c r="F9" s="77" t="s">
        <v>413</v>
      </c>
      <c r="G9" s="75" t="s">
        <v>312</v>
      </c>
      <c r="H9" s="80" t="s">
        <v>451</v>
      </c>
      <c r="I9" s="78">
        <v>5</v>
      </c>
      <c r="J9" s="68">
        <v>910</v>
      </c>
      <c r="K9" s="73"/>
      <c r="L9" s="74"/>
      <c r="M9" s="64"/>
      <c r="N9" s="68">
        <v>43.33</v>
      </c>
      <c r="O9" s="36"/>
    </row>
    <row r="10" spans="1:17" ht="39" customHeight="1" x14ac:dyDescent="0.25">
      <c r="A10" s="39" t="str">
        <f t="shared" si="0"/>
        <v>DEL60</v>
      </c>
      <c r="B10" s="38" t="s">
        <v>466</v>
      </c>
      <c r="C10" s="38">
        <v>33</v>
      </c>
      <c r="D10" s="76" t="s">
        <v>425</v>
      </c>
      <c r="E10" s="72" t="s">
        <v>452</v>
      </c>
      <c r="F10" s="77" t="s">
        <v>413</v>
      </c>
      <c r="G10" s="75" t="s">
        <v>312</v>
      </c>
      <c r="H10" s="80" t="s">
        <v>438</v>
      </c>
      <c r="I10" s="78">
        <v>5</v>
      </c>
      <c r="J10" s="68">
        <v>910</v>
      </c>
      <c r="K10" s="73"/>
      <c r="L10" s="74"/>
      <c r="M10" s="64"/>
      <c r="N10" s="68">
        <v>41.17</v>
      </c>
      <c r="O10" s="36"/>
    </row>
    <row r="11" spans="1:17" ht="39" customHeight="1" x14ac:dyDescent="0.25">
      <c r="A11" s="39" t="str">
        <f t="shared" si="0"/>
        <v>DEL60</v>
      </c>
      <c r="B11" s="38" t="s">
        <v>466</v>
      </c>
      <c r="C11" s="38">
        <v>33</v>
      </c>
      <c r="D11" s="76" t="s">
        <v>424</v>
      </c>
      <c r="E11" s="72" t="s">
        <v>472</v>
      </c>
      <c r="F11" s="77" t="s">
        <v>413</v>
      </c>
      <c r="G11" s="75" t="s">
        <v>312</v>
      </c>
      <c r="H11" s="80" t="s">
        <v>473</v>
      </c>
      <c r="I11" s="78">
        <v>4</v>
      </c>
      <c r="J11" s="68">
        <v>728</v>
      </c>
      <c r="K11" s="73"/>
      <c r="L11" s="74"/>
      <c r="M11" s="64"/>
      <c r="N11" s="68">
        <v>34.33</v>
      </c>
      <c r="O11" s="36"/>
    </row>
    <row r="12" spans="1:17" ht="39" customHeight="1" x14ac:dyDescent="0.25">
      <c r="A12" s="39" t="str">
        <f t="shared" si="0"/>
        <v>DEL60</v>
      </c>
      <c r="B12" s="38" t="s">
        <v>466</v>
      </c>
      <c r="C12" s="38">
        <v>34</v>
      </c>
      <c r="D12" s="76" t="s">
        <v>424</v>
      </c>
      <c r="E12" s="72" t="s">
        <v>470</v>
      </c>
      <c r="F12" s="77" t="s">
        <v>413</v>
      </c>
      <c r="G12" s="75" t="s">
        <v>312</v>
      </c>
      <c r="H12" s="80" t="s">
        <v>471</v>
      </c>
      <c r="I12" s="78">
        <v>5</v>
      </c>
      <c r="J12" s="68">
        <v>910</v>
      </c>
      <c r="K12" s="73"/>
      <c r="L12" s="74"/>
      <c r="M12" s="64"/>
      <c r="N12" s="68">
        <v>40.5</v>
      </c>
      <c r="O12" s="36"/>
    </row>
    <row r="13" spans="1:17" ht="39" customHeight="1" x14ac:dyDescent="0.25">
      <c r="A13" s="39" t="str">
        <f t="shared" si="0"/>
        <v>DEL60</v>
      </c>
      <c r="B13" s="38" t="s">
        <v>466</v>
      </c>
      <c r="C13" s="38">
        <v>34</v>
      </c>
      <c r="D13" s="76" t="s">
        <v>424</v>
      </c>
      <c r="E13" s="72" t="s">
        <v>430</v>
      </c>
      <c r="F13" s="77" t="s">
        <v>413</v>
      </c>
      <c r="G13" s="75" t="s">
        <v>312</v>
      </c>
      <c r="H13" s="80" t="s">
        <v>451</v>
      </c>
      <c r="I13" s="78">
        <v>5</v>
      </c>
      <c r="J13" s="68">
        <v>910</v>
      </c>
      <c r="K13" s="73"/>
      <c r="L13" s="74"/>
      <c r="M13" s="64"/>
      <c r="N13" s="68">
        <v>41.25</v>
      </c>
      <c r="O13" s="36"/>
    </row>
    <row r="14" spans="1:17" ht="39" customHeight="1" x14ac:dyDescent="0.25">
      <c r="A14" s="39" t="str">
        <f t="shared" si="0"/>
        <v>DEL60</v>
      </c>
      <c r="B14" s="38" t="s">
        <v>466</v>
      </c>
      <c r="C14" s="38">
        <v>34</v>
      </c>
      <c r="D14" s="76" t="s">
        <v>425</v>
      </c>
      <c r="E14" s="72" t="s">
        <v>452</v>
      </c>
      <c r="F14" s="77" t="s">
        <v>413</v>
      </c>
      <c r="G14" s="75" t="s">
        <v>312</v>
      </c>
      <c r="H14" s="80" t="s">
        <v>438</v>
      </c>
      <c r="I14" s="78">
        <v>5</v>
      </c>
      <c r="J14" s="68">
        <v>910</v>
      </c>
      <c r="K14" s="73"/>
      <c r="L14" s="74"/>
      <c r="M14" s="64"/>
      <c r="N14" s="68">
        <v>39.5</v>
      </c>
      <c r="O14" s="36"/>
    </row>
    <row r="15" spans="1:17" ht="39" customHeight="1" x14ac:dyDescent="0.25">
      <c r="A15" s="39" t="str">
        <f t="shared" si="0"/>
        <v>DEL60</v>
      </c>
      <c r="B15" s="38" t="s">
        <v>466</v>
      </c>
      <c r="C15" s="38">
        <v>34</v>
      </c>
      <c r="D15" s="76" t="s">
        <v>424</v>
      </c>
      <c r="E15" s="72" t="s">
        <v>472</v>
      </c>
      <c r="F15" s="77" t="s">
        <v>413</v>
      </c>
      <c r="G15" s="75" t="s">
        <v>312</v>
      </c>
      <c r="H15" s="80" t="s">
        <v>473</v>
      </c>
      <c r="I15" s="78">
        <v>5</v>
      </c>
      <c r="J15" s="68">
        <v>910</v>
      </c>
      <c r="K15" s="73"/>
      <c r="L15" s="74"/>
      <c r="M15" s="64"/>
      <c r="N15" s="68">
        <v>41.25</v>
      </c>
      <c r="O15" s="36"/>
    </row>
    <row r="16" spans="1:17" ht="39" customHeight="1" x14ac:dyDescent="0.25">
      <c r="A16" s="39" t="str">
        <f t="shared" si="0"/>
        <v>DEL60</v>
      </c>
      <c r="B16" s="38" t="s">
        <v>466</v>
      </c>
      <c r="C16" s="38">
        <v>35</v>
      </c>
      <c r="D16" s="76" t="s">
        <v>424</v>
      </c>
      <c r="E16" s="72" t="s">
        <v>470</v>
      </c>
      <c r="F16" s="77" t="s">
        <v>413</v>
      </c>
      <c r="G16" s="75" t="s">
        <v>312</v>
      </c>
      <c r="H16" s="80" t="s">
        <v>471</v>
      </c>
      <c r="I16" s="78">
        <v>5</v>
      </c>
      <c r="J16" s="68">
        <v>910</v>
      </c>
      <c r="K16" s="73"/>
      <c r="L16" s="74"/>
      <c r="M16" s="64"/>
      <c r="N16" s="68"/>
      <c r="O16" s="36" t="s">
        <v>491</v>
      </c>
    </row>
    <row r="17" spans="1:15" ht="39" customHeight="1" x14ac:dyDescent="0.25">
      <c r="A17" s="39" t="str">
        <f t="shared" si="0"/>
        <v>DEL60</v>
      </c>
      <c r="B17" s="38" t="s">
        <v>466</v>
      </c>
      <c r="C17" s="38">
        <v>35</v>
      </c>
      <c r="D17" s="76" t="s">
        <v>424</v>
      </c>
      <c r="E17" s="72" t="s">
        <v>430</v>
      </c>
      <c r="F17" s="77" t="s">
        <v>413</v>
      </c>
      <c r="G17" s="75" t="s">
        <v>312</v>
      </c>
      <c r="H17" s="80" t="s">
        <v>451</v>
      </c>
      <c r="I17" s="78">
        <v>5</v>
      </c>
      <c r="J17" s="68">
        <v>910</v>
      </c>
      <c r="K17" s="73"/>
      <c r="L17" s="74"/>
      <c r="M17" s="64"/>
      <c r="N17" s="68"/>
      <c r="O17" s="36" t="s">
        <v>491</v>
      </c>
    </row>
    <row r="18" spans="1:15" ht="39" customHeight="1" x14ac:dyDescent="0.25">
      <c r="A18" s="39" t="str">
        <f t="shared" si="0"/>
        <v>DEL60</v>
      </c>
      <c r="B18" s="38" t="s">
        <v>466</v>
      </c>
      <c r="C18" s="38">
        <v>35</v>
      </c>
      <c r="D18" s="76" t="s">
        <v>425</v>
      </c>
      <c r="E18" s="72" t="s">
        <v>452</v>
      </c>
      <c r="F18" s="77" t="s">
        <v>413</v>
      </c>
      <c r="G18" s="75" t="s">
        <v>312</v>
      </c>
      <c r="H18" s="80" t="s">
        <v>438</v>
      </c>
      <c r="I18" s="78">
        <v>5</v>
      </c>
      <c r="J18" s="68">
        <v>910</v>
      </c>
      <c r="K18" s="73"/>
      <c r="L18" s="74"/>
      <c r="M18" s="64"/>
      <c r="N18" s="68"/>
      <c r="O18" s="36" t="s">
        <v>491</v>
      </c>
    </row>
    <row r="19" spans="1:15" ht="39" customHeight="1" x14ac:dyDescent="0.25">
      <c r="A19" s="39" t="str">
        <f t="shared" si="0"/>
        <v>DEL60</v>
      </c>
      <c r="B19" s="38" t="s">
        <v>466</v>
      </c>
      <c r="C19" s="38">
        <v>35</v>
      </c>
      <c r="D19" s="76" t="s">
        <v>424</v>
      </c>
      <c r="E19" s="72" t="s">
        <v>472</v>
      </c>
      <c r="F19" s="77" t="s">
        <v>413</v>
      </c>
      <c r="G19" s="75" t="s">
        <v>312</v>
      </c>
      <c r="H19" s="80" t="s">
        <v>473</v>
      </c>
      <c r="I19" s="78">
        <v>5</v>
      </c>
      <c r="J19" s="68">
        <v>910</v>
      </c>
      <c r="K19" s="73"/>
      <c r="L19" s="74"/>
      <c r="M19" s="64"/>
      <c r="N19" s="68"/>
      <c r="O19" s="36" t="s">
        <v>491</v>
      </c>
    </row>
    <row r="20" spans="1:15" ht="15.75" x14ac:dyDescent="0.25">
      <c r="A20" s="39" t="s">
        <v>344</v>
      </c>
      <c r="B20" s="85">
        <v>8</v>
      </c>
      <c r="C20" s="85">
        <v>32</v>
      </c>
      <c r="D20" s="85" t="s">
        <v>573</v>
      </c>
      <c r="E20" s="86" t="s">
        <v>574</v>
      </c>
      <c r="F20" s="87" t="s">
        <v>411</v>
      </c>
      <c r="G20" s="88" t="s">
        <v>415</v>
      </c>
      <c r="H20" s="86" t="s">
        <v>575</v>
      </c>
      <c r="I20" s="89"/>
      <c r="J20" s="90"/>
      <c r="K20" s="90">
        <v>5.34</v>
      </c>
      <c r="L20" s="74"/>
      <c r="M20" s="64" t="s">
        <v>507</v>
      </c>
      <c r="N20" s="92" t="s">
        <v>576</v>
      </c>
    </row>
    <row r="21" spans="1:15" ht="15.75" x14ac:dyDescent="0.25">
      <c r="A21" s="39" t="s">
        <v>344</v>
      </c>
      <c r="B21" s="85">
        <v>8</v>
      </c>
      <c r="C21" s="85">
        <v>32</v>
      </c>
      <c r="D21" s="85" t="s">
        <v>577</v>
      </c>
      <c r="E21" s="86" t="s">
        <v>578</v>
      </c>
      <c r="F21" s="87" t="s">
        <v>411</v>
      </c>
      <c r="G21" s="88" t="s">
        <v>415</v>
      </c>
      <c r="H21" s="86" t="s">
        <v>503</v>
      </c>
      <c r="I21" s="89"/>
      <c r="J21" s="90">
        <v>87.22</v>
      </c>
      <c r="K21" s="73"/>
      <c r="L21" s="74"/>
      <c r="M21" s="64" t="s">
        <v>507</v>
      </c>
      <c r="N21" s="92" t="s">
        <v>579</v>
      </c>
    </row>
    <row r="22" spans="1:15" ht="15.75" x14ac:dyDescent="0.25">
      <c r="A22" s="39" t="s">
        <v>344</v>
      </c>
      <c r="B22" s="85">
        <v>8</v>
      </c>
      <c r="C22" s="85">
        <v>32</v>
      </c>
      <c r="D22" s="85" t="s">
        <v>580</v>
      </c>
      <c r="E22" s="86" t="s">
        <v>581</v>
      </c>
      <c r="F22" s="87" t="s">
        <v>411</v>
      </c>
      <c r="G22" s="88" t="s">
        <v>582</v>
      </c>
      <c r="H22" s="86" t="s">
        <v>583</v>
      </c>
      <c r="I22" s="89"/>
      <c r="J22" s="90"/>
      <c r="K22" s="90">
        <v>113.36</v>
      </c>
      <c r="L22" s="74"/>
      <c r="M22" s="64" t="s">
        <v>507</v>
      </c>
      <c r="N22" s="92" t="s">
        <v>584</v>
      </c>
    </row>
    <row r="23" spans="1:15" ht="15.75" x14ac:dyDescent="0.25">
      <c r="A23" s="39" t="s">
        <v>344</v>
      </c>
      <c r="B23" s="85">
        <v>8</v>
      </c>
      <c r="C23" s="85">
        <v>32</v>
      </c>
      <c r="D23" s="85" t="s">
        <v>580</v>
      </c>
      <c r="E23" s="86" t="s">
        <v>585</v>
      </c>
      <c r="F23" s="87" t="s">
        <v>411</v>
      </c>
      <c r="G23" s="88" t="s">
        <v>415</v>
      </c>
      <c r="H23" s="86" t="s">
        <v>586</v>
      </c>
      <c r="I23" s="89"/>
      <c r="J23" s="90">
        <v>736.31</v>
      </c>
      <c r="K23" s="73"/>
      <c r="L23" s="74"/>
      <c r="M23" s="64" t="s">
        <v>507</v>
      </c>
      <c r="N23" s="92" t="s">
        <v>587</v>
      </c>
    </row>
    <row r="24" spans="1:15" ht="15.75" x14ac:dyDescent="0.25">
      <c r="A24" s="39" t="s">
        <v>344</v>
      </c>
      <c r="B24" s="76">
        <v>8</v>
      </c>
      <c r="C24" s="76">
        <v>32</v>
      </c>
      <c r="D24" s="76" t="s">
        <v>588</v>
      </c>
      <c r="E24" s="72" t="s">
        <v>578</v>
      </c>
      <c r="F24" s="77" t="s">
        <v>411</v>
      </c>
      <c r="G24" s="75" t="s">
        <v>589</v>
      </c>
      <c r="H24" s="72" t="s">
        <v>590</v>
      </c>
      <c r="I24" s="78"/>
      <c r="J24" s="73">
        <v>60</v>
      </c>
      <c r="K24" s="73"/>
      <c r="L24" s="74"/>
      <c r="M24" s="64"/>
      <c r="N24" s="92"/>
    </row>
    <row r="25" spans="1:15" ht="15.75" x14ac:dyDescent="0.25">
      <c r="A25" s="39" t="s">
        <v>344</v>
      </c>
      <c r="B25" s="85">
        <v>8</v>
      </c>
      <c r="C25" s="85">
        <v>32</v>
      </c>
      <c r="D25" s="85" t="s">
        <v>580</v>
      </c>
      <c r="E25" s="86" t="s">
        <v>591</v>
      </c>
      <c r="F25" s="87" t="s">
        <v>411</v>
      </c>
      <c r="G25" s="88" t="s">
        <v>415</v>
      </c>
      <c r="H25" s="86" t="s">
        <v>592</v>
      </c>
      <c r="I25" s="89"/>
      <c r="J25" s="90"/>
      <c r="K25" s="90">
        <v>789.11</v>
      </c>
      <c r="L25" s="74"/>
      <c r="M25" s="64" t="s">
        <v>507</v>
      </c>
      <c r="N25" s="92" t="s">
        <v>593</v>
      </c>
    </row>
    <row r="26" spans="1:15" ht="15.75" x14ac:dyDescent="0.25">
      <c r="A26" s="39" t="s">
        <v>344</v>
      </c>
      <c r="B26" s="76">
        <v>8</v>
      </c>
      <c r="C26" s="76">
        <v>33</v>
      </c>
      <c r="D26" s="76" t="s">
        <v>594</v>
      </c>
      <c r="E26" s="72" t="s">
        <v>585</v>
      </c>
      <c r="F26" s="77" t="s">
        <v>411</v>
      </c>
      <c r="G26" s="75" t="s">
        <v>415</v>
      </c>
      <c r="H26" s="72" t="s">
        <v>595</v>
      </c>
      <c r="I26" s="78"/>
      <c r="J26" s="73">
        <v>21.5</v>
      </c>
      <c r="K26" s="73"/>
      <c r="L26" s="74"/>
      <c r="M26" s="64"/>
      <c r="N26" s="92"/>
    </row>
    <row r="27" spans="1:15" ht="15.75" x14ac:dyDescent="0.25">
      <c r="A27" s="39" t="s">
        <v>344</v>
      </c>
      <c r="B27" s="76">
        <v>8</v>
      </c>
      <c r="C27" s="76">
        <v>33</v>
      </c>
      <c r="D27" s="76" t="s">
        <v>596</v>
      </c>
      <c r="E27" s="72" t="s">
        <v>585</v>
      </c>
      <c r="F27" s="77" t="s">
        <v>411</v>
      </c>
      <c r="G27" s="75" t="s">
        <v>415</v>
      </c>
      <c r="H27" s="72" t="s">
        <v>597</v>
      </c>
      <c r="I27" s="78"/>
      <c r="J27" s="73">
        <v>237.81</v>
      </c>
      <c r="K27" s="73"/>
      <c r="L27" s="74"/>
      <c r="M27" s="64"/>
      <c r="N27" s="92"/>
    </row>
  </sheetData>
  <conditionalFormatting sqref="L3:L6">
    <cfRule type="cellIs" dxfId="101" priority="10" stopIfTrue="1" operator="equal">
      <formula>#REF!</formula>
    </cfRule>
  </conditionalFormatting>
  <conditionalFormatting sqref="L7:L11">
    <cfRule type="cellIs" dxfId="100" priority="7" stopIfTrue="1" operator="equal">
      <formula>#REF!</formula>
    </cfRule>
  </conditionalFormatting>
  <conditionalFormatting sqref="L12:L15">
    <cfRule type="cellIs" dxfId="99" priority="6" stopIfTrue="1" operator="equal">
      <formula>#REF!</formula>
    </cfRule>
  </conditionalFormatting>
  <conditionalFormatting sqref="L16:L19">
    <cfRule type="cellIs" dxfId="98" priority="4" stopIfTrue="1" operator="equal">
      <formula>#REF!</formula>
    </cfRule>
  </conditionalFormatting>
  <conditionalFormatting sqref="L20">
    <cfRule type="cellIs" dxfId="97" priority="3" stopIfTrue="1" operator="equal">
      <formula>#REF!</formula>
    </cfRule>
  </conditionalFormatting>
  <conditionalFormatting sqref="L21:L25">
    <cfRule type="cellIs" dxfId="96" priority="2" stopIfTrue="1" operator="equal">
      <formula>#REF!</formula>
    </cfRule>
  </conditionalFormatting>
  <conditionalFormatting sqref="L26:L27">
    <cfRule type="cellIs" dxfId="95" priority="1" stopIfTrue="1" operator="equal">
      <formula>#REF!</formula>
    </cfRule>
  </conditionalFormatting>
  <dataValidations disablePrompts="1" count="3">
    <dataValidation type="list" allowBlank="1" showInputMessage="1" showErrorMessage="1" sqref="E1" xr:uid="{00000000-0002-0000-0D00-000000000000}">
      <formula1>semaine</formula1>
    </dataValidation>
    <dataValidation type="list" showInputMessage="1" showErrorMessage="1" sqref="G1" xr:uid="{00000000-0002-0000-0D00-000001000000}">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xr:uid="{00000000-0002-0000-0D00-000002000000}">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4"/>
  <dimension ref="A1:Q6"/>
  <sheetViews>
    <sheetView zoomScale="70" zoomScaleNormal="70" workbookViewId="0">
      <pane ySplit="2" topLeftCell="A3" activePane="bottomLeft" state="frozen"/>
      <selection activeCell="A18" sqref="A18:O18"/>
      <selection pane="bottomLeft" activeCell="A3" sqref="A3:N6"/>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0.28515625"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4" si="0">"DEL"&amp;LEFT($G$1,2)</f>
        <v>DEL61</v>
      </c>
      <c r="B3" s="38" t="s">
        <v>448</v>
      </c>
      <c r="C3" s="38">
        <v>31</v>
      </c>
      <c r="D3" s="76" t="s">
        <v>428</v>
      </c>
      <c r="E3" s="72"/>
      <c r="F3" s="77" t="s">
        <v>413</v>
      </c>
      <c r="G3" s="75" t="s">
        <v>312</v>
      </c>
      <c r="H3" s="80"/>
      <c r="I3" s="78">
        <v>5</v>
      </c>
      <c r="J3" s="68">
        <v>910</v>
      </c>
      <c r="K3" s="73"/>
      <c r="L3" s="74" t="s">
        <v>12</v>
      </c>
      <c r="M3" s="64"/>
      <c r="N3" s="68">
        <v>35</v>
      </c>
      <c r="O3" s="36" t="s">
        <v>463</v>
      </c>
    </row>
    <row r="4" spans="1:17" ht="39" customHeight="1" x14ac:dyDescent="0.25">
      <c r="A4" s="39" t="str">
        <f t="shared" si="0"/>
        <v>DEL61</v>
      </c>
      <c r="B4" s="38" t="s">
        <v>466</v>
      </c>
      <c r="C4" s="38">
        <v>32</v>
      </c>
      <c r="D4" s="76" t="s">
        <v>423</v>
      </c>
      <c r="E4" s="72" t="s">
        <v>474</v>
      </c>
      <c r="F4" s="77" t="s">
        <v>413</v>
      </c>
      <c r="G4" s="75" t="s">
        <v>312</v>
      </c>
      <c r="H4" s="80" t="s">
        <v>475</v>
      </c>
      <c r="I4" s="78">
        <v>5</v>
      </c>
      <c r="J4" s="68">
        <v>910</v>
      </c>
      <c r="K4" s="73"/>
      <c r="L4" s="74"/>
      <c r="M4" s="64"/>
      <c r="N4" s="68">
        <v>36</v>
      </c>
      <c r="O4" s="36"/>
    </row>
    <row r="5" spans="1:17" ht="15.75" x14ac:dyDescent="0.25">
      <c r="A5" s="39" t="s">
        <v>346</v>
      </c>
      <c r="B5" s="76" t="s">
        <v>492</v>
      </c>
      <c r="C5" s="76">
        <v>25</v>
      </c>
      <c r="D5" s="76" t="s">
        <v>598</v>
      </c>
      <c r="E5" s="72" t="s">
        <v>599</v>
      </c>
      <c r="F5" s="77" t="s">
        <v>411</v>
      </c>
      <c r="G5" s="75" t="s">
        <v>415</v>
      </c>
      <c r="H5" s="72" t="s">
        <v>600</v>
      </c>
      <c r="I5" s="78">
        <v>1</v>
      </c>
      <c r="J5" s="73"/>
      <c r="K5" s="73">
        <v>156</v>
      </c>
      <c r="L5" s="74" t="s">
        <v>14</v>
      </c>
      <c r="M5" s="64"/>
      <c r="N5" s="92"/>
    </row>
    <row r="6" spans="1:17" ht="15.75" x14ac:dyDescent="0.25">
      <c r="A6" s="39" t="s">
        <v>346</v>
      </c>
      <c r="B6" s="76" t="s">
        <v>466</v>
      </c>
      <c r="C6" s="76">
        <v>33</v>
      </c>
      <c r="D6" s="76" t="s">
        <v>601</v>
      </c>
      <c r="E6" s="72" t="s">
        <v>602</v>
      </c>
      <c r="F6" s="77" t="s">
        <v>411</v>
      </c>
      <c r="G6" s="75" t="s">
        <v>415</v>
      </c>
      <c r="H6" s="72" t="s">
        <v>603</v>
      </c>
      <c r="I6" s="78"/>
      <c r="J6" s="73"/>
      <c r="K6" s="73">
        <v>288.18</v>
      </c>
      <c r="L6" s="74" t="s">
        <v>14</v>
      </c>
      <c r="M6" s="64"/>
      <c r="N6" s="92"/>
    </row>
  </sheetData>
  <conditionalFormatting sqref="L3">
    <cfRule type="cellIs" dxfId="94" priority="4" stopIfTrue="1" operator="equal">
      <formula>#REF!</formula>
    </cfRule>
  </conditionalFormatting>
  <conditionalFormatting sqref="L4">
    <cfRule type="cellIs" dxfId="93" priority="3" stopIfTrue="1" operator="equal">
      <formula>#REF!</formula>
    </cfRule>
  </conditionalFormatting>
  <conditionalFormatting sqref="L5">
    <cfRule type="cellIs" dxfId="92" priority="2" stopIfTrue="1" operator="equal">
      <formula>#REF!</formula>
    </cfRule>
  </conditionalFormatting>
  <conditionalFormatting sqref="L6">
    <cfRule type="cellIs" dxfId="91"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E00-000000000000}">
      <formula1>#REF!</formula1>
    </dataValidation>
    <dataValidation type="list" showInputMessage="1" showErrorMessage="1" sqref="G1" xr:uid="{00000000-0002-0000-0E00-000001000000}">
      <formula1>Centre</formula1>
    </dataValidation>
    <dataValidation type="list" allowBlank="1" showInputMessage="1" showErrorMessage="1" sqref="E1" xr:uid="{00000000-0002-0000-0E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Q15"/>
  <sheetViews>
    <sheetView zoomScale="70" zoomScaleNormal="70" workbookViewId="0">
      <pane ySplit="2" topLeftCell="A3" activePane="bottomLeft" state="frozen"/>
      <selection activeCell="A4" sqref="A4:N4"/>
      <selection pane="bottomLeft" activeCell="A3" sqref="A3:N15"/>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27.5703125" style="1" customWidth="1"/>
    <col min="5" max="5" width="16" customWidth="1"/>
    <col min="6" max="6" width="12.7109375" customWidth="1"/>
    <col min="7" max="7" width="21.7109375" customWidth="1"/>
    <col min="8" max="8" width="97.28515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3.42578125" style="69"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79" t="s">
        <v>400</v>
      </c>
      <c r="G1" s="22" t="s">
        <v>80</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5" si="0">"DEL"&amp;LEFT($G$1,2)</f>
        <v>DEL62</v>
      </c>
      <c r="B3" s="38" t="s">
        <v>448</v>
      </c>
      <c r="C3" s="38">
        <v>28</v>
      </c>
      <c r="D3" s="76" t="s">
        <v>422</v>
      </c>
      <c r="E3" s="72"/>
      <c r="F3" s="77" t="s">
        <v>407</v>
      </c>
      <c r="G3" s="75" t="s">
        <v>408</v>
      </c>
      <c r="H3" s="80" t="s">
        <v>453</v>
      </c>
      <c r="I3" s="78"/>
      <c r="J3" s="68">
        <v>450</v>
      </c>
      <c r="K3" s="73"/>
      <c r="L3" s="74"/>
      <c r="M3" s="64"/>
      <c r="N3" s="68"/>
      <c r="O3" s="36"/>
    </row>
    <row r="4" spans="1:17" ht="39" customHeight="1" x14ac:dyDescent="0.25">
      <c r="A4" s="39" t="str">
        <f t="shared" si="0"/>
        <v>DEL62</v>
      </c>
      <c r="B4" s="38" t="s">
        <v>466</v>
      </c>
      <c r="C4" s="38">
        <v>32</v>
      </c>
      <c r="D4" s="76" t="s">
        <v>423</v>
      </c>
      <c r="E4" s="72" t="s">
        <v>445</v>
      </c>
      <c r="F4" s="77" t="s">
        <v>413</v>
      </c>
      <c r="G4" s="75" t="s">
        <v>312</v>
      </c>
      <c r="H4" s="80" t="s">
        <v>476</v>
      </c>
      <c r="I4" s="78">
        <v>5</v>
      </c>
      <c r="J4" s="68">
        <v>910</v>
      </c>
      <c r="K4" s="73"/>
      <c r="L4" s="74"/>
      <c r="M4" s="64"/>
      <c r="N4" s="68">
        <v>35</v>
      </c>
      <c r="O4" s="36"/>
    </row>
    <row r="5" spans="1:17" ht="39" customHeight="1" x14ac:dyDescent="0.25">
      <c r="A5" s="39" t="str">
        <f t="shared" si="0"/>
        <v>DEL62</v>
      </c>
      <c r="B5" s="38" t="s">
        <v>466</v>
      </c>
      <c r="C5" s="38">
        <v>33</v>
      </c>
      <c r="D5" s="76" t="s">
        <v>423</v>
      </c>
      <c r="E5" s="72" t="s">
        <v>445</v>
      </c>
      <c r="F5" s="77" t="s">
        <v>413</v>
      </c>
      <c r="G5" s="75" t="s">
        <v>312</v>
      </c>
      <c r="H5" s="80" t="s">
        <v>476</v>
      </c>
      <c r="I5" s="78">
        <v>5</v>
      </c>
      <c r="J5" s="68">
        <v>910</v>
      </c>
      <c r="K5" s="73"/>
      <c r="L5" s="74"/>
      <c r="M5" s="64"/>
      <c r="N5" s="68">
        <v>0</v>
      </c>
      <c r="O5" s="36"/>
    </row>
    <row r="6" spans="1:17" ht="39" customHeight="1" x14ac:dyDescent="0.25">
      <c r="A6" s="39" t="str">
        <f t="shared" si="0"/>
        <v>DEL62</v>
      </c>
      <c r="B6" s="38" t="s">
        <v>466</v>
      </c>
      <c r="C6" s="38">
        <v>34</v>
      </c>
      <c r="D6" s="76" t="s">
        <v>423</v>
      </c>
      <c r="E6" s="72" t="s">
        <v>445</v>
      </c>
      <c r="F6" s="77" t="s">
        <v>413</v>
      </c>
      <c r="G6" s="75" t="s">
        <v>312</v>
      </c>
      <c r="H6" s="80" t="s">
        <v>476</v>
      </c>
      <c r="I6" s="78">
        <v>5</v>
      </c>
      <c r="J6" s="68">
        <v>910</v>
      </c>
      <c r="K6" s="73"/>
      <c r="L6" s="74"/>
      <c r="M6" s="64"/>
      <c r="N6" s="68">
        <v>35</v>
      </c>
      <c r="O6" s="36"/>
    </row>
    <row r="7" spans="1:17" ht="39" customHeight="1" x14ac:dyDescent="0.25">
      <c r="A7" s="39" t="str">
        <f t="shared" si="0"/>
        <v>DEL62</v>
      </c>
      <c r="B7" s="38" t="s">
        <v>466</v>
      </c>
      <c r="C7" s="38">
        <v>35</v>
      </c>
      <c r="D7" s="76" t="s">
        <v>423</v>
      </c>
      <c r="E7" s="72" t="s">
        <v>445</v>
      </c>
      <c r="F7" s="77" t="s">
        <v>413</v>
      </c>
      <c r="G7" s="75" t="s">
        <v>312</v>
      </c>
      <c r="H7" s="80" t="s">
        <v>476</v>
      </c>
      <c r="I7" s="78">
        <v>5</v>
      </c>
      <c r="J7" s="68">
        <v>910</v>
      </c>
      <c r="K7" s="73"/>
      <c r="L7" s="74"/>
      <c r="M7" s="64"/>
      <c r="N7" s="68">
        <v>37</v>
      </c>
      <c r="O7" s="36"/>
    </row>
    <row r="8" spans="1:17" ht="15.75" x14ac:dyDescent="0.25">
      <c r="A8" s="39" t="str">
        <f t="shared" si="0"/>
        <v>DEL62</v>
      </c>
      <c r="B8" s="76" t="s">
        <v>604</v>
      </c>
      <c r="C8" s="76">
        <v>14</v>
      </c>
      <c r="D8" s="76" t="s">
        <v>605</v>
      </c>
      <c r="E8" s="72" t="s">
        <v>606</v>
      </c>
      <c r="F8" s="77" t="s">
        <v>411</v>
      </c>
      <c r="G8" s="75" t="s">
        <v>415</v>
      </c>
      <c r="H8" s="83" t="s">
        <v>607</v>
      </c>
      <c r="I8" s="78"/>
      <c r="J8" s="73">
        <v>150</v>
      </c>
      <c r="K8" s="73"/>
      <c r="L8" s="74"/>
      <c r="M8" s="64"/>
      <c r="N8" s="72"/>
    </row>
    <row r="9" spans="1:17" ht="15.75" x14ac:dyDescent="0.25">
      <c r="A9" s="39" t="str">
        <f t="shared" si="0"/>
        <v>DEL62</v>
      </c>
      <c r="B9" s="76" t="s">
        <v>492</v>
      </c>
      <c r="C9" s="76">
        <v>23</v>
      </c>
      <c r="D9" s="76" t="s">
        <v>504</v>
      </c>
      <c r="E9" s="72"/>
      <c r="F9" s="77" t="s">
        <v>411</v>
      </c>
      <c r="G9" s="75" t="s">
        <v>415</v>
      </c>
      <c r="H9" s="83" t="s">
        <v>608</v>
      </c>
      <c r="I9" s="78">
        <v>1</v>
      </c>
      <c r="J9" s="73">
        <v>80</v>
      </c>
      <c r="K9" s="73"/>
      <c r="L9" s="74"/>
      <c r="M9" s="64"/>
      <c r="N9" s="72"/>
    </row>
    <row r="10" spans="1:17" ht="30" x14ac:dyDescent="0.25">
      <c r="A10" s="39" t="str">
        <f t="shared" si="0"/>
        <v>DEL62</v>
      </c>
      <c r="B10" s="76" t="s">
        <v>492</v>
      </c>
      <c r="C10" s="76">
        <v>24</v>
      </c>
      <c r="D10" s="76" t="s">
        <v>609</v>
      </c>
      <c r="E10" s="72"/>
      <c r="F10" s="77" t="s">
        <v>411</v>
      </c>
      <c r="G10" s="75" t="s">
        <v>318</v>
      </c>
      <c r="H10" s="83" t="s">
        <v>610</v>
      </c>
      <c r="I10" s="78"/>
      <c r="J10" s="73">
        <v>500</v>
      </c>
      <c r="K10" s="73"/>
      <c r="L10" s="74"/>
      <c r="M10" s="64"/>
      <c r="N10" s="72"/>
    </row>
    <row r="11" spans="1:17" ht="15.75" x14ac:dyDescent="0.25">
      <c r="A11" s="39" t="str">
        <f t="shared" si="0"/>
        <v>DEL62</v>
      </c>
      <c r="B11" s="76" t="s">
        <v>492</v>
      </c>
      <c r="C11" s="76">
        <v>24</v>
      </c>
      <c r="D11" s="76" t="s">
        <v>528</v>
      </c>
      <c r="E11" s="72" t="s">
        <v>611</v>
      </c>
      <c r="F11" s="77" t="s">
        <v>411</v>
      </c>
      <c r="G11" s="75" t="s">
        <v>415</v>
      </c>
      <c r="H11" s="83" t="s">
        <v>612</v>
      </c>
      <c r="I11" s="78">
        <v>0.5</v>
      </c>
      <c r="J11" s="73">
        <v>600</v>
      </c>
      <c r="K11" s="73"/>
      <c r="L11" s="74"/>
      <c r="M11" s="64"/>
      <c r="N11" s="72"/>
    </row>
    <row r="12" spans="1:17" ht="15.75" x14ac:dyDescent="0.25">
      <c r="A12" s="39" t="str">
        <f t="shared" si="0"/>
        <v>DEL62</v>
      </c>
      <c r="B12" s="76" t="s">
        <v>448</v>
      </c>
      <c r="C12" s="76">
        <v>29</v>
      </c>
      <c r="D12" s="76" t="s">
        <v>613</v>
      </c>
      <c r="E12" s="72"/>
      <c r="F12" s="77" t="s">
        <v>411</v>
      </c>
      <c r="G12" s="75" t="s">
        <v>415</v>
      </c>
      <c r="H12" s="83" t="s">
        <v>614</v>
      </c>
      <c r="I12" s="78"/>
      <c r="J12" s="73">
        <v>167</v>
      </c>
      <c r="K12" s="73"/>
      <c r="L12" s="74"/>
      <c r="M12" s="64"/>
      <c r="N12" s="72"/>
    </row>
    <row r="13" spans="1:17" ht="15.75" x14ac:dyDescent="0.25">
      <c r="A13" s="39" t="str">
        <f t="shared" si="0"/>
        <v>DEL62</v>
      </c>
      <c r="B13" s="76" t="s">
        <v>466</v>
      </c>
      <c r="C13" s="76">
        <v>33</v>
      </c>
      <c r="D13" s="76" t="s">
        <v>528</v>
      </c>
      <c r="E13" s="72" t="s">
        <v>615</v>
      </c>
      <c r="F13" s="77" t="s">
        <v>411</v>
      </c>
      <c r="G13" s="75" t="s">
        <v>415</v>
      </c>
      <c r="H13" s="83" t="s">
        <v>616</v>
      </c>
      <c r="I13" s="78"/>
      <c r="J13" s="73"/>
      <c r="K13" s="73">
        <v>21.2</v>
      </c>
      <c r="L13" s="74"/>
      <c r="M13" s="64"/>
      <c r="N13" s="72"/>
    </row>
    <row r="14" spans="1:17" ht="15.75" x14ac:dyDescent="0.25">
      <c r="A14" s="39" t="str">
        <f t="shared" si="0"/>
        <v>DEL62</v>
      </c>
      <c r="B14" s="76" t="s">
        <v>466</v>
      </c>
      <c r="C14" s="76">
        <v>35</v>
      </c>
      <c r="D14" s="76" t="s">
        <v>605</v>
      </c>
      <c r="E14" s="72" t="s">
        <v>606</v>
      </c>
      <c r="F14" s="77" t="s">
        <v>411</v>
      </c>
      <c r="G14" s="75" t="s">
        <v>415</v>
      </c>
      <c r="H14" s="83" t="s">
        <v>617</v>
      </c>
      <c r="I14" s="78">
        <v>2</v>
      </c>
      <c r="J14" s="73">
        <v>350</v>
      </c>
      <c r="K14" s="73"/>
      <c r="L14" s="74"/>
      <c r="M14" s="64"/>
      <c r="N14" s="72"/>
    </row>
    <row r="15" spans="1:17" ht="15.75" x14ac:dyDescent="0.25">
      <c r="A15" s="39" t="str">
        <f t="shared" si="0"/>
        <v>DEL62</v>
      </c>
      <c r="B15" s="76" t="s">
        <v>466</v>
      </c>
      <c r="C15" s="76">
        <v>35</v>
      </c>
      <c r="D15" s="76" t="s">
        <v>528</v>
      </c>
      <c r="E15" s="72" t="s">
        <v>615</v>
      </c>
      <c r="F15" s="77" t="s">
        <v>411</v>
      </c>
      <c r="G15" s="75" t="s">
        <v>415</v>
      </c>
      <c r="H15" s="83" t="s">
        <v>618</v>
      </c>
      <c r="I15" s="78">
        <v>1</v>
      </c>
      <c r="J15" s="73">
        <v>600</v>
      </c>
      <c r="K15" s="73"/>
      <c r="L15" s="74"/>
      <c r="M15" s="64"/>
      <c r="N15" s="72"/>
    </row>
  </sheetData>
  <conditionalFormatting sqref="L3">
    <cfRule type="cellIs" dxfId="90" priority="12" stopIfTrue="1" operator="equal">
      <formula>#REF!</formula>
    </cfRule>
  </conditionalFormatting>
  <conditionalFormatting sqref="L4">
    <cfRule type="cellIs" dxfId="89" priority="9" stopIfTrue="1" operator="equal">
      <formula>#REF!</formula>
    </cfRule>
  </conditionalFormatting>
  <conditionalFormatting sqref="L5">
    <cfRule type="cellIs" dxfId="88" priority="8" stopIfTrue="1" operator="equal">
      <formula>#REF!</formula>
    </cfRule>
  </conditionalFormatting>
  <conditionalFormatting sqref="L6">
    <cfRule type="cellIs" dxfId="87" priority="7" stopIfTrue="1" operator="equal">
      <formula>#REF!</formula>
    </cfRule>
  </conditionalFormatting>
  <conditionalFormatting sqref="L7">
    <cfRule type="cellIs" dxfId="86" priority="6" stopIfTrue="1" operator="equal">
      <formula>#REF!</formula>
    </cfRule>
  </conditionalFormatting>
  <conditionalFormatting sqref="L8">
    <cfRule type="cellIs" dxfId="85" priority="5" stopIfTrue="1" operator="equal">
      <formula>#REF!</formula>
    </cfRule>
  </conditionalFormatting>
  <conditionalFormatting sqref="L9:L11">
    <cfRule type="cellIs" dxfId="84" priority="4" stopIfTrue="1" operator="equal">
      <formula>#REF!</formula>
    </cfRule>
  </conditionalFormatting>
  <conditionalFormatting sqref="L12">
    <cfRule type="cellIs" dxfId="83" priority="3" stopIfTrue="1" operator="equal">
      <formula>#REF!</formula>
    </cfRule>
  </conditionalFormatting>
  <conditionalFormatting sqref="L13">
    <cfRule type="cellIs" dxfId="82" priority="2" stopIfTrue="1" operator="equal">
      <formula>#REF!</formula>
    </cfRule>
  </conditionalFormatting>
  <conditionalFormatting sqref="L14:L15">
    <cfRule type="cellIs" dxfId="81" priority="1" stopIfTrue="1" operator="equal">
      <formula>#REF!</formula>
    </cfRule>
  </conditionalFormatting>
  <dataValidations count="3">
    <dataValidation type="list" allowBlank="1" showInputMessage="1" showErrorMessage="1" sqref="E1" xr:uid="{00000000-0002-0000-0F00-000000000000}">
      <formula1>semaine</formula1>
    </dataValidation>
    <dataValidation type="list" showInputMessage="1" showErrorMessage="1" sqref="G1" xr:uid="{00000000-0002-0000-0F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F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6">
    <pageSetUpPr fitToPage="1"/>
  </sheetPr>
  <dimension ref="A1:Q8"/>
  <sheetViews>
    <sheetView zoomScale="70" zoomScaleNormal="70" workbookViewId="0">
      <pane ySplit="2" topLeftCell="A3" activePane="bottomLeft" state="frozen"/>
      <selection activeCell="A4" sqref="A4:N4"/>
      <selection pane="bottomLeft" activeCell="A3" sqref="A3:N8"/>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27.5703125" bestFit="1" customWidth="1"/>
    <col min="7" max="7" width="37.5703125" customWidth="1"/>
    <col min="8" max="8" width="48.140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15.75" x14ac:dyDescent="0.25">
      <c r="A3" s="39" t="str">
        <f t="shared" ref="A3:A7" si="0">"DEL"&amp;LEFT($G$1,2)</f>
        <v>DEL70</v>
      </c>
      <c r="B3" s="76" t="s">
        <v>431</v>
      </c>
      <c r="C3" s="95" t="s">
        <v>619</v>
      </c>
      <c r="D3" s="74" t="s">
        <v>620</v>
      </c>
      <c r="E3" s="72" t="s">
        <v>621</v>
      </c>
      <c r="F3" s="75" t="s">
        <v>411</v>
      </c>
      <c r="G3" s="75" t="s">
        <v>415</v>
      </c>
      <c r="H3" s="72" t="s">
        <v>622</v>
      </c>
      <c r="I3" s="78"/>
      <c r="J3" s="96">
        <v>256</v>
      </c>
      <c r="K3" s="73"/>
      <c r="L3" s="74"/>
      <c r="M3" s="64"/>
      <c r="N3" s="92"/>
    </row>
    <row r="4" spans="1:17" ht="15.75" x14ac:dyDescent="0.25">
      <c r="A4" s="39" t="str">
        <f t="shared" si="0"/>
        <v>DEL70</v>
      </c>
      <c r="B4" s="76" t="s">
        <v>431</v>
      </c>
      <c r="C4" s="95" t="s">
        <v>619</v>
      </c>
      <c r="D4" s="74" t="s">
        <v>623</v>
      </c>
      <c r="E4" s="72" t="s">
        <v>624</v>
      </c>
      <c r="F4" s="75" t="s">
        <v>411</v>
      </c>
      <c r="G4" s="75" t="s">
        <v>415</v>
      </c>
      <c r="H4" s="72" t="s">
        <v>625</v>
      </c>
      <c r="I4" s="78"/>
      <c r="J4" s="96">
        <v>396</v>
      </c>
      <c r="K4" s="73"/>
      <c r="L4" s="74"/>
      <c r="M4" s="64"/>
      <c r="N4" s="92"/>
    </row>
    <row r="5" spans="1:17" ht="15.75" x14ac:dyDescent="0.25">
      <c r="A5" s="39" t="str">
        <f t="shared" si="0"/>
        <v>DEL70</v>
      </c>
      <c r="B5" s="85" t="s">
        <v>492</v>
      </c>
      <c r="C5" s="97">
        <v>26</v>
      </c>
      <c r="D5" s="94" t="s">
        <v>626</v>
      </c>
      <c r="E5" s="86" t="s">
        <v>627</v>
      </c>
      <c r="F5" s="88" t="s">
        <v>411</v>
      </c>
      <c r="G5" s="88" t="s">
        <v>415</v>
      </c>
      <c r="H5" s="86" t="s">
        <v>628</v>
      </c>
      <c r="I5" s="89"/>
      <c r="J5" s="98">
        <v>50</v>
      </c>
      <c r="K5" s="90"/>
      <c r="L5" s="94"/>
      <c r="M5" s="64" t="s">
        <v>507</v>
      </c>
      <c r="N5" s="92" t="s">
        <v>629</v>
      </c>
    </row>
    <row r="6" spans="1:17" ht="15.75" x14ac:dyDescent="0.25">
      <c r="A6" s="39" t="str">
        <f t="shared" si="0"/>
        <v>DEL70</v>
      </c>
      <c r="B6" s="76" t="s">
        <v>448</v>
      </c>
      <c r="C6" s="95">
        <v>31</v>
      </c>
      <c r="D6" s="74" t="s">
        <v>630</v>
      </c>
      <c r="E6" s="72" t="s">
        <v>631</v>
      </c>
      <c r="F6" s="75" t="s">
        <v>411</v>
      </c>
      <c r="G6" s="75" t="s">
        <v>415</v>
      </c>
      <c r="H6" s="72" t="s">
        <v>632</v>
      </c>
      <c r="I6" s="78"/>
      <c r="J6" s="96">
        <v>38.25</v>
      </c>
      <c r="K6" s="73"/>
      <c r="L6" s="74"/>
      <c r="M6" s="64"/>
      <c r="N6" s="92"/>
    </row>
    <row r="7" spans="1:17" ht="15.75" x14ac:dyDescent="0.25">
      <c r="A7" s="39" t="str">
        <f t="shared" si="0"/>
        <v>DEL70</v>
      </c>
      <c r="B7" s="76" t="s">
        <v>466</v>
      </c>
      <c r="C7" s="95">
        <v>33</v>
      </c>
      <c r="D7" s="74" t="s">
        <v>620</v>
      </c>
      <c r="E7" s="72" t="s">
        <v>633</v>
      </c>
      <c r="F7" s="75" t="s">
        <v>411</v>
      </c>
      <c r="G7" s="75" t="s">
        <v>415</v>
      </c>
      <c r="H7" s="83" t="s">
        <v>634</v>
      </c>
      <c r="I7" s="78"/>
      <c r="J7" s="96">
        <v>55</v>
      </c>
      <c r="K7" s="73"/>
      <c r="L7" s="74"/>
      <c r="M7" s="64"/>
      <c r="N7" s="92"/>
    </row>
    <row r="8" spans="1:17" ht="15.75" x14ac:dyDescent="0.25">
      <c r="A8" s="39" t="s">
        <v>349</v>
      </c>
      <c r="B8" s="76" t="s">
        <v>466</v>
      </c>
      <c r="C8" s="95">
        <v>33</v>
      </c>
      <c r="D8" s="74" t="s">
        <v>635</v>
      </c>
      <c r="E8" s="72" t="s">
        <v>636</v>
      </c>
      <c r="F8" s="75" t="s">
        <v>411</v>
      </c>
      <c r="G8" s="75" t="s">
        <v>415</v>
      </c>
      <c r="H8" s="83" t="s">
        <v>637</v>
      </c>
      <c r="I8" s="78"/>
      <c r="J8" s="96">
        <v>56.32</v>
      </c>
      <c r="K8" s="73"/>
      <c r="L8" s="74"/>
      <c r="M8" s="64"/>
      <c r="N8" s="92"/>
    </row>
  </sheetData>
  <conditionalFormatting sqref="L3:L5">
    <cfRule type="cellIs" dxfId="80" priority="4" stopIfTrue="1" operator="equal">
      <formula>#REF!</formula>
    </cfRule>
  </conditionalFormatting>
  <conditionalFormatting sqref="L6">
    <cfRule type="cellIs" dxfId="79" priority="3" stopIfTrue="1" operator="equal">
      <formula>#REF!</formula>
    </cfRule>
  </conditionalFormatting>
  <conditionalFormatting sqref="L7">
    <cfRule type="cellIs" dxfId="78" priority="2" stopIfTrue="1" operator="equal">
      <formula>#REF!</formula>
    </cfRule>
  </conditionalFormatting>
  <conditionalFormatting sqref="L8">
    <cfRule type="cellIs" dxfId="77"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1000-000000000000}">
      <formula1>#REF!</formula1>
    </dataValidation>
    <dataValidation type="list" showInputMessage="1" showErrorMessage="1" sqref="G1" xr:uid="{00000000-0002-0000-1000-000001000000}">
      <formula1>Centre</formula1>
    </dataValidation>
    <dataValidation type="list" allowBlank="1" showInputMessage="1" showErrorMessage="1" sqref="E1" xr:uid="{00000000-0002-0000-1000-000002000000}">
      <formula1>semaine</formula1>
    </dataValidation>
    <dataValidation type="list" allowBlank="1" showInputMessage="1" showErrorMessage="1" sqref="G3:G4" xr:uid="{AD9DED60-5ABE-4E78-9C5B-F826C5589D38}">
      <formula1>OFFSET(TCD_Cell,MATCH(F3,TCD,0),0,COUNTIFS(Famille_Comp,F3))</formula1>
    </dataValidation>
    <dataValidation type="list" allowBlank="1" showInputMessage="1" showErrorMessage="1" sqref="F3:F4" xr:uid="{22382B61-3A1D-490A-8311-4A4CCB377BF8}">
      <formula1>Famille</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7"/>
  <dimension ref="A1:Q6"/>
  <sheetViews>
    <sheetView zoomScale="70" zoomScaleNormal="70" workbookViewId="0">
      <pane ySplit="2" topLeftCell="A3" activePane="bottomLeft" state="frozen"/>
      <selection activeCell="A4" sqref="A4:N4"/>
      <selection pane="bottomLeft" activeCell="A3" sqref="A3:N6"/>
    </sheetView>
  </sheetViews>
  <sheetFormatPr baseColWidth="10" defaultRowHeight="15" x14ac:dyDescent="0.25"/>
  <cols>
    <col min="1" max="1" width="7.7109375" style="1" customWidth="1"/>
    <col min="2" max="2" width="13.28515625" style="43" customWidth="1"/>
    <col min="3" max="3" width="5.28515625" style="43" bestFit="1" customWidth="1"/>
    <col min="4" max="4" width="34.140625" style="1" customWidth="1"/>
    <col min="5" max="5" width="25.28515625" bestFit="1" customWidth="1"/>
    <col min="6" max="6" width="16" bestFit="1" customWidth="1"/>
    <col min="7" max="7" width="27.85546875" bestFit="1" customWidth="1"/>
    <col min="8" max="8" width="59.7109375" style="41" bestFit="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7.710937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35</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DEL71</v>
      </c>
      <c r="B3" s="38" t="s">
        <v>466</v>
      </c>
      <c r="C3" s="38">
        <v>35</v>
      </c>
      <c r="D3" s="76" t="s">
        <v>295</v>
      </c>
      <c r="E3" s="72"/>
      <c r="F3" s="77" t="s">
        <v>409</v>
      </c>
      <c r="G3" s="75" t="s">
        <v>412</v>
      </c>
      <c r="H3" s="80" t="s">
        <v>488</v>
      </c>
      <c r="I3" s="78"/>
      <c r="J3" s="68">
        <v>251.93</v>
      </c>
      <c r="K3" s="73"/>
      <c r="L3" s="74"/>
      <c r="M3" s="64"/>
      <c r="N3" s="68"/>
      <c r="O3" s="36"/>
    </row>
    <row r="4" spans="1:17" ht="15.75" x14ac:dyDescent="0.25">
      <c r="A4" s="39" t="s">
        <v>352</v>
      </c>
      <c r="B4" s="76" t="s">
        <v>643</v>
      </c>
      <c r="C4" s="76" t="s">
        <v>23</v>
      </c>
      <c r="D4" s="74" t="s">
        <v>644</v>
      </c>
      <c r="E4" s="72" t="s">
        <v>638</v>
      </c>
      <c r="F4" s="75" t="s">
        <v>411</v>
      </c>
      <c r="G4" s="75" t="s">
        <v>415</v>
      </c>
      <c r="H4" s="72" t="s">
        <v>639</v>
      </c>
      <c r="I4" s="78"/>
      <c r="J4" s="96"/>
      <c r="K4" s="73">
        <v>61.98</v>
      </c>
      <c r="L4" s="74"/>
      <c r="M4" s="64"/>
      <c r="N4" s="92" t="s">
        <v>560</v>
      </c>
    </row>
    <row r="5" spans="1:17" ht="15.75" x14ac:dyDescent="0.25">
      <c r="A5" s="39" t="s">
        <v>352</v>
      </c>
      <c r="B5" s="76" t="s">
        <v>448</v>
      </c>
      <c r="C5" s="76">
        <v>31</v>
      </c>
      <c r="D5" s="74" t="s">
        <v>645</v>
      </c>
      <c r="E5" s="72" t="s">
        <v>640</v>
      </c>
      <c r="F5" s="75" t="s">
        <v>411</v>
      </c>
      <c r="G5" s="75" t="s">
        <v>415</v>
      </c>
      <c r="H5" s="72" t="s">
        <v>641</v>
      </c>
      <c r="I5" s="78"/>
      <c r="J5" s="96"/>
      <c r="K5" s="73">
        <v>552.04999999999995</v>
      </c>
      <c r="L5" s="74"/>
      <c r="M5" s="64"/>
      <c r="N5" s="92"/>
    </row>
    <row r="6" spans="1:17" ht="15.75" x14ac:dyDescent="0.25">
      <c r="A6" s="39" t="s">
        <v>352</v>
      </c>
      <c r="B6" s="76" t="s">
        <v>466</v>
      </c>
      <c r="C6" s="76">
        <v>35</v>
      </c>
      <c r="D6" s="74" t="s">
        <v>353</v>
      </c>
      <c r="E6" s="72" t="s">
        <v>638</v>
      </c>
      <c r="F6" s="75" t="s">
        <v>411</v>
      </c>
      <c r="G6" s="75" t="s">
        <v>415</v>
      </c>
      <c r="H6" s="72" t="s">
        <v>642</v>
      </c>
      <c r="I6" s="78"/>
      <c r="J6" s="96"/>
      <c r="K6" s="73">
        <v>2794.6</v>
      </c>
      <c r="L6" s="74"/>
      <c r="M6" s="64"/>
      <c r="N6" s="92"/>
    </row>
  </sheetData>
  <conditionalFormatting sqref="L3">
    <cfRule type="cellIs" dxfId="76" priority="4" stopIfTrue="1" operator="equal">
      <formula>#REF!</formula>
    </cfRule>
  </conditionalFormatting>
  <conditionalFormatting sqref="L4">
    <cfRule type="cellIs" dxfId="75" priority="3" stopIfTrue="1" operator="equal">
      <formula>#REF!</formula>
    </cfRule>
  </conditionalFormatting>
  <conditionalFormatting sqref="L5">
    <cfRule type="cellIs" dxfId="74" priority="2" stopIfTrue="1" operator="equal">
      <formula>#REF!</formula>
    </cfRule>
  </conditionalFormatting>
  <conditionalFormatting sqref="L6">
    <cfRule type="cellIs" dxfId="73" priority="1" stopIfTrue="1" operator="equal">
      <formula>#REF!</formula>
    </cfRule>
  </conditionalFormatting>
  <dataValidations count="3">
    <dataValidation type="list" allowBlank="1" showInputMessage="1" showErrorMessage="1" sqref="E1" xr:uid="{00000000-0002-0000-1100-000000000000}">
      <formula1>semaine</formula1>
    </dataValidation>
    <dataValidation type="list" showInputMessage="1" showErrorMessage="1" sqref="G1" xr:uid="{00000000-0002-0000-11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11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97BB09-635C-419F-9222-BCFE29AB5173}">
  <sheetPr>
    <tabColor rgb="FFFFFF00"/>
  </sheetPr>
  <dimension ref="A1:N123"/>
  <sheetViews>
    <sheetView tabSelected="1" workbookViewId="0">
      <selection activeCell="H28" sqref="H28"/>
    </sheetView>
  </sheetViews>
  <sheetFormatPr baseColWidth="10" defaultRowHeight="15" x14ac:dyDescent="0.25"/>
  <cols>
    <col min="1" max="1" width="6.85546875" style="109" bestFit="1" customWidth="1"/>
    <col min="2" max="2" width="22.5703125" style="109" bestFit="1" customWidth="1"/>
    <col min="3" max="3" width="5.28515625" style="109" bestFit="1" customWidth="1"/>
    <col min="4" max="4" width="32.7109375" style="109" bestFit="1" customWidth="1"/>
    <col min="5" max="5" width="35.42578125" style="109" bestFit="1" customWidth="1"/>
    <col min="6" max="6" width="18.28515625" style="109" bestFit="1" customWidth="1"/>
    <col min="7" max="7" width="25.5703125" style="109" bestFit="1" customWidth="1"/>
    <col min="8" max="8" width="76.42578125" style="109" bestFit="1" customWidth="1"/>
    <col min="9" max="9" width="30.42578125" style="109" bestFit="1" customWidth="1"/>
    <col min="10" max="10" width="22.5703125" style="109" bestFit="1" customWidth="1"/>
    <col min="11" max="11" width="19.85546875" style="109" bestFit="1" customWidth="1"/>
    <col min="12" max="12" width="25.7109375" style="109" bestFit="1" customWidth="1"/>
    <col min="13" max="13" width="23.5703125" style="109" bestFit="1" customWidth="1"/>
    <col min="14" max="14" width="17.7109375" style="109" bestFit="1" customWidth="1"/>
    <col min="15" max="16384" width="11.42578125" style="109"/>
  </cols>
  <sheetData>
    <row r="1" spans="1:14" ht="19.5" thickBot="1" x14ac:dyDescent="0.3">
      <c r="A1" s="102" t="s">
        <v>316</v>
      </c>
      <c r="B1" s="103" t="s">
        <v>401</v>
      </c>
      <c r="C1" s="103" t="s">
        <v>420</v>
      </c>
      <c r="D1" s="104" t="s">
        <v>402</v>
      </c>
      <c r="E1" s="105" t="s">
        <v>403</v>
      </c>
      <c r="F1" s="104" t="s">
        <v>404</v>
      </c>
      <c r="G1" s="104" t="s">
        <v>405</v>
      </c>
      <c r="H1" s="104" t="s">
        <v>406</v>
      </c>
      <c r="I1" s="105" t="s">
        <v>416</v>
      </c>
      <c r="J1" s="103" t="s">
        <v>314</v>
      </c>
      <c r="K1" s="103" t="s">
        <v>315</v>
      </c>
      <c r="L1" s="106" t="s">
        <v>10</v>
      </c>
      <c r="M1" s="107" t="s">
        <v>646</v>
      </c>
      <c r="N1" s="108" t="s">
        <v>421</v>
      </c>
    </row>
    <row r="2" spans="1:14" ht="15.75" x14ac:dyDescent="0.25">
      <c r="A2" s="39" t="s">
        <v>326</v>
      </c>
      <c r="B2" s="111" t="s">
        <v>492</v>
      </c>
      <c r="C2" s="111">
        <v>23</v>
      </c>
      <c r="D2" s="111" t="s">
        <v>493</v>
      </c>
      <c r="E2" s="112" t="s">
        <v>494</v>
      </c>
      <c r="F2" s="113" t="s">
        <v>411</v>
      </c>
      <c r="G2" s="114" t="s">
        <v>415</v>
      </c>
      <c r="H2" s="112" t="s">
        <v>495</v>
      </c>
      <c r="I2" s="115">
        <v>1</v>
      </c>
      <c r="J2" s="116"/>
      <c r="K2" s="116">
        <v>336.32</v>
      </c>
      <c r="L2" s="117"/>
      <c r="M2" s="81"/>
      <c r="N2" s="72"/>
    </row>
    <row r="3" spans="1:14" ht="15.75" x14ac:dyDescent="0.25">
      <c r="A3" s="39" t="s">
        <v>326</v>
      </c>
      <c r="B3" s="111" t="s">
        <v>448</v>
      </c>
      <c r="C3" s="111">
        <v>28</v>
      </c>
      <c r="D3" s="111" t="s">
        <v>496</v>
      </c>
      <c r="E3" s="112" t="s">
        <v>494</v>
      </c>
      <c r="F3" s="113" t="s">
        <v>411</v>
      </c>
      <c r="G3" s="114" t="s">
        <v>415</v>
      </c>
      <c r="H3" s="112" t="s">
        <v>497</v>
      </c>
      <c r="I3" s="115">
        <v>1</v>
      </c>
      <c r="J3" s="116">
        <v>80</v>
      </c>
      <c r="K3" s="116"/>
      <c r="L3" s="117"/>
      <c r="M3" s="81"/>
      <c r="N3" s="72"/>
    </row>
    <row r="4" spans="1:14" ht="15.75" x14ac:dyDescent="0.25">
      <c r="A4" s="39" t="s">
        <v>326</v>
      </c>
      <c r="B4" s="111" t="s">
        <v>448</v>
      </c>
      <c r="C4" s="111">
        <v>31</v>
      </c>
      <c r="D4" s="111" t="s">
        <v>498</v>
      </c>
      <c r="E4" s="112" t="s">
        <v>499</v>
      </c>
      <c r="F4" s="113" t="s">
        <v>411</v>
      </c>
      <c r="G4" s="114" t="s">
        <v>415</v>
      </c>
      <c r="H4" s="112" t="s">
        <v>500</v>
      </c>
      <c r="I4" s="115">
        <v>2</v>
      </c>
      <c r="J4" s="116">
        <v>750</v>
      </c>
      <c r="K4" s="116"/>
      <c r="L4" s="117"/>
      <c r="M4" s="81"/>
      <c r="N4" s="72"/>
    </row>
    <row r="5" spans="1:14" ht="15.75" x14ac:dyDescent="0.25">
      <c r="A5" s="39" t="s">
        <v>332</v>
      </c>
      <c r="B5" s="118">
        <v>6</v>
      </c>
      <c r="C5" s="118">
        <v>26</v>
      </c>
      <c r="D5" s="111" t="s">
        <v>439</v>
      </c>
      <c r="E5" s="112"/>
      <c r="F5" s="113" t="s">
        <v>409</v>
      </c>
      <c r="G5" s="114" t="s">
        <v>412</v>
      </c>
      <c r="H5" s="117" t="s">
        <v>447</v>
      </c>
      <c r="I5" s="115"/>
      <c r="J5" s="68"/>
      <c r="K5" s="116">
        <v>184.81</v>
      </c>
      <c r="L5" s="117"/>
      <c r="M5" s="64"/>
      <c r="N5" s="68"/>
    </row>
    <row r="6" spans="1:14" ht="15.75" x14ac:dyDescent="0.25">
      <c r="A6" s="39" t="s">
        <v>332</v>
      </c>
      <c r="B6" s="118" t="s">
        <v>448</v>
      </c>
      <c r="C6" s="118">
        <v>27</v>
      </c>
      <c r="D6" s="111" t="s">
        <v>428</v>
      </c>
      <c r="E6" s="112" t="s">
        <v>429</v>
      </c>
      <c r="F6" s="113" t="s">
        <v>413</v>
      </c>
      <c r="G6" s="114" t="s">
        <v>312</v>
      </c>
      <c r="H6" s="117" t="s">
        <v>449</v>
      </c>
      <c r="I6" s="115">
        <v>4.75</v>
      </c>
      <c r="J6" s="68">
        <v>864.5</v>
      </c>
      <c r="K6" s="116"/>
      <c r="L6" s="117"/>
      <c r="M6" s="64"/>
      <c r="N6" s="68">
        <v>0</v>
      </c>
    </row>
    <row r="7" spans="1:14" ht="15.75" x14ac:dyDescent="0.25">
      <c r="A7" s="39" t="s">
        <v>332</v>
      </c>
      <c r="B7" s="118" t="s">
        <v>448</v>
      </c>
      <c r="C7" s="118">
        <v>28</v>
      </c>
      <c r="D7" s="111" t="s">
        <v>428</v>
      </c>
      <c r="E7" s="112" t="s">
        <v>429</v>
      </c>
      <c r="F7" s="113" t="s">
        <v>413</v>
      </c>
      <c r="G7" s="114" t="s">
        <v>312</v>
      </c>
      <c r="H7" s="117" t="s">
        <v>449</v>
      </c>
      <c r="I7" s="115">
        <v>4.75</v>
      </c>
      <c r="J7" s="68">
        <v>864.5</v>
      </c>
      <c r="K7" s="116"/>
      <c r="L7" s="117"/>
      <c r="M7" s="64"/>
      <c r="N7" s="68">
        <v>0</v>
      </c>
    </row>
    <row r="8" spans="1:14" ht="15.75" x14ac:dyDescent="0.25">
      <c r="A8" s="39" t="s">
        <v>332</v>
      </c>
      <c r="B8" s="118" t="s">
        <v>448</v>
      </c>
      <c r="C8" s="118">
        <v>29</v>
      </c>
      <c r="D8" s="111" t="s">
        <v>428</v>
      </c>
      <c r="E8" s="112" t="s">
        <v>429</v>
      </c>
      <c r="F8" s="113" t="s">
        <v>413</v>
      </c>
      <c r="G8" s="114" t="s">
        <v>312</v>
      </c>
      <c r="H8" s="117" t="s">
        <v>455</v>
      </c>
      <c r="I8" s="115">
        <v>2.75</v>
      </c>
      <c r="J8" s="68">
        <v>500.5</v>
      </c>
      <c r="K8" s="116"/>
      <c r="L8" s="117"/>
      <c r="M8" s="64"/>
      <c r="N8" s="68">
        <v>0</v>
      </c>
    </row>
    <row r="9" spans="1:14" ht="15.75" x14ac:dyDescent="0.25">
      <c r="A9" s="39" t="s">
        <v>332</v>
      </c>
      <c r="B9" s="118" t="s">
        <v>448</v>
      </c>
      <c r="C9" s="118">
        <v>30</v>
      </c>
      <c r="D9" s="111" t="s">
        <v>428</v>
      </c>
      <c r="E9" s="112" t="s">
        <v>429</v>
      </c>
      <c r="F9" s="113" t="s">
        <v>413</v>
      </c>
      <c r="G9" s="114" t="s">
        <v>312</v>
      </c>
      <c r="H9" s="117" t="s">
        <v>455</v>
      </c>
      <c r="I9" s="115">
        <v>4.75</v>
      </c>
      <c r="J9" s="68">
        <v>864.5</v>
      </c>
      <c r="K9" s="116"/>
      <c r="L9" s="117"/>
      <c r="M9" s="64"/>
      <c r="N9" s="68">
        <v>0</v>
      </c>
    </row>
    <row r="10" spans="1:14" ht="15.75" x14ac:dyDescent="0.25">
      <c r="A10" s="39" t="s">
        <v>332</v>
      </c>
      <c r="B10" s="111" t="s">
        <v>492</v>
      </c>
      <c r="C10" s="111">
        <v>25</v>
      </c>
      <c r="D10" s="111" t="s">
        <v>501</v>
      </c>
      <c r="E10" s="112" t="s">
        <v>502</v>
      </c>
      <c r="F10" s="119" t="s">
        <v>411</v>
      </c>
      <c r="G10" s="111" t="s">
        <v>415</v>
      </c>
      <c r="H10" s="112" t="s">
        <v>503</v>
      </c>
      <c r="I10" s="115">
        <v>1</v>
      </c>
      <c r="J10" s="116"/>
      <c r="K10" s="116">
        <v>112.5</v>
      </c>
      <c r="L10" s="112"/>
      <c r="M10" s="84"/>
      <c r="N10" s="72"/>
    </row>
    <row r="11" spans="1:14" ht="15.75" x14ac:dyDescent="0.25">
      <c r="A11" s="39" t="s">
        <v>335</v>
      </c>
      <c r="B11" s="118" t="s">
        <v>448</v>
      </c>
      <c r="C11" s="118">
        <v>31</v>
      </c>
      <c r="D11" s="111" t="s">
        <v>464</v>
      </c>
      <c r="E11" s="112"/>
      <c r="F11" s="113" t="s">
        <v>407</v>
      </c>
      <c r="G11" s="114"/>
      <c r="H11" s="117" t="s">
        <v>465</v>
      </c>
      <c r="I11" s="115"/>
      <c r="J11" s="68"/>
      <c r="K11" s="116">
        <v>222.53</v>
      </c>
      <c r="L11" s="117"/>
      <c r="M11" s="64"/>
      <c r="N11" s="68"/>
    </row>
    <row r="12" spans="1:14" ht="15.75" x14ac:dyDescent="0.25">
      <c r="A12" s="39" t="s">
        <v>336</v>
      </c>
      <c r="B12" s="118" t="s">
        <v>466</v>
      </c>
      <c r="C12" s="118">
        <v>32</v>
      </c>
      <c r="D12" s="111" t="s">
        <v>425</v>
      </c>
      <c r="E12" s="112" t="s">
        <v>432</v>
      </c>
      <c r="F12" s="113" t="s">
        <v>413</v>
      </c>
      <c r="G12" s="114" t="s">
        <v>312</v>
      </c>
      <c r="H12" s="117" t="s">
        <v>462</v>
      </c>
      <c r="I12" s="115">
        <v>5</v>
      </c>
      <c r="J12" s="68">
        <v>910</v>
      </c>
      <c r="K12" s="116"/>
      <c r="L12" s="117"/>
      <c r="M12" s="64"/>
      <c r="N12" s="68">
        <v>42.66</v>
      </c>
    </row>
    <row r="13" spans="1:14" ht="15.75" x14ac:dyDescent="0.25">
      <c r="A13" s="39" t="s">
        <v>336</v>
      </c>
      <c r="B13" s="118" t="s">
        <v>466</v>
      </c>
      <c r="C13" s="118">
        <v>32</v>
      </c>
      <c r="D13" s="111" t="s">
        <v>425</v>
      </c>
      <c r="E13" s="112" t="s">
        <v>441</v>
      </c>
      <c r="F13" s="113" t="s">
        <v>413</v>
      </c>
      <c r="G13" s="114" t="s">
        <v>312</v>
      </c>
      <c r="H13" s="117" t="s">
        <v>467</v>
      </c>
      <c r="I13" s="115">
        <v>5</v>
      </c>
      <c r="J13" s="68">
        <v>910</v>
      </c>
      <c r="K13" s="116"/>
      <c r="L13" s="117"/>
      <c r="M13" s="64"/>
      <c r="N13" s="68">
        <v>48.91</v>
      </c>
    </row>
    <row r="14" spans="1:14" ht="15.75" x14ac:dyDescent="0.25">
      <c r="A14" s="39" t="s">
        <v>336</v>
      </c>
      <c r="B14" s="118" t="s">
        <v>466</v>
      </c>
      <c r="C14" s="118">
        <v>32</v>
      </c>
      <c r="D14" s="111" t="s">
        <v>425</v>
      </c>
      <c r="E14" s="112" t="s">
        <v>461</v>
      </c>
      <c r="F14" s="113" t="s">
        <v>413</v>
      </c>
      <c r="G14" s="114" t="s">
        <v>312</v>
      </c>
      <c r="H14" s="117" t="s">
        <v>468</v>
      </c>
      <c r="I14" s="115">
        <v>5</v>
      </c>
      <c r="J14" s="68">
        <v>910</v>
      </c>
      <c r="K14" s="116"/>
      <c r="L14" s="117"/>
      <c r="M14" s="64"/>
      <c r="N14" s="68">
        <v>44.44</v>
      </c>
    </row>
    <row r="15" spans="1:14" ht="15.75" x14ac:dyDescent="0.25">
      <c r="A15" s="39" t="s">
        <v>336</v>
      </c>
      <c r="B15" s="118" t="s">
        <v>466</v>
      </c>
      <c r="C15" s="118">
        <v>33</v>
      </c>
      <c r="D15" s="111" t="s">
        <v>425</v>
      </c>
      <c r="E15" s="112" t="s">
        <v>432</v>
      </c>
      <c r="F15" s="113" t="s">
        <v>413</v>
      </c>
      <c r="G15" s="114" t="s">
        <v>312</v>
      </c>
      <c r="H15" s="117" t="s">
        <v>477</v>
      </c>
      <c r="I15" s="115">
        <v>5</v>
      </c>
      <c r="J15" s="68">
        <v>910</v>
      </c>
      <c r="K15" s="116"/>
      <c r="L15" s="117"/>
      <c r="M15" s="64"/>
      <c r="N15" s="68">
        <v>45</v>
      </c>
    </row>
    <row r="16" spans="1:14" ht="15.75" x14ac:dyDescent="0.25">
      <c r="A16" s="39" t="s">
        <v>336</v>
      </c>
      <c r="B16" s="118" t="s">
        <v>466</v>
      </c>
      <c r="C16" s="118">
        <v>33</v>
      </c>
      <c r="D16" s="111" t="s">
        <v>425</v>
      </c>
      <c r="E16" s="112" t="s">
        <v>441</v>
      </c>
      <c r="F16" s="113" t="s">
        <v>413</v>
      </c>
      <c r="G16" s="114" t="s">
        <v>312</v>
      </c>
      <c r="H16" s="117" t="s">
        <v>478</v>
      </c>
      <c r="I16" s="115">
        <v>5</v>
      </c>
      <c r="J16" s="68">
        <v>910</v>
      </c>
      <c r="K16" s="116"/>
      <c r="L16" s="117"/>
      <c r="M16" s="64"/>
      <c r="N16" s="68">
        <v>45</v>
      </c>
    </row>
    <row r="17" spans="1:14" ht="15.75" x14ac:dyDescent="0.25">
      <c r="A17" s="39" t="s">
        <v>336</v>
      </c>
      <c r="B17" s="118" t="s">
        <v>466</v>
      </c>
      <c r="C17" s="118">
        <v>34</v>
      </c>
      <c r="D17" s="111" t="s">
        <v>425</v>
      </c>
      <c r="E17" s="112" t="s">
        <v>432</v>
      </c>
      <c r="F17" s="113" t="s">
        <v>413</v>
      </c>
      <c r="G17" s="114" t="s">
        <v>312</v>
      </c>
      <c r="H17" s="117" t="s">
        <v>477</v>
      </c>
      <c r="I17" s="115">
        <v>5</v>
      </c>
      <c r="J17" s="68">
        <v>910</v>
      </c>
      <c r="K17" s="116"/>
      <c r="L17" s="117"/>
      <c r="M17" s="64"/>
      <c r="N17" s="68">
        <v>45</v>
      </c>
    </row>
    <row r="18" spans="1:14" ht="15.75" x14ac:dyDescent="0.25">
      <c r="A18" s="39" t="s">
        <v>336</v>
      </c>
      <c r="B18" s="118" t="s">
        <v>466</v>
      </c>
      <c r="C18" s="118">
        <v>34</v>
      </c>
      <c r="D18" s="111" t="s">
        <v>425</v>
      </c>
      <c r="E18" s="112" t="s">
        <v>441</v>
      </c>
      <c r="F18" s="113" t="s">
        <v>413</v>
      </c>
      <c r="G18" s="114" t="s">
        <v>312</v>
      </c>
      <c r="H18" s="117" t="s">
        <v>479</v>
      </c>
      <c r="I18" s="115">
        <v>5</v>
      </c>
      <c r="J18" s="68">
        <v>910</v>
      </c>
      <c r="K18" s="116"/>
      <c r="L18" s="117"/>
      <c r="M18" s="64"/>
      <c r="N18" s="68">
        <v>45</v>
      </c>
    </row>
    <row r="19" spans="1:14" ht="15.75" x14ac:dyDescent="0.25">
      <c r="A19" s="39" t="s">
        <v>336</v>
      </c>
      <c r="B19" s="118" t="s">
        <v>466</v>
      </c>
      <c r="C19" s="118">
        <v>35</v>
      </c>
      <c r="D19" s="111" t="s">
        <v>425</v>
      </c>
      <c r="E19" s="112" t="s">
        <v>432</v>
      </c>
      <c r="F19" s="113" t="s">
        <v>413</v>
      </c>
      <c r="G19" s="114" t="s">
        <v>312</v>
      </c>
      <c r="H19" s="117" t="s">
        <v>477</v>
      </c>
      <c r="I19" s="115">
        <v>5</v>
      </c>
      <c r="J19" s="68">
        <v>910</v>
      </c>
      <c r="K19" s="116"/>
      <c r="L19" s="117"/>
      <c r="M19" s="64"/>
      <c r="N19" s="68">
        <v>45</v>
      </c>
    </row>
    <row r="20" spans="1:14" ht="15.75" x14ac:dyDescent="0.25">
      <c r="A20" s="39" t="s">
        <v>336</v>
      </c>
      <c r="B20" s="118" t="s">
        <v>466</v>
      </c>
      <c r="C20" s="118">
        <v>35</v>
      </c>
      <c r="D20" s="111" t="s">
        <v>425</v>
      </c>
      <c r="E20" s="112" t="s">
        <v>441</v>
      </c>
      <c r="F20" s="113" t="s">
        <v>413</v>
      </c>
      <c r="G20" s="114" t="s">
        <v>312</v>
      </c>
      <c r="H20" s="117" t="s">
        <v>479</v>
      </c>
      <c r="I20" s="115">
        <v>5</v>
      </c>
      <c r="J20" s="68">
        <v>910</v>
      </c>
      <c r="K20" s="116"/>
      <c r="L20" s="117"/>
      <c r="M20" s="64"/>
      <c r="N20" s="68">
        <v>45</v>
      </c>
    </row>
    <row r="21" spans="1:14" ht="15.75" x14ac:dyDescent="0.25">
      <c r="A21" s="39" t="s">
        <v>336</v>
      </c>
      <c r="B21" s="111" t="s">
        <v>448</v>
      </c>
      <c r="C21" s="111">
        <v>28</v>
      </c>
      <c r="D21" s="111" t="s">
        <v>504</v>
      </c>
      <c r="E21" s="112" t="s">
        <v>505</v>
      </c>
      <c r="F21" s="113" t="s">
        <v>411</v>
      </c>
      <c r="G21" s="114" t="s">
        <v>415</v>
      </c>
      <c r="H21" s="112" t="s">
        <v>506</v>
      </c>
      <c r="I21" s="115">
        <v>1</v>
      </c>
      <c r="J21" s="116"/>
      <c r="K21" s="116">
        <v>144.96</v>
      </c>
      <c r="L21" s="117"/>
      <c r="M21" s="64" t="s">
        <v>507</v>
      </c>
      <c r="N21" s="72">
        <v>3031323</v>
      </c>
    </row>
    <row r="22" spans="1:14" ht="15.75" x14ac:dyDescent="0.25">
      <c r="A22" s="39" t="s">
        <v>336</v>
      </c>
      <c r="B22" s="111" t="s">
        <v>448</v>
      </c>
      <c r="C22" s="111">
        <v>28</v>
      </c>
      <c r="D22" s="111" t="s">
        <v>504</v>
      </c>
      <c r="E22" s="112" t="s">
        <v>508</v>
      </c>
      <c r="F22" s="113" t="s">
        <v>411</v>
      </c>
      <c r="G22" s="114" t="s">
        <v>415</v>
      </c>
      <c r="H22" s="112" t="s">
        <v>509</v>
      </c>
      <c r="I22" s="115">
        <v>1</v>
      </c>
      <c r="J22" s="116"/>
      <c r="K22" s="116">
        <v>159.80000000000001</v>
      </c>
      <c r="L22" s="117"/>
      <c r="M22" s="64" t="s">
        <v>507</v>
      </c>
      <c r="N22" s="72">
        <v>3031322</v>
      </c>
    </row>
    <row r="23" spans="1:14" ht="15.75" x14ac:dyDescent="0.25">
      <c r="A23" s="39" t="s">
        <v>336</v>
      </c>
      <c r="B23" s="111" t="s">
        <v>448</v>
      </c>
      <c r="C23" s="111">
        <v>28</v>
      </c>
      <c r="D23" s="111" t="s">
        <v>504</v>
      </c>
      <c r="E23" s="112" t="s">
        <v>510</v>
      </c>
      <c r="F23" s="113" t="s">
        <v>411</v>
      </c>
      <c r="G23" s="114" t="s">
        <v>415</v>
      </c>
      <c r="H23" s="112" t="s">
        <v>511</v>
      </c>
      <c r="I23" s="115">
        <v>3</v>
      </c>
      <c r="J23" s="116"/>
      <c r="K23" s="116">
        <v>811.89</v>
      </c>
      <c r="L23" s="117"/>
      <c r="M23" s="64" t="s">
        <v>507</v>
      </c>
      <c r="N23" s="72">
        <v>3033699</v>
      </c>
    </row>
    <row r="24" spans="1:14" ht="15.75" x14ac:dyDescent="0.25">
      <c r="A24" s="110" t="s">
        <v>336</v>
      </c>
      <c r="B24" s="111" t="s">
        <v>466</v>
      </c>
      <c r="C24" s="111">
        <v>32</v>
      </c>
      <c r="D24" s="111" t="s">
        <v>504</v>
      </c>
      <c r="E24" s="112" t="s">
        <v>512</v>
      </c>
      <c r="F24" s="113" t="s">
        <v>411</v>
      </c>
      <c r="G24" s="114" t="s">
        <v>415</v>
      </c>
      <c r="H24" s="112" t="s">
        <v>513</v>
      </c>
      <c r="I24" s="115"/>
      <c r="J24" s="116"/>
      <c r="K24" s="116">
        <v>421.15</v>
      </c>
      <c r="L24" s="117"/>
      <c r="M24" s="64"/>
      <c r="N24" s="72"/>
    </row>
    <row r="25" spans="1:14" ht="15.75" x14ac:dyDescent="0.25">
      <c r="A25" s="39" t="s">
        <v>336</v>
      </c>
      <c r="B25" s="111" t="s">
        <v>466</v>
      </c>
      <c r="C25" s="111">
        <v>35</v>
      </c>
      <c r="D25" s="111" t="s">
        <v>514</v>
      </c>
      <c r="E25" s="112" t="s">
        <v>515</v>
      </c>
      <c r="F25" s="113" t="s">
        <v>411</v>
      </c>
      <c r="G25" s="114" t="s">
        <v>415</v>
      </c>
      <c r="H25" s="112" t="s">
        <v>497</v>
      </c>
      <c r="I25" s="115"/>
      <c r="J25" s="116">
        <v>90</v>
      </c>
      <c r="K25" s="116"/>
      <c r="L25" s="117"/>
      <c r="M25" s="64"/>
      <c r="N25" s="72"/>
    </row>
    <row r="26" spans="1:14" ht="15.75" x14ac:dyDescent="0.25">
      <c r="A26" s="39" t="s">
        <v>336</v>
      </c>
      <c r="B26" s="111" t="s">
        <v>466</v>
      </c>
      <c r="C26" s="111">
        <v>35</v>
      </c>
      <c r="D26" s="111" t="s">
        <v>516</v>
      </c>
      <c r="E26" s="112" t="s">
        <v>515</v>
      </c>
      <c r="F26" s="113" t="s">
        <v>411</v>
      </c>
      <c r="G26" s="114" t="s">
        <v>415</v>
      </c>
      <c r="H26" s="112" t="s">
        <v>517</v>
      </c>
      <c r="I26" s="115"/>
      <c r="J26" s="116">
        <v>60</v>
      </c>
      <c r="K26" s="116"/>
      <c r="L26" s="117"/>
      <c r="M26" s="64"/>
      <c r="N26" s="72"/>
    </row>
    <row r="27" spans="1:14" ht="15.75" x14ac:dyDescent="0.25">
      <c r="A27" s="39" t="s">
        <v>337</v>
      </c>
      <c r="B27" s="118" t="s">
        <v>431</v>
      </c>
      <c r="C27" s="118">
        <v>21</v>
      </c>
      <c r="D27" s="111" t="s">
        <v>434</v>
      </c>
      <c r="E27" s="112"/>
      <c r="F27" s="113" t="s">
        <v>407</v>
      </c>
      <c r="G27" s="114" t="s">
        <v>408</v>
      </c>
      <c r="H27" s="112" t="s">
        <v>435</v>
      </c>
      <c r="I27" s="115"/>
      <c r="J27" s="68">
        <v>3058.42</v>
      </c>
      <c r="K27" s="116"/>
      <c r="L27" s="117"/>
      <c r="M27" s="64"/>
      <c r="N27" s="68"/>
    </row>
    <row r="28" spans="1:14" ht="15.75" x14ac:dyDescent="0.25">
      <c r="A28" s="39" t="s">
        <v>337</v>
      </c>
      <c r="B28" s="118" t="s">
        <v>431</v>
      </c>
      <c r="C28" s="118">
        <v>21</v>
      </c>
      <c r="D28" s="111" t="s">
        <v>425</v>
      </c>
      <c r="E28" s="112" t="s">
        <v>436</v>
      </c>
      <c r="F28" s="113" t="s">
        <v>413</v>
      </c>
      <c r="G28" s="114" t="s">
        <v>312</v>
      </c>
      <c r="H28" s="112" t="s">
        <v>437</v>
      </c>
      <c r="I28" s="115">
        <v>4</v>
      </c>
      <c r="J28" s="68">
        <v>728</v>
      </c>
      <c r="K28" s="116"/>
      <c r="L28" s="117"/>
      <c r="M28" s="64"/>
      <c r="N28" s="68">
        <v>26.25</v>
      </c>
    </row>
    <row r="29" spans="1:14" ht="15.75" x14ac:dyDescent="0.25">
      <c r="A29" s="39" t="s">
        <v>337</v>
      </c>
      <c r="B29" s="118" t="s">
        <v>448</v>
      </c>
      <c r="C29" s="118">
        <v>27</v>
      </c>
      <c r="D29" s="111" t="s">
        <v>425</v>
      </c>
      <c r="E29" s="112" t="s">
        <v>442</v>
      </c>
      <c r="F29" s="113" t="s">
        <v>413</v>
      </c>
      <c r="G29" s="114" t="s">
        <v>312</v>
      </c>
      <c r="H29" s="117" t="s">
        <v>450</v>
      </c>
      <c r="I29" s="115">
        <v>5</v>
      </c>
      <c r="J29" s="68">
        <v>910</v>
      </c>
      <c r="K29" s="116"/>
      <c r="L29" s="117"/>
      <c r="M29" s="64"/>
      <c r="N29" s="68">
        <v>38.4</v>
      </c>
    </row>
    <row r="30" spans="1:14" ht="15.75" x14ac:dyDescent="0.25">
      <c r="A30" s="39" t="s">
        <v>337</v>
      </c>
      <c r="B30" s="118" t="s">
        <v>448</v>
      </c>
      <c r="C30" s="118">
        <v>29</v>
      </c>
      <c r="D30" s="111" t="s">
        <v>425</v>
      </c>
      <c r="E30" s="112" t="s">
        <v>442</v>
      </c>
      <c r="F30" s="113" t="s">
        <v>413</v>
      </c>
      <c r="G30" s="114" t="s">
        <v>312</v>
      </c>
      <c r="H30" s="117" t="s">
        <v>456</v>
      </c>
      <c r="I30" s="115">
        <v>3</v>
      </c>
      <c r="J30" s="68">
        <v>546</v>
      </c>
      <c r="K30" s="116"/>
      <c r="L30" s="117"/>
      <c r="M30" s="64"/>
      <c r="N30" s="68"/>
    </row>
    <row r="31" spans="1:14" ht="15.75" x14ac:dyDescent="0.25">
      <c r="A31" s="39" t="s">
        <v>337</v>
      </c>
      <c r="B31" s="118" t="s">
        <v>466</v>
      </c>
      <c r="C31" s="118">
        <v>32</v>
      </c>
      <c r="D31" s="111" t="s">
        <v>425</v>
      </c>
      <c r="E31" s="112" t="s">
        <v>480</v>
      </c>
      <c r="F31" s="113" t="s">
        <v>413</v>
      </c>
      <c r="G31" s="114" t="s">
        <v>312</v>
      </c>
      <c r="H31" s="117" t="s">
        <v>489</v>
      </c>
      <c r="I31" s="115">
        <v>5</v>
      </c>
      <c r="J31" s="68">
        <v>910</v>
      </c>
      <c r="K31" s="116"/>
      <c r="L31" s="117"/>
      <c r="M31" s="64"/>
      <c r="N31" s="68">
        <v>48.05</v>
      </c>
    </row>
    <row r="32" spans="1:14" ht="15.75" x14ac:dyDescent="0.25">
      <c r="A32" s="39" t="s">
        <v>337</v>
      </c>
      <c r="B32" s="118" t="s">
        <v>466</v>
      </c>
      <c r="C32" s="118">
        <v>32</v>
      </c>
      <c r="D32" s="111" t="s">
        <v>425</v>
      </c>
      <c r="E32" s="112" t="s">
        <v>482</v>
      </c>
      <c r="F32" s="113" t="s">
        <v>413</v>
      </c>
      <c r="G32" s="114" t="s">
        <v>312</v>
      </c>
      <c r="H32" s="117" t="s">
        <v>489</v>
      </c>
      <c r="I32" s="115">
        <v>5</v>
      </c>
      <c r="J32" s="68">
        <v>910</v>
      </c>
      <c r="K32" s="116"/>
      <c r="L32" s="117"/>
      <c r="M32" s="64"/>
      <c r="N32" s="68">
        <v>42.25</v>
      </c>
    </row>
    <row r="33" spans="1:14" ht="15.75" x14ac:dyDescent="0.25">
      <c r="A33" s="39" t="s">
        <v>337</v>
      </c>
      <c r="B33" s="118" t="s">
        <v>466</v>
      </c>
      <c r="C33" s="118">
        <v>33</v>
      </c>
      <c r="D33" s="111" t="s">
        <v>425</v>
      </c>
      <c r="E33" s="112" t="s">
        <v>480</v>
      </c>
      <c r="F33" s="113" t="s">
        <v>413</v>
      </c>
      <c r="G33" s="114" t="s">
        <v>312</v>
      </c>
      <c r="H33" s="117" t="s">
        <v>490</v>
      </c>
      <c r="I33" s="115">
        <v>5</v>
      </c>
      <c r="J33" s="68">
        <v>910</v>
      </c>
      <c r="K33" s="116"/>
      <c r="L33" s="117"/>
      <c r="M33" s="64"/>
      <c r="N33" s="68">
        <v>36.200000000000003</v>
      </c>
    </row>
    <row r="34" spans="1:14" ht="15.75" x14ac:dyDescent="0.25">
      <c r="A34" s="39" t="s">
        <v>337</v>
      </c>
      <c r="B34" s="118" t="s">
        <v>466</v>
      </c>
      <c r="C34" s="118">
        <v>33</v>
      </c>
      <c r="D34" s="111" t="s">
        <v>425</v>
      </c>
      <c r="E34" s="112" t="s">
        <v>482</v>
      </c>
      <c r="F34" s="113" t="s">
        <v>413</v>
      </c>
      <c r="G34" s="114" t="s">
        <v>312</v>
      </c>
      <c r="H34" s="117" t="s">
        <v>490</v>
      </c>
      <c r="I34" s="115">
        <v>5</v>
      </c>
      <c r="J34" s="68">
        <v>910</v>
      </c>
      <c r="K34" s="116"/>
      <c r="L34" s="117"/>
      <c r="M34" s="64"/>
      <c r="N34" s="68">
        <v>42.25</v>
      </c>
    </row>
    <row r="35" spans="1:14" ht="15.75" x14ac:dyDescent="0.25">
      <c r="A35" s="39" t="s">
        <v>337</v>
      </c>
      <c r="B35" s="118" t="s">
        <v>466</v>
      </c>
      <c r="C35" s="118">
        <v>34</v>
      </c>
      <c r="D35" s="111" t="s">
        <v>425</v>
      </c>
      <c r="E35" s="112" t="s">
        <v>480</v>
      </c>
      <c r="F35" s="113" t="s">
        <v>413</v>
      </c>
      <c r="G35" s="114" t="s">
        <v>312</v>
      </c>
      <c r="H35" s="117" t="s">
        <v>481</v>
      </c>
      <c r="I35" s="115">
        <v>5</v>
      </c>
      <c r="J35" s="68">
        <v>910</v>
      </c>
      <c r="K35" s="116"/>
      <c r="L35" s="117"/>
      <c r="M35" s="64"/>
      <c r="N35" s="68">
        <v>0</v>
      </c>
    </row>
    <row r="36" spans="1:14" ht="15.75" x14ac:dyDescent="0.25">
      <c r="A36" s="39" t="s">
        <v>337</v>
      </c>
      <c r="B36" s="118" t="s">
        <v>466</v>
      </c>
      <c r="C36" s="118">
        <v>34</v>
      </c>
      <c r="D36" s="111" t="s">
        <v>425</v>
      </c>
      <c r="E36" s="112" t="s">
        <v>482</v>
      </c>
      <c r="F36" s="113" t="s">
        <v>413</v>
      </c>
      <c r="G36" s="114" t="s">
        <v>312</v>
      </c>
      <c r="H36" s="117" t="s">
        <v>481</v>
      </c>
      <c r="I36" s="115">
        <v>5</v>
      </c>
      <c r="J36" s="68">
        <v>910</v>
      </c>
      <c r="K36" s="116"/>
      <c r="L36" s="117"/>
      <c r="M36" s="64"/>
      <c r="N36" s="68">
        <v>42.45</v>
      </c>
    </row>
    <row r="37" spans="1:14" ht="15.75" x14ac:dyDescent="0.25">
      <c r="A37" s="39" t="s">
        <v>337</v>
      </c>
      <c r="B37" s="118" t="s">
        <v>466</v>
      </c>
      <c r="C37" s="118">
        <v>34</v>
      </c>
      <c r="D37" s="111" t="s">
        <v>425</v>
      </c>
      <c r="E37" s="112" t="s">
        <v>483</v>
      </c>
      <c r="F37" s="113" t="s">
        <v>413</v>
      </c>
      <c r="G37" s="114" t="s">
        <v>312</v>
      </c>
      <c r="H37" s="117" t="s">
        <v>481</v>
      </c>
      <c r="I37" s="115">
        <v>5</v>
      </c>
      <c r="J37" s="68">
        <v>910</v>
      </c>
      <c r="K37" s="116"/>
      <c r="L37" s="117"/>
      <c r="M37" s="64"/>
      <c r="N37" s="68">
        <v>0</v>
      </c>
    </row>
    <row r="38" spans="1:14" ht="15.75" x14ac:dyDescent="0.25">
      <c r="A38" s="39" t="s">
        <v>337</v>
      </c>
      <c r="B38" s="118" t="s">
        <v>466</v>
      </c>
      <c r="C38" s="118">
        <v>34</v>
      </c>
      <c r="D38" s="111" t="s">
        <v>425</v>
      </c>
      <c r="E38" s="112" t="s">
        <v>484</v>
      </c>
      <c r="F38" s="113" t="s">
        <v>413</v>
      </c>
      <c r="G38" s="114" t="s">
        <v>312</v>
      </c>
      <c r="H38" s="117" t="s">
        <v>485</v>
      </c>
      <c r="I38" s="115">
        <v>5</v>
      </c>
      <c r="J38" s="68">
        <v>910</v>
      </c>
      <c r="K38" s="116"/>
      <c r="L38" s="117"/>
      <c r="M38" s="64"/>
      <c r="N38" s="68">
        <v>0</v>
      </c>
    </row>
    <row r="39" spans="1:14" ht="15.75" x14ac:dyDescent="0.25">
      <c r="A39" s="39" t="s">
        <v>337</v>
      </c>
      <c r="B39" s="118" t="s">
        <v>466</v>
      </c>
      <c r="C39" s="118">
        <v>35</v>
      </c>
      <c r="D39" s="111" t="s">
        <v>425</v>
      </c>
      <c r="E39" s="112" t="s">
        <v>480</v>
      </c>
      <c r="F39" s="113" t="s">
        <v>413</v>
      </c>
      <c r="G39" s="114" t="s">
        <v>312</v>
      </c>
      <c r="H39" s="117" t="s">
        <v>486</v>
      </c>
      <c r="I39" s="115">
        <v>5</v>
      </c>
      <c r="J39" s="68">
        <v>910</v>
      </c>
      <c r="K39" s="116"/>
      <c r="L39" s="117"/>
      <c r="M39" s="64"/>
      <c r="N39" s="68">
        <v>0</v>
      </c>
    </row>
    <row r="40" spans="1:14" ht="15.75" x14ac:dyDescent="0.25">
      <c r="A40" s="39" t="s">
        <v>337</v>
      </c>
      <c r="B40" s="118" t="s">
        <v>466</v>
      </c>
      <c r="C40" s="118">
        <v>35</v>
      </c>
      <c r="D40" s="111" t="s">
        <v>425</v>
      </c>
      <c r="E40" s="112" t="s">
        <v>482</v>
      </c>
      <c r="F40" s="113" t="s">
        <v>413</v>
      </c>
      <c r="G40" s="114" t="s">
        <v>312</v>
      </c>
      <c r="H40" s="117" t="s">
        <v>487</v>
      </c>
      <c r="I40" s="115">
        <v>5</v>
      </c>
      <c r="J40" s="68">
        <v>910</v>
      </c>
      <c r="K40" s="116"/>
      <c r="L40" s="117"/>
      <c r="M40" s="64"/>
      <c r="N40" s="68">
        <v>0</v>
      </c>
    </row>
    <row r="41" spans="1:14" ht="15.75" x14ac:dyDescent="0.25">
      <c r="A41" s="39" t="s">
        <v>337</v>
      </c>
      <c r="B41" s="118" t="s">
        <v>466</v>
      </c>
      <c r="C41" s="118">
        <v>35</v>
      </c>
      <c r="D41" s="111" t="s">
        <v>425</v>
      </c>
      <c r="E41" s="112" t="s">
        <v>483</v>
      </c>
      <c r="F41" s="113" t="s">
        <v>413</v>
      </c>
      <c r="G41" s="114" t="s">
        <v>312</v>
      </c>
      <c r="H41" s="117" t="s">
        <v>486</v>
      </c>
      <c r="I41" s="115">
        <v>5</v>
      </c>
      <c r="J41" s="68">
        <v>910</v>
      </c>
      <c r="K41" s="116"/>
      <c r="L41" s="117"/>
      <c r="M41" s="64"/>
      <c r="N41" s="68">
        <v>0</v>
      </c>
    </row>
    <row r="42" spans="1:14" ht="15.75" x14ac:dyDescent="0.25">
      <c r="A42" s="39" t="s">
        <v>337</v>
      </c>
      <c r="B42" s="111" t="s">
        <v>466</v>
      </c>
      <c r="C42" s="111">
        <v>34</v>
      </c>
      <c r="D42" s="111" t="s">
        <v>109</v>
      </c>
      <c r="E42" s="112" t="s">
        <v>518</v>
      </c>
      <c r="F42" s="113" t="s">
        <v>411</v>
      </c>
      <c r="G42" s="114" t="s">
        <v>415</v>
      </c>
      <c r="H42" s="112" t="s">
        <v>519</v>
      </c>
      <c r="I42" s="115"/>
      <c r="J42" s="116"/>
      <c r="K42" s="116">
        <v>427.33</v>
      </c>
      <c r="L42" s="117"/>
      <c r="M42" s="64"/>
      <c r="N42" s="72"/>
    </row>
    <row r="43" spans="1:14" ht="15.75" x14ac:dyDescent="0.25">
      <c r="A43" s="39" t="s">
        <v>338</v>
      </c>
      <c r="B43" s="111" t="s">
        <v>492</v>
      </c>
      <c r="C43" s="111">
        <v>26</v>
      </c>
      <c r="D43" s="111" t="s">
        <v>520</v>
      </c>
      <c r="E43" s="112" t="s">
        <v>521</v>
      </c>
      <c r="F43" s="113" t="s">
        <v>411</v>
      </c>
      <c r="G43" s="114" t="s">
        <v>415</v>
      </c>
      <c r="H43" s="112" t="s">
        <v>522</v>
      </c>
      <c r="I43" s="115">
        <v>2</v>
      </c>
      <c r="J43" s="116">
        <v>1000</v>
      </c>
      <c r="K43" s="116"/>
      <c r="L43" s="117"/>
      <c r="M43" s="64"/>
      <c r="N43" s="92"/>
    </row>
    <row r="44" spans="1:14" ht="15.75" x14ac:dyDescent="0.25">
      <c r="A44" s="39" t="s">
        <v>338</v>
      </c>
      <c r="B44" s="111" t="s">
        <v>448</v>
      </c>
      <c r="C44" s="111">
        <v>31</v>
      </c>
      <c r="D44" s="111" t="s">
        <v>523</v>
      </c>
      <c r="E44" s="112" t="s">
        <v>524</v>
      </c>
      <c r="F44" s="113" t="s">
        <v>411</v>
      </c>
      <c r="G44" s="114" t="s">
        <v>415</v>
      </c>
      <c r="H44" s="112" t="s">
        <v>525</v>
      </c>
      <c r="I44" s="115">
        <v>1</v>
      </c>
      <c r="J44" s="116">
        <v>300</v>
      </c>
      <c r="K44" s="116"/>
      <c r="L44" s="117"/>
      <c r="M44" s="64"/>
      <c r="N44" s="92"/>
    </row>
    <row r="45" spans="1:14" ht="15.75" x14ac:dyDescent="0.25">
      <c r="A45" s="39" t="s">
        <v>338</v>
      </c>
      <c r="B45" s="111" t="s">
        <v>466</v>
      </c>
      <c r="C45" s="111">
        <v>35</v>
      </c>
      <c r="D45" s="111" t="s">
        <v>526</v>
      </c>
      <c r="E45" s="112" t="s">
        <v>521</v>
      </c>
      <c r="F45" s="113" t="s">
        <v>411</v>
      </c>
      <c r="G45" s="114" t="s">
        <v>415</v>
      </c>
      <c r="H45" s="112" t="s">
        <v>527</v>
      </c>
      <c r="I45" s="115">
        <v>1</v>
      </c>
      <c r="J45" s="116">
        <v>1300</v>
      </c>
      <c r="K45" s="116"/>
      <c r="L45" s="117"/>
      <c r="M45" s="64"/>
      <c r="N45" s="92"/>
    </row>
    <row r="46" spans="1:14" ht="15.75" x14ac:dyDescent="0.25">
      <c r="A46" s="39" t="s">
        <v>340</v>
      </c>
      <c r="B46" s="111" t="s">
        <v>492</v>
      </c>
      <c r="C46" s="111">
        <v>26</v>
      </c>
      <c r="D46" s="111" t="s">
        <v>528</v>
      </c>
      <c r="E46" s="112" t="s">
        <v>529</v>
      </c>
      <c r="F46" s="113" t="s">
        <v>411</v>
      </c>
      <c r="G46" s="114" t="s">
        <v>415</v>
      </c>
      <c r="H46" s="112" t="s">
        <v>530</v>
      </c>
      <c r="I46" s="115"/>
      <c r="J46" s="116"/>
      <c r="K46" s="116">
        <v>21.2</v>
      </c>
      <c r="L46" s="117"/>
      <c r="M46" s="64"/>
      <c r="N46" s="92"/>
    </row>
    <row r="47" spans="1:14" ht="15.75" x14ac:dyDescent="0.25">
      <c r="A47" s="39" t="s">
        <v>340</v>
      </c>
      <c r="B47" s="111" t="s">
        <v>448</v>
      </c>
      <c r="C47" s="111">
        <v>30</v>
      </c>
      <c r="D47" s="111" t="s">
        <v>156</v>
      </c>
      <c r="E47" s="112" t="s">
        <v>531</v>
      </c>
      <c r="F47" s="113" t="s">
        <v>411</v>
      </c>
      <c r="G47" s="114" t="s">
        <v>415</v>
      </c>
      <c r="H47" s="112" t="s">
        <v>532</v>
      </c>
      <c r="I47" s="115"/>
      <c r="J47" s="116"/>
      <c r="K47" s="116">
        <v>247.38</v>
      </c>
      <c r="L47" s="117"/>
      <c r="M47" s="64" t="s">
        <v>507</v>
      </c>
      <c r="N47" s="92" t="s">
        <v>533</v>
      </c>
    </row>
    <row r="48" spans="1:14" ht="15.75" x14ac:dyDescent="0.25">
      <c r="A48" s="39" t="s">
        <v>340</v>
      </c>
      <c r="B48" s="111" t="s">
        <v>448</v>
      </c>
      <c r="C48" s="111">
        <v>31</v>
      </c>
      <c r="D48" s="111" t="s">
        <v>156</v>
      </c>
      <c r="E48" s="112" t="s">
        <v>534</v>
      </c>
      <c r="F48" s="113" t="s">
        <v>411</v>
      </c>
      <c r="G48" s="114" t="s">
        <v>415</v>
      </c>
      <c r="H48" s="112" t="s">
        <v>535</v>
      </c>
      <c r="I48" s="115"/>
      <c r="J48" s="116"/>
      <c r="K48" s="116">
        <v>359.55</v>
      </c>
      <c r="L48" s="117"/>
      <c r="M48" s="64" t="s">
        <v>507</v>
      </c>
      <c r="N48" s="92" t="s">
        <v>536</v>
      </c>
    </row>
    <row r="49" spans="1:14" ht="15.75" x14ac:dyDescent="0.25">
      <c r="A49" s="39" t="s">
        <v>340</v>
      </c>
      <c r="B49" s="111" t="s">
        <v>466</v>
      </c>
      <c r="C49" s="111">
        <v>32</v>
      </c>
      <c r="D49" s="111" t="s">
        <v>537</v>
      </c>
      <c r="E49" s="112" t="s">
        <v>538</v>
      </c>
      <c r="F49" s="113" t="s">
        <v>411</v>
      </c>
      <c r="G49" s="114" t="s">
        <v>415</v>
      </c>
      <c r="H49" s="112" t="s">
        <v>539</v>
      </c>
      <c r="I49" s="115"/>
      <c r="J49" s="116"/>
      <c r="K49" s="116">
        <v>106.75</v>
      </c>
      <c r="L49" s="117"/>
      <c r="M49" s="64"/>
      <c r="N49" s="92"/>
    </row>
    <row r="50" spans="1:14" ht="15.75" x14ac:dyDescent="0.25">
      <c r="A50" s="39" t="s">
        <v>340</v>
      </c>
      <c r="B50" s="111" t="s">
        <v>466</v>
      </c>
      <c r="C50" s="111">
        <v>33</v>
      </c>
      <c r="D50" s="111" t="s">
        <v>528</v>
      </c>
      <c r="E50" s="112" t="s">
        <v>540</v>
      </c>
      <c r="F50" s="113" t="s">
        <v>411</v>
      </c>
      <c r="G50" s="114" t="s">
        <v>415</v>
      </c>
      <c r="H50" s="112" t="s">
        <v>541</v>
      </c>
      <c r="I50" s="115"/>
      <c r="J50" s="116"/>
      <c r="K50" s="116">
        <v>217.86</v>
      </c>
      <c r="L50" s="117"/>
      <c r="M50" s="64"/>
      <c r="N50" s="92"/>
    </row>
    <row r="51" spans="1:14" ht="15.75" x14ac:dyDescent="0.25">
      <c r="A51" s="39" t="s">
        <v>340</v>
      </c>
      <c r="B51" s="111" t="s">
        <v>466</v>
      </c>
      <c r="C51" s="111">
        <v>33</v>
      </c>
      <c r="D51" s="111" t="s">
        <v>528</v>
      </c>
      <c r="E51" s="112" t="s">
        <v>542</v>
      </c>
      <c r="F51" s="113" t="s">
        <v>411</v>
      </c>
      <c r="G51" s="114" t="s">
        <v>415</v>
      </c>
      <c r="H51" s="112" t="s">
        <v>543</v>
      </c>
      <c r="I51" s="115"/>
      <c r="J51" s="116"/>
      <c r="K51" s="116">
        <v>18.8</v>
      </c>
      <c r="L51" s="117"/>
      <c r="M51" s="64"/>
      <c r="N51" s="92"/>
    </row>
    <row r="52" spans="1:14" ht="15.75" x14ac:dyDescent="0.25">
      <c r="A52" s="39" t="s">
        <v>340</v>
      </c>
      <c r="B52" s="111" t="s">
        <v>466</v>
      </c>
      <c r="C52" s="111">
        <v>34</v>
      </c>
      <c r="D52" s="111" t="s">
        <v>544</v>
      </c>
      <c r="E52" s="112" t="s">
        <v>545</v>
      </c>
      <c r="F52" s="113" t="s">
        <v>411</v>
      </c>
      <c r="G52" s="114" t="s">
        <v>415</v>
      </c>
      <c r="H52" s="112" t="s">
        <v>546</v>
      </c>
      <c r="I52" s="115"/>
      <c r="J52" s="116"/>
      <c r="K52" s="116">
        <v>496.31</v>
      </c>
      <c r="L52" s="117"/>
      <c r="M52" s="64"/>
      <c r="N52" s="92"/>
    </row>
    <row r="53" spans="1:14" ht="15.75" x14ac:dyDescent="0.25">
      <c r="A53" s="39" t="s">
        <v>340</v>
      </c>
      <c r="B53" s="111" t="s">
        <v>466</v>
      </c>
      <c r="C53" s="111">
        <v>35</v>
      </c>
      <c r="D53" s="111" t="s">
        <v>547</v>
      </c>
      <c r="E53" s="112" t="s">
        <v>548</v>
      </c>
      <c r="F53" s="113" t="s">
        <v>411</v>
      </c>
      <c r="G53" s="114" t="s">
        <v>415</v>
      </c>
      <c r="H53" s="112" t="s">
        <v>549</v>
      </c>
      <c r="I53" s="115"/>
      <c r="J53" s="116"/>
      <c r="K53" s="116">
        <v>75</v>
      </c>
      <c r="L53" s="117"/>
      <c r="M53" s="64"/>
      <c r="N53" s="92"/>
    </row>
    <row r="54" spans="1:14" ht="15.75" x14ac:dyDescent="0.25">
      <c r="A54" s="39" t="s">
        <v>341</v>
      </c>
      <c r="B54" s="118" t="s">
        <v>466</v>
      </c>
      <c r="C54" s="118">
        <v>32</v>
      </c>
      <c r="D54" s="111" t="s">
        <v>424</v>
      </c>
      <c r="E54" s="112" t="s">
        <v>454</v>
      </c>
      <c r="F54" s="113" t="s">
        <v>413</v>
      </c>
      <c r="G54" s="114" t="s">
        <v>312</v>
      </c>
      <c r="H54" s="117"/>
      <c r="I54" s="115">
        <v>5</v>
      </c>
      <c r="J54" s="68">
        <v>910</v>
      </c>
      <c r="K54" s="116"/>
      <c r="L54" s="117"/>
      <c r="M54" s="64"/>
      <c r="N54" s="68">
        <v>40</v>
      </c>
    </row>
    <row r="55" spans="1:14" ht="15.75" x14ac:dyDescent="0.25">
      <c r="A55" s="39" t="s">
        <v>341</v>
      </c>
      <c r="B55" s="118" t="s">
        <v>466</v>
      </c>
      <c r="C55" s="118">
        <v>32</v>
      </c>
      <c r="D55" s="111" t="s">
        <v>457</v>
      </c>
      <c r="E55" s="112" t="s">
        <v>458</v>
      </c>
      <c r="F55" s="113" t="s">
        <v>459</v>
      </c>
      <c r="G55" s="114" t="s">
        <v>312</v>
      </c>
      <c r="H55" s="117"/>
      <c r="I55" s="115">
        <v>4</v>
      </c>
      <c r="J55" s="68">
        <v>640</v>
      </c>
      <c r="K55" s="116"/>
      <c r="L55" s="117"/>
      <c r="M55" s="64"/>
      <c r="N55" s="68">
        <v>32</v>
      </c>
    </row>
    <row r="56" spans="1:14" ht="15.75" x14ac:dyDescent="0.25">
      <c r="A56" s="39" t="s">
        <v>341</v>
      </c>
      <c r="B56" s="118" t="s">
        <v>466</v>
      </c>
      <c r="C56" s="118">
        <v>33</v>
      </c>
      <c r="D56" s="111" t="s">
        <v>424</v>
      </c>
      <c r="E56" s="112" t="s">
        <v>454</v>
      </c>
      <c r="F56" s="113" t="s">
        <v>413</v>
      </c>
      <c r="G56" s="114" t="s">
        <v>312</v>
      </c>
      <c r="H56" s="117"/>
      <c r="I56" s="115">
        <v>5</v>
      </c>
      <c r="J56" s="68">
        <v>910</v>
      </c>
      <c r="K56" s="116"/>
      <c r="L56" s="117"/>
      <c r="M56" s="64"/>
      <c r="N56" s="68">
        <v>40</v>
      </c>
    </row>
    <row r="57" spans="1:14" ht="15.75" x14ac:dyDescent="0.25">
      <c r="A57" s="39" t="s">
        <v>341</v>
      </c>
      <c r="B57" s="118" t="s">
        <v>466</v>
      </c>
      <c r="C57" s="118">
        <v>33</v>
      </c>
      <c r="D57" s="111" t="s">
        <v>457</v>
      </c>
      <c r="E57" s="112" t="s">
        <v>458</v>
      </c>
      <c r="F57" s="113" t="s">
        <v>459</v>
      </c>
      <c r="G57" s="114" t="s">
        <v>312</v>
      </c>
      <c r="H57" s="117"/>
      <c r="I57" s="115">
        <v>3</v>
      </c>
      <c r="J57" s="68">
        <v>546</v>
      </c>
      <c r="K57" s="116"/>
      <c r="L57" s="117"/>
      <c r="M57" s="64"/>
      <c r="N57" s="68">
        <v>24</v>
      </c>
    </row>
    <row r="58" spans="1:14" ht="15.75" x14ac:dyDescent="0.25">
      <c r="A58" s="39" t="s">
        <v>341</v>
      </c>
      <c r="B58" s="118" t="s">
        <v>466</v>
      </c>
      <c r="C58" s="118">
        <v>34</v>
      </c>
      <c r="D58" s="111" t="s">
        <v>424</v>
      </c>
      <c r="E58" s="112" t="s">
        <v>454</v>
      </c>
      <c r="F58" s="113" t="s">
        <v>413</v>
      </c>
      <c r="G58" s="114" t="s">
        <v>312</v>
      </c>
      <c r="H58" s="117"/>
      <c r="I58" s="115">
        <v>5</v>
      </c>
      <c r="J58" s="68">
        <v>910</v>
      </c>
      <c r="K58" s="116"/>
      <c r="L58" s="117"/>
      <c r="M58" s="64"/>
      <c r="N58" s="68">
        <v>40</v>
      </c>
    </row>
    <row r="59" spans="1:14" ht="15.75" x14ac:dyDescent="0.25">
      <c r="A59" s="39" t="s">
        <v>341</v>
      </c>
      <c r="B59" s="118" t="s">
        <v>466</v>
      </c>
      <c r="C59" s="118">
        <v>34</v>
      </c>
      <c r="D59" s="111" t="s">
        <v>457</v>
      </c>
      <c r="E59" s="112" t="s">
        <v>458</v>
      </c>
      <c r="F59" s="113" t="s">
        <v>413</v>
      </c>
      <c r="G59" s="114" t="s">
        <v>312</v>
      </c>
      <c r="H59" s="117"/>
      <c r="I59" s="115">
        <v>3</v>
      </c>
      <c r="J59" s="68">
        <v>546</v>
      </c>
      <c r="K59" s="116"/>
      <c r="L59" s="117"/>
      <c r="M59" s="64"/>
      <c r="N59" s="68">
        <v>24</v>
      </c>
    </row>
    <row r="60" spans="1:14" ht="15.75" x14ac:dyDescent="0.25">
      <c r="A60" s="39" t="s">
        <v>341</v>
      </c>
      <c r="B60" s="118" t="s">
        <v>466</v>
      </c>
      <c r="C60" s="118">
        <v>35</v>
      </c>
      <c r="D60" s="111" t="s">
        <v>424</v>
      </c>
      <c r="E60" s="112" t="s">
        <v>454</v>
      </c>
      <c r="F60" s="113" t="s">
        <v>413</v>
      </c>
      <c r="G60" s="114" t="s">
        <v>312</v>
      </c>
      <c r="H60" s="117"/>
      <c r="I60" s="115">
        <v>5</v>
      </c>
      <c r="J60" s="68">
        <v>910</v>
      </c>
      <c r="K60" s="116"/>
      <c r="L60" s="117"/>
      <c r="M60" s="64"/>
      <c r="N60" s="68">
        <v>40</v>
      </c>
    </row>
    <row r="61" spans="1:14" ht="15.75" x14ac:dyDescent="0.25">
      <c r="A61" s="39" t="s">
        <v>341</v>
      </c>
      <c r="B61" s="118" t="s">
        <v>466</v>
      </c>
      <c r="C61" s="118">
        <v>35</v>
      </c>
      <c r="D61" s="111" t="s">
        <v>457</v>
      </c>
      <c r="E61" s="112" t="s">
        <v>458</v>
      </c>
      <c r="F61" s="113" t="s">
        <v>459</v>
      </c>
      <c r="G61" s="114" t="s">
        <v>312</v>
      </c>
      <c r="H61" s="117"/>
      <c r="I61" s="115">
        <v>5</v>
      </c>
      <c r="J61" s="68">
        <v>910</v>
      </c>
      <c r="K61" s="116"/>
      <c r="L61" s="117"/>
      <c r="M61" s="64"/>
      <c r="N61" s="68">
        <v>40</v>
      </c>
    </row>
    <row r="62" spans="1:14" ht="15.75" x14ac:dyDescent="0.25">
      <c r="A62" s="39" t="s">
        <v>341</v>
      </c>
      <c r="B62" s="111" t="s">
        <v>466</v>
      </c>
      <c r="C62" s="111">
        <v>33</v>
      </c>
      <c r="D62" s="111" t="s">
        <v>550</v>
      </c>
      <c r="E62" s="112" t="s">
        <v>551</v>
      </c>
      <c r="F62" s="113" t="s">
        <v>411</v>
      </c>
      <c r="G62" s="114" t="s">
        <v>415</v>
      </c>
      <c r="H62" s="112" t="s">
        <v>552</v>
      </c>
      <c r="I62" s="115"/>
      <c r="J62" s="116"/>
      <c r="K62" s="116">
        <v>259.01</v>
      </c>
      <c r="L62" s="117"/>
      <c r="M62" s="64"/>
      <c r="N62" s="92"/>
    </row>
    <row r="63" spans="1:14" ht="15.75" x14ac:dyDescent="0.25">
      <c r="A63" s="39" t="s">
        <v>341</v>
      </c>
      <c r="B63" s="111" t="s">
        <v>466</v>
      </c>
      <c r="C63" s="111">
        <v>33</v>
      </c>
      <c r="D63" s="111" t="s">
        <v>553</v>
      </c>
      <c r="E63" s="112" t="s">
        <v>554</v>
      </c>
      <c r="F63" s="113" t="s">
        <v>411</v>
      </c>
      <c r="G63" s="114" t="s">
        <v>415</v>
      </c>
      <c r="H63" s="112" t="s">
        <v>555</v>
      </c>
      <c r="I63" s="115"/>
      <c r="J63" s="116">
        <v>1700</v>
      </c>
      <c r="K63" s="116"/>
      <c r="L63" s="117"/>
      <c r="M63" s="64"/>
      <c r="N63" s="92"/>
    </row>
    <row r="64" spans="1:14" ht="15.75" x14ac:dyDescent="0.25">
      <c r="A64" s="39" t="s">
        <v>343</v>
      </c>
      <c r="B64" s="118" t="s">
        <v>466</v>
      </c>
      <c r="C64" s="118">
        <v>32</v>
      </c>
      <c r="D64" s="111" t="s">
        <v>428</v>
      </c>
      <c r="E64" s="112" t="s">
        <v>443</v>
      </c>
      <c r="F64" s="113" t="s">
        <v>413</v>
      </c>
      <c r="G64" s="114" t="s">
        <v>312</v>
      </c>
      <c r="H64" s="117"/>
      <c r="I64" s="115">
        <v>5</v>
      </c>
      <c r="J64" s="68">
        <v>910</v>
      </c>
      <c r="K64" s="116"/>
      <c r="L64" s="117" t="s">
        <v>12</v>
      </c>
      <c r="M64" s="64"/>
      <c r="N64" s="68">
        <v>39.1</v>
      </c>
    </row>
    <row r="65" spans="1:14" ht="15.75" x14ac:dyDescent="0.25">
      <c r="A65" s="39" t="s">
        <v>343</v>
      </c>
      <c r="B65" s="118" t="s">
        <v>466</v>
      </c>
      <c r="C65" s="118">
        <v>32</v>
      </c>
      <c r="D65" s="111" t="s">
        <v>428</v>
      </c>
      <c r="E65" s="112" t="s">
        <v>444</v>
      </c>
      <c r="F65" s="113" t="s">
        <v>413</v>
      </c>
      <c r="G65" s="114" t="s">
        <v>312</v>
      </c>
      <c r="H65" s="117"/>
      <c r="I65" s="115">
        <v>4</v>
      </c>
      <c r="J65" s="68">
        <v>728</v>
      </c>
      <c r="K65" s="116"/>
      <c r="L65" s="117" t="s">
        <v>12</v>
      </c>
      <c r="M65" s="64"/>
      <c r="N65" s="68">
        <v>34.4</v>
      </c>
    </row>
    <row r="66" spans="1:14" ht="15.75" x14ac:dyDescent="0.25">
      <c r="A66" s="39" t="s">
        <v>343</v>
      </c>
      <c r="B66" s="118" t="s">
        <v>466</v>
      </c>
      <c r="C66" s="118">
        <v>32</v>
      </c>
      <c r="D66" s="111" t="s">
        <v>428</v>
      </c>
      <c r="E66" s="112" t="s">
        <v>469</v>
      </c>
      <c r="F66" s="113" t="s">
        <v>413</v>
      </c>
      <c r="G66" s="114" t="s">
        <v>312</v>
      </c>
      <c r="H66" s="117"/>
      <c r="I66" s="115">
        <v>5</v>
      </c>
      <c r="J66" s="68">
        <v>910</v>
      </c>
      <c r="K66" s="116"/>
      <c r="L66" s="117" t="s">
        <v>12</v>
      </c>
      <c r="M66" s="64"/>
      <c r="N66" s="68">
        <v>47</v>
      </c>
    </row>
    <row r="67" spans="1:14" ht="15.75" x14ac:dyDescent="0.25">
      <c r="A67" s="39" t="s">
        <v>343</v>
      </c>
      <c r="B67" s="118" t="s">
        <v>466</v>
      </c>
      <c r="C67" s="118">
        <v>33</v>
      </c>
      <c r="D67" s="111" t="s">
        <v>428</v>
      </c>
      <c r="E67" s="112" t="s">
        <v>443</v>
      </c>
      <c r="F67" s="113" t="s">
        <v>413</v>
      </c>
      <c r="G67" s="114" t="s">
        <v>312</v>
      </c>
      <c r="H67" s="117"/>
      <c r="I67" s="115">
        <v>4</v>
      </c>
      <c r="J67" s="68">
        <v>728</v>
      </c>
      <c r="K67" s="116"/>
      <c r="L67" s="117" t="s">
        <v>12</v>
      </c>
      <c r="M67" s="64"/>
      <c r="N67" s="68">
        <v>28.3</v>
      </c>
    </row>
    <row r="68" spans="1:14" ht="15.75" x14ac:dyDescent="0.25">
      <c r="A68" s="39" t="s">
        <v>343</v>
      </c>
      <c r="B68" s="118" t="s">
        <v>466</v>
      </c>
      <c r="C68" s="118">
        <v>33</v>
      </c>
      <c r="D68" s="111" t="s">
        <v>428</v>
      </c>
      <c r="E68" s="112" t="s">
        <v>444</v>
      </c>
      <c r="F68" s="113" t="s">
        <v>413</v>
      </c>
      <c r="G68" s="114" t="s">
        <v>312</v>
      </c>
      <c r="H68" s="117"/>
      <c r="I68" s="115">
        <v>2</v>
      </c>
      <c r="J68" s="68">
        <v>364</v>
      </c>
      <c r="K68" s="116"/>
      <c r="L68" s="117" t="s">
        <v>12</v>
      </c>
      <c r="M68" s="64"/>
      <c r="N68" s="68">
        <v>17.25</v>
      </c>
    </row>
    <row r="69" spans="1:14" ht="15.75" x14ac:dyDescent="0.25">
      <c r="A69" s="39" t="s">
        <v>343</v>
      </c>
      <c r="B69" s="118" t="s">
        <v>466</v>
      </c>
      <c r="C69" s="118">
        <v>33</v>
      </c>
      <c r="D69" s="111" t="s">
        <v>428</v>
      </c>
      <c r="E69" s="112" t="s">
        <v>469</v>
      </c>
      <c r="F69" s="113" t="s">
        <v>413</v>
      </c>
      <c r="G69" s="114" t="s">
        <v>312</v>
      </c>
      <c r="H69" s="117"/>
      <c r="I69" s="115">
        <v>5</v>
      </c>
      <c r="J69" s="68">
        <v>910</v>
      </c>
      <c r="K69" s="116"/>
      <c r="L69" s="117" t="s">
        <v>12</v>
      </c>
      <c r="M69" s="64"/>
      <c r="N69" s="68">
        <v>45.1</v>
      </c>
    </row>
    <row r="70" spans="1:14" ht="15.75" x14ac:dyDescent="0.25">
      <c r="A70" s="39" t="s">
        <v>343</v>
      </c>
      <c r="B70" s="118" t="s">
        <v>466</v>
      </c>
      <c r="C70" s="118">
        <v>34</v>
      </c>
      <c r="D70" s="111" t="s">
        <v>428</v>
      </c>
      <c r="E70" s="112" t="s">
        <v>443</v>
      </c>
      <c r="F70" s="113" t="s">
        <v>413</v>
      </c>
      <c r="G70" s="114" t="s">
        <v>312</v>
      </c>
      <c r="H70" s="117"/>
      <c r="I70" s="115">
        <v>5</v>
      </c>
      <c r="J70" s="68">
        <v>910</v>
      </c>
      <c r="K70" s="116"/>
      <c r="L70" s="117" t="s">
        <v>12</v>
      </c>
      <c r="M70" s="64"/>
      <c r="N70" s="68">
        <v>38</v>
      </c>
    </row>
    <row r="71" spans="1:14" ht="15.75" x14ac:dyDescent="0.25">
      <c r="A71" s="39" t="s">
        <v>343</v>
      </c>
      <c r="B71" s="118" t="s">
        <v>466</v>
      </c>
      <c r="C71" s="118">
        <v>34</v>
      </c>
      <c r="D71" s="111" t="s">
        <v>428</v>
      </c>
      <c r="E71" s="112" t="s">
        <v>444</v>
      </c>
      <c r="F71" s="113" t="s">
        <v>413</v>
      </c>
      <c r="G71" s="114" t="s">
        <v>312</v>
      </c>
      <c r="H71" s="117"/>
      <c r="I71" s="115">
        <v>4</v>
      </c>
      <c r="J71" s="68">
        <v>728</v>
      </c>
      <c r="K71" s="116"/>
      <c r="L71" s="117" t="s">
        <v>12</v>
      </c>
      <c r="M71" s="64"/>
      <c r="N71" s="68">
        <v>34.4</v>
      </c>
    </row>
    <row r="72" spans="1:14" ht="15.75" x14ac:dyDescent="0.25">
      <c r="A72" s="39" t="s">
        <v>343</v>
      </c>
      <c r="B72" s="118" t="s">
        <v>466</v>
      </c>
      <c r="C72" s="118">
        <v>35</v>
      </c>
      <c r="D72" s="111" t="s">
        <v>428</v>
      </c>
      <c r="E72" s="112" t="s">
        <v>443</v>
      </c>
      <c r="F72" s="113" t="s">
        <v>413</v>
      </c>
      <c r="G72" s="114" t="s">
        <v>312</v>
      </c>
      <c r="H72" s="117"/>
      <c r="I72" s="115">
        <v>5</v>
      </c>
      <c r="J72" s="68">
        <v>910</v>
      </c>
      <c r="K72" s="116"/>
      <c r="L72" s="117" t="s">
        <v>12</v>
      </c>
      <c r="M72" s="64"/>
      <c r="N72" s="68"/>
    </row>
    <row r="73" spans="1:14" ht="15.75" x14ac:dyDescent="0.25">
      <c r="A73" s="39" t="s">
        <v>343</v>
      </c>
      <c r="B73" s="111" t="s">
        <v>556</v>
      </c>
      <c r="C73" s="111" t="s">
        <v>34</v>
      </c>
      <c r="D73" s="111" t="s">
        <v>557</v>
      </c>
      <c r="E73" s="112" t="s">
        <v>558</v>
      </c>
      <c r="F73" s="113" t="s">
        <v>411</v>
      </c>
      <c r="G73" s="114" t="s">
        <v>415</v>
      </c>
      <c r="H73" s="112" t="s">
        <v>559</v>
      </c>
      <c r="I73" s="115">
        <v>5</v>
      </c>
      <c r="J73" s="116">
        <v>649.12</v>
      </c>
      <c r="K73" s="116"/>
      <c r="L73" s="117" t="s">
        <v>12</v>
      </c>
      <c r="M73" s="93"/>
      <c r="N73" s="92" t="s">
        <v>560</v>
      </c>
    </row>
    <row r="74" spans="1:14" ht="15.75" x14ac:dyDescent="0.25">
      <c r="A74" s="110" t="s">
        <v>343</v>
      </c>
      <c r="B74" s="111" t="s">
        <v>492</v>
      </c>
      <c r="C74" s="111">
        <v>23</v>
      </c>
      <c r="D74" s="111" t="s">
        <v>528</v>
      </c>
      <c r="E74" s="112" t="s">
        <v>561</v>
      </c>
      <c r="F74" s="113" t="s">
        <v>411</v>
      </c>
      <c r="G74" s="114" t="s">
        <v>415</v>
      </c>
      <c r="H74" s="112" t="s">
        <v>562</v>
      </c>
      <c r="I74" s="115"/>
      <c r="J74" s="116">
        <v>81.010000000000005</v>
      </c>
      <c r="K74" s="116"/>
      <c r="L74" s="117" t="s">
        <v>12</v>
      </c>
      <c r="M74" s="64" t="s">
        <v>507</v>
      </c>
      <c r="N74" s="92" t="s">
        <v>563</v>
      </c>
    </row>
    <row r="75" spans="1:14" ht="15.75" x14ac:dyDescent="0.25">
      <c r="A75" s="39" t="s">
        <v>343</v>
      </c>
      <c r="B75" s="111" t="s">
        <v>492</v>
      </c>
      <c r="C75" s="111">
        <v>25</v>
      </c>
      <c r="D75" s="111" t="s">
        <v>564</v>
      </c>
      <c r="E75" s="112" t="s">
        <v>558</v>
      </c>
      <c r="F75" s="113" t="s">
        <v>411</v>
      </c>
      <c r="G75" s="114" t="s">
        <v>415</v>
      </c>
      <c r="H75" s="112" t="s">
        <v>565</v>
      </c>
      <c r="I75" s="115"/>
      <c r="J75" s="116">
        <v>1080.82</v>
      </c>
      <c r="K75" s="116"/>
      <c r="L75" s="117" t="s">
        <v>12</v>
      </c>
      <c r="M75" s="64"/>
      <c r="N75" s="92"/>
    </row>
    <row r="76" spans="1:14" ht="15.75" x14ac:dyDescent="0.25">
      <c r="A76" s="39" t="s">
        <v>343</v>
      </c>
      <c r="B76" s="111" t="s">
        <v>466</v>
      </c>
      <c r="C76" s="111">
        <v>33</v>
      </c>
      <c r="D76" s="111" t="s">
        <v>566</v>
      </c>
      <c r="E76" s="112" t="s">
        <v>567</v>
      </c>
      <c r="F76" s="113" t="s">
        <v>411</v>
      </c>
      <c r="G76" s="114" t="s">
        <v>415</v>
      </c>
      <c r="H76" s="112" t="s">
        <v>568</v>
      </c>
      <c r="I76" s="115">
        <v>0</v>
      </c>
      <c r="J76" s="116">
        <v>42</v>
      </c>
      <c r="K76" s="116"/>
      <c r="L76" s="117" t="s">
        <v>12</v>
      </c>
      <c r="M76" s="64"/>
      <c r="N76" s="92"/>
    </row>
    <row r="77" spans="1:14" ht="15.75" x14ac:dyDescent="0.25">
      <c r="A77" s="39" t="s">
        <v>343</v>
      </c>
      <c r="B77" s="111" t="s">
        <v>466</v>
      </c>
      <c r="C77" s="111">
        <v>34</v>
      </c>
      <c r="D77" s="111" t="s">
        <v>569</v>
      </c>
      <c r="E77" s="112" t="s">
        <v>558</v>
      </c>
      <c r="F77" s="113" t="s">
        <v>411</v>
      </c>
      <c r="G77" s="114" t="s">
        <v>415</v>
      </c>
      <c r="H77" s="112" t="s">
        <v>570</v>
      </c>
      <c r="I77" s="115">
        <v>0</v>
      </c>
      <c r="J77" s="116">
        <v>369.76</v>
      </c>
      <c r="K77" s="116"/>
      <c r="L77" s="117" t="s">
        <v>12</v>
      </c>
      <c r="M77" s="64"/>
      <c r="N77" s="92"/>
    </row>
    <row r="78" spans="1:14" ht="15.75" x14ac:dyDescent="0.25">
      <c r="A78" s="39" t="s">
        <v>343</v>
      </c>
      <c r="B78" s="111" t="s">
        <v>466</v>
      </c>
      <c r="C78" s="111">
        <v>34</v>
      </c>
      <c r="D78" s="111" t="s">
        <v>504</v>
      </c>
      <c r="E78" s="112" t="s">
        <v>571</v>
      </c>
      <c r="F78" s="113" t="s">
        <v>411</v>
      </c>
      <c r="G78" s="114" t="s">
        <v>415</v>
      </c>
      <c r="H78" s="112" t="s">
        <v>572</v>
      </c>
      <c r="I78" s="115">
        <v>0</v>
      </c>
      <c r="J78" s="116">
        <v>18.28</v>
      </c>
      <c r="K78" s="116"/>
      <c r="L78" s="117" t="s">
        <v>12</v>
      </c>
      <c r="M78" s="64"/>
      <c r="N78" s="92"/>
    </row>
    <row r="79" spans="1:14" ht="15.75" x14ac:dyDescent="0.25">
      <c r="A79" s="39" t="s">
        <v>344</v>
      </c>
      <c r="B79" s="118" t="s">
        <v>466</v>
      </c>
      <c r="C79" s="118">
        <v>33</v>
      </c>
      <c r="D79" s="111" t="s">
        <v>425</v>
      </c>
      <c r="E79" s="112" t="s">
        <v>452</v>
      </c>
      <c r="F79" s="113" t="s">
        <v>413</v>
      </c>
      <c r="G79" s="114" t="s">
        <v>312</v>
      </c>
      <c r="H79" s="117" t="s">
        <v>438</v>
      </c>
      <c r="I79" s="115">
        <v>5</v>
      </c>
      <c r="J79" s="68">
        <v>910</v>
      </c>
      <c r="K79" s="116"/>
      <c r="L79" s="117"/>
      <c r="M79" s="64"/>
      <c r="N79" s="68">
        <v>41.17</v>
      </c>
    </row>
    <row r="80" spans="1:14" ht="15.75" x14ac:dyDescent="0.25">
      <c r="A80" s="39" t="s">
        <v>344</v>
      </c>
      <c r="B80" s="118" t="s">
        <v>466</v>
      </c>
      <c r="C80" s="118">
        <v>33</v>
      </c>
      <c r="D80" s="111" t="s">
        <v>424</v>
      </c>
      <c r="E80" s="112" t="s">
        <v>472</v>
      </c>
      <c r="F80" s="113" t="s">
        <v>413</v>
      </c>
      <c r="G80" s="114" t="s">
        <v>312</v>
      </c>
      <c r="H80" s="117" t="s">
        <v>473</v>
      </c>
      <c r="I80" s="115">
        <v>4</v>
      </c>
      <c r="J80" s="68">
        <v>728</v>
      </c>
      <c r="K80" s="116"/>
      <c r="L80" s="117"/>
      <c r="M80" s="64"/>
      <c r="N80" s="68">
        <v>34.33</v>
      </c>
    </row>
    <row r="81" spans="1:14" ht="15.75" x14ac:dyDescent="0.25">
      <c r="A81" s="39" t="s">
        <v>344</v>
      </c>
      <c r="B81" s="118" t="s">
        <v>466</v>
      </c>
      <c r="C81" s="118">
        <v>34</v>
      </c>
      <c r="D81" s="111" t="s">
        <v>424</v>
      </c>
      <c r="E81" s="112" t="s">
        <v>470</v>
      </c>
      <c r="F81" s="113" t="s">
        <v>413</v>
      </c>
      <c r="G81" s="114" t="s">
        <v>312</v>
      </c>
      <c r="H81" s="117" t="s">
        <v>471</v>
      </c>
      <c r="I81" s="115">
        <v>5</v>
      </c>
      <c r="J81" s="68">
        <v>910</v>
      </c>
      <c r="K81" s="116"/>
      <c r="L81" s="117"/>
      <c r="M81" s="64"/>
      <c r="N81" s="68">
        <v>40.5</v>
      </c>
    </row>
    <row r="82" spans="1:14" ht="15.75" x14ac:dyDescent="0.25">
      <c r="A82" s="39" t="s">
        <v>344</v>
      </c>
      <c r="B82" s="118" t="s">
        <v>466</v>
      </c>
      <c r="C82" s="118">
        <v>34</v>
      </c>
      <c r="D82" s="111" t="s">
        <v>424</v>
      </c>
      <c r="E82" s="112" t="s">
        <v>430</v>
      </c>
      <c r="F82" s="113" t="s">
        <v>413</v>
      </c>
      <c r="G82" s="114" t="s">
        <v>312</v>
      </c>
      <c r="H82" s="117" t="s">
        <v>451</v>
      </c>
      <c r="I82" s="115">
        <v>5</v>
      </c>
      <c r="J82" s="68">
        <v>910</v>
      </c>
      <c r="K82" s="116"/>
      <c r="L82" s="117"/>
      <c r="M82" s="64"/>
      <c r="N82" s="68">
        <v>41.25</v>
      </c>
    </row>
    <row r="83" spans="1:14" ht="15.75" x14ac:dyDescent="0.25">
      <c r="A83" s="39" t="s">
        <v>344</v>
      </c>
      <c r="B83" s="118" t="s">
        <v>466</v>
      </c>
      <c r="C83" s="118">
        <v>34</v>
      </c>
      <c r="D83" s="111" t="s">
        <v>425</v>
      </c>
      <c r="E83" s="112" t="s">
        <v>452</v>
      </c>
      <c r="F83" s="113" t="s">
        <v>413</v>
      </c>
      <c r="G83" s="114" t="s">
        <v>312</v>
      </c>
      <c r="H83" s="117" t="s">
        <v>438</v>
      </c>
      <c r="I83" s="115">
        <v>5</v>
      </c>
      <c r="J83" s="68">
        <v>910</v>
      </c>
      <c r="K83" s="116"/>
      <c r="L83" s="117"/>
      <c r="M83" s="64"/>
      <c r="N83" s="68">
        <v>39.5</v>
      </c>
    </row>
    <row r="84" spans="1:14" ht="15.75" x14ac:dyDescent="0.25">
      <c r="A84" s="39" t="s">
        <v>344</v>
      </c>
      <c r="B84" s="118" t="s">
        <v>466</v>
      </c>
      <c r="C84" s="118">
        <v>34</v>
      </c>
      <c r="D84" s="111" t="s">
        <v>424</v>
      </c>
      <c r="E84" s="112" t="s">
        <v>472</v>
      </c>
      <c r="F84" s="113" t="s">
        <v>413</v>
      </c>
      <c r="G84" s="114" t="s">
        <v>312</v>
      </c>
      <c r="H84" s="117" t="s">
        <v>473</v>
      </c>
      <c r="I84" s="115">
        <v>5</v>
      </c>
      <c r="J84" s="68">
        <v>910</v>
      </c>
      <c r="K84" s="116"/>
      <c r="L84" s="117"/>
      <c r="M84" s="64"/>
      <c r="N84" s="68">
        <v>41.25</v>
      </c>
    </row>
    <row r="85" spans="1:14" ht="15.75" x14ac:dyDescent="0.25">
      <c r="A85" s="39" t="s">
        <v>344</v>
      </c>
      <c r="B85" s="118" t="s">
        <v>466</v>
      </c>
      <c r="C85" s="118">
        <v>35</v>
      </c>
      <c r="D85" s="111" t="s">
        <v>424</v>
      </c>
      <c r="E85" s="112" t="s">
        <v>470</v>
      </c>
      <c r="F85" s="113" t="s">
        <v>413</v>
      </c>
      <c r="G85" s="114" t="s">
        <v>312</v>
      </c>
      <c r="H85" s="117" t="s">
        <v>471</v>
      </c>
      <c r="I85" s="115">
        <v>5</v>
      </c>
      <c r="J85" s="68">
        <v>910</v>
      </c>
      <c r="K85" s="116"/>
      <c r="L85" s="117"/>
      <c r="M85" s="64"/>
      <c r="N85" s="68"/>
    </row>
    <row r="86" spans="1:14" ht="15.75" x14ac:dyDescent="0.25">
      <c r="A86" s="39" t="s">
        <v>344</v>
      </c>
      <c r="B86" s="118" t="s">
        <v>466</v>
      </c>
      <c r="C86" s="118">
        <v>35</v>
      </c>
      <c r="D86" s="111" t="s">
        <v>424</v>
      </c>
      <c r="E86" s="112" t="s">
        <v>430</v>
      </c>
      <c r="F86" s="113" t="s">
        <v>413</v>
      </c>
      <c r="G86" s="114" t="s">
        <v>312</v>
      </c>
      <c r="H86" s="117" t="s">
        <v>451</v>
      </c>
      <c r="I86" s="115">
        <v>5</v>
      </c>
      <c r="J86" s="68">
        <v>910</v>
      </c>
      <c r="K86" s="116"/>
      <c r="L86" s="117"/>
      <c r="M86" s="64"/>
      <c r="N86" s="68"/>
    </row>
    <row r="87" spans="1:14" ht="15.75" x14ac:dyDescent="0.25">
      <c r="A87" s="39" t="s">
        <v>344</v>
      </c>
      <c r="B87" s="118" t="s">
        <v>466</v>
      </c>
      <c r="C87" s="118">
        <v>35</v>
      </c>
      <c r="D87" s="111" t="s">
        <v>425</v>
      </c>
      <c r="E87" s="112" t="s">
        <v>452</v>
      </c>
      <c r="F87" s="113" t="s">
        <v>413</v>
      </c>
      <c r="G87" s="114" t="s">
        <v>312</v>
      </c>
      <c r="H87" s="117" t="s">
        <v>438</v>
      </c>
      <c r="I87" s="115">
        <v>5</v>
      </c>
      <c r="J87" s="68">
        <v>910</v>
      </c>
      <c r="K87" s="116"/>
      <c r="L87" s="117"/>
      <c r="M87" s="64"/>
      <c r="N87" s="68"/>
    </row>
    <row r="88" spans="1:14" ht="15.75" x14ac:dyDescent="0.25">
      <c r="A88" s="39" t="s">
        <v>344</v>
      </c>
      <c r="B88" s="118" t="s">
        <v>466</v>
      </c>
      <c r="C88" s="118">
        <v>35</v>
      </c>
      <c r="D88" s="111" t="s">
        <v>424</v>
      </c>
      <c r="E88" s="112" t="s">
        <v>472</v>
      </c>
      <c r="F88" s="113" t="s">
        <v>413</v>
      </c>
      <c r="G88" s="114" t="s">
        <v>312</v>
      </c>
      <c r="H88" s="117" t="s">
        <v>473</v>
      </c>
      <c r="I88" s="115">
        <v>5</v>
      </c>
      <c r="J88" s="68">
        <v>910</v>
      </c>
      <c r="K88" s="116"/>
      <c r="L88" s="117"/>
      <c r="M88" s="64"/>
      <c r="N88" s="68"/>
    </row>
    <row r="89" spans="1:14" ht="15.75" x14ac:dyDescent="0.25">
      <c r="A89" s="39" t="s">
        <v>344</v>
      </c>
      <c r="B89" s="111">
        <v>8</v>
      </c>
      <c r="C89" s="111">
        <v>32</v>
      </c>
      <c r="D89" s="111" t="s">
        <v>573</v>
      </c>
      <c r="E89" s="112" t="s">
        <v>574</v>
      </c>
      <c r="F89" s="113" t="s">
        <v>411</v>
      </c>
      <c r="G89" s="114" t="s">
        <v>415</v>
      </c>
      <c r="H89" s="112" t="s">
        <v>575</v>
      </c>
      <c r="I89" s="115"/>
      <c r="J89" s="116"/>
      <c r="K89" s="116">
        <v>5.34</v>
      </c>
      <c r="L89" s="117"/>
      <c r="M89" s="64" t="s">
        <v>507</v>
      </c>
      <c r="N89" s="92" t="s">
        <v>576</v>
      </c>
    </row>
    <row r="90" spans="1:14" ht="15.75" x14ac:dyDescent="0.25">
      <c r="A90" s="39" t="s">
        <v>344</v>
      </c>
      <c r="B90" s="111">
        <v>8</v>
      </c>
      <c r="C90" s="111">
        <v>32</v>
      </c>
      <c r="D90" s="111" t="s">
        <v>577</v>
      </c>
      <c r="E90" s="112" t="s">
        <v>578</v>
      </c>
      <c r="F90" s="113" t="s">
        <v>411</v>
      </c>
      <c r="G90" s="114" t="s">
        <v>415</v>
      </c>
      <c r="H90" s="112" t="s">
        <v>503</v>
      </c>
      <c r="I90" s="115"/>
      <c r="J90" s="116">
        <v>87.22</v>
      </c>
      <c r="K90" s="116"/>
      <c r="L90" s="117"/>
      <c r="M90" s="64" t="s">
        <v>507</v>
      </c>
      <c r="N90" s="92" t="s">
        <v>579</v>
      </c>
    </row>
    <row r="91" spans="1:14" ht="15.75" x14ac:dyDescent="0.25">
      <c r="A91" s="39" t="s">
        <v>344</v>
      </c>
      <c r="B91" s="111">
        <v>8</v>
      </c>
      <c r="C91" s="111">
        <v>32</v>
      </c>
      <c r="D91" s="111" t="s">
        <v>580</v>
      </c>
      <c r="E91" s="112" t="s">
        <v>581</v>
      </c>
      <c r="F91" s="113" t="s">
        <v>411</v>
      </c>
      <c r="G91" s="114" t="s">
        <v>582</v>
      </c>
      <c r="H91" s="112" t="s">
        <v>583</v>
      </c>
      <c r="I91" s="115"/>
      <c r="J91" s="116"/>
      <c r="K91" s="116">
        <v>113.36</v>
      </c>
      <c r="L91" s="117"/>
      <c r="M91" s="64" t="s">
        <v>507</v>
      </c>
      <c r="N91" s="92" t="s">
        <v>584</v>
      </c>
    </row>
    <row r="92" spans="1:14" ht="15.75" x14ac:dyDescent="0.25">
      <c r="A92" s="39" t="s">
        <v>344</v>
      </c>
      <c r="B92" s="111">
        <v>8</v>
      </c>
      <c r="C92" s="111">
        <v>32</v>
      </c>
      <c r="D92" s="111" t="s">
        <v>580</v>
      </c>
      <c r="E92" s="112" t="s">
        <v>585</v>
      </c>
      <c r="F92" s="113" t="s">
        <v>411</v>
      </c>
      <c r="G92" s="114" t="s">
        <v>415</v>
      </c>
      <c r="H92" s="112" t="s">
        <v>586</v>
      </c>
      <c r="I92" s="115"/>
      <c r="J92" s="116">
        <v>736.31</v>
      </c>
      <c r="K92" s="116"/>
      <c r="L92" s="117"/>
      <c r="M92" s="64" t="s">
        <v>507</v>
      </c>
      <c r="N92" s="92" t="s">
        <v>587</v>
      </c>
    </row>
    <row r="93" spans="1:14" ht="15.75" x14ac:dyDescent="0.25">
      <c r="A93" s="39" t="s">
        <v>344</v>
      </c>
      <c r="B93" s="111">
        <v>8</v>
      </c>
      <c r="C93" s="111">
        <v>32</v>
      </c>
      <c r="D93" s="111" t="s">
        <v>588</v>
      </c>
      <c r="E93" s="112" t="s">
        <v>578</v>
      </c>
      <c r="F93" s="113" t="s">
        <v>411</v>
      </c>
      <c r="G93" s="114" t="s">
        <v>589</v>
      </c>
      <c r="H93" s="112" t="s">
        <v>590</v>
      </c>
      <c r="I93" s="115"/>
      <c r="J93" s="116">
        <v>60</v>
      </c>
      <c r="K93" s="116"/>
      <c r="L93" s="117"/>
      <c r="M93" s="64"/>
      <c r="N93" s="92"/>
    </row>
    <row r="94" spans="1:14" ht="15.75" x14ac:dyDescent="0.25">
      <c r="A94" s="39" t="s">
        <v>344</v>
      </c>
      <c r="B94" s="111">
        <v>8</v>
      </c>
      <c r="C94" s="111">
        <v>32</v>
      </c>
      <c r="D94" s="111" t="s">
        <v>580</v>
      </c>
      <c r="E94" s="112" t="s">
        <v>591</v>
      </c>
      <c r="F94" s="113" t="s">
        <v>411</v>
      </c>
      <c r="G94" s="114" t="s">
        <v>415</v>
      </c>
      <c r="H94" s="112" t="s">
        <v>592</v>
      </c>
      <c r="I94" s="115"/>
      <c r="J94" s="116"/>
      <c r="K94" s="116">
        <v>789.11</v>
      </c>
      <c r="L94" s="117"/>
      <c r="M94" s="64" t="s">
        <v>507</v>
      </c>
      <c r="N94" s="92" t="s">
        <v>593</v>
      </c>
    </row>
    <row r="95" spans="1:14" ht="15.75" x14ac:dyDescent="0.25">
      <c r="A95" s="39" t="s">
        <v>344</v>
      </c>
      <c r="B95" s="111">
        <v>8</v>
      </c>
      <c r="C95" s="111">
        <v>33</v>
      </c>
      <c r="D95" s="111" t="s">
        <v>594</v>
      </c>
      <c r="E95" s="112" t="s">
        <v>585</v>
      </c>
      <c r="F95" s="113" t="s">
        <v>411</v>
      </c>
      <c r="G95" s="114" t="s">
        <v>415</v>
      </c>
      <c r="H95" s="112" t="s">
        <v>595</v>
      </c>
      <c r="I95" s="115"/>
      <c r="J95" s="116">
        <v>21.5</v>
      </c>
      <c r="K95" s="116"/>
      <c r="L95" s="117"/>
      <c r="M95" s="64"/>
      <c r="N95" s="92"/>
    </row>
    <row r="96" spans="1:14" ht="15.75" x14ac:dyDescent="0.25">
      <c r="A96" s="39" t="s">
        <v>344</v>
      </c>
      <c r="B96" s="111">
        <v>8</v>
      </c>
      <c r="C96" s="111">
        <v>33</v>
      </c>
      <c r="D96" s="111" t="s">
        <v>596</v>
      </c>
      <c r="E96" s="112" t="s">
        <v>585</v>
      </c>
      <c r="F96" s="113" t="s">
        <v>411</v>
      </c>
      <c r="G96" s="114" t="s">
        <v>415</v>
      </c>
      <c r="H96" s="112" t="s">
        <v>597</v>
      </c>
      <c r="I96" s="115"/>
      <c r="J96" s="116">
        <v>237.81</v>
      </c>
      <c r="K96" s="116"/>
      <c r="L96" s="117"/>
      <c r="M96" s="64"/>
      <c r="N96" s="92"/>
    </row>
    <row r="97" spans="1:14" ht="15.75" x14ac:dyDescent="0.25">
      <c r="A97" s="39" t="s">
        <v>346</v>
      </c>
      <c r="B97" s="118" t="s">
        <v>448</v>
      </c>
      <c r="C97" s="118">
        <v>31</v>
      </c>
      <c r="D97" s="111" t="s">
        <v>428</v>
      </c>
      <c r="E97" s="112"/>
      <c r="F97" s="113" t="s">
        <v>413</v>
      </c>
      <c r="G97" s="114" t="s">
        <v>312</v>
      </c>
      <c r="H97" s="117"/>
      <c r="I97" s="115">
        <v>5</v>
      </c>
      <c r="J97" s="68">
        <v>910</v>
      </c>
      <c r="K97" s="116"/>
      <c r="L97" s="117" t="s">
        <v>12</v>
      </c>
      <c r="M97" s="64"/>
      <c r="N97" s="68">
        <v>35</v>
      </c>
    </row>
    <row r="98" spans="1:14" ht="15.75" x14ac:dyDescent="0.25">
      <c r="A98" s="39" t="s">
        <v>346</v>
      </c>
      <c r="B98" s="118" t="s">
        <v>466</v>
      </c>
      <c r="C98" s="118">
        <v>32</v>
      </c>
      <c r="D98" s="111" t="s">
        <v>423</v>
      </c>
      <c r="E98" s="112" t="s">
        <v>474</v>
      </c>
      <c r="F98" s="113" t="s">
        <v>413</v>
      </c>
      <c r="G98" s="114" t="s">
        <v>312</v>
      </c>
      <c r="H98" s="117" t="s">
        <v>475</v>
      </c>
      <c r="I98" s="115">
        <v>5</v>
      </c>
      <c r="J98" s="68">
        <v>910</v>
      </c>
      <c r="K98" s="116"/>
      <c r="L98" s="117"/>
      <c r="M98" s="64"/>
      <c r="N98" s="68">
        <v>36</v>
      </c>
    </row>
    <row r="99" spans="1:14" ht="15.75" x14ac:dyDescent="0.25">
      <c r="A99" s="39" t="s">
        <v>346</v>
      </c>
      <c r="B99" s="111" t="s">
        <v>492</v>
      </c>
      <c r="C99" s="111">
        <v>25</v>
      </c>
      <c r="D99" s="111" t="s">
        <v>598</v>
      </c>
      <c r="E99" s="112" t="s">
        <v>599</v>
      </c>
      <c r="F99" s="113" t="s">
        <v>411</v>
      </c>
      <c r="G99" s="114" t="s">
        <v>415</v>
      </c>
      <c r="H99" s="112" t="s">
        <v>600</v>
      </c>
      <c r="I99" s="115">
        <v>1</v>
      </c>
      <c r="J99" s="116"/>
      <c r="K99" s="116">
        <v>156</v>
      </c>
      <c r="L99" s="117" t="s">
        <v>14</v>
      </c>
      <c r="M99" s="64"/>
      <c r="N99" s="92"/>
    </row>
    <row r="100" spans="1:14" ht="15.75" x14ac:dyDescent="0.25">
      <c r="A100" s="39" t="s">
        <v>346</v>
      </c>
      <c r="B100" s="111" t="s">
        <v>466</v>
      </c>
      <c r="C100" s="111">
        <v>33</v>
      </c>
      <c r="D100" s="111" t="s">
        <v>601</v>
      </c>
      <c r="E100" s="112" t="s">
        <v>602</v>
      </c>
      <c r="F100" s="113" t="s">
        <v>411</v>
      </c>
      <c r="G100" s="114" t="s">
        <v>415</v>
      </c>
      <c r="H100" s="112" t="s">
        <v>603</v>
      </c>
      <c r="I100" s="115"/>
      <c r="J100" s="116"/>
      <c r="K100" s="116">
        <v>288.18</v>
      </c>
      <c r="L100" s="117" t="s">
        <v>14</v>
      </c>
      <c r="M100" s="64"/>
      <c r="N100" s="92"/>
    </row>
    <row r="101" spans="1:14" ht="15.75" x14ac:dyDescent="0.25">
      <c r="A101" s="39" t="s">
        <v>347</v>
      </c>
      <c r="B101" s="118" t="s">
        <v>448</v>
      </c>
      <c r="C101" s="118">
        <v>28</v>
      </c>
      <c r="D101" s="111" t="s">
        <v>422</v>
      </c>
      <c r="E101" s="112"/>
      <c r="F101" s="113" t="s">
        <v>407</v>
      </c>
      <c r="G101" s="114" t="s">
        <v>408</v>
      </c>
      <c r="H101" s="117" t="s">
        <v>453</v>
      </c>
      <c r="I101" s="115"/>
      <c r="J101" s="68">
        <v>450</v>
      </c>
      <c r="K101" s="116"/>
      <c r="L101" s="117"/>
      <c r="M101" s="64"/>
      <c r="N101" s="68"/>
    </row>
    <row r="102" spans="1:14" ht="15.75" x14ac:dyDescent="0.25">
      <c r="A102" s="39" t="s">
        <v>347</v>
      </c>
      <c r="B102" s="118" t="s">
        <v>466</v>
      </c>
      <c r="C102" s="118">
        <v>32</v>
      </c>
      <c r="D102" s="111" t="s">
        <v>423</v>
      </c>
      <c r="E102" s="112" t="s">
        <v>445</v>
      </c>
      <c r="F102" s="113" t="s">
        <v>413</v>
      </c>
      <c r="G102" s="114" t="s">
        <v>312</v>
      </c>
      <c r="H102" s="117" t="s">
        <v>476</v>
      </c>
      <c r="I102" s="115">
        <v>5</v>
      </c>
      <c r="J102" s="68">
        <v>910</v>
      </c>
      <c r="K102" s="116"/>
      <c r="L102" s="117"/>
      <c r="M102" s="64"/>
      <c r="N102" s="68">
        <v>35</v>
      </c>
    </row>
    <row r="103" spans="1:14" ht="15.75" x14ac:dyDescent="0.25">
      <c r="A103" s="39" t="s">
        <v>347</v>
      </c>
      <c r="B103" s="118" t="s">
        <v>466</v>
      </c>
      <c r="C103" s="118">
        <v>33</v>
      </c>
      <c r="D103" s="111" t="s">
        <v>423</v>
      </c>
      <c r="E103" s="112" t="s">
        <v>445</v>
      </c>
      <c r="F103" s="113" t="s">
        <v>413</v>
      </c>
      <c r="G103" s="114" t="s">
        <v>312</v>
      </c>
      <c r="H103" s="117" t="s">
        <v>476</v>
      </c>
      <c r="I103" s="115">
        <v>5</v>
      </c>
      <c r="J103" s="68">
        <v>910</v>
      </c>
      <c r="K103" s="116"/>
      <c r="L103" s="117"/>
      <c r="M103" s="64"/>
      <c r="N103" s="68">
        <v>0</v>
      </c>
    </row>
    <row r="104" spans="1:14" ht="15.75" x14ac:dyDescent="0.25">
      <c r="A104" s="39" t="s">
        <v>347</v>
      </c>
      <c r="B104" s="118" t="s">
        <v>466</v>
      </c>
      <c r="C104" s="118">
        <v>34</v>
      </c>
      <c r="D104" s="111" t="s">
        <v>423</v>
      </c>
      <c r="E104" s="112" t="s">
        <v>445</v>
      </c>
      <c r="F104" s="113" t="s">
        <v>413</v>
      </c>
      <c r="G104" s="114" t="s">
        <v>312</v>
      </c>
      <c r="H104" s="117" t="s">
        <v>476</v>
      </c>
      <c r="I104" s="115">
        <v>5</v>
      </c>
      <c r="J104" s="68">
        <v>910</v>
      </c>
      <c r="K104" s="116"/>
      <c r="L104" s="117"/>
      <c r="M104" s="64"/>
      <c r="N104" s="68">
        <v>35</v>
      </c>
    </row>
    <row r="105" spans="1:14" ht="15.75" x14ac:dyDescent="0.25">
      <c r="A105" s="39" t="s">
        <v>347</v>
      </c>
      <c r="B105" s="118" t="s">
        <v>466</v>
      </c>
      <c r="C105" s="118">
        <v>35</v>
      </c>
      <c r="D105" s="111" t="s">
        <v>423</v>
      </c>
      <c r="E105" s="112" t="s">
        <v>445</v>
      </c>
      <c r="F105" s="113" t="s">
        <v>413</v>
      </c>
      <c r="G105" s="114" t="s">
        <v>312</v>
      </c>
      <c r="H105" s="117" t="s">
        <v>476</v>
      </c>
      <c r="I105" s="115">
        <v>5</v>
      </c>
      <c r="J105" s="68">
        <v>910</v>
      </c>
      <c r="K105" s="116"/>
      <c r="L105" s="117"/>
      <c r="M105" s="64"/>
      <c r="N105" s="68">
        <v>37</v>
      </c>
    </row>
    <row r="106" spans="1:14" ht="15.75" x14ac:dyDescent="0.25">
      <c r="A106" s="39" t="s">
        <v>347</v>
      </c>
      <c r="B106" s="111" t="s">
        <v>604</v>
      </c>
      <c r="C106" s="111">
        <v>14</v>
      </c>
      <c r="D106" s="111" t="s">
        <v>605</v>
      </c>
      <c r="E106" s="112" t="s">
        <v>606</v>
      </c>
      <c r="F106" s="113" t="s">
        <v>411</v>
      </c>
      <c r="G106" s="114" t="s">
        <v>415</v>
      </c>
      <c r="H106" s="112" t="s">
        <v>607</v>
      </c>
      <c r="I106" s="115"/>
      <c r="J106" s="116">
        <v>150</v>
      </c>
      <c r="K106" s="116"/>
      <c r="L106" s="117"/>
      <c r="M106" s="64"/>
      <c r="N106" s="72"/>
    </row>
    <row r="107" spans="1:14" ht="15.75" x14ac:dyDescent="0.25">
      <c r="A107" s="39" t="s">
        <v>347</v>
      </c>
      <c r="B107" s="111" t="s">
        <v>492</v>
      </c>
      <c r="C107" s="111">
        <v>23</v>
      </c>
      <c r="D107" s="111" t="s">
        <v>504</v>
      </c>
      <c r="E107" s="112"/>
      <c r="F107" s="113" t="s">
        <v>411</v>
      </c>
      <c r="G107" s="114" t="s">
        <v>415</v>
      </c>
      <c r="H107" s="112" t="s">
        <v>608</v>
      </c>
      <c r="I107" s="115">
        <v>1</v>
      </c>
      <c r="J107" s="116">
        <v>80</v>
      </c>
      <c r="K107" s="116"/>
      <c r="L107" s="117"/>
      <c r="M107" s="64"/>
      <c r="N107" s="72"/>
    </row>
    <row r="108" spans="1:14" ht="15.75" x14ac:dyDescent="0.25">
      <c r="A108" s="39" t="s">
        <v>347</v>
      </c>
      <c r="B108" s="111" t="s">
        <v>492</v>
      </c>
      <c r="C108" s="111">
        <v>24</v>
      </c>
      <c r="D108" s="111" t="s">
        <v>609</v>
      </c>
      <c r="E108" s="112"/>
      <c r="F108" s="113" t="s">
        <v>411</v>
      </c>
      <c r="G108" s="114" t="s">
        <v>318</v>
      </c>
      <c r="H108" s="112" t="s">
        <v>610</v>
      </c>
      <c r="I108" s="115"/>
      <c r="J108" s="116">
        <v>500</v>
      </c>
      <c r="K108" s="116"/>
      <c r="L108" s="117"/>
      <c r="M108" s="64"/>
      <c r="N108" s="72"/>
    </row>
    <row r="109" spans="1:14" ht="15.75" x14ac:dyDescent="0.25">
      <c r="A109" s="39" t="s">
        <v>347</v>
      </c>
      <c r="B109" s="111" t="s">
        <v>492</v>
      </c>
      <c r="C109" s="111">
        <v>24</v>
      </c>
      <c r="D109" s="111" t="s">
        <v>528</v>
      </c>
      <c r="E109" s="112" t="s">
        <v>611</v>
      </c>
      <c r="F109" s="113" t="s">
        <v>411</v>
      </c>
      <c r="G109" s="114" t="s">
        <v>415</v>
      </c>
      <c r="H109" s="112" t="s">
        <v>612</v>
      </c>
      <c r="I109" s="115">
        <v>0.5</v>
      </c>
      <c r="J109" s="116">
        <v>600</v>
      </c>
      <c r="K109" s="116"/>
      <c r="L109" s="117"/>
      <c r="M109" s="64"/>
      <c r="N109" s="72"/>
    </row>
    <row r="110" spans="1:14" ht="15.75" x14ac:dyDescent="0.25">
      <c r="A110" s="39" t="s">
        <v>347</v>
      </c>
      <c r="B110" s="111" t="s">
        <v>448</v>
      </c>
      <c r="C110" s="111">
        <v>29</v>
      </c>
      <c r="D110" s="111" t="s">
        <v>613</v>
      </c>
      <c r="E110" s="112"/>
      <c r="F110" s="113" t="s">
        <v>411</v>
      </c>
      <c r="G110" s="114" t="s">
        <v>415</v>
      </c>
      <c r="H110" s="112" t="s">
        <v>614</v>
      </c>
      <c r="I110" s="115"/>
      <c r="J110" s="116">
        <v>167</v>
      </c>
      <c r="K110" s="116"/>
      <c r="L110" s="117"/>
      <c r="M110" s="64"/>
      <c r="N110" s="72"/>
    </row>
    <row r="111" spans="1:14" ht="15.75" x14ac:dyDescent="0.25">
      <c r="A111" s="39" t="s">
        <v>347</v>
      </c>
      <c r="B111" s="111" t="s">
        <v>466</v>
      </c>
      <c r="C111" s="111">
        <v>33</v>
      </c>
      <c r="D111" s="111" t="s">
        <v>528</v>
      </c>
      <c r="E111" s="112" t="s">
        <v>615</v>
      </c>
      <c r="F111" s="113" t="s">
        <v>411</v>
      </c>
      <c r="G111" s="114" t="s">
        <v>415</v>
      </c>
      <c r="H111" s="112" t="s">
        <v>616</v>
      </c>
      <c r="I111" s="115"/>
      <c r="J111" s="116"/>
      <c r="K111" s="116">
        <v>21.2</v>
      </c>
      <c r="L111" s="117"/>
      <c r="M111" s="64"/>
      <c r="N111" s="72"/>
    </row>
    <row r="112" spans="1:14" ht="15.75" x14ac:dyDescent="0.25">
      <c r="A112" s="39" t="s">
        <v>347</v>
      </c>
      <c r="B112" s="111" t="s">
        <v>466</v>
      </c>
      <c r="C112" s="111">
        <v>35</v>
      </c>
      <c r="D112" s="111" t="s">
        <v>605</v>
      </c>
      <c r="E112" s="112" t="s">
        <v>606</v>
      </c>
      <c r="F112" s="113" t="s">
        <v>411</v>
      </c>
      <c r="G112" s="114" t="s">
        <v>415</v>
      </c>
      <c r="H112" s="112" t="s">
        <v>617</v>
      </c>
      <c r="I112" s="115">
        <v>2</v>
      </c>
      <c r="J112" s="116">
        <v>350</v>
      </c>
      <c r="K112" s="116"/>
      <c r="L112" s="117"/>
      <c r="M112" s="64"/>
      <c r="N112" s="72"/>
    </row>
    <row r="113" spans="1:14" ht="15.75" x14ac:dyDescent="0.25">
      <c r="A113" s="39" t="s">
        <v>347</v>
      </c>
      <c r="B113" s="111" t="s">
        <v>466</v>
      </c>
      <c r="C113" s="111">
        <v>35</v>
      </c>
      <c r="D113" s="111" t="s">
        <v>528</v>
      </c>
      <c r="E113" s="112" t="s">
        <v>615</v>
      </c>
      <c r="F113" s="113" t="s">
        <v>411</v>
      </c>
      <c r="G113" s="114" t="s">
        <v>415</v>
      </c>
      <c r="H113" s="112" t="s">
        <v>618</v>
      </c>
      <c r="I113" s="115">
        <v>1</v>
      </c>
      <c r="J113" s="116">
        <v>600</v>
      </c>
      <c r="K113" s="116"/>
      <c r="L113" s="117"/>
      <c r="M113" s="64"/>
      <c r="N113" s="72"/>
    </row>
    <row r="114" spans="1:14" ht="15.75" x14ac:dyDescent="0.25">
      <c r="A114" s="39" t="s">
        <v>349</v>
      </c>
      <c r="B114" s="111" t="s">
        <v>431</v>
      </c>
      <c r="C114" s="121" t="s">
        <v>619</v>
      </c>
      <c r="D114" s="117" t="s">
        <v>620</v>
      </c>
      <c r="E114" s="112" t="s">
        <v>621</v>
      </c>
      <c r="F114" s="114" t="s">
        <v>411</v>
      </c>
      <c r="G114" s="114" t="s">
        <v>415</v>
      </c>
      <c r="H114" s="112" t="s">
        <v>622</v>
      </c>
      <c r="I114" s="115"/>
      <c r="J114" s="120">
        <v>256</v>
      </c>
      <c r="K114" s="116"/>
      <c r="L114" s="117"/>
      <c r="M114" s="64"/>
      <c r="N114" s="92"/>
    </row>
    <row r="115" spans="1:14" ht="15.75" x14ac:dyDescent="0.25">
      <c r="A115" s="39" t="s">
        <v>349</v>
      </c>
      <c r="B115" s="111" t="s">
        <v>431</v>
      </c>
      <c r="C115" s="121" t="s">
        <v>619</v>
      </c>
      <c r="D115" s="117" t="s">
        <v>623</v>
      </c>
      <c r="E115" s="112" t="s">
        <v>624</v>
      </c>
      <c r="F115" s="114" t="s">
        <v>411</v>
      </c>
      <c r="G115" s="114" t="s">
        <v>415</v>
      </c>
      <c r="H115" s="112" t="s">
        <v>625</v>
      </c>
      <c r="I115" s="115"/>
      <c r="J115" s="120">
        <v>396</v>
      </c>
      <c r="K115" s="116"/>
      <c r="L115" s="117"/>
      <c r="M115" s="64"/>
      <c r="N115" s="92"/>
    </row>
    <row r="116" spans="1:14" ht="15.75" x14ac:dyDescent="0.25">
      <c r="A116" s="39" t="s">
        <v>349</v>
      </c>
      <c r="B116" s="111" t="s">
        <v>492</v>
      </c>
      <c r="C116" s="121">
        <v>26</v>
      </c>
      <c r="D116" s="117" t="s">
        <v>626</v>
      </c>
      <c r="E116" s="112" t="s">
        <v>627</v>
      </c>
      <c r="F116" s="114" t="s">
        <v>411</v>
      </c>
      <c r="G116" s="114" t="s">
        <v>415</v>
      </c>
      <c r="H116" s="112" t="s">
        <v>628</v>
      </c>
      <c r="I116" s="115"/>
      <c r="J116" s="120">
        <v>50</v>
      </c>
      <c r="K116" s="116"/>
      <c r="L116" s="117"/>
      <c r="M116" s="64" t="s">
        <v>507</v>
      </c>
      <c r="N116" s="92" t="s">
        <v>629</v>
      </c>
    </row>
    <row r="117" spans="1:14" ht="15.75" x14ac:dyDescent="0.25">
      <c r="A117" s="39" t="s">
        <v>349</v>
      </c>
      <c r="B117" s="111" t="s">
        <v>448</v>
      </c>
      <c r="C117" s="121">
        <v>31</v>
      </c>
      <c r="D117" s="117" t="s">
        <v>630</v>
      </c>
      <c r="E117" s="112" t="s">
        <v>631</v>
      </c>
      <c r="F117" s="114" t="s">
        <v>411</v>
      </c>
      <c r="G117" s="114" t="s">
        <v>415</v>
      </c>
      <c r="H117" s="112" t="s">
        <v>632</v>
      </c>
      <c r="I117" s="115"/>
      <c r="J117" s="120">
        <v>38.25</v>
      </c>
      <c r="K117" s="116"/>
      <c r="L117" s="117"/>
      <c r="M117" s="64"/>
      <c r="N117" s="92"/>
    </row>
    <row r="118" spans="1:14" ht="15.75" x14ac:dyDescent="0.25">
      <c r="A118" s="39" t="s">
        <v>349</v>
      </c>
      <c r="B118" s="111" t="s">
        <v>466</v>
      </c>
      <c r="C118" s="121">
        <v>33</v>
      </c>
      <c r="D118" s="117" t="s">
        <v>620</v>
      </c>
      <c r="E118" s="112" t="s">
        <v>633</v>
      </c>
      <c r="F118" s="114" t="s">
        <v>411</v>
      </c>
      <c r="G118" s="114" t="s">
        <v>415</v>
      </c>
      <c r="H118" s="112" t="s">
        <v>634</v>
      </c>
      <c r="I118" s="115"/>
      <c r="J118" s="120">
        <v>55</v>
      </c>
      <c r="K118" s="116"/>
      <c r="L118" s="117"/>
      <c r="M118" s="64"/>
      <c r="N118" s="92"/>
    </row>
    <row r="119" spans="1:14" ht="15.75" x14ac:dyDescent="0.25">
      <c r="A119" s="39" t="s">
        <v>349</v>
      </c>
      <c r="B119" s="111" t="s">
        <v>466</v>
      </c>
      <c r="C119" s="121">
        <v>33</v>
      </c>
      <c r="D119" s="117" t="s">
        <v>635</v>
      </c>
      <c r="E119" s="112" t="s">
        <v>636</v>
      </c>
      <c r="F119" s="114" t="s">
        <v>411</v>
      </c>
      <c r="G119" s="114" t="s">
        <v>415</v>
      </c>
      <c r="H119" s="112" t="s">
        <v>637</v>
      </c>
      <c r="I119" s="115"/>
      <c r="J119" s="120">
        <v>56.32</v>
      </c>
      <c r="K119" s="116"/>
      <c r="L119" s="117"/>
      <c r="M119" s="64"/>
      <c r="N119" s="92"/>
    </row>
    <row r="120" spans="1:14" ht="15.75" x14ac:dyDescent="0.25">
      <c r="A120" s="39" t="s">
        <v>352</v>
      </c>
      <c r="B120" s="118" t="s">
        <v>466</v>
      </c>
      <c r="C120" s="118">
        <v>35</v>
      </c>
      <c r="D120" s="111" t="s">
        <v>295</v>
      </c>
      <c r="E120" s="112"/>
      <c r="F120" s="113" t="s">
        <v>409</v>
      </c>
      <c r="G120" s="114" t="s">
        <v>412</v>
      </c>
      <c r="H120" s="117" t="s">
        <v>488</v>
      </c>
      <c r="I120" s="115"/>
      <c r="J120" s="68">
        <v>251.93</v>
      </c>
      <c r="K120" s="116"/>
      <c r="L120" s="117"/>
      <c r="M120" s="64"/>
      <c r="N120" s="68"/>
    </row>
    <row r="121" spans="1:14" ht="15.75" x14ac:dyDescent="0.25">
      <c r="A121" s="39" t="s">
        <v>352</v>
      </c>
      <c r="B121" s="111" t="s">
        <v>643</v>
      </c>
      <c r="C121" s="111" t="s">
        <v>23</v>
      </c>
      <c r="D121" s="117" t="s">
        <v>644</v>
      </c>
      <c r="E121" s="112" t="s">
        <v>638</v>
      </c>
      <c r="F121" s="114" t="s">
        <v>411</v>
      </c>
      <c r="G121" s="114" t="s">
        <v>415</v>
      </c>
      <c r="H121" s="112" t="s">
        <v>639</v>
      </c>
      <c r="I121" s="115"/>
      <c r="J121" s="120"/>
      <c r="K121" s="116">
        <v>61.98</v>
      </c>
      <c r="L121" s="117"/>
      <c r="M121" s="64"/>
      <c r="N121" s="92" t="s">
        <v>560</v>
      </c>
    </row>
    <row r="122" spans="1:14" ht="15.75" x14ac:dyDescent="0.25">
      <c r="A122" s="39" t="s">
        <v>352</v>
      </c>
      <c r="B122" s="111" t="s">
        <v>448</v>
      </c>
      <c r="C122" s="111">
        <v>31</v>
      </c>
      <c r="D122" s="117" t="s">
        <v>645</v>
      </c>
      <c r="E122" s="112" t="s">
        <v>640</v>
      </c>
      <c r="F122" s="114" t="s">
        <v>411</v>
      </c>
      <c r="G122" s="114" t="s">
        <v>415</v>
      </c>
      <c r="H122" s="112" t="s">
        <v>641</v>
      </c>
      <c r="I122" s="115"/>
      <c r="J122" s="120"/>
      <c r="K122" s="116">
        <v>552.04999999999995</v>
      </c>
      <c r="L122" s="117"/>
      <c r="M122" s="64"/>
      <c r="N122" s="92"/>
    </row>
    <row r="123" spans="1:14" ht="15.75" x14ac:dyDescent="0.25">
      <c r="A123" s="39" t="s">
        <v>352</v>
      </c>
      <c r="B123" s="111" t="s">
        <v>466</v>
      </c>
      <c r="C123" s="111">
        <v>35</v>
      </c>
      <c r="D123" s="117" t="s">
        <v>353</v>
      </c>
      <c r="E123" s="112" t="s">
        <v>638</v>
      </c>
      <c r="F123" s="114" t="s">
        <v>411</v>
      </c>
      <c r="G123" s="114" t="s">
        <v>415</v>
      </c>
      <c r="H123" s="112" t="s">
        <v>642</v>
      </c>
      <c r="I123" s="115"/>
      <c r="J123" s="120"/>
      <c r="K123" s="116">
        <v>2794.6</v>
      </c>
      <c r="L123" s="117"/>
      <c r="M123" s="64"/>
      <c r="N123" s="92"/>
    </row>
  </sheetData>
  <conditionalFormatting sqref="L2">
    <cfRule type="cellIs" dxfId="72" priority="73" stopIfTrue="1" operator="equal">
      <formula>#REF!</formula>
    </cfRule>
  </conditionalFormatting>
  <conditionalFormatting sqref="L3">
    <cfRule type="cellIs" dxfId="71" priority="72" stopIfTrue="1" operator="equal">
      <formula>#REF!</formula>
    </cfRule>
  </conditionalFormatting>
  <conditionalFormatting sqref="L4">
    <cfRule type="cellIs" dxfId="70" priority="71" stopIfTrue="1" operator="equal">
      <formula>#REF!</formula>
    </cfRule>
  </conditionalFormatting>
  <conditionalFormatting sqref="L5">
    <cfRule type="cellIs" dxfId="69" priority="70" stopIfTrue="1" operator="equal">
      <formula>#REF!</formula>
    </cfRule>
  </conditionalFormatting>
  <conditionalFormatting sqref="L6">
    <cfRule type="cellIs" dxfId="68" priority="69" stopIfTrue="1" operator="equal">
      <formula>#REF!</formula>
    </cfRule>
  </conditionalFormatting>
  <conditionalFormatting sqref="L7">
    <cfRule type="cellIs" dxfId="67" priority="68" stopIfTrue="1" operator="equal">
      <formula>#REF!</formula>
    </cfRule>
  </conditionalFormatting>
  <conditionalFormatting sqref="L8">
    <cfRule type="cellIs" dxfId="66" priority="67" stopIfTrue="1" operator="equal">
      <formula>#REF!</formula>
    </cfRule>
  </conditionalFormatting>
  <conditionalFormatting sqref="L9">
    <cfRule type="cellIs" dxfId="65" priority="66" stopIfTrue="1" operator="equal">
      <formula>#REF!</formula>
    </cfRule>
  </conditionalFormatting>
  <conditionalFormatting sqref="L10">
    <cfRule type="cellIs" dxfId="64" priority="65" stopIfTrue="1" operator="equal">
      <formula>#REF!</formula>
    </cfRule>
  </conditionalFormatting>
  <conditionalFormatting sqref="L11">
    <cfRule type="cellIs" dxfId="63" priority="64" stopIfTrue="1" operator="equal">
      <formula>#REF!</formula>
    </cfRule>
  </conditionalFormatting>
  <conditionalFormatting sqref="L12:L14">
    <cfRule type="cellIs" dxfId="62" priority="63" stopIfTrue="1" operator="equal">
      <formula>#REF!</formula>
    </cfRule>
  </conditionalFormatting>
  <conditionalFormatting sqref="L15:L16">
    <cfRule type="cellIs" dxfId="61" priority="62" stopIfTrue="1" operator="equal">
      <formula>#REF!</formula>
    </cfRule>
  </conditionalFormatting>
  <conditionalFormatting sqref="L17:L18">
    <cfRule type="cellIs" dxfId="60" priority="61" stopIfTrue="1" operator="equal">
      <formula>#REF!</formula>
    </cfRule>
  </conditionalFormatting>
  <conditionalFormatting sqref="L19:L20">
    <cfRule type="cellIs" dxfId="59" priority="60" stopIfTrue="1" operator="equal">
      <formula>#REF!</formula>
    </cfRule>
  </conditionalFormatting>
  <conditionalFormatting sqref="L21:L23">
    <cfRule type="cellIs" dxfId="58" priority="59" stopIfTrue="1" operator="equal">
      <formula>#REF!</formula>
    </cfRule>
  </conditionalFormatting>
  <conditionalFormatting sqref="L24">
    <cfRule type="cellIs" dxfId="57" priority="58" stopIfTrue="1" operator="equal">
      <formula>#REF!</formula>
    </cfRule>
  </conditionalFormatting>
  <conditionalFormatting sqref="L25:L26">
    <cfRule type="cellIs" dxfId="56" priority="57" stopIfTrue="1" operator="equal">
      <formula>#REF!</formula>
    </cfRule>
  </conditionalFormatting>
  <conditionalFormatting sqref="L27:L28">
    <cfRule type="cellIs" dxfId="55" priority="56" stopIfTrue="1" operator="equal">
      <formula>#REF!</formula>
    </cfRule>
  </conditionalFormatting>
  <conditionalFormatting sqref="L29">
    <cfRule type="cellIs" dxfId="54" priority="55" stopIfTrue="1" operator="equal">
      <formula>#REF!</formula>
    </cfRule>
  </conditionalFormatting>
  <conditionalFormatting sqref="L30:L34">
    <cfRule type="cellIs" dxfId="53" priority="54" stopIfTrue="1" operator="equal">
      <formula>#REF!</formula>
    </cfRule>
  </conditionalFormatting>
  <conditionalFormatting sqref="L35:L38">
    <cfRule type="cellIs" dxfId="52" priority="53" stopIfTrue="1" operator="equal">
      <formula>#REF!</formula>
    </cfRule>
  </conditionalFormatting>
  <conditionalFormatting sqref="L39:L41">
    <cfRule type="cellIs" dxfId="51" priority="52" stopIfTrue="1" operator="equal">
      <formula>#REF!</formula>
    </cfRule>
  </conditionalFormatting>
  <conditionalFormatting sqref="L42">
    <cfRule type="cellIs" dxfId="50" priority="51" stopIfTrue="1" operator="equal">
      <formula>#REF!</formula>
    </cfRule>
  </conditionalFormatting>
  <conditionalFormatting sqref="L43">
    <cfRule type="cellIs" dxfId="49" priority="50" stopIfTrue="1" operator="equal">
      <formula>#REF!</formula>
    </cfRule>
  </conditionalFormatting>
  <conditionalFormatting sqref="L44">
    <cfRule type="cellIs" dxfId="48" priority="49" stopIfTrue="1" operator="equal">
      <formula>#REF!</formula>
    </cfRule>
  </conditionalFormatting>
  <conditionalFormatting sqref="L45">
    <cfRule type="cellIs" dxfId="47" priority="48" stopIfTrue="1" operator="equal">
      <formula>#REF!</formula>
    </cfRule>
  </conditionalFormatting>
  <conditionalFormatting sqref="L46">
    <cfRule type="cellIs" dxfId="46" priority="47" stopIfTrue="1" operator="equal">
      <formula>#REF!</formula>
    </cfRule>
  </conditionalFormatting>
  <conditionalFormatting sqref="L47:L49">
    <cfRule type="cellIs" dxfId="45" priority="46" stopIfTrue="1" operator="equal">
      <formula>#REF!</formula>
    </cfRule>
  </conditionalFormatting>
  <conditionalFormatting sqref="L50:L51">
    <cfRule type="cellIs" dxfId="44" priority="45" stopIfTrue="1" operator="equal">
      <formula>#REF!</formula>
    </cfRule>
  </conditionalFormatting>
  <conditionalFormatting sqref="L52">
    <cfRule type="cellIs" dxfId="43" priority="44" stopIfTrue="1" operator="equal">
      <formula>#REF!</formula>
    </cfRule>
  </conditionalFormatting>
  <conditionalFormatting sqref="L53">
    <cfRule type="cellIs" dxfId="42" priority="43" stopIfTrue="1" operator="equal">
      <formula>#REF!</formula>
    </cfRule>
  </conditionalFormatting>
  <conditionalFormatting sqref="L54:L55">
    <cfRule type="cellIs" dxfId="41" priority="42" stopIfTrue="1" operator="equal">
      <formula>#REF!</formula>
    </cfRule>
  </conditionalFormatting>
  <conditionalFormatting sqref="L56:L57">
    <cfRule type="cellIs" dxfId="40" priority="41" stopIfTrue="1" operator="equal">
      <formula>#REF!</formula>
    </cfRule>
  </conditionalFormatting>
  <conditionalFormatting sqref="L58:L59">
    <cfRule type="cellIs" dxfId="39" priority="40" stopIfTrue="1" operator="equal">
      <formula>#REF!</formula>
    </cfRule>
  </conditionalFormatting>
  <conditionalFormatting sqref="L60:L61">
    <cfRule type="cellIs" dxfId="38" priority="39" stopIfTrue="1" operator="equal">
      <formula>#REF!</formula>
    </cfRule>
  </conditionalFormatting>
  <conditionalFormatting sqref="L62:L63">
    <cfRule type="cellIs" dxfId="37" priority="38" stopIfTrue="1" operator="equal">
      <formula>#REF!</formula>
    </cfRule>
  </conditionalFormatting>
  <conditionalFormatting sqref="L64:L66">
    <cfRule type="cellIs" dxfId="36" priority="37" stopIfTrue="1" operator="equal">
      <formula>#REF!</formula>
    </cfRule>
  </conditionalFormatting>
  <conditionalFormatting sqref="L67:L69">
    <cfRule type="cellIs" dxfId="35" priority="36" stopIfTrue="1" operator="equal">
      <formula>#REF!</formula>
    </cfRule>
  </conditionalFormatting>
  <conditionalFormatting sqref="L70:L71">
    <cfRule type="cellIs" dxfId="34" priority="35" stopIfTrue="1" operator="equal">
      <formula>#REF!</formula>
    </cfRule>
  </conditionalFormatting>
  <conditionalFormatting sqref="L72">
    <cfRule type="cellIs" dxfId="33" priority="34" stopIfTrue="1" operator="equal">
      <formula>#REF!</formula>
    </cfRule>
  </conditionalFormatting>
  <conditionalFormatting sqref="L73">
    <cfRule type="cellIs" dxfId="32" priority="33" stopIfTrue="1" operator="equal">
      <formula>#REF!</formula>
    </cfRule>
  </conditionalFormatting>
  <conditionalFormatting sqref="L74">
    <cfRule type="cellIs" dxfId="31" priority="32" stopIfTrue="1" operator="equal">
      <formula>#REF!</formula>
    </cfRule>
  </conditionalFormatting>
  <conditionalFormatting sqref="L75">
    <cfRule type="cellIs" dxfId="30" priority="31" stopIfTrue="1" operator="equal">
      <formula>#REF!</formula>
    </cfRule>
  </conditionalFormatting>
  <conditionalFormatting sqref="L76">
    <cfRule type="cellIs" dxfId="29" priority="30" stopIfTrue="1" operator="equal">
      <formula>#REF!</formula>
    </cfRule>
  </conditionalFormatting>
  <conditionalFormatting sqref="L77:L78">
    <cfRule type="cellIs" dxfId="28" priority="29" stopIfTrue="1" operator="equal">
      <formula>#REF!</formula>
    </cfRule>
  </conditionalFormatting>
  <conditionalFormatting sqref="L79:L80">
    <cfRule type="cellIs" dxfId="27" priority="28" stopIfTrue="1" operator="equal">
      <formula>#REF!</formula>
    </cfRule>
  </conditionalFormatting>
  <conditionalFormatting sqref="L81:L84">
    <cfRule type="cellIs" dxfId="26" priority="27" stopIfTrue="1" operator="equal">
      <formula>#REF!</formula>
    </cfRule>
  </conditionalFormatting>
  <conditionalFormatting sqref="L85:L88">
    <cfRule type="cellIs" dxfId="25" priority="26" stopIfTrue="1" operator="equal">
      <formula>#REF!</formula>
    </cfRule>
  </conditionalFormatting>
  <conditionalFormatting sqref="L89">
    <cfRule type="cellIs" dxfId="24" priority="25" stopIfTrue="1" operator="equal">
      <formula>#REF!</formula>
    </cfRule>
  </conditionalFormatting>
  <conditionalFormatting sqref="L90:L94">
    <cfRule type="cellIs" dxfId="23" priority="24" stopIfTrue="1" operator="equal">
      <formula>#REF!</formula>
    </cfRule>
  </conditionalFormatting>
  <conditionalFormatting sqref="L95:L96">
    <cfRule type="cellIs" dxfId="22" priority="23" stopIfTrue="1" operator="equal">
      <formula>#REF!</formula>
    </cfRule>
  </conditionalFormatting>
  <conditionalFormatting sqref="L97">
    <cfRule type="cellIs" dxfId="21" priority="22" stopIfTrue="1" operator="equal">
      <formula>#REF!</formula>
    </cfRule>
  </conditionalFormatting>
  <conditionalFormatting sqref="L98">
    <cfRule type="cellIs" dxfId="20" priority="21" stopIfTrue="1" operator="equal">
      <formula>#REF!</formula>
    </cfRule>
  </conditionalFormatting>
  <conditionalFormatting sqref="L99">
    <cfRule type="cellIs" dxfId="19" priority="20" stopIfTrue="1" operator="equal">
      <formula>#REF!</formula>
    </cfRule>
  </conditionalFormatting>
  <conditionalFormatting sqref="L100">
    <cfRule type="cellIs" dxfId="18" priority="19" stopIfTrue="1" operator="equal">
      <formula>#REF!</formula>
    </cfRule>
  </conditionalFormatting>
  <conditionalFormatting sqref="L101">
    <cfRule type="cellIs" dxfId="17" priority="18" stopIfTrue="1" operator="equal">
      <formula>#REF!</formula>
    </cfRule>
  </conditionalFormatting>
  <conditionalFormatting sqref="L102">
    <cfRule type="cellIs" dxfId="16" priority="17" stopIfTrue="1" operator="equal">
      <formula>#REF!</formula>
    </cfRule>
  </conditionalFormatting>
  <conditionalFormatting sqref="L103">
    <cfRule type="cellIs" dxfId="15" priority="16" stopIfTrue="1" operator="equal">
      <formula>#REF!</formula>
    </cfRule>
  </conditionalFormatting>
  <conditionalFormatting sqref="L104">
    <cfRule type="cellIs" dxfId="14" priority="15" stopIfTrue="1" operator="equal">
      <formula>#REF!</formula>
    </cfRule>
  </conditionalFormatting>
  <conditionalFormatting sqref="L105">
    <cfRule type="cellIs" dxfId="13" priority="14" stopIfTrue="1" operator="equal">
      <formula>#REF!</formula>
    </cfRule>
  </conditionalFormatting>
  <conditionalFormatting sqref="L106">
    <cfRule type="cellIs" dxfId="12" priority="13" stopIfTrue="1" operator="equal">
      <formula>#REF!</formula>
    </cfRule>
  </conditionalFormatting>
  <conditionalFormatting sqref="L107:L109">
    <cfRule type="cellIs" dxfId="11" priority="12" stopIfTrue="1" operator="equal">
      <formula>#REF!</formula>
    </cfRule>
  </conditionalFormatting>
  <conditionalFormatting sqref="L110">
    <cfRule type="cellIs" dxfId="10" priority="11" stopIfTrue="1" operator="equal">
      <formula>#REF!</formula>
    </cfRule>
  </conditionalFormatting>
  <conditionalFormatting sqref="L111">
    <cfRule type="cellIs" dxfId="9" priority="10" stopIfTrue="1" operator="equal">
      <formula>#REF!</formula>
    </cfRule>
  </conditionalFormatting>
  <conditionalFormatting sqref="L112:L113">
    <cfRule type="cellIs" dxfId="8" priority="9" stopIfTrue="1" operator="equal">
      <formula>#REF!</formula>
    </cfRule>
  </conditionalFormatting>
  <conditionalFormatting sqref="L114:L116">
    <cfRule type="cellIs" dxfId="7" priority="8" stopIfTrue="1" operator="equal">
      <formula>#REF!</formula>
    </cfRule>
  </conditionalFormatting>
  <conditionalFormatting sqref="L117">
    <cfRule type="cellIs" dxfId="6" priority="7" stopIfTrue="1" operator="equal">
      <formula>#REF!</formula>
    </cfRule>
  </conditionalFormatting>
  <conditionalFormatting sqref="L118">
    <cfRule type="cellIs" dxfId="5" priority="6" stopIfTrue="1" operator="equal">
      <formula>#REF!</formula>
    </cfRule>
  </conditionalFormatting>
  <conditionalFormatting sqref="L119">
    <cfRule type="cellIs" dxfId="4" priority="5" stopIfTrue="1" operator="equal">
      <formula>#REF!</formula>
    </cfRule>
  </conditionalFormatting>
  <conditionalFormatting sqref="L120">
    <cfRule type="cellIs" dxfId="3" priority="4" stopIfTrue="1" operator="equal">
      <formula>#REF!</formula>
    </cfRule>
  </conditionalFormatting>
  <conditionalFormatting sqref="L121">
    <cfRule type="cellIs" dxfId="2" priority="3" stopIfTrue="1" operator="equal">
      <formula>#REF!</formula>
    </cfRule>
  </conditionalFormatting>
  <conditionalFormatting sqref="L122">
    <cfRule type="cellIs" dxfId="1" priority="2" stopIfTrue="1" operator="equal">
      <formula>#REF!</formula>
    </cfRule>
  </conditionalFormatting>
  <conditionalFormatting sqref="L123">
    <cfRule type="cellIs" dxfId="0" priority="1" stopIfTrue="1" operator="equal">
      <formula>#REF!</formula>
    </cfRule>
  </conditionalFormatting>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FD6426E8-D2FC-40F7-92EB-50EBFFF7913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193BA6D-2317-493F-BE41-4C9903DC702A}">
  <ds:schemaRefs>
    <ds:schemaRef ds:uri="http://schemas.microsoft.com/sharepoint/v3/contenttype/forms"/>
  </ds:schemaRefs>
</ds:datastoreItem>
</file>

<file path=customXml/itemProps3.xml><?xml version="1.0" encoding="utf-8"?>
<ds:datastoreItem xmlns:ds="http://schemas.openxmlformats.org/officeDocument/2006/customXml" ds:itemID="{21F7A405-D921-459E-917B-BCE837E94D1F}">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26</vt:i4>
      </vt:variant>
    </vt:vector>
  </HeadingPairs>
  <TitlesOfParts>
    <vt:vector size="45"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RECAP</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Anthony Pruvost</cp:lastModifiedBy>
  <cp:lastPrinted>2017-06-06T14:41:09Z</cp:lastPrinted>
  <dcterms:created xsi:type="dcterms:W3CDTF">2015-02-18T18:40:37Z</dcterms:created>
  <dcterms:modified xsi:type="dcterms:W3CDTF">2020-09-12T13:35:25Z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