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 codeName="{A93C3448-2578-E12B-C58C-25EFAD1D314E}"/>
  <workbookPr codeName="ThisWorkbook" autoCompressPictures="0"/>
  <bookViews>
    <workbookView xWindow="0" yWindow="0" windowWidth="25600" windowHeight="16060" firstSheet="1" activeTab="4"/>
  </bookViews>
  <sheets>
    <sheet name="AFFECTATION" sheetId="11" r:id="rId1"/>
    <sheet name="DEL" sheetId="5" r:id="rId2"/>
    <sheet name="DIR" sheetId="20" r:id="rId3"/>
    <sheet name="FICHE SALARIE" sheetId="8" r:id="rId4"/>
    <sheet name="XTIME" sheetId="9" r:id="rId5"/>
    <sheet name="Fiche Horaire" sheetId="18" r:id="rId6"/>
  </sheets>
  <definedNames>
    <definedName name="_xlnm._FilterDatabase" localSheetId="0" hidden="1">AFFECTATION!$A$2:$C$2</definedName>
    <definedName name="_xlnm._FilterDatabase" localSheetId="1" hidden="1">DEL!$A$2:$C$2</definedName>
    <definedName name="_xlnm._FilterDatabase" localSheetId="2" hidden="1">DIR!$A$2:$C$2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6" i="8" l="1"/>
  <c r="C35" i="8"/>
  <c r="D4" i="8"/>
  <c r="A35" i="8"/>
  <c r="Q1" i="20"/>
  <c r="Q256" i="20"/>
  <c r="Q128" i="20"/>
  <c r="Q64" i="20"/>
  <c r="Q32" i="20"/>
  <c r="R2" i="20"/>
  <c r="Q4" i="20"/>
  <c r="Q5" i="20"/>
  <c r="Q6" i="20"/>
  <c r="Q7" i="20"/>
  <c r="Q8" i="20"/>
  <c r="Q9" i="20"/>
  <c r="Q10" i="20"/>
  <c r="Q11" i="20"/>
  <c r="Q12" i="20"/>
  <c r="Q13" i="20"/>
  <c r="Q14" i="20"/>
  <c r="Q15" i="20"/>
  <c r="Q16" i="20"/>
  <c r="Q17" i="20"/>
  <c r="Q18" i="20"/>
  <c r="Q19" i="20"/>
  <c r="Q20" i="20"/>
  <c r="Q21" i="20"/>
  <c r="Q22" i="20"/>
  <c r="Q23" i="20"/>
  <c r="Q24" i="20"/>
  <c r="Q25" i="20"/>
  <c r="Q26" i="20"/>
  <c r="Q27" i="20"/>
  <c r="Q28" i="20"/>
  <c r="Q29" i="20"/>
  <c r="Q30" i="20"/>
  <c r="Q31" i="20"/>
  <c r="Q33" i="20"/>
  <c r="Q34" i="20"/>
  <c r="Q35" i="20"/>
  <c r="Q36" i="20"/>
  <c r="Q37" i="20"/>
  <c r="Q38" i="20"/>
  <c r="Q39" i="20"/>
  <c r="Q40" i="20"/>
  <c r="Q41" i="20"/>
  <c r="Q42" i="20"/>
  <c r="Q43" i="20"/>
  <c r="Q44" i="20"/>
  <c r="Q45" i="20"/>
  <c r="Q46" i="20"/>
  <c r="Q47" i="20"/>
  <c r="Q48" i="20"/>
  <c r="Q49" i="20"/>
  <c r="Q50" i="20"/>
  <c r="Q51" i="20"/>
  <c r="Q52" i="20"/>
  <c r="Q53" i="20"/>
  <c r="Q54" i="20"/>
  <c r="Q55" i="20"/>
  <c r="Q56" i="20"/>
  <c r="Q57" i="20"/>
  <c r="Q58" i="20"/>
  <c r="Q59" i="20"/>
  <c r="Q60" i="20"/>
  <c r="Q61" i="20"/>
  <c r="Q62" i="20"/>
  <c r="Q63" i="20"/>
  <c r="Q65" i="20"/>
  <c r="Q66" i="20"/>
  <c r="Q67" i="20"/>
  <c r="Q68" i="20"/>
  <c r="Q69" i="20"/>
  <c r="Q70" i="20"/>
  <c r="Q71" i="20"/>
  <c r="Q72" i="20"/>
  <c r="Q73" i="20"/>
  <c r="Q74" i="20"/>
  <c r="Q75" i="20"/>
  <c r="Q76" i="20"/>
  <c r="Q77" i="20"/>
  <c r="Q78" i="20"/>
  <c r="Q79" i="20"/>
  <c r="Q80" i="20"/>
  <c r="Q81" i="20"/>
  <c r="Q82" i="20"/>
  <c r="Q83" i="20"/>
  <c r="Q84" i="20"/>
  <c r="Q85" i="20"/>
  <c r="Q86" i="20"/>
  <c r="Q87" i="20"/>
  <c r="Q88" i="20"/>
  <c r="Q89" i="20"/>
  <c r="Q90" i="20"/>
  <c r="Q91" i="20"/>
  <c r="Q92" i="20"/>
  <c r="Q93" i="20"/>
  <c r="Q94" i="20"/>
  <c r="Q95" i="20"/>
  <c r="Q96" i="20"/>
  <c r="Q97" i="20"/>
  <c r="Q98" i="20"/>
  <c r="Q99" i="20"/>
  <c r="Q100" i="20"/>
  <c r="Q101" i="20"/>
  <c r="Q102" i="20"/>
  <c r="Q103" i="20"/>
  <c r="Q104" i="20"/>
  <c r="Q105" i="20"/>
  <c r="Q106" i="20"/>
  <c r="Q107" i="20"/>
  <c r="Q108" i="20"/>
  <c r="Q109" i="20"/>
  <c r="Q110" i="20"/>
  <c r="Q111" i="20"/>
  <c r="Q112" i="20"/>
  <c r="Q113" i="20"/>
  <c r="Q114" i="20"/>
  <c r="Q115" i="20"/>
  <c r="Q116" i="20"/>
  <c r="Q117" i="20"/>
  <c r="Q118" i="20"/>
  <c r="Q119" i="20"/>
  <c r="Q120" i="20"/>
  <c r="Q121" i="20"/>
  <c r="Q122" i="20"/>
  <c r="Q123" i="20"/>
  <c r="Q124" i="20"/>
  <c r="Q125" i="20"/>
  <c r="Q126" i="20"/>
  <c r="Q127" i="20"/>
  <c r="Q129" i="20"/>
  <c r="Q130" i="20"/>
  <c r="Q131" i="20"/>
  <c r="Q132" i="20"/>
  <c r="Q133" i="20"/>
  <c r="Q134" i="20"/>
  <c r="Q135" i="20"/>
  <c r="Q136" i="20"/>
  <c r="Q137" i="20"/>
  <c r="Q138" i="20"/>
  <c r="Q139" i="20"/>
  <c r="Q140" i="20"/>
  <c r="Q141" i="20"/>
  <c r="Q142" i="20"/>
  <c r="Q143" i="20"/>
  <c r="Q144" i="20"/>
  <c r="Q145" i="20"/>
  <c r="Q146" i="20"/>
  <c r="Q147" i="20"/>
  <c r="Q148" i="20"/>
  <c r="Q149" i="20"/>
  <c r="Q150" i="20"/>
  <c r="Q151" i="20"/>
  <c r="Q152" i="20"/>
  <c r="Q153" i="20"/>
  <c r="Q154" i="20"/>
  <c r="Q155" i="20"/>
  <c r="Q156" i="20"/>
  <c r="Q157" i="20"/>
  <c r="Q158" i="20"/>
  <c r="Q159" i="20"/>
  <c r="Q160" i="20"/>
  <c r="Q161" i="20"/>
  <c r="Q162" i="20"/>
  <c r="Q163" i="20"/>
  <c r="Q164" i="20"/>
  <c r="Q165" i="20"/>
  <c r="Q166" i="20"/>
  <c r="Q167" i="20"/>
  <c r="Q168" i="20"/>
  <c r="Q169" i="20"/>
  <c r="Q170" i="20"/>
  <c r="Q171" i="20"/>
  <c r="Q172" i="20"/>
  <c r="Q173" i="20"/>
  <c r="Q174" i="20"/>
  <c r="Q175" i="20"/>
  <c r="Q176" i="20"/>
  <c r="Q177" i="20"/>
  <c r="Q178" i="20"/>
  <c r="Q179" i="20"/>
  <c r="Q180" i="20"/>
  <c r="Q181" i="20"/>
  <c r="Q182" i="20"/>
  <c r="Q183" i="20"/>
  <c r="Q184" i="20"/>
  <c r="Q185" i="20"/>
  <c r="Q186" i="20"/>
  <c r="Q187" i="20"/>
  <c r="Q188" i="20"/>
  <c r="Q189" i="20"/>
  <c r="Q190" i="20"/>
  <c r="Q191" i="20"/>
  <c r="Q192" i="20"/>
  <c r="Q193" i="20"/>
  <c r="Q194" i="20"/>
  <c r="Q195" i="20"/>
  <c r="Q196" i="20"/>
  <c r="Q197" i="20"/>
  <c r="Q198" i="20"/>
  <c r="Q199" i="20"/>
  <c r="Q200" i="20"/>
  <c r="Q201" i="20"/>
  <c r="Q202" i="20"/>
  <c r="Q203" i="20"/>
  <c r="Q204" i="20"/>
  <c r="Q205" i="20"/>
  <c r="Q206" i="20"/>
  <c r="Q207" i="20"/>
  <c r="Q208" i="20"/>
  <c r="Q209" i="20"/>
  <c r="Q210" i="20"/>
  <c r="Q211" i="20"/>
  <c r="Q212" i="20"/>
  <c r="Q213" i="20"/>
  <c r="Q214" i="20"/>
  <c r="Q215" i="20"/>
  <c r="Q216" i="20"/>
  <c r="Q217" i="20"/>
  <c r="Q218" i="20"/>
  <c r="Q219" i="20"/>
  <c r="Q220" i="20"/>
  <c r="Q221" i="20"/>
  <c r="Q222" i="20"/>
  <c r="Q223" i="20"/>
  <c r="Q224" i="20"/>
  <c r="Q225" i="20"/>
  <c r="Q226" i="20"/>
  <c r="Q227" i="20"/>
  <c r="Q228" i="20"/>
  <c r="Q229" i="20"/>
  <c r="Q230" i="20"/>
  <c r="Q231" i="20"/>
  <c r="Q232" i="20"/>
  <c r="Q233" i="20"/>
  <c r="Q234" i="20"/>
  <c r="Q235" i="20"/>
  <c r="Q236" i="20"/>
  <c r="Q237" i="20"/>
  <c r="Q238" i="20"/>
  <c r="Q239" i="20"/>
  <c r="Q240" i="20"/>
  <c r="Q241" i="20"/>
  <c r="Q242" i="20"/>
  <c r="Q243" i="20"/>
  <c r="Q244" i="20"/>
  <c r="Q245" i="20"/>
  <c r="Q246" i="20"/>
  <c r="Q247" i="20"/>
  <c r="Q248" i="20"/>
  <c r="Q249" i="20"/>
  <c r="Q250" i="20"/>
  <c r="Q251" i="20"/>
  <c r="Q252" i="20"/>
  <c r="Q253" i="20"/>
  <c r="Q254" i="20"/>
  <c r="Q255" i="20"/>
  <c r="Q257" i="20"/>
  <c r="Q258" i="20"/>
  <c r="Q259" i="20"/>
  <c r="Q260" i="20"/>
  <c r="Q261" i="20"/>
  <c r="Q262" i="20"/>
  <c r="Q263" i="20"/>
  <c r="Q264" i="20"/>
  <c r="Q265" i="20"/>
  <c r="Q266" i="20"/>
  <c r="Q267" i="20"/>
  <c r="Q268" i="20"/>
  <c r="Q269" i="20"/>
  <c r="Q270" i="20"/>
  <c r="Q271" i="20"/>
  <c r="Q272" i="20"/>
  <c r="Q273" i="20"/>
  <c r="Q274" i="20"/>
  <c r="Q275" i="20"/>
  <c r="Q276" i="20"/>
  <c r="Q277" i="20"/>
  <c r="Q278" i="20"/>
  <c r="Q279" i="20"/>
  <c r="Q280" i="20"/>
  <c r="Q281" i="20"/>
  <c r="Q282" i="20"/>
  <c r="Q283" i="20"/>
  <c r="Q284" i="20"/>
  <c r="Q285" i="20"/>
  <c r="Q286" i="20"/>
  <c r="Q287" i="20"/>
  <c r="Q288" i="20"/>
  <c r="Q289" i="20"/>
  <c r="Q290" i="20"/>
  <c r="Q291" i="20"/>
  <c r="Q292" i="20"/>
  <c r="Q293" i="20"/>
  <c r="Q294" i="20"/>
  <c r="Q295" i="20"/>
  <c r="Q296" i="20"/>
  <c r="Q297" i="20"/>
  <c r="Q298" i="20"/>
  <c r="Q299" i="20"/>
  <c r="Q300" i="20"/>
  <c r="Q301" i="20"/>
  <c r="Q302" i="20"/>
  <c r="Q303" i="20"/>
  <c r="Q304" i="20"/>
  <c r="Q305" i="20"/>
  <c r="Q306" i="20"/>
  <c r="Q307" i="20"/>
  <c r="Q308" i="20"/>
  <c r="Q309" i="20"/>
  <c r="Q310" i="20"/>
  <c r="Q311" i="20"/>
  <c r="Q312" i="20"/>
  <c r="Q313" i="20"/>
  <c r="Q314" i="20"/>
  <c r="Q315" i="20"/>
  <c r="Q316" i="20"/>
  <c r="Q317" i="20"/>
  <c r="Q318" i="20"/>
  <c r="Q319" i="20"/>
  <c r="Q320" i="20"/>
  <c r="Q321" i="20"/>
  <c r="Q322" i="20"/>
  <c r="Q323" i="20"/>
  <c r="Q324" i="20"/>
  <c r="Q325" i="20"/>
  <c r="Q326" i="20"/>
  <c r="Q327" i="20"/>
  <c r="Q328" i="20"/>
  <c r="Q329" i="20"/>
  <c r="Q330" i="20"/>
  <c r="Q331" i="20"/>
  <c r="Q332" i="20"/>
  <c r="Q333" i="20"/>
  <c r="Q334" i="20"/>
  <c r="Q335" i="20"/>
  <c r="Q336" i="20"/>
  <c r="Q337" i="20"/>
  <c r="Q338" i="20"/>
  <c r="Q339" i="20"/>
  <c r="Q340" i="20"/>
  <c r="Q341" i="20"/>
  <c r="Q342" i="20"/>
  <c r="Q343" i="20"/>
  <c r="Q344" i="20"/>
  <c r="Q345" i="20"/>
  <c r="Q346" i="20"/>
  <c r="Q347" i="20"/>
  <c r="Q348" i="20"/>
  <c r="Q349" i="20"/>
  <c r="Q350" i="20"/>
  <c r="Q351" i="20"/>
  <c r="Q352" i="20"/>
  <c r="Q353" i="20"/>
  <c r="Q354" i="20"/>
  <c r="Q355" i="20"/>
  <c r="Q356" i="20"/>
  <c r="Q357" i="20"/>
  <c r="Q358" i="20"/>
  <c r="Q359" i="20"/>
  <c r="Q360" i="20"/>
  <c r="Q361" i="20"/>
  <c r="Q362" i="20"/>
  <c r="Q363" i="20"/>
  <c r="Q364" i="20"/>
  <c r="Q365" i="20"/>
  <c r="Q366" i="20"/>
  <c r="Q367" i="20"/>
  <c r="G35" i="8"/>
  <c r="A36" i="8"/>
  <c r="G36" i="8"/>
  <c r="C37" i="8"/>
  <c r="A37" i="8"/>
  <c r="G37" i="8"/>
  <c r="C38" i="8"/>
  <c r="A38" i="8"/>
  <c r="G38" i="8"/>
  <c r="C39" i="8"/>
  <c r="A39" i="8"/>
  <c r="G39" i="8"/>
  <c r="A34" i="8"/>
  <c r="G34" i="8"/>
  <c r="G40" i="8"/>
  <c r="A27" i="8"/>
  <c r="G27" i="8"/>
  <c r="A28" i="8"/>
  <c r="G28" i="8"/>
  <c r="A29" i="8"/>
  <c r="G29" i="8"/>
  <c r="A30" i="8"/>
  <c r="G30" i="8"/>
  <c r="A31" i="8"/>
  <c r="G31" i="8"/>
  <c r="A32" i="8"/>
  <c r="G32" i="8"/>
  <c r="G33" i="8"/>
  <c r="A20" i="8"/>
  <c r="G20" i="8"/>
  <c r="A21" i="8"/>
  <c r="G21" i="8"/>
  <c r="A22" i="8"/>
  <c r="G22" i="8"/>
  <c r="A23" i="8"/>
  <c r="G23" i="8"/>
  <c r="A24" i="8"/>
  <c r="G24" i="8"/>
  <c r="A25" i="8"/>
  <c r="G25" i="8"/>
  <c r="G26" i="8"/>
  <c r="A13" i="8"/>
  <c r="G13" i="8"/>
  <c r="A14" i="8"/>
  <c r="G14" i="8"/>
  <c r="A15" i="8"/>
  <c r="G15" i="8"/>
  <c r="A16" i="8"/>
  <c r="G16" i="8"/>
  <c r="A17" i="8"/>
  <c r="G17" i="8"/>
  <c r="A18" i="8"/>
  <c r="G18" i="8"/>
  <c r="G19" i="8"/>
  <c r="A6" i="8"/>
  <c r="G6" i="8"/>
  <c r="A7" i="8"/>
  <c r="G7" i="8"/>
  <c r="A8" i="8"/>
  <c r="G8" i="8"/>
  <c r="A9" i="8"/>
  <c r="G9" i="8"/>
  <c r="A10" i="8"/>
  <c r="G10" i="8"/>
  <c r="A11" i="8"/>
  <c r="G11" i="8"/>
  <c r="G12" i="8"/>
  <c r="E44" i="8"/>
  <c r="Q1" i="5"/>
  <c r="Q256" i="5"/>
  <c r="Q128" i="5"/>
  <c r="Q64" i="5"/>
  <c r="Q32" i="5"/>
  <c r="R2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62" i="5"/>
  <c r="Q63" i="5"/>
  <c r="Q65" i="5"/>
  <c r="Q66" i="5"/>
  <c r="Q67" i="5"/>
  <c r="Q68" i="5"/>
  <c r="Q69" i="5"/>
  <c r="Q70" i="5"/>
  <c r="Q71" i="5"/>
  <c r="Q72" i="5"/>
  <c r="Q73" i="5"/>
  <c r="Q74" i="5"/>
  <c r="Q75" i="5"/>
  <c r="Q76" i="5"/>
  <c r="Q77" i="5"/>
  <c r="Q78" i="5"/>
  <c r="Q79" i="5"/>
  <c r="Q80" i="5"/>
  <c r="Q81" i="5"/>
  <c r="Q82" i="5"/>
  <c r="Q83" i="5"/>
  <c r="Q84" i="5"/>
  <c r="Q85" i="5"/>
  <c r="Q86" i="5"/>
  <c r="Q87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Q123" i="5"/>
  <c r="Q124" i="5"/>
  <c r="Q125" i="5"/>
  <c r="Q126" i="5"/>
  <c r="Q127" i="5"/>
  <c r="Q129" i="5"/>
  <c r="Q130" i="5"/>
  <c r="Q131" i="5"/>
  <c r="Q132" i="5"/>
  <c r="Q133" i="5"/>
  <c r="Q134" i="5"/>
  <c r="Q135" i="5"/>
  <c r="Q136" i="5"/>
  <c r="Q137" i="5"/>
  <c r="Q138" i="5"/>
  <c r="Q139" i="5"/>
  <c r="Q140" i="5"/>
  <c r="Q141" i="5"/>
  <c r="Q142" i="5"/>
  <c r="Q143" i="5"/>
  <c r="Q144" i="5"/>
  <c r="Q145" i="5"/>
  <c r="Q146" i="5"/>
  <c r="Q147" i="5"/>
  <c r="Q148" i="5"/>
  <c r="Q149" i="5"/>
  <c r="Q150" i="5"/>
  <c r="Q151" i="5"/>
  <c r="Q152" i="5"/>
  <c r="Q153" i="5"/>
  <c r="Q154" i="5"/>
  <c r="Q155" i="5"/>
  <c r="Q156" i="5"/>
  <c r="Q157" i="5"/>
  <c r="Q158" i="5"/>
  <c r="Q159" i="5"/>
  <c r="Q160" i="5"/>
  <c r="Q161" i="5"/>
  <c r="Q162" i="5"/>
  <c r="Q163" i="5"/>
  <c r="Q164" i="5"/>
  <c r="Q165" i="5"/>
  <c r="Q166" i="5"/>
  <c r="Q167" i="5"/>
  <c r="Q168" i="5"/>
  <c r="Q169" i="5"/>
  <c r="Q170" i="5"/>
  <c r="Q171" i="5"/>
  <c r="Q172" i="5"/>
  <c r="Q173" i="5"/>
  <c r="Q174" i="5"/>
  <c r="Q175" i="5"/>
  <c r="Q176" i="5"/>
  <c r="Q177" i="5"/>
  <c r="Q178" i="5"/>
  <c r="Q179" i="5"/>
  <c r="Q180" i="5"/>
  <c r="Q181" i="5"/>
  <c r="Q182" i="5"/>
  <c r="Q183" i="5"/>
  <c r="Q184" i="5"/>
  <c r="Q185" i="5"/>
  <c r="Q186" i="5"/>
  <c r="Q187" i="5"/>
  <c r="Q188" i="5"/>
  <c r="Q189" i="5"/>
  <c r="Q190" i="5"/>
  <c r="Q191" i="5"/>
  <c r="Q192" i="5"/>
  <c r="Q193" i="5"/>
  <c r="Q194" i="5"/>
  <c r="Q195" i="5"/>
  <c r="Q196" i="5"/>
  <c r="Q197" i="5"/>
  <c r="Q198" i="5"/>
  <c r="Q199" i="5"/>
  <c r="Q200" i="5"/>
  <c r="Q201" i="5"/>
  <c r="Q202" i="5"/>
  <c r="Q203" i="5"/>
  <c r="Q204" i="5"/>
  <c r="Q205" i="5"/>
  <c r="Q206" i="5"/>
  <c r="Q207" i="5"/>
  <c r="Q208" i="5"/>
  <c r="Q209" i="5"/>
  <c r="Q210" i="5"/>
  <c r="Q211" i="5"/>
  <c r="Q212" i="5"/>
  <c r="Q213" i="5"/>
  <c r="Q214" i="5"/>
  <c r="Q215" i="5"/>
  <c r="Q216" i="5"/>
  <c r="Q217" i="5"/>
  <c r="Q218" i="5"/>
  <c r="Q219" i="5"/>
  <c r="Q220" i="5"/>
  <c r="Q221" i="5"/>
  <c r="Q222" i="5"/>
  <c r="Q223" i="5"/>
  <c r="Q224" i="5"/>
  <c r="Q225" i="5"/>
  <c r="Q226" i="5"/>
  <c r="Q227" i="5"/>
  <c r="Q228" i="5"/>
  <c r="Q229" i="5"/>
  <c r="Q230" i="5"/>
  <c r="Q231" i="5"/>
  <c r="Q232" i="5"/>
  <c r="Q233" i="5"/>
  <c r="Q234" i="5"/>
  <c r="Q235" i="5"/>
  <c r="Q236" i="5"/>
  <c r="Q237" i="5"/>
  <c r="Q238" i="5"/>
  <c r="Q239" i="5"/>
  <c r="Q240" i="5"/>
  <c r="Q241" i="5"/>
  <c r="Q242" i="5"/>
  <c r="Q243" i="5"/>
  <c r="Q244" i="5"/>
  <c r="Q245" i="5"/>
  <c r="Q246" i="5"/>
  <c r="Q247" i="5"/>
  <c r="Q248" i="5"/>
  <c r="Q249" i="5"/>
  <c r="Q250" i="5"/>
  <c r="Q251" i="5"/>
  <c r="Q252" i="5"/>
  <c r="Q253" i="5"/>
  <c r="Q254" i="5"/>
  <c r="Q255" i="5"/>
  <c r="Q257" i="5"/>
  <c r="Q258" i="5"/>
  <c r="Q259" i="5"/>
  <c r="Q260" i="5"/>
  <c r="Q261" i="5"/>
  <c r="Q262" i="5"/>
  <c r="Q263" i="5"/>
  <c r="Q264" i="5"/>
  <c r="Q265" i="5"/>
  <c r="Q266" i="5"/>
  <c r="Q267" i="5"/>
  <c r="Q268" i="5"/>
  <c r="Q269" i="5"/>
  <c r="Q270" i="5"/>
  <c r="Q271" i="5"/>
  <c r="Q272" i="5"/>
  <c r="Q273" i="5"/>
  <c r="Q274" i="5"/>
  <c r="Q275" i="5"/>
  <c r="Q276" i="5"/>
  <c r="Q277" i="5"/>
  <c r="Q278" i="5"/>
  <c r="Q279" i="5"/>
  <c r="Q280" i="5"/>
  <c r="Q281" i="5"/>
  <c r="Q282" i="5"/>
  <c r="Q283" i="5"/>
  <c r="Q284" i="5"/>
  <c r="Q285" i="5"/>
  <c r="Q286" i="5"/>
  <c r="Q287" i="5"/>
  <c r="Q288" i="5"/>
  <c r="Q289" i="5"/>
  <c r="Q290" i="5"/>
  <c r="Q291" i="5"/>
  <c r="Q292" i="5"/>
  <c r="Q293" i="5"/>
  <c r="Q294" i="5"/>
  <c r="Q295" i="5"/>
  <c r="Q296" i="5"/>
  <c r="Q297" i="5"/>
  <c r="Q298" i="5"/>
  <c r="Q299" i="5"/>
  <c r="Q300" i="5"/>
  <c r="Q301" i="5"/>
  <c r="Q302" i="5"/>
  <c r="Q303" i="5"/>
  <c r="Q304" i="5"/>
  <c r="Q305" i="5"/>
  <c r="Q306" i="5"/>
  <c r="Q307" i="5"/>
  <c r="Q308" i="5"/>
  <c r="Q309" i="5"/>
  <c r="Q310" i="5"/>
  <c r="Q311" i="5"/>
  <c r="Q312" i="5"/>
  <c r="Q313" i="5"/>
  <c r="Q314" i="5"/>
  <c r="Q315" i="5"/>
  <c r="Q316" i="5"/>
  <c r="Q317" i="5"/>
  <c r="Q318" i="5"/>
  <c r="Q319" i="5"/>
  <c r="Q320" i="5"/>
  <c r="Q321" i="5"/>
  <c r="Q322" i="5"/>
  <c r="Q323" i="5"/>
  <c r="Q324" i="5"/>
  <c r="Q325" i="5"/>
  <c r="Q326" i="5"/>
  <c r="Q327" i="5"/>
  <c r="Q328" i="5"/>
  <c r="Q329" i="5"/>
  <c r="Q330" i="5"/>
  <c r="Q331" i="5"/>
  <c r="Q332" i="5"/>
  <c r="Q333" i="5"/>
  <c r="Q334" i="5"/>
  <c r="Q335" i="5"/>
  <c r="Q336" i="5"/>
  <c r="Q337" i="5"/>
  <c r="Q338" i="5"/>
  <c r="Q339" i="5"/>
  <c r="Q340" i="5"/>
  <c r="Q341" i="5"/>
  <c r="Q342" i="5"/>
  <c r="Q343" i="5"/>
  <c r="Q344" i="5"/>
  <c r="Q345" i="5"/>
  <c r="Q346" i="5"/>
  <c r="Q347" i="5"/>
  <c r="Q348" i="5"/>
  <c r="Q349" i="5"/>
  <c r="Q350" i="5"/>
  <c r="Q351" i="5"/>
  <c r="Q352" i="5"/>
  <c r="Q353" i="5"/>
  <c r="Q354" i="5"/>
  <c r="Q355" i="5"/>
  <c r="Q356" i="5"/>
  <c r="Q357" i="5"/>
  <c r="Q358" i="5"/>
  <c r="Q359" i="5"/>
  <c r="Q360" i="5"/>
  <c r="Q361" i="5"/>
  <c r="Q362" i="5"/>
  <c r="Q363" i="5"/>
  <c r="Q364" i="5"/>
  <c r="Q365" i="5"/>
  <c r="Q366" i="5"/>
  <c r="Q367" i="5"/>
  <c r="F35" i="8"/>
  <c r="F36" i="8"/>
  <c r="F37" i="8"/>
  <c r="F38" i="8"/>
  <c r="F39" i="8"/>
  <c r="F34" i="8"/>
  <c r="F40" i="8"/>
  <c r="F27" i="8"/>
  <c r="F28" i="8"/>
  <c r="F29" i="8"/>
  <c r="F30" i="8"/>
  <c r="F31" i="8"/>
  <c r="F32" i="8"/>
  <c r="F33" i="8"/>
  <c r="F20" i="8"/>
  <c r="F21" i="8"/>
  <c r="F22" i="8"/>
  <c r="F23" i="8"/>
  <c r="F24" i="8"/>
  <c r="F25" i="8"/>
  <c r="F26" i="8"/>
  <c r="F13" i="8"/>
  <c r="F14" i="8"/>
  <c r="F15" i="8"/>
  <c r="F16" i="8"/>
  <c r="F17" i="8"/>
  <c r="F18" i="8"/>
  <c r="F19" i="8"/>
  <c r="F6" i="8"/>
  <c r="F7" i="8"/>
  <c r="F8" i="8"/>
  <c r="F9" i="8"/>
  <c r="F10" i="8"/>
  <c r="F11" i="8"/>
  <c r="F12" i="8"/>
  <c r="E43" i="8"/>
  <c r="C367" i="20"/>
  <c r="B367" i="20"/>
  <c r="A367" i="20"/>
  <c r="C366" i="20"/>
  <c r="B366" i="20"/>
  <c r="A366" i="20"/>
  <c r="C365" i="20"/>
  <c r="B365" i="20"/>
  <c r="A365" i="20"/>
  <c r="C364" i="20"/>
  <c r="B364" i="20"/>
  <c r="A364" i="20"/>
  <c r="C363" i="20"/>
  <c r="B363" i="20"/>
  <c r="A363" i="20"/>
  <c r="C362" i="20"/>
  <c r="B362" i="20"/>
  <c r="A362" i="20"/>
  <c r="C361" i="20"/>
  <c r="B361" i="20"/>
  <c r="A361" i="20"/>
  <c r="C360" i="20"/>
  <c r="B360" i="20"/>
  <c r="A360" i="20"/>
  <c r="C359" i="20"/>
  <c r="B359" i="20"/>
  <c r="A359" i="20"/>
  <c r="C358" i="20"/>
  <c r="B358" i="20"/>
  <c r="A358" i="20"/>
  <c r="C357" i="20"/>
  <c r="B357" i="20"/>
  <c r="A357" i="20"/>
  <c r="C356" i="20"/>
  <c r="B356" i="20"/>
  <c r="A356" i="20"/>
  <c r="C355" i="20"/>
  <c r="B355" i="20"/>
  <c r="A355" i="20"/>
  <c r="C354" i="20"/>
  <c r="B354" i="20"/>
  <c r="A354" i="20"/>
  <c r="C353" i="20"/>
  <c r="B353" i="20"/>
  <c r="A353" i="20"/>
  <c r="C352" i="20"/>
  <c r="B352" i="20"/>
  <c r="A352" i="20"/>
  <c r="C351" i="20"/>
  <c r="B351" i="20"/>
  <c r="A351" i="20"/>
  <c r="C350" i="20"/>
  <c r="B350" i="20"/>
  <c r="A350" i="20"/>
  <c r="C349" i="20"/>
  <c r="B349" i="20"/>
  <c r="A349" i="20"/>
  <c r="C348" i="20"/>
  <c r="B348" i="20"/>
  <c r="A348" i="20"/>
  <c r="C347" i="20"/>
  <c r="B347" i="20"/>
  <c r="A347" i="20"/>
  <c r="C346" i="20"/>
  <c r="B346" i="20"/>
  <c r="A346" i="20"/>
  <c r="C345" i="20"/>
  <c r="B345" i="20"/>
  <c r="A345" i="20"/>
  <c r="C344" i="20"/>
  <c r="B344" i="20"/>
  <c r="A344" i="20"/>
  <c r="C343" i="20"/>
  <c r="B343" i="20"/>
  <c r="A343" i="20"/>
  <c r="C342" i="20"/>
  <c r="B342" i="20"/>
  <c r="A342" i="20"/>
  <c r="C341" i="20"/>
  <c r="B341" i="20"/>
  <c r="A341" i="20"/>
  <c r="C340" i="20"/>
  <c r="B340" i="20"/>
  <c r="A340" i="20"/>
  <c r="C339" i="20"/>
  <c r="B339" i="20"/>
  <c r="A339" i="20"/>
  <c r="C338" i="20"/>
  <c r="B338" i="20"/>
  <c r="A338" i="20"/>
  <c r="C337" i="20"/>
  <c r="B337" i="20"/>
  <c r="A337" i="20"/>
  <c r="C336" i="20"/>
  <c r="B336" i="20"/>
  <c r="A336" i="20"/>
  <c r="C335" i="20"/>
  <c r="B335" i="20"/>
  <c r="A335" i="20"/>
  <c r="C334" i="20"/>
  <c r="B334" i="20"/>
  <c r="A334" i="20"/>
  <c r="C333" i="20"/>
  <c r="B333" i="20"/>
  <c r="A333" i="20"/>
  <c r="C332" i="20"/>
  <c r="B332" i="20"/>
  <c r="A332" i="20"/>
  <c r="C331" i="20"/>
  <c r="B331" i="20"/>
  <c r="A331" i="20"/>
  <c r="C330" i="20"/>
  <c r="B330" i="20"/>
  <c r="A330" i="20"/>
  <c r="C329" i="20"/>
  <c r="B329" i="20"/>
  <c r="A329" i="20"/>
  <c r="C328" i="20"/>
  <c r="B328" i="20"/>
  <c r="A328" i="20"/>
  <c r="C327" i="20"/>
  <c r="B327" i="20"/>
  <c r="A327" i="20"/>
  <c r="C326" i="20"/>
  <c r="B326" i="20"/>
  <c r="A326" i="20"/>
  <c r="C325" i="20"/>
  <c r="B325" i="20"/>
  <c r="A325" i="20"/>
  <c r="C324" i="20"/>
  <c r="B324" i="20"/>
  <c r="A324" i="20"/>
  <c r="C323" i="20"/>
  <c r="B323" i="20"/>
  <c r="A323" i="20"/>
  <c r="C322" i="20"/>
  <c r="B322" i="20"/>
  <c r="A322" i="20"/>
  <c r="C321" i="20"/>
  <c r="B321" i="20"/>
  <c r="A321" i="20"/>
  <c r="C320" i="20"/>
  <c r="B320" i="20"/>
  <c r="A320" i="20"/>
  <c r="C319" i="20"/>
  <c r="B319" i="20"/>
  <c r="A319" i="20"/>
  <c r="C318" i="20"/>
  <c r="B318" i="20"/>
  <c r="A318" i="20"/>
  <c r="C317" i="20"/>
  <c r="B317" i="20"/>
  <c r="A317" i="20"/>
  <c r="C316" i="20"/>
  <c r="B316" i="20"/>
  <c r="A316" i="20"/>
  <c r="C315" i="20"/>
  <c r="B315" i="20"/>
  <c r="A315" i="20"/>
  <c r="C314" i="20"/>
  <c r="B314" i="20"/>
  <c r="A314" i="20"/>
  <c r="C313" i="20"/>
  <c r="B313" i="20"/>
  <c r="A313" i="20"/>
  <c r="C312" i="20"/>
  <c r="B312" i="20"/>
  <c r="A312" i="20"/>
  <c r="C311" i="20"/>
  <c r="B311" i="20"/>
  <c r="A311" i="20"/>
  <c r="C310" i="20"/>
  <c r="B310" i="20"/>
  <c r="A310" i="20"/>
  <c r="C309" i="20"/>
  <c r="B309" i="20"/>
  <c r="A309" i="20"/>
  <c r="C308" i="20"/>
  <c r="B308" i="20"/>
  <c r="A308" i="20"/>
  <c r="C307" i="20"/>
  <c r="B307" i="20"/>
  <c r="A307" i="20"/>
  <c r="C306" i="20"/>
  <c r="B306" i="20"/>
  <c r="A306" i="20"/>
  <c r="C305" i="20"/>
  <c r="B305" i="20"/>
  <c r="A305" i="20"/>
  <c r="C304" i="20"/>
  <c r="B304" i="20"/>
  <c r="A304" i="20"/>
  <c r="C303" i="20"/>
  <c r="B303" i="20"/>
  <c r="A303" i="20"/>
  <c r="C302" i="20"/>
  <c r="B302" i="20"/>
  <c r="A302" i="20"/>
  <c r="C301" i="20"/>
  <c r="B301" i="20"/>
  <c r="A301" i="20"/>
  <c r="C300" i="20"/>
  <c r="B300" i="20"/>
  <c r="A300" i="20"/>
  <c r="C299" i="20"/>
  <c r="B299" i="20"/>
  <c r="A299" i="20"/>
  <c r="C298" i="20"/>
  <c r="B298" i="20"/>
  <c r="A298" i="20"/>
  <c r="C297" i="20"/>
  <c r="B297" i="20"/>
  <c r="A297" i="20"/>
  <c r="C296" i="20"/>
  <c r="B296" i="20"/>
  <c r="A296" i="20"/>
  <c r="C295" i="20"/>
  <c r="B295" i="20"/>
  <c r="A295" i="20"/>
  <c r="C294" i="20"/>
  <c r="B294" i="20"/>
  <c r="A294" i="20"/>
  <c r="C293" i="20"/>
  <c r="B293" i="20"/>
  <c r="A293" i="20"/>
  <c r="C292" i="20"/>
  <c r="B292" i="20"/>
  <c r="A292" i="20"/>
  <c r="C291" i="20"/>
  <c r="B291" i="20"/>
  <c r="A291" i="20"/>
  <c r="C290" i="20"/>
  <c r="B290" i="20"/>
  <c r="A290" i="20"/>
  <c r="C289" i="20"/>
  <c r="B289" i="20"/>
  <c r="A289" i="20"/>
  <c r="C288" i="20"/>
  <c r="B288" i="20"/>
  <c r="A288" i="20"/>
  <c r="C287" i="20"/>
  <c r="B287" i="20"/>
  <c r="A287" i="20"/>
  <c r="C286" i="20"/>
  <c r="B286" i="20"/>
  <c r="A286" i="20"/>
  <c r="C285" i="20"/>
  <c r="B285" i="20"/>
  <c r="A285" i="20"/>
  <c r="C284" i="20"/>
  <c r="B284" i="20"/>
  <c r="A284" i="20"/>
  <c r="C283" i="20"/>
  <c r="B283" i="20"/>
  <c r="A283" i="20"/>
  <c r="C282" i="20"/>
  <c r="B282" i="20"/>
  <c r="A282" i="20"/>
  <c r="C281" i="20"/>
  <c r="B281" i="20"/>
  <c r="A281" i="20"/>
  <c r="C280" i="20"/>
  <c r="B280" i="20"/>
  <c r="A280" i="20"/>
  <c r="C279" i="20"/>
  <c r="B279" i="20"/>
  <c r="A279" i="20"/>
  <c r="C278" i="20"/>
  <c r="B278" i="20"/>
  <c r="A278" i="20"/>
  <c r="C277" i="20"/>
  <c r="B277" i="20"/>
  <c r="A277" i="20"/>
  <c r="C276" i="20"/>
  <c r="B276" i="20"/>
  <c r="A276" i="20"/>
  <c r="C275" i="20"/>
  <c r="B275" i="20"/>
  <c r="A275" i="20"/>
  <c r="C274" i="20"/>
  <c r="B274" i="20"/>
  <c r="A274" i="20"/>
  <c r="C273" i="20"/>
  <c r="B273" i="20"/>
  <c r="A273" i="20"/>
  <c r="C272" i="20"/>
  <c r="B272" i="20"/>
  <c r="A272" i="20"/>
  <c r="C271" i="20"/>
  <c r="B271" i="20"/>
  <c r="A271" i="20"/>
  <c r="C270" i="20"/>
  <c r="B270" i="20"/>
  <c r="A270" i="20"/>
  <c r="C269" i="20"/>
  <c r="B269" i="20"/>
  <c r="A269" i="20"/>
  <c r="C268" i="20"/>
  <c r="B268" i="20"/>
  <c r="A268" i="20"/>
  <c r="C267" i="20"/>
  <c r="B267" i="20"/>
  <c r="A267" i="20"/>
  <c r="C266" i="20"/>
  <c r="B266" i="20"/>
  <c r="A266" i="20"/>
  <c r="C265" i="20"/>
  <c r="B265" i="20"/>
  <c r="A265" i="20"/>
  <c r="C264" i="20"/>
  <c r="B264" i="20"/>
  <c r="A264" i="20"/>
  <c r="C263" i="20"/>
  <c r="B263" i="20"/>
  <c r="A263" i="20"/>
  <c r="C262" i="20"/>
  <c r="B262" i="20"/>
  <c r="A262" i="20"/>
  <c r="C261" i="20"/>
  <c r="B261" i="20"/>
  <c r="A261" i="20"/>
  <c r="C260" i="20"/>
  <c r="B260" i="20"/>
  <c r="A260" i="20"/>
  <c r="C259" i="20"/>
  <c r="B259" i="20"/>
  <c r="A259" i="20"/>
  <c r="C258" i="20"/>
  <c r="B258" i="20"/>
  <c r="A258" i="20"/>
  <c r="C257" i="20"/>
  <c r="B257" i="20"/>
  <c r="A257" i="20"/>
  <c r="C256" i="20"/>
  <c r="B256" i="20"/>
  <c r="A256" i="20"/>
  <c r="C255" i="20"/>
  <c r="B255" i="20"/>
  <c r="A255" i="20"/>
  <c r="C254" i="20"/>
  <c r="B254" i="20"/>
  <c r="A254" i="20"/>
  <c r="C253" i="20"/>
  <c r="B253" i="20"/>
  <c r="A253" i="20"/>
  <c r="C252" i="20"/>
  <c r="B252" i="20"/>
  <c r="A252" i="20"/>
  <c r="C251" i="20"/>
  <c r="B251" i="20"/>
  <c r="A251" i="20"/>
  <c r="C250" i="20"/>
  <c r="B250" i="20"/>
  <c r="A250" i="20"/>
  <c r="C249" i="20"/>
  <c r="B249" i="20"/>
  <c r="A249" i="20"/>
  <c r="C248" i="20"/>
  <c r="B248" i="20"/>
  <c r="A248" i="20"/>
  <c r="C247" i="20"/>
  <c r="B247" i="20"/>
  <c r="A247" i="20"/>
  <c r="C246" i="20"/>
  <c r="B246" i="20"/>
  <c r="A246" i="20"/>
  <c r="C245" i="20"/>
  <c r="B245" i="20"/>
  <c r="A245" i="20"/>
  <c r="C244" i="20"/>
  <c r="B244" i="20"/>
  <c r="A244" i="20"/>
  <c r="C243" i="20"/>
  <c r="B243" i="20"/>
  <c r="A243" i="20"/>
  <c r="C242" i="20"/>
  <c r="B242" i="20"/>
  <c r="A242" i="20"/>
  <c r="C241" i="20"/>
  <c r="B241" i="20"/>
  <c r="A241" i="20"/>
  <c r="C240" i="20"/>
  <c r="B240" i="20"/>
  <c r="A240" i="20"/>
  <c r="C239" i="20"/>
  <c r="B239" i="20"/>
  <c r="A239" i="20"/>
  <c r="C238" i="20"/>
  <c r="B238" i="20"/>
  <c r="A238" i="20"/>
  <c r="C237" i="20"/>
  <c r="B237" i="20"/>
  <c r="A237" i="20"/>
  <c r="C236" i="20"/>
  <c r="B236" i="20"/>
  <c r="A236" i="20"/>
  <c r="C235" i="20"/>
  <c r="B235" i="20"/>
  <c r="A235" i="20"/>
  <c r="C234" i="20"/>
  <c r="B234" i="20"/>
  <c r="A234" i="20"/>
  <c r="C233" i="20"/>
  <c r="B233" i="20"/>
  <c r="A233" i="20"/>
  <c r="C232" i="20"/>
  <c r="B232" i="20"/>
  <c r="A232" i="20"/>
  <c r="C231" i="20"/>
  <c r="B231" i="20"/>
  <c r="A231" i="20"/>
  <c r="C230" i="20"/>
  <c r="B230" i="20"/>
  <c r="A230" i="20"/>
  <c r="C229" i="20"/>
  <c r="B229" i="20"/>
  <c r="A229" i="20"/>
  <c r="C228" i="20"/>
  <c r="B228" i="20"/>
  <c r="A228" i="20"/>
  <c r="C227" i="20"/>
  <c r="B227" i="20"/>
  <c r="A227" i="20"/>
  <c r="C226" i="20"/>
  <c r="B226" i="20"/>
  <c r="A226" i="20"/>
  <c r="C225" i="20"/>
  <c r="B225" i="20"/>
  <c r="A225" i="20"/>
  <c r="C224" i="20"/>
  <c r="B224" i="20"/>
  <c r="A224" i="20"/>
  <c r="C223" i="20"/>
  <c r="B223" i="20"/>
  <c r="A223" i="20"/>
  <c r="C222" i="20"/>
  <c r="B222" i="20"/>
  <c r="A222" i="20"/>
  <c r="C221" i="20"/>
  <c r="B221" i="20"/>
  <c r="A221" i="20"/>
  <c r="C220" i="20"/>
  <c r="B220" i="20"/>
  <c r="A220" i="20"/>
  <c r="C219" i="20"/>
  <c r="B219" i="20"/>
  <c r="A219" i="20"/>
  <c r="C218" i="20"/>
  <c r="B218" i="20"/>
  <c r="A218" i="20"/>
  <c r="C217" i="20"/>
  <c r="B217" i="20"/>
  <c r="A217" i="20"/>
  <c r="C216" i="20"/>
  <c r="B216" i="20"/>
  <c r="A216" i="20"/>
  <c r="C215" i="20"/>
  <c r="B215" i="20"/>
  <c r="A215" i="20"/>
  <c r="C214" i="20"/>
  <c r="B214" i="20"/>
  <c r="A214" i="20"/>
  <c r="C213" i="20"/>
  <c r="B213" i="20"/>
  <c r="A213" i="20"/>
  <c r="C212" i="20"/>
  <c r="B212" i="20"/>
  <c r="A212" i="20"/>
  <c r="C211" i="20"/>
  <c r="B211" i="20"/>
  <c r="A211" i="20"/>
  <c r="C210" i="20"/>
  <c r="B210" i="20"/>
  <c r="A210" i="20"/>
  <c r="C209" i="20"/>
  <c r="B209" i="20"/>
  <c r="A209" i="20"/>
  <c r="C208" i="20"/>
  <c r="B208" i="20"/>
  <c r="A208" i="20"/>
  <c r="C207" i="20"/>
  <c r="B207" i="20"/>
  <c r="A207" i="20"/>
  <c r="C206" i="20"/>
  <c r="B206" i="20"/>
  <c r="A206" i="20"/>
  <c r="C205" i="20"/>
  <c r="B205" i="20"/>
  <c r="A205" i="20"/>
  <c r="C204" i="20"/>
  <c r="B204" i="20"/>
  <c r="A204" i="20"/>
  <c r="C203" i="20"/>
  <c r="B203" i="20"/>
  <c r="A203" i="20"/>
  <c r="C202" i="20"/>
  <c r="B202" i="20"/>
  <c r="A202" i="20"/>
  <c r="C201" i="20"/>
  <c r="B201" i="20"/>
  <c r="A201" i="20"/>
  <c r="C200" i="20"/>
  <c r="B200" i="20"/>
  <c r="A200" i="20"/>
  <c r="C199" i="20"/>
  <c r="B199" i="20"/>
  <c r="A199" i="20"/>
  <c r="C198" i="20"/>
  <c r="B198" i="20"/>
  <c r="A198" i="20"/>
  <c r="C197" i="20"/>
  <c r="B197" i="20"/>
  <c r="A197" i="20"/>
  <c r="C196" i="20"/>
  <c r="B196" i="20"/>
  <c r="A196" i="20"/>
  <c r="C195" i="20"/>
  <c r="B195" i="20"/>
  <c r="A195" i="20"/>
  <c r="C194" i="20"/>
  <c r="B194" i="20"/>
  <c r="A194" i="20"/>
  <c r="C193" i="20"/>
  <c r="B193" i="20"/>
  <c r="A193" i="20"/>
  <c r="C192" i="20"/>
  <c r="B192" i="20"/>
  <c r="A192" i="20"/>
  <c r="C191" i="20"/>
  <c r="B191" i="20"/>
  <c r="A191" i="20"/>
  <c r="C190" i="20"/>
  <c r="B190" i="20"/>
  <c r="A190" i="20"/>
  <c r="C189" i="20"/>
  <c r="B189" i="20"/>
  <c r="A189" i="20"/>
  <c r="C188" i="20"/>
  <c r="B188" i="20"/>
  <c r="A188" i="20"/>
  <c r="C187" i="20"/>
  <c r="B187" i="20"/>
  <c r="A187" i="20"/>
  <c r="C186" i="20"/>
  <c r="B186" i="20"/>
  <c r="A186" i="20"/>
  <c r="C185" i="20"/>
  <c r="B185" i="20"/>
  <c r="A185" i="20"/>
  <c r="C184" i="20"/>
  <c r="B184" i="20"/>
  <c r="A184" i="20"/>
  <c r="C183" i="20"/>
  <c r="B183" i="20"/>
  <c r="A183" i="20"/>
  <c r="C182" i="20"/>
  <c r="B182" i="20"/>
  <c r="A182" i="20"/>
  <c r="C181" i="20"/>
  <c r="B181" i="20"/>
  <c r="A181" i="20"/>
  <c r="C180" i="20"/>
  <c r="B180" i="20"/>
  <c r="A180" i="20"/>
  <c r="C179" i="20"/>
  <c r="B179" i="20"/>
  <c r="A179" i="20"/>
  <c r="C178" i="20"/>
  <c r="B178" i="20"/>
  <c r="A178" i="20"/>
  <c r="C177" i="20"/>
  <c r="B177" i="20"/>
  <c r="A177" i="20"/>
  <c r="C176" i="20"/>
  <c r="B176" i="20"/>
  <c r="A176" i="20"/>
  <c r="C175" i="20"/>
  <c r="B175" i="20"/>
  <c r="A175" i="20"/>
  <c r="C174" i="20"/>
  <c r="B174" i="20"/>
  <c r="A174" i="20"/>
  <c r="C173" i="20"/>
  <c r="B173" i="20"/>
  <c r="A173" i="20"/>
  <c r="C172" i="20"/>
  <c r="B172" i="20"/>
  <c r="A172" i="20"/>
  <c r="C171" i="20"/>
  <c r="B171" i="20"/>
  <c r="A171" i="20"/>
  <c r="C170" i="20"/>
  <c r="B170" i="20"/>
  <c r="A170" i="20"/>
  <c r="C169" i="20"/>
  <c r="B169" i="20"/>
  <c r="A169" i="20"/>
  <c r="C168" i="20"/>
  <c r="B168" i="20"/>
  <c r="A168" i="20"/>
  <c r="C167" i="20"/>
  <c r="B167" i="20"/>
  <c r="A167" i="20"/>
  <c r="C166" i="20"/>
  <c r="B166" i="20"/>
  <c r="A166" i="20"/>
  <c r="C165" i="20"/>
  <c r="B165" i="20"/>
  <c r="A165" i="20"/>
  <c r="C164" i="20"/>
  <c r="B164" i="20"/>
  <c r="A164" i="20"/>
  <c r="C163" i="20"/>
  <c r="B163" i="20"/>
  <c r="A163" i="20"/>
  <c r="C162" i="20"/>
  <c r="B162" i="20"/>
  <c r="A162" i="20"/>
  <c r="C161" i="20"/>
  <c r="B161" i="20"/>
  <c r="A161" i="20"/>
  <c r="C160" i="20"/>
  <c r="B160" i="20"/>
  <c r="A160" i="20"/>
  <c r="C159" i="20"/>
  <c r="B159" i="20"/>
  <c r="A159" i="20"/>
  <c r="C158" i="20"/>
  <c r="B158" i="20"/>
  <c r="A158" i="20"/>
  <c r="C157" i="20"/>
  <c r="B157" i="20"/>
  <c r="A157" i="20"/>
  <c r="C156" i="20"/>
  <c r="B156" i="20"/>
  <c r="A156" i="20"/>
  <c r="C155" i="20"/>
  <c r="B155" i="20"/>
  <c r="A155" i="20"/>
  <c r="C154" i="20"/>
  <c r="B154" i="20"/>
  <c r="A154" i="20"/>
  <c r="C153" i="20"/>
  <c r="B153" i="20"/>
  <c r="A153" i="20"/>
  <c r="C152" i="20"/>
  <c r="B152" i="20"/>
  <c r="A152" i="20"/>
  <c r="C151" i="20"/>
  <c r="B151" i="20"/>
  <c r="A151" i="20"/>
  <c r="C150" i="20"/>
  <c r="B150" i="20"/>
  <c r="A150" i="20"/>
  <c r="C149" i="20"/>
  <c r="B149" i="20"/>
  <c r="A149" i="20"/>
  <c r="C148" i="20"/>
  <c r="B148" i="20"/>
  <c r="A148" i="20"/>
  <c r="C147" i="20"/>
  <c r="B147" i="20"/>
  <c r="A147" i="20"/>
  <c r="C146" i="20"/>
  <c r="B146" i="20"/>
  <c r="A146" i="20"/>
  <c r="C145" i="20"/>
  <c r="B145" i="20"/>
  <c r="A145" i="20"/>
  <c r="C144" i="20"/>
  <c r="B144" i="20"/>
  <c r="A144" i="20"/>
  <c r="C143" i="20"/>
  <c r="B143" i="20"/>
  <c r="A143" i="20"/>
  <c r="C142" i="20"/>
  <c r="B142" i="20"/>
  <c r="A142" i="20"/>
  <c r="C141" i="20"/>
  <c r="B141" i="20"/>
  <c r="A141" i="20"/>
  <c r="C140" i="20"/>
  <c r="B140" i="20"/>
  <c r="A140" i="20"/>
  <c r="C139" i="20"/>
  <c r="B139" i="20"/>
  <c r="A139" i="20"/>
  <c r="C138" i="20"/>
  <c r="B138" i="20"/>
  <c r="A138" i="20"/>
  <c r="C137" i="20"/>
  <c r="B137" i="20"/>
  <c r="A137" i="20"/>
  <c r="C136" i="20"/>
  <c r="B136" i="20"/>
  <c r="A136" i="20"/>
  <c r="C135" i="20"/>
  <c r="B135" i="20"/>
  <c r="A135" i="20"/>
  <c r="C134" i="20"/>
  <c r="B134" i="20"/>
  <c r="A134" i="20"/>
  <c r="C133" i="20"/>
  <c r="B133" i="20"/>
  <c r="A133" i="20"/>
  <c r="C132" i="20"/>
  <c r="B132" i="20"/>
  <c r="A132" i="20"/>
  <c r="C131" i="20"/>
  <c r="B131" i="20"/>
  <c r="A131" i="20"/>
  <c r="C130" i="20"/>
  <c r="B130" i="20"/>
  <c r="A130" i="20"/>
  <c r="C129" i="20"/>
  <c r="B129" i="20"/>
  <c r="A129" i="20"/>
  <c r="C128" i="20"/>
  <c r="B128" i="20"/>
  <c r="A128" i="20"/>
  <c r="C127" i="20"/>
  <c r="B127" i="20"/>
  <c r="A127" i="20"/>
  <c r="C126" i="20"/>
  <c r="B126" i="20"/>
  <c r="A126" i="20"/>
  <c r="C125" i="20"/>
  <c r="B125" i="20"/>
  <c r="A125" i="20"/>
  <c r="C124" i="20"/>
  <c r="B124" i="20"/>
  <c r="A124" i="20"/>
  <c r="C123" i="20"/>
  <c r="B123" i="20"/>
  <c r="A123" i="20"/>
  <c r="C122" i="20"/>
  <c r="B122" i="20"/>
  <c r="A122" i="20"/>
  <c r="C121" i="20"/>
  <c r="B121" i="20"/>
  <c r="A121" i="20"/>
  <c r="C120" i="20"/>
  <c r="B120" i="20"/>
  <c r="A120" i="20"/>
  <c r="C119" i="20"/>
  <c r="B119" i="20"/>
  <c r="A119" i="20"/>
  <c r="C118" i="20"/>
  <c r="B118" i="20"/>
  <c r="A118" i="20"/>
  <c r="C117" i="20"/>
  <c r="B117" i="20"/>
  <c r="A117" i="20"/>
  <c r="C116" i="20"/>
  <c r="B116" i="20"/>
  <c r="A116" i="20"/>
  <c r="C115" i="20"/>
  <c r="B115" i="20"/>
  <c r="A115" i="20"/>
  <c r="C114" i="20"/>
  <c r="B114" i="20"/>
  <c r="A114" i="20"/>
  <c r="C113" i="20"/>
  <c r="B113" i="20"/>
  <c r="A113" i="20"/>
  <c r="C112" i="20"/>
  <c r="B112" i="20"/>
  <c r="A112" i="20"/>
  <c r="C111" i="20"/>
  <c r="B111" i="20"/>
  <c r="A111" i="20"/>
  <c r="C110" i="20"/>
  <c r="B110" i="20"/>
  <c r="A110" i="20"/>
  <c r="C109" i="20"/>
  <c r="B109" i="20"/>
  <c r="A109" i="20"/>
  <c r="C108" i="20"/>
  <c r="B108" i="20"/>
  <c r="A108" i="20"/>
  <c r="C107" i="20"/>
  <c r="B107" i="20"/>
  <c r="A107" i="20"/>
  <c r="C106" i="20"/>
  <c r="B106" i="20"/>
  <c r="A106" i="20"/>
  <c r="C105" i="20"/>
  <c r="B105" i="20"/>
  <c r="A105" i="20"/>
  <c r="C104" i="20"/>
  <c r="B104" i="20"/>
  <c r="A104" i="20"/>
  <c r="C103" i="20"/>
  <c r="B103" i="20"/>
  <c r="A103" i="20"/>
  <c r="C102" i="20"/>
  <c r="B102" i="20"/>
  <c r="A102" i="20"/>
  <c r="C101" i="20"/>
  <c r="B101" i="20"/>
  <c r="A101" i="20"/>
  <c r="C100" i="20"/>
  <c r="B100" i="20"/>
  <c r="A100" i="20"/>
  <c r="C99" i="20"/>
  <c r="B99" i="20"/>
  <c r="A99" i="20"/>
  <c r="C98" i="20"/>
  <c r="B98" i="20"/>
  <c r="A98" i="20"/>
  <c r="C97" i="20"/>
  <c r="B97" i="20"/>
  <c r="A97" i="20"/>
  <c r="C96" i="20"/>
  <c r="B96" i="20"/>
  <c r="A96" i="20"/>
  <c r="C95" i="20"/>
  <c r="B95" i="20"/>
  <c r="A95" i="20"/>
  <c r="C94" i="20"/>
  <c r="B94" i="20"/>
  <c r="A94" i="20"/>
  <c r="C93" i="20"/>
  <c r="B93" i="20"/>
  <c r="A93" i="20"/>
  <c r="C92" i="20"/>
  <c r="B92" i="20"/>
  <c r="A92" i="20"/>
  <c r="C91" i="20"/>
  <c r="B91" i="20"/>
  <c r="A91" i="20"/>
  <c r="C90" i="20"/>
  <c r="B90" i="20"/>
  <c r="A90" i="20"/>
  <c r="C89" i="20"/>
  <c r="B89" i="20"/>
  <c r="A89" i="20"/>
  <c r="C88" i="20"/>
  <c r="B88" i="20"/>
  <c r="A88" i="20"/>
  <c r="C87" i="20"/>
  <c r="B87" i="20"/>
  <c r="A87" i="20"/>
  <c r="C86" i="20"/>
  <c r="B86" i="20"/>
  <c r="A86" i="20"/>
  <c r="C85" i="20"/>
  <c r="B85" i="20"/>
  <c r="A85" i="20"/>
  <c r="C84" i="20"/>
  <c r="B84" i="20"/>
  <c r="A84" i="20"/>
  <c r="C83" i="20"/>
  <c r="B83" i="20"/>
  <c r="A83" i="20"/>
  <c r="C82" i="20"/>
  <c r="B82" i="20"/>
  <c r="A82" i="20"/>
  <c r="C81" i="20"/>
  <c r="B81" i="20"/>
  <c r="A81" i="20"/>
  <c r="C80" i="20"/>
  <c r="B80" i="20"/>
  <c r="A80" i="20"/>
  <c r="C79" i="20"/>
  <c r="B79" i="20"/>
  <c r="A79" i="20"/>
  <c r="C78" i="20"/>
  <c r="B78" i="20"/>
  <c r="A78" i="20"/>
  <c r="C77" i="20"/>
  <c r="B77" i="20"/>
  <c r="A77" i="20"/>
  <c r="C76" i="20"/>
  <c r="B76" i="20"/>
  <c r="A76" i="20"/>
  <c r="C75" i="20"/>
  <c r="B75" i="20"/>
  <c r="A75" i="20"/>
  <c r="C74" i="20"/>
  <c r="B74" i="20"/>
  <c r="A74" i="20"/>
  <c r="C73" i="20"/>
  <c r="B73" i="20"/>
  <c r="A73" i="20"/>
  <c r="C72" i="20"/>
  <c r="B72" i="20"/>
  <c r="A72" i="20"/>
  <c r="C71" i="20"/>
  <c r="B71" i="20"/>
  <c r="A71" i="20"/>
  <c r="C70" i="20"/>
  <c r="B70" i="20"/>
  <c r="A70" i="20"/>
  <c r="C69" i="20"/>
  <c r="B69" i="20"/>
  <c r="A69" i="20"/>
  <c r="C68" i="20"/>
  <c r="B68" i="20"/>
  <c r="A68" i="20"/>
  <c r="C67" i="20"/>
  <c r="B67" i="20"/>
  <c r="A67" i="20"/>
  <c r="C66" i="20"/>
  <c r="B66" i="20"/>
  <c r="A66" i="20"/>
  <c r="C65" i="20"/>
  <c r="B65" i="20"/>
  <c r="A65" i="20"/>
  <c r="C64" i="20"/>
  <c r="B64" i="20"/>
  <c r="A64" i="20"/>
  <c r="C63" i="20"/>
  <c r="B63" i="20"/>
  <c r="A63" i="20"/>
  <c r="C62" i="20"/>
  <c r="B62" i="20"/>
  <c r="A62" i="20"/>
  <c r="C61" i="20"/>
  <c r="B61" i="20"/>
  <c r="A61" i="20"/>
  <c r="C60" i="20"/>
  <c r="B60" i="20"/>
  <c r="A60" i="20"/>
  <c r="C59" i="20"/>
  <c r="B59" i="20"/>
  <c r="A59" i="20"/>
  <c r="C58" i="20"/>
  <c r="B58" i="20"/>
  <c r="A58" i="20"/>
  <c r="C57" i="20"/>
  <c r="B57" i="20"/>
  <c r="A57" i="20"/>
  <c r="C56" i="20"/>
  <c r="B56" i="20"/>
  <c r="A56" i="20"/>
  <c r="C55" i="20"/>
  <c r="B55" i="20"/>
  <c r="A55" i="20"/>
  <c r="C54" i="20"/>
  <c r="B54" i="20"/>
  <c r="A54" i="20"/>
  <c r="C53" i="20"/>
  <c r="B53" i="20"/>
  <c r="A53" i="20"/>
  <c r="C52" i="20"/>
  <c r="B52" i="20"/>
  <c r="A52" i="20"/>
  <c r="C51" i="20"/>
  <c r="B51" i="20"/>
  <c r="A51" i="20"/>
  <c r="C50" i="20"/>
  <c r="B50" i="20"/>
  <c r="A50" i="20"/>
  <c r="C49" i="20"/>
  <c r="B49" i="20"/>
  <c r="A49" i="20"/>
  <c r="C48" i="20"/>
  <c r="B48" i="20"/>
  <c r="A48" i="20"/>
  <c r="C47" i="20"/>
  <c r="B47" i="20"/>
  <c r="A47" i="20"/>
  <c r="C46" i="20"/>
  <c r="B46" i="20"/>
  <c r="A46" i="20"/>
  <c r="C45" i="20"/>
  <c r="B45" i="20"/>
  <c r="A45" i="20"/>
  <c r="C44" i="20"/>
  <c r="B44" i="20"/>
  <c r="A44" i="20"/>
  <c r="C43" i="20"/>
  <c r="B43" i="20"/>
  <c r="A43" i="20"/>
  <c r="C42" i="20"/>
  <c r="B42" i="20"/>
  <c r="A42" i="20"/>
  <c r="C41" i="20"/>
  <c r="B41" i="20"/>
  <c r="A41" i="20"/>
  <c r="C40" i="20"/>
  <c r="B40" i="20"/>
  <c r="A40" i="20"/>
  <c r="C39" i="20"/>
  <c r="B39" i="20"/>
  <c r="A39" i="20"/>
  <c r="C38" i="20"/>
  <c r="B38" i="20"/>
  <c r="A38" i="20"/>
  <c r="C37" i="20"/>
  <c r="B37" i="20"/>
  <c r="A37" i="20"/>
  <c r="C36" i="20"/>
  <c r="B36" i="20"/>
  <c r="A36" i="20"/>
  <c r="C35" i="20"/>
  <c r="B35" i="20"/>
  <c r="A35" i="20"/>
  <c r="C34" i="20"/>
  <c r="B34" i="20"/>
  <c r="A34" i="20"/>
  <c r="C33" i="20"/>
  <c r="B33" i="20"/>
  <c r="A33" i="20"/>
  <c r="C32" i="20"/>
  <c r="B32" i="20"/>
  <c r="A32" i="20"/>
  <c r="C31" i="20"/>
  <c r="B31" i="20"/>
  <c r="A31" i="20"/>
  <c r="C30" i="20"/>
  <c r="B30" i="20"/>
  <c r="A30" i="20"/>
  <c r="C29" i="20"/>
  <c r="B29" i="20"/>
  <c r="A29" i="20"/>
  <c r="C28" i="20"/>
  <c r="B28" i="20"/>
  <c r="A28" i="20"/>
  <c r="C27" i="20"/>
  <c r="B27" i="20"/>
  <c r="A27" i="20"/>
  <c r="C26" i="20"/>
  <c r="B26" i="20"/>
  <c r="A26" i="20"/>
  <c r="C25" i="20"/>
  <c r="B25" i="20"/>
  <c r="A25" i="20"/>
  <c r="C24" i="20"/>
  <c r="B24" i="20"/>
  <c r="A24" i="20"/>
  <c r="C23" i="20"/>
  <c r="B23" i="20"/>
  <c r="A23" i="20"/>
  <c r="C22" i="20"/>
  <c r="B22" i="20"/>
  <c r="A22" i="20"/>
  <c r="C21" i="20"/>
  <c r="B21" i="20"/>
  <c r="A21" i="20"/>
  <c r="C20" i="20"/>
  <c r="B20" i="20"/>
  <c r="A20" i="20"/>
  <c r="C19" i="20"/>
  <c r="B19" i="20"/>
  <c r="A19" i="20"/>
  <c r="C18" i="20"/>
  <c r="B18" i="20"/>
  <c r="A18" i="20"/>
  <c r="C17" i="20"/>
  <c r="B17" i="20"/>
  <c r="A17" i="20"/>
  <c r="C16" i="20"/>
  <c r="B16" i="20"/>
  <c r="A16" i="20"/>
  <c r="C15" i="20"/>
  <c r="B15" i="20"/>
  <c r="A15" i="20"/>
  <c r="C14" i="20"/>
  <c r="B14" i="20"/>
  <c r="A14" i="20"/>
  <c r="C13" i="20"/>
  <c r="B13" i="20"/>
  <c r="A13" i="20"/>
  <c r="C12" i="20"/>
  <c r="B12" i="20"/>
  <c r="A12" i="20"/>
  <c r="C11" i="20"/>
  <c r="B11" i="20"/>
  <c r="A11" i="20"/>
  <c r="C10" i="20"/>
  <c r="B10" i="20"/>
  <c r="A10" i="20"/>
  <c r="C9" i="20"/>
  <c r="B9" i="20"/>
  <c r="A9" i="20"/>
  <c r="C8" i="20"/>
  <c r="B8" i="20"/>
  <c r="A8" i="20"/>
  <c r="C7" i="20"/>
  <c r="B7" i="20"/>
  <c r="A7" i="20"/>
  <c r="C6" i="20"/>
  <c r="B6" i="20"/>
  <c r="A6" i="20"/>
  <c r="C5" i="20"/>
  <c r="B5" i="20"/>
  <c r="A5" i="20"/>
  <c r="C4" i="20"/>
  <c r="B4" i="20"/>
  <c r="A4" i="20"/>
  <c r="C3" i="20"/>
  <c r="B3" i="20"/>
  <c r="A3" i="20"/>
  <c r="AI2" i="20"/>
  <c r="AH2" i="20"/>
  <c r="AG2" i="20"/>
  <c r="AF2" i="20"/>
  <c r="AE2" i="20"/>
  <c r="AD2" i="20"/>
  <c r="AC2" i="20"/>
  <c r="AB2" i="20"/>
  <c r="AA2" i="20"/>
  <c r="Z2" i="20"/>
  <c r="Y2" i="20"/>
  <c r="X2" i="20"/>
  <c r="W2" i="20"/>
  <c r="V2" i="20"/>
  <c r="U2" i="20"/>
  <c r="T2" i="20"/>
  <c r="S2" i="20"/>
  <c r="P2" i="20"/>
  <c r="O2" i="20"/>
  <c r="N2" i="20"/>
  <c r="M2" i="20"/>
  <c r="L2" i="20"/>
  <c r="K2" i="20"/>
  <c r="J2" i="20"/>
  <c r="I2" i="20"/>
  <c r="H2" i="20"/>
  <c r="G2" i="20"/>
  <c r="F2" i="20"/>
  <c r="E2" i="20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4" i="5"/>
  <c r="F3" i="18"/>
  <c r="F4" i="18"/>
  <c r="F5" i="18"/>
  <c r="F6" i="18"/>
  <c r="K3" i="18"/>
  <c r="N3" i="18"/>
  <c r="O3" i="18"/>
  <c r="R3" i="18"/>
  <c r="S3" i="18"/>
  <c r="V3" i="18"/>
  <c r="W3" i="18"/>
  <c r="Z3" i="18"/>
  <c r="AA3" i="18"/>
  <c r="AD3" i="18"/>
  <c r="AE3" i="18"/>
  <c r="AH3" i="18"/>
  <c r="AI3" i="18"/>
  <c r="AL3" i="18"/>
  <c r="AM3" i="18"/>
  <c r="AP3" i="18"/>
  <c r="AQ3" i="18"/>
  <c r="AT3" i="18"/>
  <c r="AU3" i="18"/>
  <c r="AX3" i="18"/>
  <c r="BA3" i="18"/>
  <c r="BD3" i="18"/>
  <c r="BE3" i="18"/>
  <c r="BJ3" i="18"/>
  <c r="BF3" i="18"/>
  <c r="BG3" i="18"/>
  <c r="BI3" i="18"/>
  <c r="BH3" i="18"/>
  <c r="BK3" i="18"/>
  <c r="K4" i="18"/>
  <c r="N4" i="18"/>
  <c r="O4" i="18"/>
  <c r="R4" i="18"/>
  <c r="S4" i="18"/>
  <c r="V4" i="18"/>
  <c r="W4" i="18"/>
  <c r="Z4" i="18"/>
  <c r="AA4" i="18"/>
  <c r="AD4" i="18"/>
  <c r="AE4" i="18"/>
  <c r="AH4" i="18"/>
  <c r="AI4" i="18"/>
  <c r="AL4" i="18"/>
  <c r="AM4" i="18"/>
  <c r="AP4" i="18"/>
  <c r="AQ4" i="18"/>
  <c r="AT4" i="18"/>
  <c r="AU4" i="18"/>
  <c r="AX4" i="18"/>
  <c r="BA4" i="18"/>
  <c r="BD4" i="18"/>
  <c r="BE4" i="18"/>
  <c r="BJ4" i="18"/>
  <c r="BF4" i="18"/>
  <c r="BG4" i="18"/>
  <c r="BI4" i="18"/>
  <c r="BH4" i="18"/>
  <c r="BK4" i="18"/>
  <c r="K5" i="18"/>
  <c r="N5" i="18"/>
  <c r="O5" i="18"/>
  <c r="R5" i="18"/>
  <c r="S5" i="18"/>
  <c r="V5" i="18"/>
  <c r="W5" i="18"/>
  <c r="Z5" i="18"/>
  <c r="AA5" i="18"/>
  <c r="AD5" i="18"/>
  <c r="AE5" i="18"/>
  <c r="AH5" i="18"/>
  <c r="AI5" i="18"/>
  <c r="AL5" i="18"/>
  <c r="AM5" i="18"/>
  <c r="AP5" i="18"/>
  <c r="AQ5" i="18"/>
  <c r="AT5" i="18"/>
  <c r="AU5" i="18"/>
  <c r="AX5" i="18"/>
  <c r="BA5" i="18"/>
  <c r="BD5" i="18"/>
  <c r="BE5" i="18"/>
  <c r="BJ5" i="18"/>
  <c r="BF5" i="18"/>
  <c r="BG5" i="18"/>
  <c r="BI5" i="18"/>
  <c r="BH5" i="18"/>
  <c r="BK5" i="18"/>
  <c r="K6" i="18"/>
  <c r="N6" i="18"/>
  <c r="O6" i="18"/>
  <c r="R6" i="18"/>
  <c r="S6" i="18"/>
  <c r="V6" i="18"/>
  <c r="W6" i="18"/>
  <c r="Z6" i="18"/>
  <c r="AA6" i="18"/>
  <c r="AD6" i="18"/>
  <c r="AE6" i="18"/>
  <c r="AH6" i="18"/>
  <c r="AI6" i="18"/>
  <c r="AL6" i="18"/>
  <c r="AM6" i="18"/>
  <c r="AP6" i="18"/>
  <c r="AQ6" i="18"/>
  <c r="AT6" i="18"/>
  <c r="AU6" i="18"/>
  <c r="AX6" i="18"/>
  <c r="BA6" i="18"/>
  <c r="BD6" i="18"/>
  <c r="BE6" i="18"/>
  <c r="BJ6" i="18"/>
  <c r="BF6" i="18"/>
  <c r="BG6" i="18"/>
  <c r="BI6" i="18"/>
  <c r="BH6" i="18"/>
  <c r="BK6" i="18"/>
  <c r="F7" i="18"/>
  <c r="K7" i="18"/>
  <c r="N7" i="18"/>
  <c r="O7" i="18"/>
  <c r="R7" i="18"/>
  <c r="S7" i="18"/>
  <c r="V7" i="18"/>
  <c r="W7" i="18"/>
  <c r="Z7" i="18"/>
  <c r="AA7" i="18"/>
  <c r="AD7" i="18"/>
  <c r="AE7" i="18"/>
  <c r="AH7" i="18"/>
  <c r="AI7" i="18"/>
  <c r="AL7" i="18"/>
  <c r="AM7" i="18"/>
  <c r="AP7" i="18"/>
  <c r="AQ7" i="18"/>
  <c r="AT7" i="18"/>
  <c r="AU7" i="18"/>
  <c r="AX7" i="18"/>
  <c r="BA7" i="18"/>
  <c r="BD7" i="18"/>
  <c r="BE7" i="18"/>
  <c r="BJ7" i="18"/>
  <c r="BF7" i="18"/>
  <c r="BG7" i="18"/>
  <c r="BI7" i="18"/>
  <c r="BH7" i="18"/>
  <c r="BK7" i="18"/>
  <c r="F8" i="18"/>
  <c r="K8" i="18"/>
  <c r="N8" i="18"/>
  <c r="O8" i="18"/>
  <c r="R8" i="18"/>
  <c r="S8" i="18"/>
  <c r="V8" i="18"/>
  <c r="W8" i="18"/>
  <c r="Z8" i="18"/>
  <c r="AA8" i="18"/>
  <c r="AD8" i="18"/>
  <c r="AE8" i="18"/>
  <c r="AH8" i="18"/>
  <c r="AI8" i="18"/>
  <c r="AL8" i="18"/>
  <c r="AM8" i="18"/>
  <c r="AP8" i="18"/>
  <c r="AQ8" i="18"/>
  <c r="AT8" i="18"/>
  <c r="AU8" i="18"/>
  <c r="AX8" i="18"/>
  <c r="BA8" i="18"/>
  <c r="BD8" i="18"/>
  <c r="BE8" i="18"/>
  <c r="BJ8" i="18"/>
  <c r="BF8" i="18"/>
  <c r="BG8" i="18"/>
  <c r="BI8" i="18"/>
  <c r="BH8" i="18"/>
  <c r="BK8" i="18"/>
  <c r="F9" i="18"/>
  <c r="K9" i="18"/>
  <c r="N9" i="18"/>
  <c r="O9" i="18"/>
  <c r="R9" i="18"/>
  <c r="S9" i="18"/>
  <c r="V9" i="18"/>
  <c r="W9" i="18"/>
  <c r="Z9" i="18"/>
  <c r="AA9" i="18"/>
  <c r="AD9" i="18"/>
  <c r="AE9" i="18"/>
  <c r="AH9" i="18"/>
  <c r="AI9" i="18"/>
  <c r="AL9" i="18"/>
  <c r="AM9" i="18"/>
  <c r="AP9" i="18"/>
  <c r="AQ9" i="18"/>
  <c r="AT9" i="18"/>
  <c r="AU9" i="18"/>
  <c r="AX9" i="18"/>
  <c r="BA9" i="18"/>
  <c r="BD9" i="18"/>
  <c r="BE9" i="18"/>
  <c r="BJ9" i="18"/>
  <c r="BF9" i="18"/>
  <c r="BG9" i="18"/>
  <c r="BI9" i="18"/>
  <c r="BH9" i="18"/>
  <c r="BK9" i="18"/>
  <c r="F10" i="18"/>
  <c r="K10" i="18"/>
  <c r="N10" i="18"/>
  <c r="O10" i="18"/>
  <c r="R10" i="18"/>
  <c r="S10" i="18"/>
  <c r="V10" i="18"/>
  <c r="W10" i="18"/>
  <c r="Z10" i="18"/>
  <c r="AA10" i="18"/>
  <c r="AD10" i="18"/>
  <c r="AE10" i="18"/>
  <c r="AH10" i="18"/>
  <c r="AI10" i="18"/>
  <c r="AL10" i="18"/>
  <c r="AM10" i="18"/>
  <c r="AP10" i="18"/>
  <c r="AQ10" i="18"/>
  <c r="AT10" i="18"/>
  <c r="AU10" i="18"/>
  <c r="AX10" i="18"/>
  <c r="BA10" i="18"/>
  <c r="BD10" i="18"/>
  <c r="BE10" i="18"/>
  <c r="BJ10" i="18"/>
  <c r="BF10" i="18"/>
  <c r="BG10" i="18"/>
  <c r="BI10" i="18"/>
  <c r="BH10" i="18"/>
  <c r="BK10" i="18"/>
  <c r="F11" i="18"/>
  <c r="K11" i="18"/>
  <c r="N11" i="18"/>
  <c r="O11" i="18"/>
  <c r="R11" i="18"/>
  <c r="S11" i="18"/>
  <c r="V11" i="18"/>
  <c r="W11" i="18"/>
  <c r="Z11" i="18"/>
  <c r="AA11" i="18"/>
  <c r="AD11" i="18"/>
  <c r="AE11" i="18"/>
  <c r="AH11" i="18"/>
  <c r="AI11" i="18"/>
  <c r="AL11" i="18"/>
  <c r="AM11" i="18"/>
  <c r="AP11" i="18"/>
  <c r="AQ11" i="18"/>
  <c r="AT11" i="18"/>
  <c r="AU11" i="18"/>
  <c r="AX11" i="18"/>
  <c r="BA11" i="18"/>
  <c r="BD11" i="18"/>
  <c r="BE11" i="18"/>
  <c r="BJ11" i="18"/>
  <c r="BF11" i="18"/>
  <c r="BG11" i="18"/>
  <c r="BI11" i="18"/>
  <c r="BH11" i="18"/>
  <c r="BK11" i="18"/>
  <c r="F12" i="18"/>
  <c r="K12" i="18"/>
  <c r="N12" i="18"/>
  <c r="O12" i="18"/>
  <c r="R12" i="18"/>
  <c r="S12" i="18"/>
  <c r="V12" i="18"/>
  <c r="W12" i="18"/>
  <c r="Z12" i="18"/>
  <c r="AA12" i="18"/>
  <c r="AD12" i="18"/>
  <c r="AE12" i="18"/>
  <c r="AH12" i="18"/>
  <c r="AI12" i="18"/>
  <c r="AL12" i="18"/>
  <c r="AM12" i="18"/>
  <c r="AP12" i="18"/>
  <c r="AQ12" i="18"/>
  <c r="AT12" i="18"/>
  <c r="AU12" i="18"/>
  <c r="AX12" i="18"/>
  <c r="BA12" i="18"/>
  <c r="BD12" i="18"/>
  <c r="BE12" i="18"/>
  <c r="BJ12" i="18"/>
  <c r="BF12" i="18"/>
  <c r="BG12" i="18"/>
  <c r="BI12" i="18"/>
  <c r="BH12" i="18"/>
  <c r="BK12" i="18"/>
  <c r="F13" i="18"/>
  <c r="K13" i="18"/>
  <c r="N13" i="18"/>
  <c r="O13" i="18"/>
  <c r="R13" i="18"/>
  <c r="S13" i="18"/>
  <c r="V13" i="18"/>
  <c r="W13" i="18"/>
  <c r="Z13" i="18"/>
  <c r="AA13" i="18"/>
  <c r="AD13" i="18"/>
  <c r="AE13" i="18"/>
  <c r="AH13" i="18"/>
  <c r="AI13" i="18"/>
  <c r="AL13" i="18"/>
  <c r="AM13" i="18"/>
  <c r="AP13" i="18"/>
  <c r="AQ13" i="18"/>
  <c r="AT13" i="18"/>
  <c r="AU13" i="18"/>
  <c r="AX13" i="18"/>
  <c r="BA13" i="18"/>
  <c r="BD13" i="18"/>
  <c r="BE13" i="18"/>
  <c r="BJ13" i="18"/>
  <c r="BF13" i="18"/>
  <c r="BG13" i="18"/>
  <c r="BI13" i="18"/>
  <c r="BH13" i="18"/>
  <c r="BK13" i="18"/>
  <c r="F14" i="18"/>
  <c r="K14" i="18"/>
  <c r="N14" i="18"/>
  <c r="O14" i="18"/>
  <c r="R14" i="18"/>
  <c r="S14" i="18"/>
  <c r="V14" i="18"/>
  <c r="W14" i="18"/>
  <c r="Z14" i="18"/>
  <c r="AA14" i="18"/>
  <c r="AD14" i="18"/>
  <c r="AE14" i="18"/>
  <c r="AH14" i="18"/>
  <c r="AI14" i="18"/>
  <c r="AL14" i="18"/>
  <c r="AM14" i="18"/>
  <c r="AP14" i="18"/>
  <c r="AQ14" i="18"/>
  <c r="AT14" i="18"/>
  <c r="AU14" i="18"/>
  <c r="AX14" i="18"/>
  <c r="BA14" i="18"/>
  <c r="BD14" i="18"/>
  <c r="BE14" i="18"/>
  <c r="BJ14" i="18"/>
  <c r="BF14" i="18"/>
  <c r="BG14" i="18"/>
  <c r="BI14" i="18"/>
  <c r="BH14" i="18"/>
  <c r="BK14" i="18"/>
  <c r="F15" i="18"/>
  <c r="K15" i="18"/>
  <c r="N15" i="18"/>
  <c r="O15" i="18"/>
  <c r="R15" i="18"/>
  <c r="S15" i="18"/>
  <c r="V15" i="18"/>
  <c r="W15" i="18"/>
  <c r="Z15" i="18"/>
  <c r="AA15" i="18"/>
  <c r="AD15" i="18"/>
  <c r="AE15" i="18"/>
  <c r="AH15" i="18"/>
  <c r="AI15" i="18"/>
  <c r="AL15" i="18"/>
  <c r="AM15" i="18"/>
  <c r="AP15" i="18"/>
  <c r="AQ15" i="18"/>
  <c r="AT15" i="18"/>
  <c r="AU15" i="18"/>
  <c r="AX15" i="18"/>
  <c r="BA15" i="18"/>
  <c r="BD15" i="18"/>
  <c r="BE15" i="18"/>
  <c r="BJ15" i="18"/>
  <c r="BF15" i="18"/>
  <c r="BG15" i="18"/>
  <c r="BI15" i="18"/>
  <c r="BH15" i="18"/>
  <c r="BK15" i="18"/>
  <c r="F16" i="18"/>
  <c r="K16" i="18"/>
  <c r="N16" i="18"/>
  <c r="O16" i="18"/>
  <c r="R16" i="18"/>
  <c r="S16" i="18"/>
  <c r="V16" i="18"/>
  <c r="W16" i="18"/>
  <c r="Z16" i="18"/>
  <c r="AA16" i="18"/>
  <c r="AD16" i="18"/>
  <c r="AE16" i="18"/>
  <c r="AH16" i="18"/>
  <c r="AI16" i="18"/>
  <c r="AL16" i="18"/>
  <c r="AM16" i="18"/>
  <c r="AP16" i="18"/>
  <c r="AQ16" i="18"/>
  <c r="AT16" i="18"/>
  <c r="AU16" i="18"/>
  <c r="AX16" i="18"/>
  <c r="BA16" i="18"/>
  <c r="BD16" i="18"/>
  <c r="BE16" i="18"/>
  <c r="BJ16" i="18"/>
  <c r="BF16" i="18"/>
  <c r="BG16" i="18"/>
  <c r="BI16" i="18"/>
  <c r="BH16" i="18"/>
  <c r="BK16" i="18"/>
  <c r="F17" i="18"/>
  <c r="K17" i="18"/>
  <c r="N17" i="18"/>
  <c r="O17" i="18"/>
  <c r="R17" i="18"/>
  <c r="S17" i="18"/>
  <c r="V17" i="18"/>
  <c r="W17" i="18"/>
  <c r="Z17" i="18"/>
  <c r="AA17" i="18"/>
  <c r="AD17" i="18"/>
  <c r="AE17" i="18"/>
  <c r="AH17" i="18"/>
  <c r="AI17" i="18"/>
  <c r="AL17" i="18"/>
  <c r="AM17" i="18"/>
  <c r="AP17" i="18"/>
  <c r="AQ17" i="18"/>
  <c r="AT17" i="18"/>
  <c r="AU17" i="18"/>
  <c r="AX17" i="18"/>
  <c r="BA17" i="18"/>
  <c r="BD17" i="18"/>
  <c r="BE17" i="18"/>
  <c r="BJ17" i="18"/>
  <c r="BF17" i="18"/>
  <c r="BG17" i="18"/>
  <c r="BI17" i="18"/>
  <c r="BH17" i="18"/>
  <c r="BK17" i="18"/>
  <c r="F18" i="18"/>
  <c r="K18" i="18"/>
  <c r="N18" i="18"/>
  <c r="O18" i="18"/>
  <c r="R18" i="18"/>
  <c r="S18" i="18"/>
  <c r="V18" i="18"/>
  <c r="W18" i="18"/>
  <c r="Z18" i="18"/>
  <c r="AA18" i="18"/>
  <c r="AD18" i="18"/>
  <c r="AE18" i="18"/>
  <c r="AH18" i="18"/>
  <c r="AI18" i="18"/>
  <c r="AL18" i="18"/>
  <c r="AM18" i="18"/>
  <c r="AP18" i="18"/>
  <c r="AQ18" i="18"/>
  <c r="AT18" i="18"/>
  <c r="AU18" i="18"/>
  <c r="AX18" i="18"/>
  <c r="BA18" i="18"/>
  <c r="BD18" i="18"/>
  <c r="BE18" i="18"/>
  <c r="BJ18" i="18"/>
  <c r="BF18" i="18"/>
  <c r="BG18" i="18"/>
  <c r="BI18" i="18"/>
  <c r="BH18" i="18"/>
  <c r="BK18" i="18"/>
  <c r="F19" i="18"/>
  <c r="K19" i="18"/>
  <c r="N19" i="18"/>
  <c r="O19" i="18"/>
  <c r="R19" i="18"/>
  <c r="S19" i="18"/>
  <c r="V19" i="18"/>
  <c r="W19" i="18"/>
  <c r="Z19" i="18"/>
  <c r="AA19" i="18"/>
  <c r="AD19" i="18"/>
  <c r="AE19" i="18"/>
  <c r="AH19" i="18"/>
  <c r="AI19" i="18"/>
  <c r="AL19" i="18"/>
  <c r="AM19" i="18"/>
  <c r="AP19" i="18"/>
  <c r="AQ19" i="18"/>
  <c r="AT19" i="18"/>
  <c r="AU19" i="18"/>
  <c r="AX19" i="18"/>
  <c r="BA19" i="18"/>
  <c r="BD19" i="18"/>
  <c r="BE19" i="18"/>
  <c r="BJ19" i="18"/>
  <c r="BF19" i="18"/>
  <c r="BG19" i="18"/>
  <c r="BI19" i="18"/>
  <c r="BH19" i="18"/>
  <c r="BK19" i="18"/>
  <c r="F20" i="18"/>
  <c r="K20" i="18"/>
  <c r="N20" i="18"/>
  <c r="O20" i="18"/>
  <c r="R20" i="18"/>
  <c r="S20" i="18"/>
  <c r="V20" i="18"/>
  <c r="W20" i="18"/>
  <c r="Z20" i="18"/>
  <c r="AA20" i="18"/>
  <c r="AD20" i="18"/>
  <c r="AE20" i="18"/>
  <c r="AH20" i="18"/>
  <c r="AI20" i="18"/>
  <c r="AL20" i="18"/>
  <c r="AM20" i="18"/>
  <c r="AP20" i="18"/>
  <c r="AQ20" i="18"/>
  <c r="AT20" i="18"/>
  <c r="AU20" i="18"/>
  <c r="AX20" i="18"/>
  <c r="BA20" i="18"/>
  <c r="BD20" i="18"/>
  <c r="BE20" i="18"/>
  <c r="BJ20" i="18"/>
  <c r="BF20" i="18"/>
  <c r="BG20" i="18"/>
  <c r="BI20" i="18"/>
  <c r="BH20" i="18"/>
  <c r="BK20" i="18"/>
  <c r="F21" i="18"/>
  <c r="K21" i="18"/>
  <c r="N21" i="18"/>
  <c r="O21" i="18"/>
  <c r="R21" i="18"/>
  <c r="S21" i="18"/>
  <c r="V21" i="18"/>
  <c r="W21" i="18"/>
  <c r="Z21" i="18"/>
  <c r="AA21" i="18"/>
  <c r="AD21" i="18"/>
  <c r="AE21" i="18"/>
  <c r="AH21" i="18"/>
  <c r="AI21" i="18"/>
  <c r="AL21" i="18"/>
  <c r="AM21" i="18"/>
  <c r="AP21" i="18"/>
  <c r="AQ21" i="18"/>
  <c r="AT21" i="18"/>
  <c r="AU21" i="18"/>
  <c r="AX21" i="18"/>
  <c r="BA21" i="18"/>
  <c r="BD21" i="18"/>
  <c r="BE21" i="18"/>
  <c r="BJ21" i="18"/>
  <c r="BF21" i="18"/>
  <c r="BG21" i="18"/>
  <c r="BI21" i="18"/>
  <c r="BH21" i="18"/>
  <c r="BK21" i="18"/>
  <c r="F22" i="18"/>
  <c r="K22" i="18"/>
  <c r="N22" i="18"/>
  <c r="O22" i="18"/>
  <c r="R22" i="18"/>
  <c r="S22" i="18"/>
  <c r="V22" i="18"/>
  <c r="W22" i="18"/>
  <c r="Z22" i="18"/>
  <c r="AA22" i="18"/>
  <c r="AD22" i="18"/>
  <c r="AE22" i="18"/>
  <c r="AH22" i="18"/>
  <c r="AI22" i="18"/>
  <c r="AL22" i="18"/>
  <c r="AM22" i="18"/>
  <c r="AP22" i="18"/>
  <c r="AQ22" i="18"/>
  <c r="AT22" i="18"/>
  <c r="AU22" i="18"/>
  <c r="AX22" i="18"/>
  <c r="BA22" i="18"/>
  <c r="BD22" i="18"/>
  <c r="BE22" i="18"/>
  <c r="BJ22" i="18"/>
  <c r="BF22" i="18"/>
  <c r="BG22" i="18"/>
  <c r="BI22" i="18"/>
  <c r="BH22" i="18"/>
  <c r="BK22" i="18"/>
  <c r="F23" i="18"/>
  <c r="K23" i="18"/>
  <c r="N23" i="18"/>
  <c r="O23" i="18"/>
  <c r="R23" i="18"/>
  <c r="S23" i="18"/>
  <c r="V23" i="18"/>
  <c r="W23" i="18"/>
  <c r="Z23" i="18"/>
  <c r="AA23" i="18"/>
  <c r="AD23" i="18"/>
  <c r="AE23" i="18"/>
  <c r="AH23" i="18"/>
  <c r="AI23" i="18"/>
  <c r="AL23" i="18"/>
  <c r="AM23" i="18"/>
  <c r="AP23" i="18"/>
  <c r="AQ23" i="18"/>
  <c r="AT23" i="18"/>
  <c r="AU23" i="18"/>
  <c r="AX23" i="18"/>
  <c r="BA23" i="18"/>
  <c r="BD23" i="18"/>
  <c r="BE23" i="18"/>
  <c r="BJ23" i="18"/>
  <c r="BF23" i="18"/>
  <c r="BG23" i="18"/>
  <c r="BI23" i="18"/>
  <c r="BH23" i="18"/>
  <c r="BK23" i="18"/>
  <c r="H6" i="8"/>
  <c r="H7" i="8"/>
  <c r="H8" i="8"/>
  <c r="H9" i="8"/>
  <c r="H10" i="8"/>
  <c r="H11" i="8"/>
  <c r="H13" i="8"/>
  <c r="H14" i="8"/>
  <c r="H15" i="8"/>
  <c r="H16" i="8"/>
  <c r="H17" i="8"/>
  <c r="H18" i="8"/>
  <c r="H20" i="8"/>
  <c r="H21" i="8"/>
  <c r="H22" i="8"/>
  <c r="H23" i="8"/>
  <c r="H24" i="8"/>
  <c r="H25" i="8"/>
  <c r="H27" i="8"/>
  <c r="H28" i="8"/>
  <c r="H29" i="8"/>
  <c r="H30" i="8"/>
  <c r="H31" i="8"/>
  <c r="H32" i="8"/>
  <c r="H34" i="8"/>
  <c r="H35" i="8"/>
  <c r="H36" i="8"/>
  <c r="H37" i="8"/>
  <c r="H38" i="8"/>
  <c r="H39" i="8"/>
  <c r="E54" i="8"/>
  <c r="F54" i="8"/>
  <c r="C7" i="8"/>
  <c r="C8" i="8"/>
  <c r="C9" i="8"/>
  <c r="C10" i="8"/>
  <c r="C11" i="8"/>
  <c r="C13" i="8"/>
  <c r="C14" i="8"/>
  <c r="C15" i="8"/>
  <c r="C16" i="8"/>
  <c r="C17" i="8"/>
  <c r="C18" i="8"/>
  <c r="C20" i="8"/>
  <c r="C21" i="8"/>
  <c r="C22" i="8"/>
  <c r="C23" i="8"/>
  <c r="C24" i="8"/>
  <c r="C25" i="8"/>
  <c r="C27" i="8"/>
  <c r="C28" i="8"/>
  <c r="C29" i="8"/>
  <c r="C30" i="8"/>
  <c r="C31" i="8"/>
  <c r="C32" i="8"/>
  <c r="C34" i="8"/>
  <c r="D35" i="8"/>
  <c r="D34" i="8"/>
  <c r="D32" i="8"/>
  <c r="D31" i="8"/>
  <c r="D30" i="8"/>
  <c r="D29" i="8"/>
  <c r="D28" i="8"/>
  <c r="D27" i="8"/>
  <c r="D25" i="8"/>
  <c r="D24" i="8"/>
  <c r="D23" i="8"/>
  <c r="D22" i="8"/>
  <c r="D21" i="8"/>
  <c r="D20" i="8"/>
  <c r="D18" i="8"/>
  <c r="D17" i="8"/>
  <c r="D16" i="8"/>
  <c r="D15" i="8"/>
  <c r="D14" i="8"/>
  <c r="D13" i="8"/>
  <c r="D7" i="8"/>
  <c r="D8" i="8"/>
  <c r="D9" i="8"/>
  <c r="D10" i="8"/>
  <c r="D11" i="8"/>
  <c r="D6" i="8"/>
  <c r="E34" i="8"/>
  <c r="E40" i="8"/>
  <c r="E27" i="8"/>
  <c r="E33" i="8"/>
  <c r="E20" i="8"/>
  <c r="E26" i="8"/>
  <c r="E13" i="8"/>
  <c r="E19" i="8"/>
  <c r="E7" i="8"/>
  <c r="E8" i="8"/>
  <c r="E9" i="8"/>
  <c r="E10" i="8"/>
  <c r="E11" i="8"/>
  <c r="E14" i="8"/>
  <c r="E15" i="8"/>
  <c r="E16" i="8"/>
  <c r="E17" i="8"/>
  <c r="E18" i="8"/>
  <c r="E21" i="8"/>
  <c r="E22" i="8"/>
  <c r="E23" i="8"/>
  <c r="E24" i="8"/>
  <c r="E25" i="8"/>
  <c r="E28" i="8"/>
  <c r="E29" i="8"/>
  <c r="E30" i="8"/>
  <c r="E31" i="8"/>
  <c r="E32" i="8"/>
  <c r="E35" i="8"/>
  <c r="D19" i="8"/>
  <c r="D26" i="8"/>
  <c r="D33" i="8"/>
  <c r="D40" i="8"/>
  <c r="O28" i="8"/>
  <c r="O33" i="8"/>
  <c r="O21" i="8"/>
  <c r="O26" i="8"/>
  <c r="O14" i="8"/>
  <c r="O19" i="8"/>
  <c r="M4" i="8"/>
  <c r="O4" i="8"/>
  <c r="O35" i="8"/>
  <c r="O40" i="8"/>
  <c r="K43" i="8"/>
  <c r="K44" i="8"/>
  <c r="I34" i="8"/>
  <c r="I40" i="8"/>
  <c r="J40" i="8"/>
  <c r="I27" i="8"/>
  <c r="I33" i="8"/>
  <c r="J33" i="8"/>
  <c r="I20" i="8"/>
  <c r="I26" i="8"/>
  <c r="J26" i="8"/>
  <c r="I13" i="8"/>
  <c r="I19" i="8"/>
  <c r="J19" i="8"/>
  <c r="I6" i="8"/>
  <c r="J6" i="8"/>
  <c r="I7" i="8"/>
  <c r="J7" i="8"/>
  <c r="I8" i="8"/>
  <c r="J8" i="8"/>
  <c r="I9" i="8"/>
  <c r="J9" i="8"/>
  <c r="I10" i="8"/>
  <c r="J10" i="8"/>
  <c r="I11" i="8"/>
  <c r="J11" i="8"/>
  <c r="J12" i="8"/>
  <c r="P46" i="8"/>
  <c r="O39" i="8"/>
  <c r="O38" i="8"/>
  <c r="O37" i="8"/>
  <c r="O36" i="8"/>
  <c r="O32" i="8"/>
  <c r="O31" i="8"/>
  <c r="O30" i="8"/>
  <c r="O29" i="8"/>
  <c r="O25" i="8"/>
  <c r="O24" i="8"/>
  <c r="O23" i="8"/>
  <c r="O22" i="8"/>
  <c r="O18" i="8"/>
  <c r="O17" i="8"/>
  <c r="O16" i="8"/>
  <c r="O15" i="8"/>
  <c r="K7" i="8"/>
  <c r="K8" i="8"/>
  <c r="K9" i="8"/>
  <c r="K10" i="8"/>
  <c r="K11" i="8"/>
  <c r="K6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40" i="8"/>
  <c r="L35" i="8"/>
  <c r="L34" i="8"/>
  <c r="L32" i="8"/>
  <c r="L31" i="8"/>
  <c r="L30" i="8"/>
  <c r="L29" i="8"/>
  <c r="L28" i="8"/>
  <c r="L27" i="8"/>
  <c r="L25" i="8"/>
  <c r="L24" i="8"/>
  <c r="L23" i="8"/>
  <c r="L22" i="8"/>
  <c r="L21" i="8"/>
  <c r="L20" i="8"/>
  <c r="L18" i="8"/>
  <c r="L17" i="8"/>
  <c r="L16" i="8"/>
  <c r="L15" i="8"/>
  <c r="L14" i="8"/>
  <c r="L13" i="8"/>
  <c r="L7" i="8"/>
  <c r="L8" i="8"/>
  <c r="L9" i="8"/>
  <c r="L10" i="8"/>
  <c r="L11" i="8"/>
  <c r="I35" i="8"/>
  <c r="I32" i="8"/>
  <c r="I31" i="8"/>
  <c r="I30" i="8"/>
  <c r="I29" i="8"/>
  <c r="I28" i="8"/>
  <c r="I25" i="8"/>
  <c r="I24" i="8"/>
  <c r="I23" i="8"/>
  <c r="I22" i="8"/>
  <c r="I21" i="8"/>
  <c r="I18" i="8"/>
  <c r="I17" i="8"/>
  <c r="I16" i="8"/>
  <c r="I15" i="8"/>
  <c r="I14" i="8"/>
  <c r="L6" i="8"/>
  <c r="J13" i="8"/>
  <c r="J14" i="8"/>
  <c r="J15" i="8"/>
  <c r="J16" i="8"/>
  <c r="J17" i="8"/>
  <c r="J18" i="8"/>
  <c r="J20" i="8"/>
  <c r="J21" i="8"/>
  <c r="J22" i="8"/>
  <c r="J23" i="8"/>
  <c r="J24" i="8"/>
  <c r="J25" i="8"/>
  <c r="J27" i="8"/>
  <c r="J28" i="8"/>
  <c r="J29" i="8"/>
  <c r="J30" i="8"/>
  <c r="J31" i="8"/>
  <c r="J32" i="8"/>
  <c r="J34" i="8"/>
  <c r="J35" i="8"/>
  <c r="I12" i="8"/>
  <c r="L12" i="8"/>
  <c r="L19" i="8"/>
  <c r="L26" i="8"/>
  <c r="L33" i="8"/>
  <c r="L40" i="8"/>
  <c r="B35" i="8"/>
  <c r="B34" i="8"/>
  <c r="B28" i="8"/>
  <c r="B29" i="8"/>
  <c r="B30" i="8"/>
  <c r="B31" i="8"/>
  <c r="B32" i="8"/>
  <c r="B27" i="8"/>
  <c r="B21" i="8"/>
  <c r="B22" i="8"/>
  <c r="B23" i="8"/>
  <c r="B24" i="8"/>
  <c r="B25" i="8"/>
  <c r="B20" i="8"/>
  <c r="B14" i="8"/>
  <c r="B15" i="8"/>
  <c r="B16" i="8"/>
  <c r="B17" i="8"/>
  <c r="B18" i="8"/>
  <c r="B13" i="8"/>
  <c r="B7" i="8"/>
  <c r="B8" i="8"/>
  <c r="B9" i="8"/>
  <c r="B10" i="8"/>
  <c r="B11" i="8"/>
  <c r="B6" i="8"/>
  <c r="F4" i="8"/>
  <c r="A3" i="18"/>
  <c r="E2" i="5"/>
  <c r="F2" i="5"/>
  <c r="F2" i="11"/>
  <c r="E2" i="11"/>
  <c r="B3" i="8"/>
  <c r="BN23" i="18"/>
  <c r="BM23" i="18"/>
  <c r="C23" i="18"/>
  <c r="B23" i="18"/>
  <c r="A23" i="18"/>
  <c r="BN22" i="18"/>
  <c r="BM22" i="18"/>
  <c r="C22" i="18"/>
  <c r="B22" i="18"/>
  <c r="A22" i="18"/>
  <c r="BN21" i="18"/>
  <c r="BM21" i="18"/>
  <c r="C21" i="18"/>
  <c r="B21" i="18"/>
  <c r="A21" i="18"/>
  <c r="BN20" i="18"/>
  <c r="BM20" i="18"/>
  <c r="C20" i="18"/>
  <c r="B20" i="18"/>
  <c r="A20" i="18"/>
  <c r="BN19" i="18"/>
  <c r="BM19" i="18"/>
  <c r="C19" i="18"/>
  <c r="B19" i="18"/>
  <c r="A19" i="18"/>
  <c r="BN18" i="18"/>
  <c r="BM18" i="18"/>
  <c r="C18" i="18"/>
  <c r="B18" i="18"/>
  <c r="A18" i="18"/>
  <c r="BN17" i="18"/>
  <c r="BM17" i="18"/>
  <c r="C17" i="18"/>
  <c r="B17" i="18"/>
  <c r="A17" i="18"/>
  <c r="BN16" i="18"/>
  <c r="BM16" i="18"/>
  <c r="C16" i="18"/>
  <c r="B16" i="18"/>
  <c r="A16" i="18"/>
  <c r="BN15" i="18"/>
  <c r="BM15" i="18"/>
  <c r="C15" i="18"/>
  <c r="B15" i="18"/>
  <c r="A15" i="18"/>
  <c r="BN14" i="18"/>
  <c r="BM14" i="18"/>
  <c r="C14" i="18"/>
  <c r="B14" i="18"/>
  <c r="A14" i="18"/>
  <c r="BN13" i="18"/>
  <c r="BM13" i="18"/>
  <c r="C13" i="18"/>
  <c r="B13" i="18"/>
  <c r="A13" i="18"/>
  <c r="BN12" i="18"/>
  <c r="BM12" i="18"/>
  <c r="C12" i="18"/>
  <c r="B12" i="18"/>
  <c r="A12" i="18"/>
  <c r="BN11" i="18"/>
  <c r="BM11" i="18"/>
  <c r="C11" i="18"/>
  <c r="B11" i="18"/>
  <c r="A11" i="18"/>
  <c r="BN10" i="18"/>
  <c r="BM10" i="18"/>
  <c r="C10" i="18"/>
  <c r="B10" i="18"/>
  <c r="A10" i="18"/>
  <c r="BN9" i="18"/>
  <c r="BM9" i="18"/>
  <c r="C9" i="18"/>
  <c r="B9" i="18"/>
  <c r="A9" i="18"/>
  <c r="BN8" i="18"/>
  <c r="BM8" i="18"/>
  <c r="C8" i="18"/>
  <c r="B8" i="18"/>
  <c r="A8" i="18"/>
  <c r="BN7" i="18"/>
  <c r="BM7" i="18"/>
  <c r="C7" i="18"/>
  <c r="B7" i="18"/>
  <c r="A7" i="18"/>
  <c r="BN6" i="18"/>
  <c r="BM6" i="18"/>
  <c r="C6" i="18"/>
  <c r="B6" i="18"/>
  <c r="A6" i="18"/>
  <c r="BN5" i="18"/>
  <c r="BM5" i="18"/>
  <c r="C5" i="18"/>
  <c r="B5" i="18"/>
  <c r="A5" i="18"/>
  <c r="BN4" i="18"/>
  <c r="BM4" i="18"/>
  <c r="C4" i="18"/>
  <c r="B4" i="18"/>
  <c r="A4" i="18"/>
  <c r="BN3" i="18"/>
  <c r="BM3" i="18"/>
  <c r="C3" i="18"/>
  <c r="B3" i="18"/>
  <c r="G2" i="5"/>
  <c r="H2" i="5"/>
  <c r="J2" i="5"/>
  <c r="K2" i="5"/>
  <c r="M2" i="5"/>
  <c r="N2" i="5"/>
  <c r="O2" i="5"/>
  <c r="P2" i="5"/>
  <c r="S2" i="5"/>
  <c r="T2" i="5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  <c r="AK2" i="11"/>
  <c r="AL2" i="11"/>
  <c r="AM2" i="11"/>
  <c r="AN2" i="11"/>
  <c r="AO2" i="11"/>
  <c r="AP2" i="11"/>
  <c r="AQ2" i="11"/>
  <c r="AR2" i="11"/>
  <c r="AS2" i="11"/>
  <c r="AT2" i="11"/>
  <c r="AU2" i="11"/>
  <c r="AV2" i="11"/>
  <c r="AW2" i="11"/>
  <c r="AX2" i="11"/>
  <c r="AY2" i="11"/>
  <c r="AZ2" i="11"/>
  <c r="BA2" i="11"/>
  <c r="BB2" i="11"/>
  <c r="BC2" i="11"/>
  <c r="BD2" i="11"/>
  <c r="BE2" i="11"/>
  <c r="BF2" i="11"/>
  <c r="BG2" i="11"/>
  <c r="BH2" i="11"/>
  <c r="BI2" i="11"/>
  <c r="BJ2" i="11"/>
  <c r="BK2" i="11"/>
  <c r="BL2" i="11"/>
  <c r="BM2" i="11"/>
  <c r="BN2" i="11"/>
  <c r="BO2" i="11"/>
  <c r="BP2" i="11"/>
  <c r="BQ2" i="11"/>
  <c r="BR2" i="11"/>
  <c r="BS2" i="11"/>
  <c r="BT2" i="11"/>
  <c r="BU2" i="11"/>
  <c r="BV2" i="11"/>
  <c r="BW2" i="11"/>
  <c r="BX2" i="11"/>
  <c r="BY2" i="11"/>
  <c r="BZ2" i="11"/>
  <c r="CA2" i="11"/>
  <c r="CB2" i="11"/>
  <c r="CC2" i="11"/>
  <c r="CD2" i="11"/>
  <c r="CE2" i="11"/>
  <c r="CF2" i="11"/>
  <c r="CG2" i="11"/>
  <c r="CH2" i="11"/>
  <c r="CI2" i="11"/>
  <c r="CJ2" i="11"/>
  <c r="CK2" i="11"/>
  <c r="CL2" i="11"/>
  <c r="CM2" i="11"/>
  <c r="CN2" i="11"/>
  <c r="CO2" i="11"/>
  <c r="CP2" i="11"/>
  <c r="CQ2" i="11"/>
  <c r="CR2" i="11"/>
  <c r="CS2" i="11"/>
  <c r="CT2" i="11"/>
  <c r="CU2" i="11"/>
  <c r="CV2" i="11"/>
  <c r="CW2" i="11"/>
  <c r="CX2" i="11"/>
  <c r="CY2" i="11"/>
  <c r="CZ2" i="11"/>
  <c r="DA2" i="11"/>
  <c r="DB2" i="11"/>
  <c r="DC2" i="11"/>
  <c r="DD2" i="11"/>
  <c r="DE2" i="11"/>
  <c r="DF2" i="11"/>
  <c r="DG2" i="11"/>
  <c r="DH2" i="11"/>
  <c r="DI2" i="11"/>
  <c r="DJ2" i="11"/>
  <c r="DK2" i="11"/>
  <c r="DL2" i="11"/>
  <c r="DM2" i="11"/>
  <c r="DN2" i="11"/>
  <c r="DO2" i="11"/>
  <c r="DP2" i="11"/>
  <c r="DQ2" i="11"/>
  <c r="DR2" i="11"/>
  <c r="DS2" i="11"/>
  <c r="C367" i="11"/>
  <c r="B367" i="11"/>
  <c r="A367" i="11"/>
  <c r="C366" i="11"/>
  <c r="B366" i="11"/>
  <c r="A366" i="11"/>
  <c r="C365" i="11"/>
  <c r="B365" i="11"/>
  <c r="A365" i="11"/>
  <c r="C364" i="11"/>
  <c r="B364" i="11"/>
  <c r="A364" i="11"/>
  <c r="C363" i="11"/>
  <c r="B363" i="11"/>
  <c r="A363" i="11"/>
  <c r="C362" i="11"/>
  <c r="B362" i="11"/>
  <c r="A362" i="11"/>
  <c r="C361" i="11"/>
  <c r="B361" i="11"/>
  <c r="A361" i="11"/>
  <c r="C360" i="11"/>
  <c r="B360" i="11"/>
  <c r="A360" i="11"/>
  <c r="C359" i="11"/>
  <c r="B359" i="11"/>
  <c r="A359" i="11"/>
  <c r="C358" i="11"/>
  <c r="B358" i="11"/>
  <c r="A358" i="11"/>
  <c r="C357" i="11"/>
  <c r="B357" i="11"/>
  <c r="A357" i="11"/>
  <c r="C356" i="11"/>
  <c r="B356" i="11"/>
  <c r="A356" i="11"/>
  <c r="C355" i="11"/>
  <c r="B355" i="11"/>
  <c r="A355" i="11"/>
  <c r="C354" i="11"/>
  <c r="B354" i="11"/>
  <c r="A354" i="11"/>
  <c r="C353" i="11"/>
  <c r="B353" i="11"/>
  <c r="A353" i="11"/>
  <c r="C352" i="11"/>
  <c r="B352" i="11"/>
  <c r="A352" i="11"/>
  <c r="C351" i="11"/>
  <c r="B351" i="11"/>
  <c r="A351" i="11"/>
  <c r="C350" i="11"/>
  <c r="B350" i="11"/>
  <c r="A350" i="11"/>
  <c r="C349" i="11"/>
  <c r="B349" i="11"/>
  <c r="A349" i="11"/>
  <c r="C348" i="11"/>
  <c r="B348" i="11"/>
  <c r="A348" i="11"/>
  <c r="C347" i="11"/>
  <c r="B347" i="11"/>
  <c r="A347" i="11"/>
  <c r="C346" i="11"/>
  <c r="B346" i="11"/>
  <c r="A346" i="11"/>
  <c r="C345" i="11"/>
  <c r="B345" i="11"/>
  <c r="A345" i="11"/>
  <c r="C344" i="11"/>
  <c r="B344" i="11"/>
  <c r="A344" i="11"/>
  <c r="C343" i="11"/>
  <c r="B343" i="11"/>
  <c r="A343" i="11"/>
  <c r="C342" i="11"/>
  <c r="B342" i="11"/>
  <c r="A342" i="11"/>
  <c r="C341" i="11"/>
  <c r="B341" i="11"/>
  <c r="A341" i="11"/>
  <c r="C340" i="11"/>
  <c r="B340" i="11"/>
  <c r="A340" i="11"/>
  <c r="C339" i="11"/>
  <c r="B339" i="11"/>
  <c r="A339" i="11"/>
  <c r="C338" i="11"/>
  <c r="B338" i="11"/>
  <c r="A338" i="11"/>
  <c r="C337" i="11"/>
  <c r="B337" i="11"/>
  <c r="A337" i="11"/>
  <c r="C336" i="11"/>
  <c r="B336" i="11"/>
  <c r="A336" i="11"/>
  <c r="C335" i="11"/>
  <c r="B335" i="11"/>
  <c r="A335" i="11"/>
  <c r="C334" i="11"/>
  <c r="B334" i="11"/>
  <c r="A334" i="11"/>
  <c r="C333" i="11"/>
  <c r="B333" i="11"/>
  <c r="A333" i="11"/>
  <c r="C332" i="11"/>
  <c r="B332" i="11"/>
  <c r="A332" i="11"/>
  <c r="C331" i="11"/>
  <c r="B331" i="11"/>
  <c r="A331" i="11"/>
  <c r="C330" i="11"/>
  <c r="B330" i="11"/>
  <c r="A330" i="11"/>
  <c r="C329" i="11"/>
  <c r="B329" i="11"/>
  <c r="A329" i="11"/>
  <c r="C328" i="11"/>
  <c r="B328" i="11"/>
  <c r="A328" i="11"/>
  <c r="C327" i="11"/>
  <c r="B327" i="11"/>
  <c r="A327" i="11"/>
  <c r="C326" i="11"/>
  <c r="B326" i="11"/>
  <c r="A326" i="11"/>
  <c r="C325" i="11"/>
  <c r="B325" i="11"/>
  <c r="A325" i="11"/>
  <c r="C324" i="11"/>
  <c r="B324" i="11"/>
  <c r="A324" i="11"/>
  <c r="C323" i="11"/>
  <c r="B323" i="11"/>
  <c r="A323" i="11"/>
  <c r="C322" i="11"/>
  <c r="B322" i="11"/>
  <c r="A322" i="11"/>
  <c r="C321" i="11"/>
  <c r="B321" i="11"/>
  <c r="A321" i="11"/>
  <c r="C320" i="11"/>
  <c r="B320" i="11"/>
  <c r="A320" i="11"/>
  <c r="C319" i="11"/>
  <c r="B319" i="11"/>
  <c r="A319" i="11"/>
  <c r="C318" i="11"/>
  <c r="B318" i="11"/>
  <c r="A318" i="11"/>
  <c r="C317" i="11"/>
  <c r="B317" i="11"/>
  <c r="A317" i="11"/>
  <c r="C316" i="11"/>
  <c r="B316" i="11"/>
  <c r="A316" i="11"/>
  <c r="C315" i="11"/>
  <c r="B315" i="11"/>
  <c r="A315" i="11"/>
  <c r="C314" i="11"/>
  <c r="B314" i="11"/>
  <c r="A314" i="11"/>
  <c r="C313" i="11"/>
  <c r="B313" i="11"/>
  <c r="A313" i="11"/>
  <c r="C312" i="11"/>
  <c r="B312" i="11"/>
  <c r="A312" i="11"/>
  <c r="C311" i="11"/>
  <c r="B311" i="11"/>
  <c r="A311" i="11"/>
  <c r="C310" i="11"/>
  <c r="B310" i="11"/>
  <c r="A310" i="11"/>
  <c r="C309" i="11"/>
  <c r="B309" i="11"/>
  <c r="A309" i="11"/>
  <c r="C308" i="11"/>
  <c r="B308" i="11"/>
  <c r="A308" i="11"/>
  <c r="C307" i="11"/>
  <c r="B307" i="11"/>
  <c r="A307" i="11"/>
  <c r="C306" i="11"/>
  <c r="B306" i="11"/>
  <c r="A306" i="11"/>
  <c r="C305" i="11"/>
  <c r="B305" i="11"/>
  <c r="A305" i="11"/>
  <c r="C304" i="11"/>
  <c r="B304" i="11"/>
  <c r="A304" i="11"/>
  <c r="C303" i="11"/>
  <c r="B303" i="11"/>
  <c r="A303" i="11"/>
  <c r="C302" i="11"/>
  <c r="B302" i="11"/>
  <c r="A302" i="11"/>
  <c r="C301" i="11"/>
  <c r="B301" i="11"/>
  <c r="A301" i="11"/>
  <c r="C300" i="11"/>
  <c r="B300" i="11"/>
  <c r="A300" i="11"/>
  <c r="C299" i="11"/>
  <c r="B299" i="11"/>
  <c r="A299" i="11"/>
  <c r="C298" i="11"/>
  <c r="B298" i="11"/>
  <c r="A298" i="11"/>
  <c r="C297" i="11"/>
  <c r="B297" i="11"/>
  <c r="A297" i="11"/>
  <c r="C296" i="11"/>
  <c r="B296" i="11"/>
  <c r="A296" i="11"/>
  <c r="C295" i="11"/>
  <c r="B295" i="11"/>
  <c r="A295" i="11"/>
  <c r="C294" i="11"/>
  <c r="B294" i="11"/>
  <c r="A294" i="11"/>
  <c r="C293" i="11"/>
  <c r="B293" i="11"/>
  <c r="A293" i="11"/>
  <c r="C292" i="11"/>
  <c r="B292" i="11"/>
  <c r="A292" i="11"/>
  <c r="C291" i="11"/>
  <c r="B291" i="11"/>
  <c r="A291" i="11"/>
  <c r="C290" i="11"/>
  <c r="B290" i="11"/>
  <c r="A290" i="11"/>
  <c r="C289" i="11"/>
  <c r="B289" i="11"/>
  <c r="A289" i="11"/>
  <c r="C288" i="11"/>
  <c r="B288" i="11"/>
  <c r="A288" i="11"/>
  <c r="C287" i="11"/>
  <c r="B287" i="11"/>
  <c r="A287" i="11"/>
  <c r="C286" i="11"/>
  <c r="B286" i="11"/>
  <c r="A286" i="11"/>
  <c r="C285" i="11"/>
  <c r="B285" i="11"/>
  <c r="A285" i="11"/>
  <c r="C284" i="11"/>
  <c r="B284" i="11"/>
  <c r="A284" i="11"/>
  <c r="C283" i="11"/>
  <c r="B283" i="11"/>
  <c r="A283" i="11"/>
  <c r="C282" i="11"/>
  <c r="B282" i="11"/>
  <c r="A282" i="11"/>
  <c r="C281" i="11"/>
  <c r="B281" i="11"/>
  <c r="A281" i="11"/>
  <c r="C280" i="11"/>
  <c r="B280" i="11"/>
  <c r="A280" i="11"/>
  <c r="C279" i="11"/>
  <c r="B279" i="11"/>
  <c r="A279" i="11"/>
  <c r="C278" i="11"/>
  <c r="B278" i="11"/>
  <c r="A278" i="11"/>
  <c r="C277" i="11"/>
  <c r="B277" i="11"/>
  <c r="A277" i="11"/>
  <c r="C276" i="11"/>
  <c r="B276" i="11"/>
  <c r="A276" i="11"/>
  <c r="C275" i="11"/>
  <c r="B275" i="11"/>
  <c r="A275" i="11"/>
  <c r="C274" i="11"/>
  <c r="B274" i="11"/>
  <c r="A274" i="11"/>
  <c r="C273" i="11"/>
  <c r="B273" i="11"/>
  <c r="A273" i="11"/>
  <c r="C272" i="11"/>
  <c r="B272" i="11"/>
  <c r="A272" i="11"/>
  <c r="C271" i="11"/>
  <c r="B271" i="11"/>
  <c r="A271" i="11"/>
  <c r="C270" i="11"/>
  <c r="B270" i="11"/>
  <c r="A270" i="11"/>
  <c r="C269" i="11"/>
  <c r="B269" i="11"/>
  <c r="A269" i="11"/>
  <c r="C268" i="11"/>
  <c r="B268" i="11"/>
  <c r="A268" i="11"/>
  <c r="C267" i="11"/>
  <c r="B267" i="11"/>
  <c r="A267" i="11"/>
  <c r="C266" i="11"/>
  <c r="B266" i="11"/>
  <c r="A266" i="11"/>
  <c r="C265" i="11"/>
  <c r="B265" i="11"/>
  <c r="A265" i="11"/>
  <c r="C264" i="11"/>
  <c r="B264" i="11"/>
  <c r="A264" i="11"/>
  <c r="C263" i="11"/>
  <c r="B263" i="11"/>
  <c r="A263" i="11"/>
  <c r="C262" i="11"/>
  <c r="B262" i="11"/>
  <c r="A262" i="11"/>
  <c r="C261" i="11"/>
  <c r="B261" i="11"/>
  <c r="A261" i="11"/>
  <c r="C260" i="11"/>
  <c r="B260" i="11"/>
  <c r="A260" i="11"/>
  <c r="C259" i="11"/>
  <c r="B259" i="11"/>
  <c r="A259" i="11"/>
  <c r="C258" i="11"/>
  <c r="B258" i="11"/>
  <c r="A258" i="11"/>
  <c r="C257" i="11"/>
  <c r="B257" i="11"/>
  <c r="A257" i="11"/>
  <c r="C256" i="11"/>
  <c r="B256" i="11"/>
  <c r="A256" i="11"/>
  <c r="C255" i="11"/>
  <c r="B255" i="11"/>
  <c r="A255" i="11"/>
  <c r="C254" i="11"/>
  <c r="B254" i="11"/>
  <c r="A254" i="11"/>
  <c r="C253" i="11"/>
  <c r="B253" i="11"/>
  <c r="A253" i="11"/>
  <c r="C252" i="11"/>
  <c r="B252" i="11"/>
  <c r="A252" i="11"/>
  <c r="C251" i="11"/>
  <c r="B251" i="11"/>
  <c r="A251" i="11"/>
  <c r="C250" i="11"/>
  <c r="B250" i="11"/>
  <c r="A250" i="11"/>
  <c r="C249" i="11"/>
  <c r="B249" i="11"/>
  <c r="A249" i="11"/>
  <c r="C248" i="11"/>
  <c r="B248" i="11"/>
  <c r="A248" i="11"/>
  <c r="C247" i="11"/>
  <c r="B247" i="11"/>
  <c r="A247" i="11"/>
  <c r="C246" i="11"/>
  <c r="B246" i="11"/>
  <c r="A246" i="11"/>
  <c r="C245" i="11"/>
  <c r="B245" i="11"/>
  <c r="A245" i="11"/>
  <c r="C244" i="11"/>
  <c r="B244" i="11"/>
  <c r="A244" i="11"/>
  <c r="C243" i="11"/>
  <c r="B243" i="11"/>
  <c r="A243" i="11"/>
  <c r="C242" i="11"/>
  <c r="B242" i="11"/>
  <c r="A242" i="11"/>
  <c r="C241" i="11"/>
  <c r="B241" i="11"/>
  <c r="A241" i="11"/>
  <c r="C240" i="11"/>
  <c r="B240" i="11"/>
  <c r="A240" i="11"/>
  <c r="C239" i="11"/>
  <c r="B239" i="11"/>
  <c r="A239" i="11"/>
  <c r="C238" i="11"/>
  <c r="B238" i="11"/>
  <c r="A238" i="11"/>
  <c r="C237" i="11"/>
  <c r="B237" i="11"/>
  <c r="A237" i="11"/>
  <c r="C236" i="11"/>
  <c r="B236" i="11"/>
  <c r="A236" i="11"/>
  <c r="C235" i="11"/>
  <c r="B235" i="11"/>
  <c r="A235" i="11"/>
  <c r="C234" i="11"/>
  <c r="B234" i="11"/>
  <c r="A234" i="11"/>
  <c r="C233" i="11"/>
  <c r="B233" i="11"/>
  <c r="A233" i="11"/>
  <c r="C232" i="11"/>
  <c r="B232" i="11"/>
  <c r="A232" i="11"/>
  <c r="C231" i="11"/>
  <c r="B231" i="11"/>
  <c r="A231" i="11"/>
  <c r="C230" i="11"/>
  <c r="B230" i="11"/>
  <c r="A230" i="11"/>
  <c r="C229" i="11"/>
  <c r="B229" i="11"/>
  <c r="A229" i="11"/>
  <c r="C228" i="11"/>
  <c r="B228" i="11"/>
  <c r="A228" i="11"/>
  <c r="C227" i="11"/>
  <c r="B227" i="11"/>
  <c r="A227" i="11"/>
  <c r="C226" i="11"/>
  <c r="B226" i="11"/>
  <c r="A226" i="11"/>
  <c r="C225" i="11"/>
  <c r="B225" i="11"/>
  <c r="A225" i="11"/>
  <c r="C224" i="11"/>
  <c r="B224" i="11"/>
  <c r="A224" i="11"/>
  <c r="C223" i="11"/>
  <c r="B223" i="11"/>
  <c r="A223" i="11"/>
  <c r="C222" i="11"/>
  <c r="B222" i="11"/>
  <c r="A222" i="11"/>
  <c r="C221" i="11"/>
  <c r="B221" i="11"/>
  <c r="A221" i="11"/>
  <c r="C220" i="11"/>
  <c r="B220" i="11"/>
  <c r="A220" i="11"/>
  <c r="C219" i="11"/>
  <c r="B219" i="11"/>
  <c r="A219" i="11"/>
  <c r="C218" i="11"/>
  <c r="B218" i="11"/>
  <c r="A218" i="11"/>
  <c r="C217" i="11"/>
  <c r="B217" i="11"/>
  <c r="A217" i="11"/>
  <c r="C216" i="11"/>
  <c r="B216" i="11"/>
  <c r="A216" i="11"/>
  <c r="C215" i="11"/>
  <c r="B215" i="11"/>
  <c r="A215" i="11"/>
  <c r="C214" i="11"/>
  <c r="B214" i="11"/>
  <c r="A214" i="11"/>
  <c r="C213" i="11"/>
  <c r="B213" i="11"/>
  <c r="A213" i="11"/>
  <c r="C212" i="11"/>
  <c r="B212" i="11"/>
  <c r="A212" i="11"/>
  <c r="C211" i="11"/>
  <c r="B211" i="11"/>
  <c r="A211" i="11"/>
  <c r="C210" i="11"/>
  <c r="B210" i="11"/>
  <c r="A210" i="11"/>
  <c r="C209" i="11"/>
  <c r="B209" i="11"/>
  <c r="A209" i="11"/>
  <c r="C208" i="11"/>
  <c r="B208" i="11"/>
  <c r="A208" i="11"/>
  <c r="C207" i="11"/>
  <c r="B207" i="11"/>
  <c r="A207" i="11"/>
  <c r="C206" i="11"/>
  <c r="B206" i="11"/>
  <c r="A206" i="11"/>
  <c r="C205" i="11"/>
  <c r="B205" i="11"/>
  <c r="A205" i="11"/>
  <c r="C204" i="11"/>
  <c r="B204" i="11"/>
  <c r="A204" i="11"/>
  <c r="C203" i="11"/>
  <c r="B203" i="11"/>
  <c r="A203" i="11"/>
  <c r="C202" i="11"/>
  <c r="B202" i="11"/>
  <c r="A202" i="11"/>
  <c r="C201" i="11"/>
  <c r="B201" i="11"/>
  <c r="A201" i="11"/>
  <c r="C200" i="11"/>
  <c r="B200" i="11"/>
  <c r="A200" i="11"/>
  <c r="C199" i="11"/>
  <c r="B199" i="11"/>
  <c r="A199" i="11"/>
  <c r="C198" i="11"/>
  <c r="B198" i="11"/>
  <c r="A198" i="11"/>
  <c r="C197" i="11"/>
  <c r="B197" i="11"/>
  <c r="A197" i="11"/>
  <c r="C196" i="11"/>
  <c r="B196" i="11"/>
  <c r="A196" i="11"/>
  <c r="C195" i="11"/>
  <c r="B195" i="11"/>
  <c r="A195" i="11"/>
  <c r="C194" i="11"/>
  <c r="B194" i="11"/>
  <c r="A194" i="11"/>
  <c r="C193" i="11"/>
  <c r="B193" i="11"/>
  <c r="A193" i="11"/>
  <c r="C192" i="11"/>
  <c r="B192" i="11"/>
  <c r="A192" i="11"/>
  <c r="C191" i="11"/>
  <c r="B191" i="11"/>
  <c r="A191" i="11"/>
  <c r="C190" i="11"/>
  <c r="B190" i="11"/>
  <c r="A190" i="11"/>
  <c r="C189" i="11"/>
  <c r="B189" i="11"/>
  <c r="A189" i="11"/>
  <c r="C188" i="11"/>
  <c r="B188" i="11"/>
  <c r="A188" i="11"/>
  <c r="C187" i="11"/>
  <c r="B187" i="11"/>
  <c r="A187" i="11"/>
  <c r="C186" i="11"/>
  <c r="B186" i="11"/>
  <c r="A186" i="11"/>
  <c r="C185" i="11"/>
  <c r="B185" i="11"/>
  <c r="A185" i="11"/>
  <c r="C184" i="11"/>
  <c r="B184" i="11"/>
  <c r="A184" i="11"/>
  <c r="C183" i="11"/>
  <c r="B183" i="11"/>
  <c r="A183" i="11"/>
  <c r="C182" i="11"/>
  <c r="B182" i="11"/>
  <c r="A182" i="11"/>
  <c r="C181" i="11"/>
  <c r="B181" i="11"/>
  <c r="A181" i="11"/>
  <c r="C180" i="11"/>
  <c r="B180" i="11"/>
  <c r="A180" i="11"/>
  <c r="C179" i="11"/>
  <c r="B179" i="11"/>
  <c r="A179" i="11"/>
  <c r="C178" i="11"/>
  <c r="B178" i="11"/>
  <c r="A178" i="11"/>
  <c r="C177" i="11"/>
  <c r="B177" i="11"/>
  <c r="A177" i="11"/>
  <c r="C176" i="11"/>
  <c r="B176" i="11"/>
  <c r="A176" i="11"/>
  <c r="C175" i="11"/>
  <c r="B175" i="11"/>
  <c r="A175" i="11"/>
  <c r="C174" i="11"/>
  <c r="B174" i="11"/>
  <c r="A174" i="11"/>
  <c r="C173" i="11"/>
  <c r="B173" i="11"/>
  <c r="A173" i="11"/>
  <c r="C172" i="11"/>
  <c r="B172" i="11"/>
  <c r="A172" i="11"/>
  <c r="C171" i="11"/>
  <c r="B171" i="11"/>
  <c r="A171" i="11"/>
  <c r="C170" i="11"/>
  <c r="B170" i="11"/>
  <c r="A170" i="11"/>
  <c r="C169" i="11"/>
  <c r="B169" i="11"/>
  <c r="A169" i="11"/>
  <c r="C168" i="11"/>
  <c r="B168" i="11"/>
  <c r="A168" i="11"/>
  <c r="C167" i="11"/>
  <c r="B167" i="11"/>
  <c r="A167" i="11"/>
  <c r="C166" i="11"/>
  <c r="B166" i="11"/>
  <c r="A166" i="11"/>
  <c r="C165" i="11"/>
  <c r="B165" i="11"/>
  <c r="A165" i="11"/>
  <c r="C164" i="11"/>
  <c r="B164" i="11"/>
  <c r="A164" i="11"/>
  <c r="C163" i="11"/>
  <c r="B163" i="11"/>
  <c r="A163" i="11"/>
  <c r="C162" i="11"/>
  <c r="B162" i="11"/>
  <c r="A162" i="11"/>
  <c r="C161" i="11"/>
  <c r="B161" i="11"/>
  <c r="A161" i="11"/>
  <c r="C160" i="11"/>
  <c r="B160" i="11"/>
  <c r="A160" i="11"/>
  <c r="C159" i="11"/>
  <c r="B159" i="11"/>
  <c r="A159" i="11"/>
  <c r="C158" i="11"/>
  <c r="B158" i="11"/>
  <c r="A158" i="11"/>
  <c r="C157" i="11"/>
  <c r="B157" i="11"/>
  <c r="A157" i="11"/>
  <c r="C156" i="11"/>
  <c r="B156" i="11"/>
  <c r="A156" i="11"/>
  <c r="C155" i="11"/>
  <c r="B155" i="11"/>
  <c r="A155" i="11"/>
  <c r="C154" i="11"/>
  <c r="B154" i="11"/>
  <c r="A154" i="11"/>
  <c r="C153" i="11"/>
  <c r="B153" i="11"/>
  <c r="A153" i="11"/>
  <c r="C152" i="11"/>
  <c r="B152" i="11"/>
  <c r="A152" i="11"/>
  <c r="C151" i="11"/>
  <c r="B151" i="11"/>
  <c r="A151" i="11"/>
  <c r="C150" i="11"/>
  <c r="B150" i="11"/>
  <c r="A150" i="11"/>
  <c r="C149" i="11"/>
  <c r="B149" i="11"/>
  <c r="A149" i="11"/>
  <c r="C148" i="11"/>
  <c r="B148" i="11"/>
  <c r="A148" i="11"/>
  <c r="C147" i="11"/>
  <c r="B147" i="11"/>
  <c r="A147" i="11"/>
  <c r="C146" i="11"/>
  <c r="B146" i="11"/>
  <c r="A146" i="11"/>
  <c r="C145" i="11"/>
  <c r="B145" i="11"/>
  <c r="A145" i="11"/>
  <c r="C144" i="11"/>
  <c r="B144" i="11"/>
  <c r="A144" i="11"/>
  <c r="C143" i="11"/>
  <c r="B143" i="11"/>
  <c r="A143" i="11"/>
  <c r="C142" i="11"/>
  <c r="B142" i="11"/>
  <c r="A142" i="11"/>
  <c r="C141" i="11"/>
  <c r="B141" i="11"/>
  <c r="A141" i="11"/>
  <c r="C140" i="11"/>
  <c r="B140" i="11"/>
  <c r="A140" i="11"/>
  <c r="C139" i="11"/>
  <c r="B139" i="11"/>
  <c r="A139" i="11"/>
  <c r="C138" i="11"/>
  <c r="B138" i="11"/>
  <c r="A138" i="11"/>
  <c r="C137" i="11"/>
  <c r="B137" i="11"/>
  <c r="A137" i="11"/>
  <c r="C136" i="11"/>
  <c r="B136" i="11"/>
  <c r="A136" i="11"/>
  <c r="C135" i="11"/>
  <c r="B135" i="11"/>
  <c r="A135" i="11"/>
  <c r="C134" i="11"/>
  <c r="B134" i="11"/>
  <c r="A134" i="11"/>
  <c r="C133" i="11"/>
  <c r="B133" i="11"/>
  <c r="A133" i="11"/>
  <c r="C132" i="11"/>
  <c r="B132" i="11"/>
  <c r="A132" i="11"/>
  <c r="C131" i="11"/>
  <c r="B131" i="11"/>
  <c r="A131" i="11"/>
  <c r="C130" i="11"/>
  <c r="B130" i="11"/>
  <c r="A130" i="11"/>
  <c r="C129" i="11"/>
  <c r="B129" i="11"/>
  <c r="A129" i="11"/>
  <c r="C128" i="11"/>
  <c r="B128" i="11"/>
  <c r="A128" i="11"/>
  <c r="C127" i="11"/>
  <c r="B127" i="11"/>
  <c r="A127" i="11"/>
  <c r="C126" i="11"/>
  <c r="B126" i="11"/>
  <c r="A126" i="11"/>
  <c r="C125" i="11"/>
  <c r="B125" i="11"/>
  <c r="A125" i="11"/>
  <c r="C124" i="11"/>
  <c r="B124" i="11"/>
  <c r="A124" i="11"/>
  <c r="C123" i="11"/>
  <c r="B123" i="11"/>
  <c r="A123" i="11"/>
  <c r="C122" i="11"/>
  <c r="B122" i="11"/>
  <c r="A122" i="11"/>
  <c r="C121" i="11"/>
  <c r="B121" i="11"/>
  <c r="A121" i="11"/>
  <c r="C120" i="11"/>
  <c r="B120" i="11"/>
  <c r="A120" i="11"/>
  <c r="C119" i="11"/>
  <c r="B119" i="11"/>
  <c r="A119" i="11"/>
  <c r="C118" i="11"/>
  <c r="B118" i="11"/>
  <c r="A118" i="11"/>
  <c r="C117" i="11"/>
  <c r="B117" i="11"/>
  <c r="A117" i="11"/>
  <c r="C116" i="11"/>
  <c r="B116" i="11"/>
  <c r="A116" i="11"/>
  <c r="C115" i="11"/>
  <c r="B115" i="11"/>
  <c r="A115" i="11"/>
  <c r="C114" i="11"/>
  <c r="B114" i="11"/>
  <c r="A114" i="11"/>
  <c r="C113" i="11"/>
  <c r="B113" i="11"/>
  <c r="A113" i="11"/>
  <c r="C112" i="11"/>
  <c r="B112" i="11"/>
  <c r="A112" i="11"/>
  <c r="C111" i="11"/>
  <c r="B111" i="11"/>
  <c r="A111" i="11"/>
  <c r="C110" i="11"/>
  <c r="B110" i="11"/>
  <c r="A110" i="11"/>
  <c r="C109" i="11"/>
  <c r="B109" i="11"/>
  <c r="A109" i="11"/>
  <c r="C108" i="11"/>
  <c r="B108" i="11"/>
  <c r="A108" i="11"/>
  <c r="C107" i="11"/>
  <c r="B107" i="11"/>
  <c r="A107" i="11"/>
  <c r="C106" i="11"/>
  <c r="B106" i="11"/>
  <c r="A106" i="11"/>
  <c r="C105" i="11"/>
  <c r="B105" i="11"/>
  <c r="A105" i="11"/>
  <c r="C104" i="11"/>
  <c r="B104" i="11"/>
  <c r="A104" i="11"/>
  <c r="C103" i="11"/>
  <c r="B103" i="11"/>
  <c r="A103" i="11"/>
  <c r="C102" i="11"/>
  <c r="B102" i="11"/>
  <c r="A102" i="11"/>
  <c r="C101" i="11"/>
  <c r="B101" i="11"/>
  <c r="A101" i="11"/>
  <c r="C100" i="11"/>
  <c r="B100" i="11"/>
  <c r="A100" i="11"/>
  <c r="C99" i="11"/>
  <c r="B99" i="11"/>
  <c r="A99" i="11"/>
  <c r="C98" i="11"/>
  <c r="B98" i="11"/>
  <c r="A98" i="11"/>
  <c r="C97" i="11"/>
  <c r="B97" i="11"/>
  <c r="A97" i="11"/>
  <c r="C96" i="11"/>
  <c r="B96" i="11"/>
  <c r="A96" i="11"/>
  <c r="C95" i="11"/>
  <c r="B95" i="11"/>
  <c r="A95" i="11"/>
  <c r="C94" i="11"/>
  <c r="B94" i="11"/>
  <c r="A94" i="11"/>
  <c r="C93" i="11"/>
  <c r="B93" i="11"/>
  <c r="A93" i="11"/>
  <c r="C92" i="11"/>
  <c r="B92" i="11"/>
  <c r="A92" i="11"/>
  <c r="C91" i="11"/>
  <c r="B91" i="11"/>
  <c r="A91" i="11"/>
  <c r="C90" i="11"/>
  <c r="B90" i="11"/>
  <c r="A90" i="11"/>
  <c r="C89" i="11"/>
  <c r="B89" i="11"/>
  <c r="A89" i="11"/>
  <c r="C88" i="11"/>
  <c r="B88" i="11"/>
  <c r="A88" i="11"/>
  <c r="C87" i="11"/>
  <c r="B87" i="11"/>
  <c r="A87" i="11"/>
  <c r="C86" i="11"/>
  <c r="B86" i="11"/>
  <c r="A86" i="11"/>
  <c r="C85" i="11"/>
  <c r="B85" i="11"/>
  <c r="A85" i="11"/>
  <c r="C84" i="11"/>
  <c r="B84" i="11"/>
  <c r="A84" i="11"/>
  <c r="C83" i="11"/>
  <c r="B83" i="11"/>
  <c r="A83" i="11"/>
  <c r="C82" i="11"/>
  <c r="B82" i="11"/>
  <c r="A82" i="11"/>
  <c r="C81" i="11"/>
  <c r="B81" i="11"/>
  <c r="A81" i="11"/>
  <c r="C80" i="11"/>
  <c r="B80" i="11"/>
  <c r="A80" i="11"/>
  <c r="C79" i="11"/>
  <c r="B79" i="11"/>
  <c r="A79" i="11"/>
  <c r="C78" i="11"/>
  <c r="B78" i="11"/>
  <c r="A78" i="11"/>
  <c r="C77" i="11"/>
  <c r="B77" i="11"/>
  <c r="A77" i="11"/>
  <c r="C76" i="11"/>
  <c r="B76" i="11"/>
  <c r="A76" i="11"/>
  <c r="C75" i="11"/>
  <c r="B75" i="11"/>
  <c r="A75" i="11"/>
  <c r="C74" i="11"/>
  <c r="B74" i="11"/>
  <c r="A74" i="11"/>
  <c r="C73" i="11"/>
  <c r="B73" i="11"/>
  <c r="A73" i="11"/>
  <c r="C72" i="11"/>
  <c r="B72" i="11"/>
  <c r="A72" i="11"/>
  <c r="C71" i="11"/>
  <c r="B71" i="11"/>
  <c r="A71" i="11"/>
  <c r="C70" i="11"/>
  <c r="B70" i="11"/>
  <c r="A70" i="11"/>
  <c r="C69" i="11"/>
  <c r="B69" i="11"/>
  <c r="A69" i="11"/>
  <c r="C68" i="11"/>
  <c r="B68" i="11"/>
  <c r="A68" i="11"/>
  <c r="C67" i="11"/>
  <c r="B67" i="11"/>
  <c r="A67" i="11"/>
  <c r="C66" i="11"/>
  <c r="B66" i="11"/>
  <c r="A66" i="11"/>
  <c r="C65" i="11"/>
  <c r="B65" i="11"/>
  <c r="A65" i="11"/>
  <c r="C64" i="11"/>
  <c r="B64" i="11"/>
  <c r="A64" i="11"/>
  <c r="C63" i="11"/>
  <c r="B63" i="11"/>
  <c r="A63" i="11"/>
  <c r="C62" i="11"/>
  <c r="B62" i="11"/>
  <c r="A62" i="11"/>
  <c r="C61" i="11"/>
  <c r="B61" i="11"/>
  <c r="A61" i="11"/>
  <c r="C60" i="11"/>
  <c r="B60" i="11"/>
  <c r="A60" i="11"/>
  <c r="C59" i="11"/>
  <c r="B59" i="11"/>
  <c r="A59" i="11"/>
  <c r="C58" i="11"/>
  <c r="B58" i="11"/>
  <c r="A58" i="11"/>
  <c r="C57" i="11"/>
  <c r="B57" i="11"/>
  <c r="A57" i="11"/>
  <c r="C56" i="11"/>
  <c r="B56" i="11"/>
  <c r="A56" i="11"/>
  <c r="C55" i="11"/>
  <c r="B55" i="11"/>
  <c r="A55" i="11"/>
  <c r="C54" i="11"/>
  <c r="B54" i="11"/>
  <c r="A54" i="11"/>
  <c r="C53" i="11"/>
  <c r="B53" i="11"/>
  <c r="A53" i="11"/>
  <c r="C52" i="11"/>
  <c r="B52" i="11"/>
  <c r="A52" i="11"/>
  <c r="C51" i="11"/>
  <c r="B51" i="11"/>
  <c r="A51" i="11"/>
  <c r="C50" i="11"/>
  <c r="B50" i="11"/>
  <c r="A50" i="11"/>
  <c r="C49" i="11"/>
  <c r="B49" i="11"/>
  <c r="A49" i="11"/>
  <c r="C48" i="11"/>
  <c r="B48" i="11"/>
  <c r="A48" i="11"/>
  <c r="C47" i="11"/>
  <c r="B47" i="11"/>
  <c r="A47" i="11"/>
  <c r="C46" i="11"/>
  <c r="B46" i="11"/>
  <c r="A46" i="11"/>
  <c r="C45" i="11"/>
  <c r="B45" i="11"/>
  <c r="A45" i="11"/>
  <c r="C44" i="11"/>
  <c r="B44" i="11"/>
  <c r="A44" i="11"/>
  <c r="C43" i="11"/>
  <c r="B43" i="11"/>
  <c r="A43" i="11"/>
  <c r="C42" i="11"/>
  <c r="B42" i="11"/>
  <c r="A42" i="11"/>
  <c r="C41" i="11"/>
  <c r="B41" i="11"/>
  <c r="A41" i="11"/>
  <c r="C40" i="11"/>
  <c r="B40" i="11"/>
  <c r="A40" i="11"/>
  <c r="C39" i="11"/>
  <c r="B39" i="11"/>
  <c r="A39" i="11"/>
  <c r="C38" i="11"/>
  <c r="B38" i="11"/>
  <c r="A38" i="11"/>
  <c r="C37" i="11"/>
  <c r="B37" i="11"/>
  <c r="A37" i="11"/>
  <c r="C36" i="11"/>
  <c r="B36" i="11"/>
  <c r="A36" i="11"/>
  <c r="C35" i="11"/>
  <c r="B35" i="11"/>
  <c r="A35" i="11"/>
  <c r="C34" i="11"/>
  <c r="B34" i="11"/>
  <c r="A34" i="11"/>
  <c r="C33" i="11"/>
  <c r="B33" i="11"/>
  <c r="A33" i="11"/>
  <c r="C32" i="11"/>
  <c r="B32" i="11"/>
  <c r="A32" i="11"/>
  <c r="C31" i="11"/>
  <c r="B31" i="11"/>
  <c r="A31" i="11"/>
  <c r="C30" i="11"/>
  <c r="B30" i="11"/>
  <c r="A30" i="11"/>
  <c r="C29" i="11"/>
  <c r="B29" i="11"/>
  <c r="A29" i="11"/>
  <c r="C28" i="11"/>
  <c r="B28" i="11"/>
  <c r="A28" i="11"/>
  <c r="C27" i="11"/>
  <c r="B27" i="11"/>
  <c r="A27" i="11"/>
  <c r="C26" i="11"/>
  <c r="B26" i="11"/>
  <c r="A26" i="11"/>
  <c r="C25" i="11"/>
  <c r="B25" i="11"/>
  <c r="A25" i="11"/>
  <c r="C24" i="11"/>
  <c r="B24" i="11"/>
  <c r="A24" i="11"/>
  <c r="C23" i="11"/>
  <c r="B23" i="11"/>
  <c r="A23" i="11"/>
  <c r="C22" i="11"/>
  <c r="B22" i="11"/>
  <c r="A22" i="11"/>
  <c r="C21" i="11"/>
  <c r="B21" i="11"/>
  <c r="A21" i="11"/>
  <c r="C20" i="11"/>
  <c r="B20" i="11"/>
  <c r="A20" i="11"/>
  <c r="C19" i="11"/>
  <c r="B19" i="11"/>
  <c r="A19" i="11"/>
  <c r="C18" i="11"/>
  <c r="B18" i="11"/>
  <c r="A18" i="11"/>
  <c r="C17" i="11"/>
  <c r="B17" i="11"/>
  <c r="A17" i="11"/>
  <c r="C16" i="11"/>
  <c r="B16" i="11"/>
  <c r="A16" i="11"/>
  <c r="C15" i="11"/>
  <c r="B15" i="11"/>
  <c r="A15" i="11"/>
  <c r="C14" i="11"/>
  <c r="B14" i="11"/>
  <c r="A14" i="11"/>
  <c r="C13" i="11"/>
  <c r="B13" i="11"/>
  <c r="A13" i="11"/>
  <c r="C12" i="11"/>
  <c r="B12" i="11"/>
  <c r="A12" i="11"/>
  <c r="C11" i="11"/>
  <c r="B11" i="11"/>
  <c r="A11" i="11"/>
  <c r="C10" i="11"/>
  <c r="B10" i="11"/>
  <c r="A10" i="11"/>
  <c r="C9" i="11"/>
  <c r="B9" i="11"/>
  <c r="A9" i="11"/>
  <c r="C8" i="11"/>
  <c r="B8" i="11"/>
  <c r="A8" i="11"/>
  <c r="C7" i="11"/>
  <c r="B7" i="11"/>
  <c r="A7" i="11"/>
  <c r="C6" i="11"/>
  <c r="B6" i="11"/>
  <c r="A6" i="11"/>
  <c r="C5" i="11"/>
  <c r="B5" i="11"/>
  <c r="A5" i="11"/>
  <c r="C4" i="11"/>
  <c r="B4" i="11"/>
  <c r="A4" i="11"/>
  <c r="C3" i="11"/>
  <c r="B3" i="11"/>
  <c r="A3" i="11"/>
  <c r="C367" i="5"/>
  <c r="B367" i="5"/>
  <c r="C366" i="5"/>
  <c r="B366" i="5"/>
  <c r="C365" i="5"/>
  <c r="B365" i="5"/>
  <c r="C364" i="5"/>
  <c r="B364" i="5"/>
  <c r="C363" i="5"/>
  <c r="B363" i="5"/>
  <c r="C362" i="5"/>
  <c r="B362" i="5"/>
  <c r="C361" i="5"/>
  <c r="B361" i="5"/>
  <c r="C360" i="5"/>
  <c r="B360" i="5"/>
  <c r="C359" i="5"/>
  <c r="B359" i="5"/>
  <c r="C358" i="5"/>
  <c r="B358" i="5"/>
  <c r="C357" i="5"/>
  <c r="B357" i="5"/>
  <c r="C356" i="5"/>
  <c r="B356" i="5"/>
  <c r="C355" i="5"/>
  <c r="B355" i="5"/>
  <c r="C354" i="5"/>
  <c r="B354" i="5"/>
  <c r="C353" i="5"/>
  <c r="B353" i="5"/>
  <c r="C352" i="5"/>
  <c r="B352" i="5"/>
  <c r="C351" i="5"/>
  <c r="B351" i="5"/>
  <c r="C350" i="5"/>
  <c r="B350" i="5"/>
  <c r="C349" i="5"/>
  <c r="B349" i="5"/>
  <c r="C348" i="5"/>
  <c r="B348" i="5"/>
  <c r="C347" i="5"/>
  <c r="B347" i="5"/>
  <c r="C346" i="5"/>
  <c r="B346" i="5"/>
  <c r="C345" i="5"/>
  <c r="B345" i="5"/>
  <c r="C344" i="5"/>
  <c r="B344" i="5"/>
  <c r="C343" i="5"/>
  <c r="B343" i="5"/>
  <c r="C342" i="5"/>
  <c r="B342" i="5"/>
  <c r="C341" i="5"/>
  <c r="B341" i="5"/>
  <c r="C340" i="5"/>
  <c r="B340" i="5"/>
  <c r="C339" i="5"/>
  <c r="B339" i="5"/>
  <c r="C338" i="5"/>
  <c r="B338" i="5"/>
  <c r="C337" i="5"/>
  <c r="B337" i="5"/>
  <c r="C336" i="5"/>
  <c r="B336" i="5"/>
  <c r="C335" i="5"/>
  <c r="B335" i="5"/>
  <c r="C334" i="5"/>
  <c r="B334" i="5"/>
  <c r="C333" i="5"/>
  <c r="B333" i="5"/>
  <c r="C332" i="5"/>
  <c r="B332" i="5"/>
  <c r="C331" i="5"/>
  <c r="B331" i="5"/>
  <c r="C330" i="5"/>
  <c r="B330" i="5"/>
  <c r="C329" i="5"/>
  <c r="B329" i="5"/>
  <c r="C328" i="5"/>
  <c r="B328" i="5"/>
  <c r="C327" i="5"/>
  <c r="B327" i="5"/>
  <c r="C326" i="5"/>
  <c r="B326" i="5"/>
  <c r="C325" i="5"/>
  <c r="B325" i="5"/>
  <c r="C324" i="5"/>
  <c r="B324" i="5"/>
  <c r="C323" i="5"/>
  <c r="B323" i="5"/>
  <c r="C322" i="5"/>
  <c r="B322" i="5"/>
  <c r="C321" i="5"/>
  <c r="B321" i="5"/>
  <c r="C320" i="5"/>
  <c r="B320" i="5"/>
  <c r="C319" i="5"/>
  <c r="B319" i="5"/>
  <c r="C318" i="5"/>
  <c r="B318" i="5"/>
  <c r="C317" i="5"/>
  <c r="B317" i="5"/>
  <c r="C316" i="5"/>
  <c r="B316" i="5"/>
  <c r="C315" i="5"/>
  <c r="B315" i="5"/>
  <c r="C314" i="5"/>
  <c r="B314" i="5"/>
  <c r="C313" i="5"/>
  <c r="B313" i="5"/>
  <c r="C312" i="5"/>
  <c r="B312" i="5"/>
  <c r="C311" i="5"/>
  <c r="B311" i="5"/>
  <c r="C310" i="5"/>
  <c r="B310" i="5"/>
  <c r="C309" i="5"/>
  <c r="B309" i="5"/>
  <c r="C308" i="5"/>
  <c r="B308" i="5"/>
  <c r="C307" i="5"/>
  <c r="B307" i="5"/>
  <c r="C306" i="5"/>
  <c r="B306" i="5"/>
  <c r="C305" i="5"/>
  <c r="B305" i="5"/>
  <c r="C304" i="5"/>
  <c r="B304" i="5"/>
  <c r="C303" i="5"/>
  <c r="B303" i="5"/>
  <c r="C302" i="5"/>
  <c r="B302" i="5"/>
  <c r="C301" i="5"/>
  <c r="B301" i="5"/>
  <c r="C300" i="5"/>
  <c r="B300" i="5"/>
  <c r="C299" i="5"/>
  <c r="B299" i="5"/>
  <c r="C298" i="5"/>
  <c r="B298" i="5"/>
  <c r="C297" i="5"/>
  <c r="B297" i="5"/>
  <c r="C296" i="5"/>
  <c r="B296" i="5"/>
  <c r="C295" i="5"/>
  <c r="B295" i="5"/>
  <c r="C294" i="5"/>
  <c r="B294" i="5"/>
  <c r="C293" i="5"/>
  <c r="B293" i="5"/>
  <c r="C292" i="5"/>
  <c r="B292" i="5"/>
  <c r="C291" i="5"/>
  <c r="B291" i="5"/>
  <c r="C290" i="5"/>
  <c r="B290" i="5"/>
  <c r="C289" i="5"/>
  <c r="B289" i="5"/>
  <c r="C288" i="5"/>
  <c r="B288" i="5"/>
  <c r="C287" i="5"/>
  <c r="B287" i="5"/>
  <c r="C286" i="5"/>
  <c r="B286" i="5"/>
  <c r="C285" i="5"/>
  <c r="B285" i="5"/>
  <c r="C284" i="5"/>
  <c r="B284" i="5"/>
  <c r="C283" i="5"/>
  <c r="B283" i="5"/>
  <c r="C282" i="5"/>
  <c r="B282" i="5"/>
  <c r="C281" i="5"/>
  <c r="B281" i="5"/>
  <c r="C280" i="5"/>
  <c r="B280" i="5"/>
  <c r="C279" i="5"/>
  <c r="B279" i="5"/>
  <c r="C278" i="5"/>
  <c r="B278" i="5"/>
  <c r="C277" i="5"/>
  <c r="B277" i="5"/>
  <c r="C276" i="5"/>
  <c r="B276" i="5"/>
  <c r="C275" i="5"/>
  <c r="B275" i="5"/>
  <c r="C274" i="5"/>
  <c r="B274" i="5"/>
  <c r="C273" i="5"/>
  <c r="B273" i="5"/>
  <c r="C272" i="5"/>
  <c r="B272" i="5"/>
  <c r="C271" i="5"/>
  <c r="B271" i="5"/>
  <c r="C270" i="5"/>
  <c r="B270" i="5"/>
  <c r="C269" i="5"/>
  <c r="B269" i="5"/>
  <c r="C268" i="5"/>
  <c r="B268" i="5"/>
  <c r="C267" i="5"/>
  <c r="B267" i="5"/>
  <c r="C266" i="5"/>
  <c r="B266" i="5"/>
  <c r="C265" i="5"/>
  <c r="B265" i="5"/>
  <c r="C264" i="5"/>
  <c r="B264" i="5"/>
  <c r="C263" i="5"/>
  <c r="B263" i="5"/>
  <c r="C262" i="5"/>
  <c r="B262" i="5"/>
  <c r="C261" i="5"/>
  <c r="B261" i="5"/>
  <c r="C260" i="5"/>
  <c r="B260" i="5"/>
  <c r="C259" i="5"/>
  <c r="B259" i="5"/>
  <c r="C258" i="5"/>
  <c r="B258" i="5"/>
  <c r="C257" i="5"/>
  <c r="B257" i="5"/>
  <c r="C256" i="5"/>
  <c r="B256" i="5"/>
  <c r="C255" i="5"/>
  <c r="B255" i="5"/>
  <c r="C254" i="5"/>
  <c r="B254" i="5"/>
  <c r="C253" i="5"/>
  <c r="B253" i="5"/>
  <c r="C252" i="5"/>
  <c r="B252" i="5"/>
  <c r="C251" i="5"/>
  <c r="B251" i="5"/>
  <c r="C250" i="5"/>
  <c r="B250" i="5"/>
  <c r="C249" i="5"/>
  <c r="B249" i="5"/>
  <c r="C248" i="5"/>
  <c r="B248" i="5"/>
  <c r="C247" i="5"/>
  <c r="B247" i="5"/>
  <c r="C246" i="5"/>
  <c r="B246" i="5"/>
  <c r="C245" i="5"/>
  <c r="B245" i="5"/>
  <c r="C244" i="5"/>
  <c r="B244" i="5"/>
  <c r="C243" i="5"/>
  <c r="B243" i="5"/>
  <c r="C242" i="5"/>
  <c r="B242" i="5"/>
  <c r="C241" i="5"/>
  <c r="B241" i="5"/>
  <c r="C240" i="5"/>
  <c r="B240" i="5"/>
  <c r="C239" i="5"/>
  <c r="B239" i="5"/>
  <c r="C238" i="5"/>
  <c r="B238" i="5"/>
  <c r="C237" i="5"/>
  <c r="B237" i="5"/>
  <c r="C236" i="5"/>
  <c r="B236" i="5"/>
  <c r="C235" i="5"/>
  <c r="B235" i="5"/>
  <c r="C234" i="5"/>
  <c r="B234" i="5"/>
  <c r="C233" i="5"/>
  <c r="B233" i="5"/>
  <c r="C232" i="5"/>
  <c r="B232" i="5"/>
  <c r="C231" i="5"/>
  <c r="B231" i="5"/>
  <c r="C230" i="5"/>
  <c r="B230" i="5"/>
  <c r="C229" i="5"/>
  <c r="B229" i="5"/>
  <c r="C228" i="5"/>
  <c r="B228" i="5"/>
  <c r="C227" i="5"/>
  <c r="B227" i="5"/>
  <c r="C226" i="5"/>
  <c r="B226" i="5"/>
  <c r="C225" i="5"/>
  <c r="B225" i="5"/>
  <c r="C224" i="5"/>
  <c r="B224" i="5"/>
  <c r="C223" i="5"/>
  <c r="B223" i="5"/>
  <c r="C222" i="5"/>
  <c r="B222" i="5"/>
  <c r="C221" i="5"/>
  <c r="B221" i="5"/>
  <c r="C220" i="5"/>
  <c r="B220" i="5"/>
  <c r="C219" i="5"/>
  <c r="B219" i="5"/>
  <c r="C218" i="5"/>
  <c r="B218" i="5"/>
  <c r="C217" i="5"/>
  <c r="B217" i="5"/>
  <c r="C216" i="5"/>
  <c r="B216" i="5"/>
  <c r="C215" i="5"/>
  <c r="B215" i="5"/>
  <c r="C214" i="5"/>
  <c r="B214" i="5"/>
  <c r="C213" i="5"/>
  <c r="B213" i="5"/>
  <c r="C212" i="5"/>
  <c r="B212" i="5"/>
  <c r="C211" i="5"/>
  <c r="B211" i="5"/>
  <c r="C210" i="5"/>
  <c r="B210" i="5"/>
  <c r="C209" i="5"/>
  <c r="B209" i="5"/>
  <c r="C208" i="5"/>
  <c r="B208" i="5"/>
  <c r="C207" i="5"/>
  <c r="B207" i="5"/>
  <c r="C206" i="5"/>
  <c r="B206" i="5"/>
  <c r="C205" i="5"/>
  <c r="B205" i="5"/>
  <c r="C204" i="5"/>
  <c r="B204" i="5"/>
  <c r="C203" i="5"/>
  <c r="B203" i="5"/>
  <c r="C202" i="5"/>
  <c r="B202" i="5"/>
  <c r="C201" i="5"/>
  <c r="B201" i="5"/>
  <c r="C200" i="5"/>
  <c r="B200" i="5"/>
  <c r="C199" i="5"/>
  <c r="B199" i="5"/>
  <c r="C198" i="5"/>
  <c r="B198" i="5"/>
  <c r="C197" i="5"/>
  <c r="B197" i="5"/>
  <c r="C196" i="5"/>
  <c r="B196" i="5"/>
  <c r="C195" i="5"/>
  <c r="B195" i="5"/>
  <c r="C194" i="5"/>
  <c r="B194" i="5"/>
  <c r="C193" i="5"/>
  <c r="B193" i="5"/>
  <c r="C192" i="5"/>
  <c r="B192" i="5"/>
  <c r="C191" i="5"/>
  <c r="B191" i="5"/>
  <c r="C190" i="5"/>
  <c r="B190" i="5"/>
  <c r="C189" i="5"/>
  <c r="B189" i="5"/>
  <c r="C188" i="5"/>
  <c r="B188" i="5"/>
  <c r="C187" i="5"/>
  <c r="B187" i="5"/>
  <c r="C186" i="5"/>
  <c r="B186" i="5"/>
  <c r="C185" i="5"/>
  <c r="B185" i="5"/>
  <c r="C184" i="5"/>
  <c r="B184" i="5"/>
  <c r="C183" i="5"/>
  <c r="B183" i="5"/>
  <c r="C182" i="5"/>
  <c r="B182" i="5"/>
  <c r="C181" i="5"/>
  <c r="B181" i="5"/>
  <c r="C180" i="5"/>
  <c r="B180" i="5"/>
  <c r="C179" i="5"/>
  <c r="B179" i="5"/>
  <c r="C178" i="5"/>
  <c r="B178" i="5"/>
  <c r="C177" i="5"/>
  <c r="B177" i="5"/>
  <c r="C176" i="5"/>
  <c r="B176" i="5"/>
  <c r="C175" i="5"/>
  <c r="B175" i="5"/>
  <c r="C174" i="5"/>
  <c r="B174" i="5"/>
  <c r="C173" i="5"/>
  <c r="B173" i="5"/>
  <c r="C172" i="5"/>
  <c r="B172" i="5"/>
  <c r="C171" i="5"/>
  <c r="B171" i="5"/>
  <c r="C170" i="5"/>
  <c r="B170" i="5"/>
  <c r="C169" i="5"/>
  <c r="B169" i="5"/>
  <c r="C168" i="5"/>
  <c r="B168" i="5"/>
  <c r="C167" i="5"/>
  <c r="B167" i="5"/>
  <c r="C166" i="5"/>
  <c r="B166" i="5"/>
  <c r="C165" i="5"/>
  <c r="B165" i="5"/>
  <c r="C164" i="5"/>
  <c r="B164" i="5"/>
  <c r="C163" i="5"/>
  <c r="B163" i="5"/>
  <c r="C162" i="5"/>
  <c r="B162" i="5"/>
  <c r="C161" i="5"/>
  <c r="B161" i="5"/>
  <c r="C160" i="5"/>
  <c r="B160" i="5"/>
  <c r="C159" i="5"/>
  <c r="B159" i="5"/>
  <c r="C158" i="5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C44" i="5"/>
  <c r="B44" i="5"/>
  <c r="C43" i="5"/>
  <c r="B43" i="5"/>
  <c r="C42" i="5"/>
  <c r="B42" i="5"/>
  <c r="C41" i="5"/>
  <c r="B41" i="5"/>
  <c r="C40" i="5"/>
  <c r="B40" i="5"/>
  <c r="C39" i="5"/>
  <c r="B39" i="5"/>
  <c r="C38" i="5"/>
  <c r="B38" i="5"/>
  <c r="C37" i="5"/>
  <c r="B37" i="5"/>
  <c r="C36" i="5"/>
  <c r="B36" i="5"/>
  <c r="C35" i="5"/>
  <c r="B35" i="5"/>
  <c r="C34" i="5"/>
  <c r="B34" i="5"/>
  <c r="C33" i="5"/>
  <c r="B33" i="5"/>
  <c r="C32" i="5"/>
  <c r="B32" i="5"/>
  <c r="C31" i="5"/>
  <c r="B31" i="5"/>
  <c r="C30" i="5"/>
  <c r="B30" i="5"/>
  <c r="C29" i="5"/>
  <c r="B29" i="5"/>
  <c r="C28" i="5"/>
  <c r="B28" i="5"/>
  <c r="C27" i="5"/>
  <c r="B27" i="5"/>
  <c r="C26" i="5"/>
  <c r="B26" i="5"/>
  <c r="C25" i="5"/>
  <c r="B25" i="5"/>
  <c r="C24" i="5"/>
  <c r="B24" i="5"/>
  <c r="C23" i="5"/>
  <c r="B23" i="5"/>
  <c r="C22" i="5"/>
  <c r="B22" i="5"/>
  <c r="C21" i="5"/>
  <c r="B21" i="5"/>
  <c r="C20" i="5"/>
  <c r="B20" i="5"/>
  <c r="C19" i="5"/>
  <c r="B19" i="5"/>
  <c r="C18" i="5"/>
  <c r="B18" i="5"/>
  <c r="C17" i="5"/>
  <c r="B17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C7" i="5"/>
  <c r="B7" i="5"/>
  <c r="C6" i="5"/>
  <c r="B6" i="5"/>
  <c r="C5" i="5"/>
  <c r="B5" i="5"/>
  <c r="C4" i="5"/>
  <c r="B4" i="5"/>
  <c r="C3" i="5"/>
  <c r="B3" i="5"/>
  <c r="A3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L2" i="5"/>
  <c r="I2" i="5"/>
  <c r="N6" i="8"/>
  <c r="N13" i="8"/>
  <c r="B1" i="8"/>
  <c r="N20" i="8"/>
  <c r="N27" i="8"/>
  <c r="N34" i="8"/>
  <c r="P47" i="8"/>
  <c r="D12" i="8"/>
  <c r="O7" i="8"/>
  <c r="O10" i="8"/>
  <c r="P45" i="8"/>
  <c r="O9" i="8"/>
  <c r="P44" i="8"/>
  <c r="O8" i="8"/>
  <c r="O11" i="8"/>
  <c r="E42" i="8"/>
  <c r="F42" i="8"/>
  <c r="Q6" i="8"/>
  <c r="O12" i="8"/>
  <c r="J45" i="8"/>
  <c r="K45" i="8"/>
  <c r="E6" i="8"/>
  <c r="E12" i="8"/>
  <c r="H50" i="8"/>
  <c r="J46" i="8"/>
  <c r="J47" i="8"/>
  <c r="K47" i="8"/>
  <c r="B39" i="8"/>
  <c r="B38" i="8"/>
  <c r="B37" i="8"/>
  <c r="B36" i="8"/>
  <c r="D39" i="8"/>
  <c r="I39" i="8"/>
  <c r="J39" i="8"/>
  <c r="D38" i="8"/>
  <c r="I38" i="8"/>
  <c r="J38" i="8"/>
  <c r="D37" i="8"/>
  <c r="I37" i="8"/>
  <c r="J37" i="8"/>
  <c r="D36" i="8"/>
  <c r="I36" i="8"/>
  <c r="J36" i="8"/>
  <c r="K36" i="8"/>
  <c r="L36" i="8"/>
  <c r="K37" i="8"/>
  <c r="L37" i="8"/>
  <c r="K38" i="8"/>
  <c r="L38" i="8"/>
  <c r="K39" i="8"/>
  <c r="L39" i="8"/>
  <c r="E48" i="8"/>
  <c r="F48" i="8"/>
  <c r="E53" i="8"/>
  <c r="F53" i="8"/>
  <c r="E52" i="8"/>
  <c r="F52" i="8"/>
  <c r="E51" i="8"/>
  <c r="F51" i="8"/>
  <c r="E50" i="8"/>
  <c r="F50" i="8"/>
  <c r="E49" i="8"/>
  <c r="F49" i="8"/>
  <c r="E47" i="8"/>
  <c r="F47" i="8"/>
  <c r="E46" i="8"/>
  <c r="F46" i="8"/>
  <c r="F43" i="8"/>
  <c r="F44" i="8"/>
  <c r="E45" i="8"/>
  <c r="F45" i="8"/>
  <c r="K46" i="8"/>
  <c r="E39" i="8"/>
  <c r="E38" i="8"/>
  <c r="E37" i="8"/>
  <c r="E36" i="8"/>
</calcChain>
</file>

<file path=xl/sharedStrings.xml><?xml version="1.0" encoding="utf-8"?>
<sst xmlns="http://schemas.openxmlformats.org/spreadsheetml/2006/main" count="194" uniqueCount="145">
  <si>
    <t>HEURES EFFECTIVES</t>
  </si>
  <si>
    <t>TOTAL HEURES</t>
  </si>
  <si>
    <t>HS 125%</t>
  </si>
  <si>
    <t>HS 150%</t>
  </si>
  <si>
    <t>MODULATION</t>
  </si>
  <si>
    <t>ACOMPTE MODULATION</t>
  </si>
  <si>
    <t>PRESENCE</t>
  </si>
  <si>
    <t>TOTAL</t>
  </si>
  <si>
    <t>MODUL.</t>
  </si>
  <si>
    <t>PAIEMENT JF</t>
  </si>
  <si>
    <t>MAJORATION</t>
  </si>
  <si>
    <t>BASE HORAIRE</t>
  </si>
  <si>
    <t>FORMATION</t>
  </si>
  <si>
    <t>MATRICULE</t>
  </si>
  <si>
    <t>POSITION XTIME</t>
  </si>
  <si>
    <t>POSITION</t>
  </si>
  <si>
    <t>NOM</t>
  </si>
  <si>
    <t>PRENOM</t>
  </si>
  <si>
    <t>MATRICULE
NOM Prénom</t>
  </si>
  <si>
    <t>BASE CONTRAT</t>
  </si>
  <si>
    <t>MOIS</t>
  </si>
  <si>
    <t>SEMAINE</t>
  </si>
  <si>
    <t>JOUR</t>
  </si>
  <si>
    <t>FRIGO</t>
  </si>
  <si>
    <t>Maladie</t>
  </si>
  <si>
    <t>Accident Travail</t>
  </si>
  <si>
    <t>Absence injustifiée</t>
  </si>
  <si>
    <t>Congé Spécial</t>
  </si>
  <si>
    <t>Congé Payé</t>
  </si>
  <si>
    <t>REPORT SOLDE M-1</t>
  </si>
  <si>
    <t>MODULATION MENSUELLE</t>
  </si>
  <si>
    <t>SOLDE</t>
  </si>
  <si>
    <t>Paternité</t>
  </si>
  <si>
    <t>Maternité</t>
  </si>
  <si>
    <t>SEC</t>
  </si>
  <si>
    <t>DEL</t>
  </si>
  <si>
    <t>DIR</t>
  </si>
  <si>
    <t>HEURES</t>
  </si>
  <si>
    <t>Mise à pied</t>
  </si>
  <si>
    <t>MP</t>
  </si>
  <si>
    <t>PANIER</t>
  </si>
  <si>
    <t>HN 22</t>
  </si>
  <si>
    <t>HN 21</t>
  </si>
  <si>
    <t>TRAVAIL 1</t>
  </si>
  <si>
    <t>TRAVAIL 2</t>
  </si>
  <si>
    <t>TRAVAIL 3</t>
  </si>
  <si>
    <t>TRAVAIL 4</t>
  </si>
  <si>
    <t>TRAVAIL 5</t>
  </si>
  <si>
    <t>TRAVAIL 6</t>
  </si>
  <si>
    <t>TRAVAIL 7</t>
  </si>
  <si>
    <t>TRAVAIL 8</t>
  </si>
  <si>
    <t>TRAVAIL 9</t>
  </si>
  <si>
    <t>TRAVAIL 10</t>
  </si>
  <si>
    <t>Pause 1</t>
  </si>
  <si>
    <t>Pause 2</t>
  </si>
  <si>
    <t>Année</t>
  </si>
  <si>
    <t>Mois</t>
  </si>
  <si>
    <t>Semaine</t>
  </si>
  <si>
    <t>Jour</t>
  </si>
  <si>
    <t>Chauffeur</t>
  </si>
  <si>
    <t>N° Camion</t>
  </si>
  <si>
    <t>Km Début</t>
  </si>
  <si>
    <t>Km Fin</t>
  </si>
  <si>
    <t>Total Km</t>
  </si>
  <si>
    <t>heure début 1</t>
  </si>
  <si>
    <t>heure fin 1</t>
  </si>
  <si>
    <t>Total1</t>
  </si>
  <si>
    <t>temps de conduite 1</t>
  </si>
  <si>
    <t>heure début 2</t>
  </si>
  <si>
    <t>heure fin 2</t>
  </si>
  <si>
    <t>Total 2</t>
  </si>
  <si>
    <t>temps de conduite 2</t>
  </si>
  <si>
    <t>heure début 3</t>
  </si>
  <si>
    <t>heure fin 3</t>
  </si>
  <si>
    <t>Total 3</t>
  </si>
  <si>
    <t>temps de conduite 3</t>
  </si>
  <si>
    <t>heure début 4</t>
  </si>
  <si>
    <t>heure fin 4</t>
  </si>
  <si>
    <t>Total 4</t>
  </si>
  <si>
    <t>temps de conduite 4</t>
  </si>
  <si>
    <t>heure début 5</t>
  </si>
  <si>
    <t>heure fin 5</t>
  </si>
  <si>
    <t>Total 5</t>
  </si>
  <si>
    <t>temps de conduite 5</t>
  </si>
  <si>
    <t>heure début 6</t>
  </si>
  <si>
    <t>heure fin 6</t>
  </si>
  <si>
    <t>Total 6</t>
  </si>
  <si>
    <t>temps de conduite 6</t>
  </si>
  <si>
    <t>heure début 7</t>
  </si>
  <si>
    <t>heure fin 7</t>
  </si>
  <si>
    <t>Total 7</t>
  </si>
  <si>
    <t>temps de conduite 7</t>
  </si>
  <si>
    <t>heure début 8</t>
  </si>
  <si>
    <t>heure fin 8</t>
  </si>
  <si>
    <t>Total 8</t>
  </si>
  <si>
    <t>temps de conduite 8</t>
  </si>
  <si>
    <t>heure début 9</t>
  </si>
  <si>
    <t>heure fin 9</t>
  </si>
  <si>
    <t>Total 9</t>
  </si>
  <si>
    <t>temps de conduite 9</t>
  </si>
  <si>
    <t>heure début 10</t>
  </si>
  <si>
    <t>heure fin 10</t>
  </si>
  <si>
    <t>Total 10</t>
  </si>
  <si>
    <t>Début</t>
  </si>
  <si>
    <t>Fin</t>
  </si>
  <si>
    <t>Total</t>
  </si>
  <si>
    <t>Début2</t>
  </si>
  <si>
    <t>Fin2</t>
  </si>
  <si>
    <t>Total2</t>
  </si>
  <si>
    <t>TOTAL P1/P2</t>
  </si>
  <si>
    <t>Alerte 10h</t>
  </si>
  <si>
    <t>Alerte 6h</t>
  </si>
  <si>
    <t>Alerte 4h30</t>
  </si>
  <si>
    <t>Total temps conduite</t>
  </si>
  <si>
    <t>Total temps travail</t>
  </si>
  <si>
    <t>Temps de déchargement</t>
  </si>
  <si>
    <t>Total heure déchargement avant pause 1</t>
  </si>
  <si>
    <t>Total heure déchargement avant pause 2</t>
  </si>
  <si>
    <t>Limite travail total</t>
  </si>
  <si>
    <t>Limite Travail</t>
  </si>
  <si>
    <t>Limite conduite</t>
  </si>
  <si>
    <t>Temps Pause</t>
  </si>
  <si>
    <t>ACHS</t>
  </si>
  <si>
    <t>H TUNNEL</t>
  </si>
  <si>
    <t>Nom:</t>
  </si>
  <si>
    <t>Autres</t>
  </si>
  <si>
    <t>Date</t>
  </si>
  <si>
    <t>Remarque</t>
  </si>
  <si>
    <t>Référence</t>
  </si>
  <si>
    <t>HN22</t>
  </si>
  <si>
    <t>HN21</t>
  </si>
  <si>
    <t xml:space="preserve">Panier </t>
  </si>
  <si>
    <t>CP</t>
  </si>
  <si>
    <t>CS</t>
  </si>
  <si>
    <t>AI</t>
  </si>
  <si>
    <t>AM</t>
  </si>
  <si>
    <t>AT</t>
  </si>
  <si>
    <t>FORM</t>
  </si>
  <si>
    <t>REPOS</t>
  </si>
  <si>
    <t>PAT</t>
  </si>
  <si>
    <t>MAT</t>
  </si>
  <si>
    <t>Repos</t>
  </si>
  <si>
    <t>JACKSON</t>
  </si>
  <si>
    <t>Phil</t>
  </si>
  <si>
    <t>Coach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</si>
</sst>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"/>
    <numFmt numFmtId="165" formatCode="mmm"/>
    <numFmt numFmtId="166" formatCode="h:mm;@"/>
    <numFmt numFmtId="167" formatCode="[$-F400]h:mm:ss\ AM/PM"/>
    <numFmt numFmtId="168" formatCode="dddd\,\ dd\ mmmm\ yyyy"/>
    <numFmt numFmtId="169" formatCode="[h]:mm"/>
  </numFmts>
  <fonts count="2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366FF"/>
      <name val="Calibri"/>
      <scheme val="minor"/>
    </font>
    <font>
      <sz val="11"/>
      <color rgb="FFFF000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2"/>
      <color rgb="FF141414"/>
      <name val="Calibri"/>
      <scheme val="minor"/>
    </font>
    <font>
      <b/>
      <sz val="9"/>
      <color theme="0"/>
      <name val="Calibri"/>
      <family val="2"/>
      <scheme val="minor"/>
    </font>
    <font>
      <sz val="16"/>
      <color theme="1"/>
      <name val="Calibri"/>
      <scheme val="minor"/>
    </font>
    <font>
      <b/>
      <sz val="16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95">
    <xf numFmtId="0" fontId="0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292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textRotation="90" wrapText="1"/>
    </xf>
    <xf numFmtId="14" fontId="0" fillId="0" borderId="1" xfId="0" applyNumberForma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top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Protection="1">
      <protection locked="0"/>
    </xf>
    <xf numFmtId="167" fontId="0" fillId="0" borderId="1" xfId="0" applyNumberFormat="1" applyBorder="1" applyAlignment="1" applyProtection="1">
      <alignment horizontal="center" vertical="center"/>
    </xf>
    <xf numFmtId="167" fontId="0" fillId="0" borderId="1" xfId="0" applyNumberFormat="1" applyFont="1" applyBorder="1" applyAlignment="1" applyProtection="1">
      <alignment horizontal="center"/>
    </xf>
    <xf numFmtId="0" fontId="0" fillId="5" borderId="10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4" fillId="0" borderId="26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right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6" fillId="2" borderId="11" xfId="0" applyFont="1" applyFill="1" applyBorder="1" applyAlignment="1" applyProtection="1">
      <alignment horizontal="center" vertical="center"/>
      <protection locked="0"/>
    </xf>
    <xf numFmtId="14" fontId="16" fillId="2" borderId="7" xfId="0" applyNumberFormat="1" applyFont="1" applyFill="1" applyBorder="1" applyAlignment="1" applyProtection="1">
      <alignment horizontal="center" vertical="center"/>
      <protection locked="0"/>
    </xf>
    <xf numFmtId="0" fontId="16" fillId="2" borderId="11" xfId="0" applyFont="1" applyFill="1" applyBorder="1" applyAlignment="1" applyProtection="1">
      <alignment horizontal="center" vertical="center" wrapText="1"/>
      <protection locked="0"/>
    </xf>
    <xf numFmtId="0" fontId="16" fillId="2" borderId="23" xfId="0" applyFont="1" applyFill="1" applyBorder="1" applyAlignment="1" applyProtection="1">
      <alignment horizontal="center" vertical="center" wrapText="1"/>
      <protection locked="0"/>
    </xf>
    <xf numFmtId="0" fontId="15" fillId="2" borderId="11" xfId="0" applyFont="1" applyFill="1" applyBorder="1" applyAlignment="1" applyProtection="1">
      <alignment horizontal="center" vertical="center"/>
      <protection locked="0"/>
    </xf>
    <xf numFmtId="0" fontId="15" fillId="2" borderId="11" xfId="0" applyFont="1" applyFill="1" applyBorder="1" applyAlignment="1" applyProtection="1">
      <alignment horizontal="center" vertical="center" wrapText="1"/>
      <protection locked="0"/>
    </xf>
    <xf numFmtId="0" fontId="15" fillId="2" borderId="7" xfId="0" applyFont="1" applyFill="1" applyBorder="1" applyAlignment="1" applyProtection="1">
      <alignment horizontal="center" vertical="center" wrapText="1"/>
      <protection locked="0"/>
    </xf>
    <xf numFmtId="0" fontId="0" fillId="4" borderId="7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165" fontId="0" fillId="3" borderId="11" xfId="0" applyNumberFormat="1" applyFont="1" applyFill="1" applyBorder="1" applyAlignment="1" applyProtection="1">
      <alignment horizontal="center" vertical="center"/>
    </xf>
    <xf numFmtId="0" fontId="0" fillId="3" borderId="11" xfId="0" applyFont="1" applyFill="1" applyBorder="1" applyAlignment="1" applyProtection="1">
      <alignment horizontal="center" vertical="center"/>
    </xf>
    <xf numFmtId="168" fontId="0" fillId="3" borderId="7" xfId="0" applyNumberFormat="1" applyFont="1" applyFill="1" applyBorder="1" applyAlignment="1" applyProtection="1">
      <alignment horizontal="right"/>
      <protection locked="0"/>
    </xf>
    <xf numFmtId="0" fontId="0" fillId="4" borderId="11" xfId="0" applyNumberFormat="1" applyFont="1" applyFill="1" applyBorder="1" applyAlignment="1" applyProtection="1">
      <alignment horizontal="center" vertical="center" textRotation="255" wrapText="1"/>
      <protection locked="0"/>
    </xf>
    <xf numFmtId="0" fontId="0" fillId="3" borderId="11" xfId="0" applyNumberFormat="1" applyFont="1" applyFill="1" applyBorder="1" applyAlignment="1" applyProtection="1">
      <alignment horizontal="center" vertical="center" textRotation="255" wrapText="1"/>
    </xf>
    <xf numFmtId="166" fontId="0" fillId="4" borderId="11" xfId="0" applyNumberFormat="1" applyFont="1" applyFill="1" applyBorder="1" applyAlignment="1" applyProtection="1">
      <alignment horizontal="center" vertical="center"/>
      <protection locked="0"/>
    </xf>
    <xf numFmtId="166" fontId="0" fillId="3" borderId="11" xfId="0" applyNumberFormat="1" applyFont="1" applyFill="1" applyBorder="1" applyAlignment="1" applyProtection="1">
      <alignment horizontal="center" vertical="center"/>
    </xf>
    <xf numFmtId="166" fontId="0" fillId="4" borderId="11" xfId="0" applyNumberFormat="1" applyFont="1" applyFill="1" applyBorder="1" applyAlignment="1" applyProtection="1">
      <alignment vertical="center"/>
      <protection locked="0"/>
    </xf>
    <xf numFmtId="166" fontId="0" fillId="3" borderId="11" xfId="0" applyNumberFormat="1" applyFont="1" applyFill="1" applyBorder="1" applyAlignment="1" applyProtection="1">
      <alignment vertical="center"/>
    </xf>
    <xf numFmtId="166" fontId="19" fillId="3" borderId="11" xfId="0" applyNumberFormat="1" applyFont="1" applyFill="1" applyBorder="1" applyAlignment="1" applyProtection="1">
      <alignment horizontal="center" vertical="center"/>
    </xf>
    <xf numFmtId="166" fontId="0" fillId="3" borderId="11" xfId="0" applyNumberFormat="1" applyFont="1" applyFill="1" applyBorder="1" applyProtection="1"/>
    <xf numFmtId="166" fontId="18" fillId="3" borderId="11" xfId="0" applyNumberFormat="1" applyFont="1" applyFill="1" applyBorder="1" applyProtection="1"/>
    <xf numFmtId="167" fontId="0" fillId="0" borderId="1" xfId="0" applyNumberFormat="1" applyBorder="1" applyAlignment="1" applyProtection="1">
      <alignment horizontal="center" vertical="center"/>
      <protection locked="0"/>
    </xf>
    <xf numFmtId="165" fontId="0" fillId="0" borderId="11" xfId="0" applyNumberFormat="1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/>
    </xf>
    <xf numFmtId="0" fontId="0" fillId="0" borderId="11" xfId="0" applyNumberFormat="1" applyFont="1" applyBorder="1" applyAlignment="1" applyProtection="1">
      <alignment horizontal="center" vertical="center" textRotation="255" wrapText="1"/>
    </xf>
    <xf numFmtId="166" fontId="0" fillId="0" borderId="11" xfId="0" applyNumberFormat="1" applyFont="1" applyBorder="1" applyAlignment="1" applyProtection="1">
      <alignment horizontal="center" vertical="center"/>
    </xf>
    <xf numFmtId="166" fontId="0" fillId="0" borderId="11" xfId="0" applyNumberFormat="1" applyFont="1" applyBorder="1" applyAlignment="1" applyProtection="1">
      <alignment vertical="center"/>
    </xf>
    <xf numFmtId="166" fontId="19" fillId="0" borderId="11" xfId="0" applyNumberFormat="1" applyFont="1" applyBorder="1" applyAlignment="1" applyProtection="1">
      <alignment horizontal="center" vertical="center"/>
    </xf>
    <xf numFmtId="166" fontId="0" fillId="0" borderId="11" xfId="0" applyNumberFormat="1" applyFont="1" applyBorder="1" applyProtection="1"/>
    <xf numFmtId="166" fontId="18" fillId="0" borderId="11" xfId="0" applyNumberFormat="1" applyFont="1" applyBorder="1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NumberFormat="1" applyFont="1" applyBorder="1" applyAlignment="1" applyProtection="1">
      <alignment horizontal="center" vertical="center"/>
    </xf>
    <xf numFmtId="0" fontId="0" fillId="0" borderId="1" xfId="0" applyBorder="1" applyProtection="1">
      <protection locked="0"/>
    </xf>
    <xf numFmtId="0" fontId="0" fillId="3" borderId="11" xfId="0" applyNumberFormat="1" applyFont="1" applyFill="1" applyBorder="1" applyAlignment="1" applyProtection="1">
      <alignment horizontal="center" vertical="center"/>
    </xf>
    <xf numFmtId="165" fontId="0" fillId="3" borderId="10" xfId="0" applyNumberFormat="1" applyFont="1" applyFill="1" applyBorder="1" applyAlignment="1" applyProtection="1">
      <alignment horizontal="center" vertical="center"/>
    </xf>
    <xf numFmtId="0" fontId="0" fillId="3" borderId="10" xfId="0" applyFont="1" applyFill="1" applyBorder="1" applyAlignment="1" applyProtection="1">
      <alignment horizontal="center" vertical="center"/>
    </xf>
    <xf numFmtId="168" fontId="0" fillId="3" borderId="1" xfId="0" applyNumberFormat="1" applyFont="1" applyFill="1" applyBorder="1" applyAlignment="1" applyProtection="1">
      <alignment horizontal="right"/>
      <protection locked="0"/>
    </xf>
    <xf numFmtId="0" fontId="0" fillId="4" borderId="10" xfId="0" applyNumberFormat="1" applyFont="1" applyFill="1" applyBorder="1" applyAlignment="1" applyProtection="1">
      <alignment horizontal="center" vertical="center"/>
      <protection locked="0"/>
    </xf>
    <xf numFmtId="0" fontId="0" fillId="3" borderId="10" xfId="0" applyNumberFormat="1" applyFont="1" applyFill="1" applyBorder="1" applyAlignment="1" applyProtection="1">
      <alignment horizontal="center" vertical="center"/>
    </xf>
    <xf numFmtId="166" fontId="0" fillId="4" borderId="10" xfId="0" applyNumberFormat="1" applyFont="1" applyFill="1" applyBorder="1" applyAlignment="1" applyProtection="1">
      <alignment horizontal="center" vertical="center"/>
      <protection locked="0"/>
    </xf>
    <xf numFmtId="166" fontId="0" fillId="3" borderId="10" xfId="0" applyNumberFormat="1" applyFont="1" applyFill="1" applyBorder="1" applyAlignment="1" applyProtection="1">
      <alignment horizontal="center" vertical="center"/>
    </xf>
    <xf numFmtId="166" fontId="0" fillId="4" borderId="10" xfId="0" applyNumberFormat="1" applyFont="1" applyFill="1" applyBorder="1" applyAlignment="1" applyProtection="1">
      <alignment vertical="center"/>
      <protection locked="0"/>
    </xf>
    <xf numFmtId="166" fontId="0" fillId="3" borderId="10" xfId="0" applyNumberFormat="1" applyFont="1" applyFill="1" applyBorder="1" applyAlignment="1" applyProtection="1">
      <alignment vertical="center"/>
    </xf>
    <xf numFmtId="166" fontId="19" fillId="3" borderId="10" xfId="0" applyNumberFormat="1" applyFont="1" applyFill="1" applyBorder="1" applyAlignment="1" applyProtection="1">
      <alignment horizontal="center" vertical="center"/>
    </xf>
    <xf numFmtId="166" fontId="0" fillId="3" borderId="10" xfId="0" applyNumberFormat="1" applyFont="1" applyFill="1" applyBorder="1" applyProtection="1"/>
    <xf numFmtId="166" fontId="18" fillId="3" borderId="10" xfId="0" applyNumberFormat="1" applyFont="1" applyFill="1" applyBorder="1" applyProtection="1"/>
    <xf numFmtId="0" fontId="16" fillId="5" borderId="11" xfId="0" applyFont="1" applyFill="1" applyBorder="1" applyAlignment="1" applyProtection="1">
      <alignment horizontal="center" vertical="center"/>
      <protection locked="0"/>
    </xf>
    <xf numFmtId="0" fontId="0" fillId="6" borderId="13" xfId="0" applyFill="1" applyBorder="1" applyAlignment="1" applyProtection="1">
      <alignment horizontal="center" vertical="center"/>
      <protection locked="0"/>
    </xf>
    <xf numFmtId="0" fontId="17" fillId="7" borderId="10" xfId="0" applyFont="1" applyFill="1" applyBorder="1" applyAlignment="1" applyProtection="1">
      <alignment horizontal="center" vertical="center"/>
      <protection locked="0"/>
    </xf>
    <xf numFmtId="0" fontId="17" fillId="7" borderId="21" xfId="0" applyFont="1" applyFill="1" applyBorder="1" applyAlignment="1" applyProtection="1">
      <alignment horizontal="center" vertical="center"/>
      <protection locked="0"/>
    </xf>
    <xf numFmtId="0" fontId="17" fillId="7" borderId="13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16" fillId="2" borderId="24" xfId="0" applyFont="1" applyFill="1" applyBorder="1" applyAlignment="1" applyProtection="1">
      <alignment horizontal="center" vertical="center" wrapText="1"/>
      <protection locked="0"/>
    </xf>
    <xf numFmtId="0" fontId="0" fillId="6" borderId="21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8" fontId="0" fillId="0" borderId="7" xfId="0" applyNumberFormat="1" applyFont="1" applyFill="1" applyBorder="1" applyAlignment="1" applyProtection="1">
      <alignment horizontal="right"/>
      <protection locked="0"/>
    </xf>
    <xf numFmtId="0" fontId="0" fillId="8" borderId="1" xfId="0" applyFill="1" applyBorder="1"/>
    <xf numFmtId="0" fontId="16" fillId="2" borderId="31" xfId="0" applyFont="1" applyFill="1" applyBorder="1" applyAlignment="1" applyProtection="1">
      <alignment horizontal="center" vertical="center"/>
      <protection locked="0"/>
    </xf>
    <xf numFmtId="164" fontId="0" fillId="8" borderId="31" xfId="0" applyNumberFormat="1" applyFont="1" applyFill="1" applyBorder="1" applyAlignment="1" applyProtection="1">
      <alignment horizontal="center" vertical="center"/>
    </xf>
    <xf numFmtId="164" fontId="0" fillId="0" borderId="31" xfId="0" applyNumberFormat="1" applyFont="1" applyBorder="1" applyAlignment="1" applyProtection="1">
      <alignment horizontal="center" vertical="center"/>
    </xf>
    <xf numFmtId="164" fontId="0" fillId="3" borderId="31" xfId="0" applyNumberFormat="1" applyFont="1" applyFill="1" applyBorder="1" applyAlignment="1" applyProtection="1">
      <alignment horizontal="center" vertical="center"/>
    </xf>
    <xf numFmtId="164" fontId="0" fillId="3" borderId="21" xfId="0" applyNumberFormat="1" applyFont="1" applyFill="1" applyBorder="1" applyAlignment="1" applyProtection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15" xfId="0" applyNumberFormat="1" applyBorder="1" applyAlignment="1">
      <alignment horizontal="center" vertical="center"/>
    </xf>
    <xf numFmtId="166" fontId="8" fillId="0" borderId="32" xfId="0" applyNumberFormat="1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0" fontId="0" fillId="4" borderId="11" xfId="0" applyNumberFormat="1" applyFont="1" applyFill="1" applyBorder="1" applyAlignment="1" applyProtection="1">
      <alignment horizontal="left" vertical="center" wrapText="1"/>
      <protection locked="0"/>
    </xf>
    <xf numFmtId="0" fontId="0" fillId="4" borderId="11" xfId="0" applyNumberFormat="1" applyFont="1" applyFill="1" applyBorder="1" applyAlignment="1" applyProtection="1">
      <alignment horizontal="center" vertical="center" wrapText="1"/>
      <protection locked="0"/>
    </xf>
    <xf numFmtId="169" fontId="0" fillId="0" borderId="1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textRotation="90"/>
    </xf>
    <xf numFmtId="166" fontId="8" fillId="0" borderId="33" xfId="0" applyNumberFormat="1" applyFont="1" applyBorder="1" applyAlignment="1">
      <alignment horizontal="center" vertical="center"/>
    </xf>
    <xf numFmtId="166" fontId="8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66" fontId="8" fillId="3" borderId="12" xfId="0" applyNumberFormat="1" applyFont="1" applyFill="1" applyBorder="1" applyAlignment="1">
      <alignment horizontal="center" vertical="center"/>
    </xf>
    <xf numFmtId="0" fontId="15" fillId="2" borderId="34" xfId="0" applyFont="1" applyFill="1" applyBorder="1" applyAlignment="1">
      <alignment horizontal="center" vertical="center" wrapText="1"/>
    </xf>
    <xf numFmtId="0" fontId="15" fillId="2" borderId="35" xfId="0" applyFont="1" applyFill="1" applyBorder="1" applyAlignment="1">
      <alignment horizontal="center" vertical="center" wrapText="1"/>
    </xf>
    <xf numFmtId="0" fontId="15" fillId="2" borderId="34" xfId="0" applyNumberFormat="1" applyFont="1" applyFill="1" applyBorder="1" applyAlignment="1">
      <alignment horizontal="center" vertical="center" wrapText="1"/>
    </xf>
    <xf numFmtId="0" fontId="15" fillId="2" borderId="36" xfId="0" applyNumberFormat="1" applyFont="1" applyFill="1" applyBorder="1" applyAlignment="1">
      <alignment horizontal="center" vertical="center" wrapText="1"/>
    </xf>
    <xf numFmtId="14" fontId="0" fillId="3" borderId="34" xfId="0" applyNumberFormat="1" applyFont="1" applyFill="1" applyBorder="1" applyAlignment="1">
      <alignment horizontal="center" vertical="center"/>
    </xf>
    <xf numFmtId="0" fontId="0" fillId="3" borderId="36" xfId="0" applyNumberFormat="1" applyFont="1" applyFill="1" applyBorder="1" applyAlignment="1">
      <alignment horizontal="center" vertical="center"/>
    </xf>
    <xf numFmtId="14" fontId="0" fillId="0" borderId="37" xfId="0" applyNumberFormat="1" applyFont="1" applyBorder="1" applyAlignment="1">
      <alignment horizontal="center" vertical="center"/>
    </xf>
    <xf numFmtId="14" fontId="0" fillId="3" borderId="37" xfId="0" applyNumberFormat="1" applyFont="1" applyFill="1" applyBorder="1" applyAlignment="1">
      <alignment horizontal="center" vertical="center"/>
    </xf>
    <xf numFmtId="14" fontId="8" fillId="3" borderId="34" xfId="0" applyNumberFormat="1" applyFont="1" applyFill="1" applyBorder="1" applyAlignment="1">
      <alignment horizontal="center" vertical="center"/>
    </xf>
    <xf numFmtId="166" fontId="8" fillId="3" borderId="38" xfId="0" applyNumberFormat="1" applyFont="1" applyFill="1" applyBorder="1" applyAlignment="1">
      <alignment horizontal="center" vertical="center"/>
    </xf>
    <xf numFmtId="166" fontId="8" fillId="3" borderId="32" xfId="0" applyNumberFormat="1" applyFont="1" applyFill="1" applyBorder="1" applyAlignment="1">
      <alignment horizontal="center" vertical="center"/>
    </xf>
    <xf numFmtId="14" fontId="0" fillId="0" borderId="34" xfId="0" applyNumberFormat="1" applyFont="1" applyBorder="1" applyAlignment="1">
      <alignment horizontal="center" vertical="center"/>
    </xf>
    <xf numFmtId="14" fontId="8" fillId="0" borderId="34" xfId="0" applyNumberFormat="1" applyFont="1" applyBorder="1" applyAlignment="1">
      <alignment horizontal="center" vertical="center"/>
    </xf>
    <xf numFmtId="166" fontId="8" fillId="0" borderId="38" xfId="0" applyNumberFormat="1" applyFont="1" applyBorder="1" applyAlignment="1">
      <alignment horizontal="center" vertical="center"/>
    </xf>
    <xf numFmtId="14" fontId="8" fillId="3" borderId="16" xfId="0" applyNumberFormat="1" applyFont="1" applyFill="1" applyBorder="1" applyAlignment="1">
      <alignment horizontal="center" vertical="center"/>
    </xf>
    <xf numFmtId="166" fontId="8" fillId="3" borderId="39" xfId="0" applyNumberFormat="1" applyFont="1" applyFill="1" applyBorder="1" applyAlignment="1">
      <alignment horizontal="center" vertical="center"/>
    </xf>
    <xf numFmtId="14" fontId="16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8" fillId="3" borderId="32" xfId="0" applyNumberFormat="1" applyFon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6" fontId="0" fillId="3" borderId="34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166" fontId="0" fillId="3" borderId="1" xfId="0" applyNumberFormat="1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36" xfId="0" applyNumberFormat="1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 wrapText="1"/>
    </xf>
    <xf numFmtId="0" fontId="8" fillId="3" borderId="1" xfId="0" applyNumberFormat="1" applyFont="1" applyFill="1" applyBorder="1" applyAlignment="1">
      <alignment horizontal="center" vertical="center"/>
    </xf>
    <xf numFmtId="0" fontId="8" fillId="3" borderId="12" xfId="0" applyNumberFormat="1" applyFont="1" applyFill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32" xfId="0" applyNumberFormat="1" applyFont="1" applyBorder="1" applyAlignment="1">
      <alignment horizontal="center" vertical="center"/>
    </xf>
    <xf numFmtId="169" fontId="0" fillId="4" borderId="11" xfId="0" applyNumberFormat="1" applyFont="1" applyFill="1" applyBorder="1" applyAlignment="1" applyProtection="1">
      <alignment horizontal="center" vertical="center"/>
      <protection locked="0"/>
    </xf>
    <xf numFmtId="169" fontId="0" fillId="4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ont="1" applyFill="1" applyBorder="1" applyAlignment="1">
      <alignment horizontal="center" vertical="center"/>
    </xf>
    <xf numFmtId="166" fontId="8" fillId="0" borderId="42" xfId="0" applyNumberFormat="1" applyFont="1" applyBorder="1" applyAlignment="1">
      <alignment horizontal="center" vertical="center"/>
    </xf>
    <xf numFmtId="166" fontId="8" fillId="3" borderId="42" xfId="0" applyNumberFormat="1" applyFont="1" applyFill="1" applyBorder="1" applyAlignment="1">
      <alignment horizontal="center" vertical="center"/>
    </xf>
    <xf numFmtId="166" fontId="8" fillId="3" borderId="43" xfId="0" applyNumberFormat="1" applyFont="1" applyFill="1" applyBorder="1" applyAlignment="1">
      <alignment horizontal="center" vertical="center"/>
    </xf>
    <xf numFmtId="166" fontId="23" fillId="3" borderId="44" xfId="0" applyNumberFormat="1" applyFont="1" applyFill="1" applyBorder="1" applyAlignment="1">
      <alignment horizontal="center" vertical="center"/>
    </xf>
    <xf numFmtId="166" fontId="23" fillId="3" borderId="45" xfId="0" applyNumberFormat="1" applyFont="1" applyFill="1" applyBorder="1" applyAlignment="1">
      <alignment horizontal="center" vertical="center"/>
    </xf>
    <xf numFmtId="166" fontId="8" fillId="3" borderId="28" xfId="0" applyNumberFormat="1" applyFont="1" applyFill="1" applyBorder="1" applyAlignment="1">
      <alignment horizontal="center" vertical="center"/>
    </xf>
    <xf numFmtId="166" fontId="0" fillId="3" borderId="13" xfId="0" applyNumberFormat="1" applyFont="1" applyFill="1" applyBorder="1" applyAlignment="1">
      <alignment horizontal="center" vertic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166" fontId="0" fillId="3" borderId="40" xfId="0" applyNumberFormat="1" applyFont="1" applyFill="1" applyBorder="1" applyAlignment="1">
      <alignment horizontal="center" vertical="center"/>
    </xf>
    <xf numFmtId="166" fontId="0" fillId="0" borderId="41" xfId="0" applyNumberFormat="1" applyFont="1" applyFill="1" applyBorder="1" applyAlignment="1">
      <alignment horizontal="center" vertical="center"/>
    </xf>
    <xf numFmtId="166" fontId="0" fillId="3" borderId="41" xfId="0" applyNumberFormat="1" applyFont="1" applyFill="1" applyBorder="1" applyAlignment="1">
      <alignment horizontal="center" vertical="center"/>
    </xf>
    <xf numFmtId="0" fontId="0" fillId="3" borderId="24" xfId="0" applyNumberFormat="1" applyFont="1" applyFill="1" applyBorder="1" applyAlignment="1">
      <alignment horizontal="center" vertical="center"/>
    </xf>
    <xf numFmtId="0" fontId="4" fillId="0" borderId="20" xfId="0" applyNumberFormat="1" applyFont="1" applyBorder="1" applyAlignment="1">
      <alignment horizontal="center" vertical="center"/>
    </xf>
    <xf numFmtId="166" fontId="0" fillId="0" borderId="48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169" fontId="0" fillId="0" borderId="45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0" fillId="0" borderId="26" xfId="0" applyNumberFormat="1" applyFont="1" applyFill="1" applyBorder="1" applyAlignment="1">
      <alignment horizontal="center" vertical="center"/>
    </xf>
    <xf numFmtId="166" fontId="8" fillId="3" borderId="16" xfId="0" applyNumberFormat="1" applyFont="1" applyFill="1" applyBorder="1" applyAlignment="1">
      <alignment horizontal="center" vertical="center"/>
    </xf>
    <xf numFmtId="166" fontId="8" fillId="3" borderId="50" xfId="0" applyNumberFormat="1" applyFont="1" applyFill="1" applyBorder="1" applyAlignment="1">
      <alignment horizontal="center" vertical="center"/>
    </xf>
    <xf numFmtId="0" fontId="8" fillId="3" borderId="50" xfId="0" applyNumberFormat="1" applyFont="1" applyFill="1" applyBorder="1" applyAlignment="1">
      <alignment horizontal="center" vertical="center"/>
    </xf>
    <xf numFmtId="0" fontId="8" fillId="3" borderId="51" xfId="0" applyNumberFormat="1" applyFont="1" applyFill="1" applyBorder="1" applyAlignment="1">
      <alignment horizontal="center" vertical="center"/>
    </xf>
    <xf numFmtId="166" fontId="8" fillId="3" borderId="51" xfId="0" applyNumberFormat="1" applyFont="1" applyFill="1" applyBorder="1" applyAlignment="1">
      <alignment horizontal="center" vertical="center"/>
    </xf>
    <xf numFmtId="0" fontId="8" fillId="3" borderId="9" xfId="0" applyNumberFormat="1" applyFont="1" applyFill="1" applyBorder="1" applyAlignment="1">
      <alignment horizontal="center" vertical="center"/>
    </xf>
    <xf numFmtId="0" fontId="15" fillId="2" borderId="35" xfId="0" applyNumberFormat="1" applyFont="1" applyFill="1" applyBorder="1" applyAlignment="1">
      <alignment horizontal="center" vertical="center" wrapText="1"/>
    </xf>
    <xf numFmtId="166" fontId="8" fillId="3" borderId="17" xfId="0" applyNumberFormat="1" applyFont="1" applyFill="1" applyBorder="1" applyAlignment="1">
      <alignment horizontal="center" vertical="center"/>
    </xf>
    <xf numFmtId="0" fontId="23" fillId="3" borderId="44" xfId="0" applyNumberFormat="1" applyFont="1" applyFill="1" applyBorder="1" applyAlignment="1">
      <alignment horizontal="center" vertical="center"/>
    </xf>
    <xf numFmtId="0" fontId="23" fillId="3" borderId="45" xfId="0" applyNumberFormat="1" applyFont="1" applyFill="1" applyBorder="1" applyAlignment="1">
      <alignment horizontal="center" vertical="center"/>
    </xf>
    <xf numFmtId="0" fontId="8" fillId="3" borderId="27" xfId="0" applyNumberFormat="1" applyFont="1" applyFill="1" applyBorder="1" applyAlignment="1">
      <alignment horizontal="center" vertical="center"/>
    </xf>
    <xf numFmtId="0" fontId="23" fillId="3" borderId="46" xfId="0" applyNumberFormat="1" applyFont="1" applyFill="1" applyBorder="1" applyAlignment="1">
      <alignment horizontal="center" vertical="center"/>
    </xf>
    <xf numFmtId="166" fontId="0" fillId="0" borderId="13" xfId="0" applyNumberFormat="1" applyFont="1" applyFill="1" applyBorder="1" applyAlignment="1">
      <alignment horizontal="center" vertical="center"/>
    </xf>
    <xf numFmtId="0" fontId="0" fillId="0" borderId="7" xfId="0" applyNumberFormat="1" applyFont="1" applyFill="1" applyBorder="1" applyAlignment="1">
      <alignment horizontal="center" vertical="center"/>
    </xf>
    <xf numFmtId="166" fontId="0" fillId="0" borderId="22" xfId="0" applyNumberFormat="1" applyFont="1" applyFill="1" applyBorder="1" applyAlignment="1">
      <alignment horizontal="center" vertical="center"/>
    </xf>
    <xf numFmtId="166" fontId="0" fillId="0" borderId="7" xfId="0" applyNumberFormat="1" applyFont="1" applyFill="1" applyBorder="1" applyAlignment="1">
      <alignment horizontal="center" vertical="center"/>
    </xf>
    <xf numFmtId="0" fontId="24" fillId="2" borderId="24" xfId="0" applyNumberFormat="1" applyFont="1" applyFill="1" applyBorder="1" applyAlignment="1">
      <alignment horizontal="center" vertical="center" wrapText="1"/>
    </xf>
    <xf numFmtId="0" fontId="25" fillId="0" borderId="1" xfId="0" applyNumberFormat="1" applyFont="1" applyBorder="1" applyAlignment="1">
      <alignment horizontal="center" vertical="center"/>
    </xf>
    <xf numFmtId="0" fontId="15" fillId="2" borderId="24" xfId="0" applyNumberFormat="1" applyFont="1" applyFill="1" applyBorder="1" applyAlignment="1">
      <alignment horizontal="center" vertical="center" wrapText="1"/>
    </xf>
    <xf numFmtId="0" fontId="24" fillId="2" borderId="40" xfId="0" applyNumberFormat="1" applyFont="1" applyFill="1" applyBorder="1" applyAlignment="1">
      <alignment horizontal="center" vertical="center" wrapText="1"/>
    </xf>
    <xf numFmtId="0" fontId="24" fillId="2" borderId="0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 wrapText="1"/>
    </xf>
    <xf numFmtId="0" fontId="0" fillId="0" borderId="47" xfId="0" applyNumberFormat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textRotation="90"/>
    </xf>
    <xf numFmtId="0" fontId="4" fillId="0" borderId="35" xfId="0" applyFont="1" applyBorder="1" applyAlignment="1">
      <alignment horizontal="center" vertical="center" textRotation="90"/>
    </xf>
    <xf numFmtId="0" fontId="4" fillId="3" borderId="17" xfId="0" applyFont="1" applyFill="1" applyBorder="1" applyAlignment="1">
      <alignment horizontal="center" vertical="center" textRotation="90"/>
    </xf>
    <xf numFmtId="0" fontId="0" fillId="0" borderId="2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23" fillId="3" borderId="55" xfId="0" applyNumberFormat="1" applyFont="1" applyFill="1" applyBorder="1" applyAlignment="1">
      <alignment horizontal="center" vertical="center"/>
    </xf>
    <xf numFmtId="0" fontId="23" fillId="0" borderId="56" xfId="0" applyNumberFormat="1" applyFont="1" applyFill="1" applyBorder="1" applyAlignment="1">
      <alignment horizontal="center" vertical="center"/>
    </xf>
    <xf numFmtId="0" fontId="23" fillId="3" borderId="56" xfId="0" applyNumberFormat="1" applyFont="1" applyFill="1" applyBorder="1" applyAlignment="1">
      <alignment horizontal="center" vertical="center"/>
    </xf>
    <xf numFmtId="0" fontId="23" fillId="0" borderId="57" xfId="0" applyNumberFormat="1" applyFont="1" applyFill="1" applyBorder="1" applyAlignment="1">
      <alignment horizontal="center" vertical="center"/>
    </xf>
    <xf numFmtId="166" fontId="23" fillId="3" borderId="46" xfId="0" applyNumberFormat="1" applyFont="1" applyFill="1" applyBorder="1" applyAlignment="1">
      <alignment horizontal="center" vertical="center"/>
    </xf>
    <xf numFmtId="166" fontId="0" fillId="0" borderId="59" xfId="0" applyNumberForma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169" fontId="0" fillId="0" borderId="49" xfId="0" applyNumberFormat="1" applyBorder="1" applyAlignment="1">
      <alignment horizontal="center" vertical="center"/>
    </xf>
    <xf numFmtId="169" fontId="0" fillId="0" borderId="59" xfId="0" applyNumberFormat="1" applyBorder="1" applyAlignment="1">
      <alignment horizontal="center" vertical="center"/>
    </xf>
    <xf numFmtId="0" fontId="0" fillId="0" borderId="4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26" fillId="0" borderId="27" xfId="0" applyFont="1" applyBorder="1" applyAlignment="1">
      <alignment horizontal="center" vertical="center" textRotation="90"/>
    </xf>
    <xf numFmtId="0" fontId="26" fillId="0" borderId="28" xfId="0" applyFont="1" applyBorder="1" applyAlignment="1">
      <alignment horizontal="center" vertical="center" textRotation="90"/>
    </xf>
    <xf numFmtId="0" fontId="26" fillId="0" borderId="30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left" vertical="center"/>
    </xf>
    <xf numFmtId="0" fontId="6" fillId="0" borderId="21" xfId="0" applyFont="1" applyBorder="1" applyAlignment="1">
      <alignment horizontal="left" vertical="center"/>
    </xf>
    <xf numFmtId="0" fontId="6" fillId="0" borderId="31" xfId="0" applyFont="1" applyBorder="1" applyAlignment="1">
      <alignment horizontal="left" vertical="center"/>
    </xf>
    <xf numFmtId="0" fontId="6" fillId="0" borderId="22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top"/>
    </xf>
    <xf numFmtId="0" fontId="9" fillId="0" borderId="31" xfId="0" applyFont="1" applyBorder="1" applyAlignment="1">
      <alignment horizontal="center" vertical="top"/>
    </xf>
    <xf numFmtId="0" fontId="9" fillId="0" borderId="22" xfId="0" applyFont="1" applyBorder="1" applyAlignment="1">
      <alignment horizontal="center" vertical="top"/>
    </xf>
    <xf numFmtId="0" fontId="9" fillId="0" borderId="53" xfId="0" applyFont="1" applyBorder="1" applyAlignment="1">
      <alignment horizontal="center" vertical="top"/>
    </xf>
    <xf numFmtId="0" fontId="9" fillId="0" borderId="52" xfId="0" applyFont="1" applyBorder="1" applyAlignment="1">
      <alignment horizontal="center" vertical="top"/>
    </xf>
    <xf numFmtId="0" fontId="9" fillId="0" borderId="54" xfId="0" applyFont="1" applyBorder="1" applyAlignment="1">
      <alignment horizontal="center" vertical="top"/>
    </xf>
    <xf numFmtId="0" fontId="11" fillId="0" borderId="4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69" fontId="6" fillId="0" borderId="13" xfId="0" applyNumberFormat="1" applyFont="1" applyBorder="1" applyAlignment="1">
      <alignment horizontal="center" vertical="center"/>
    </xf>
    <xf numFmtId="169" fontId="6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9" borderId="53" xfId="0" applyFont="1" applyFill="1" applyBorder="1" applyAlignment="1">
      <alignment horizontal="center" vertical="center"/>
    </xf>
    <xf numFmtId="0" fontId="7" fillId="9" borderId="52" xfId="0" applyFont="1" applyFill="1" applyBorder="1" applyAlignment="1">
      <alignment horizontal="center" vertical="center"/>
    </xf>
    <xf numFmtId="0" fontId="7" fillId="9" borderId="54" xfId="0" applyFont="1" applyFill="1" applyBorder="1" applyAlignment="1">
      <alignment horizontal="center" vertical="center"/>
    </xf>
  </cellXfs>
  <cellStyles count="1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Normal" xfId="0" builtinId="0"/>
  </cellStyles>
  <dxfs count="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366FF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[h]:mm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dd\,\ dd\ mmmm\ yyyy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dd\,\ dd\ mmmm\ yyyy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mm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  <protection locked="1" hidden="0"/>
    </dxf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numFmt numFmtId="166" formatCode="h:mm;@"/>
    </dxf>
    <dxf>
      <numFmt numFmtId="166" formatCode="h:mm;@"/>
      <border>
        <left style="medium">
          <color auto="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41414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 outline="0">
        <left style="medium">
          <color indexed="64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right style="medium">
          <color auto="1"/>
        </right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431800</xdr:colOff>
      <xdr:row>0</xdr:row>
      <xdr:rowOff>203200</xdr:rowOff>
    </xdr:from>
    <xdr:to>
      <xdr:col>3</xdr:col>
      <xdr:colOff>1790700</xdr:colOff>
      <xdr:row>0</xdr:row>
      <xdr:rowOff>441325</xdr:rowOff>
    </xdr:to>
    <xdr:sp macro="[0]!AjoutDat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/>
      </xdr:nvSpPr>
      <xdr:spPr>
        <a:xfrm>
          <a:off x="2908300" y="203200"/>
          <a:ext cx="1358900" cy="2381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Nouveau Tableau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3" displayName="Table3" ref="A5:L40" totalsRowShown="0" tableBorderDxfId="79">
  <autoFilter ref="A5:L40"/>
  <tableColumns count="12">
    <tableColumn id="1" name="Référence" dataDxfId="78"/>
    <tableColumn id="2" name="Semaine"/>
    <tableColumn id="3" name="Date"/>
    <tableColumn id="4" name="PRESENCE" dataDxfId="77"/>
    <tableColumn id="13" name="Panier " dataDxfId="76">
      <calculatedColumnFormula>IF(D6="",0,1)</calculatedColumnFormula>
    </tableColumn>
    <tableColumn id="5" name="DEL" dataDxfId="75"/>
    <tableColumn id="6" name="DIR" dataDxfId="74"/>
    <tableColumn id="8" name="Autres"/>
    <tableColumn id="9" name="HN 21"/>
    <tableColumn id="11" name="HN21" dataDxfId="73">
      <calculatedColumnFormula>MIN(IF(I6="","",(I6-INT(I6))*24),1)</calculatedColumnFormula>
    </tableColumn>
    <tableColumn id="12" name="HN 22" dataDxfId="72">
      <calculatedColumnFormula>IF(VLOOKUP($A6,Table2[[Référence]:[Temps de déchargement]],7,FALSE)="","",IF(VLOOKUP($A6,Table2[[Référence]:[Temps de déchargement]],7,FALSE)&lt;$R$2,$R$2-VLOOKUP($A6,Table2[[Référence]:[Temps de déchargement]],7,FALSE),IF(VLOOKUP($A6,Table2[[Référence]:[Temps de déchargement]],7,FALSE)+$D6&gt;$R$1,VLOOKUP($A6,Table2[[Référence]:[Temps de déchargement]],7,FALSE)+$D6-$R$1,"")))</calculatedColumnFormula>
    </tableColumn>
    <tableColumn id="10" name="HN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22" totalsRowShown="0" headerRowDxfId="71" dataDxfId="70">
  <autoFilter ref="A1:E22"/>
  <tableColumns count="5">
    <tableColumn id="1" name="POSITION" dataDxfId="69"/>
    <tableColumn id="2" name="MATRICULE" dataDxfId="68"/>
    <tableColumn id="3" name="NOM" dataDxfId="67"/>
    <tableColumn id="4" name="PRENOM" dataDxfId="66"/>
    <tableColumn id="5" name="BASE CONTRAT" dataDxfId="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2:BK23" totalsRowShown="0" headerRowDxfId="64" tableBorderDxfId="63">
  <autoFilter ref="A2:BK23"/>
  <tableColumns count="63">
    <tableColumn id="1" name="Année" dataDxfId="62">
      <calculatedColumnFormula>IF(D3="","",$D3)</calculatedColumnFormula>
    </tableColumn>
    <tableColumn id="2" name="Mois" dataDxfId="61">
      <calculatedColumnFormula>IF(D3="","",D3)</calculatedColumnFormula>
    </tableColumn>
    <tableColumn id="3" name="Semaine" dataDxfId="60">
      <calculatedColumnFormula>IF(D3="","",WEEKNUM(D3,2))</calculatedColumnFormula>
    </tableColumn>
    <tableColumn id="4" name="Jour" dataDxfId="59"/>
    <tableColumn id="64" name="Chauffeur" dataDxfId="58"/>
    <tableColumn id="5" name="Référence" dataDxfId="57">
      <calculatedColumnFormula>CONCATENATE($E3,$D3)</calculatedColumnFormula>
    </tableColumn>
    <tableColumn id="63" name="Remarque" dataDxfId="56"/>
    <tableColumn id="62" name="N° Camion" dataDxfId="55"/>
    <tableColumn id="7" name="Km Début" dataDxfId="54"/>
    <tableColumn id="8" name="Km Fin" dataDxfId="53"/>
    <tableColumn id="9" name="Total Km" dataDxfId="52">
      <calculatedColumnFormula>J3-I3</calculatedColumnFormula>
    </tableColumn>
    <tableColumn id="10" name="heure début 1" dataDxfId="51"/>
    <tableColumn id="11" name="heure fin 1" dataDxfId="50"/>
    <tableColumn id="12" name="Total1" dataDxfId="49">
      <calculatedColumnFormula>IF(M3="",0,M3-L3)</calculatedColumnFormula>
    </tableColumn>
    <tableColumn id="13" name="temps de conduite 1" dataDxfId="48">
      <calculatedColumnFormula>IF(P3="",0,P3-M3)</calculatedColumnFormula>
    </tableColumn>
    <tableColumn id="14" name="heure début 2" dataDxfId="47"/>
    <tableColumn id="15" name="heure fin 2" dataDxfId="46"/>
    <tableColumn id="16" name="Total 2" dataDxfId="45">
      <calculatedColumnFormula>IF(Q3="",0,Q3-P3)</calculatedColumnFormula>
    </tableColumn>
    <tableColumn id="17" name="temps de conduite 2" dataDxfId="44">
      <calculatedColumnFormula>IF(T3="",0,T3-Q3)</calculatedColumnFormula>
    </tableColumn>
    <tableColumn id="18" name="heure début 3" dataDxfId="43"/>
    <tableColumn id="19" name="heure fin 3" dataDxfId="42"/>
    <tableColumn id="20" name="Total 3" dataDxfId="41">
      <calculatedColumnFormula>IF(U3="",0,U3-T3)</calculatedColumnFormula>
    </tableColumn>
    <tableColumn id="21" name="temps de conduite 3" dataDxfId="40">
      <calculatedColumnFormula>IF(X3="",0,X3-U3)</calculatedColumnFormula>
    </tableColumn>
    <tableColumn id="22" name="heure début 4" dataDxfId="39"/>
    <tableColumn id="23" name="heure fin 4" dataDxfId="38"/>
    <tableColumn id="24" name="Total 4" dataDxfId="37">
      <calculatedColumnFormula>IF(Y3="",0,Y3-X3)</calculatedColumnFormula>
    </tableColumn>
    <tableColumn id="25" name="temps de conduite 4" dataDxfId="36">
      <calculatedColumnFormula>IF(AB3="",0,AB3-Y3)</calculatedColumnFormula>
    </tableColumn>
    <tableColumn id="26" name="heure début 5" dataDxfId="35"/>
    <tableColumn id="27" name="heure fin 5" dataDxfId="34"/>
    <tableColumn id="28" name="Total 5" dataDxfId="33">
      <calculatedColumnFormula>IF(AC3="",0,AC3-AB3)</calculatedColumnFormula>
    </tableColumn>
    <tableColumn id="29" name="temps de conduite 5" dataDxfId="32">
      <calculatedColumnFormula>IF(AF3="",0,AF3-AC3)</calculatedColumnFormula>
    </tableColumn>
    <tableColumn id="30" name="heure début 6" dataDxfId="31"/>
    <tableColumn id="31" name="heure fin 6" dataDxfId="30"/>
    <tableColumn id="32" name="Total 6" dataDxfId="29">
      <calculatedColumnFormula>IF(AG3="",0,AG3-AF3)</calculatedColumnFormula>
    </tableColumn>
    <tableColumn id="33" name="temps de conduite 6" dataDxfId="28">
      <calculatedColumnFormula>IF(AJ3="",0,AJ3-AG3)</calculatedColumnFormula>
    </tableColumn>
    <tableColumn id="34" name="heure début 7" dataDxfId="27"/>
    <tableColumn id="35" name="heure fin 7" dataDxfId="26"/>
    <tableColumn id="36" name="Total 7" dataDxfId="25">
      <calculatedColumnFormula>IF(AK3="",0,AK3-AJ3)</calculatedColumnFormula>
    </tableColumn>
    <tableColumn id="37" name="temps de conduite 7" dataDxfId="24">
      <calculatedColumnFormula>IF(AN3="",0,AN3-AK3)</calculatedColumnFormula>
    </tableColumn>
    <tableColumn id="38" name="heure début 8" dataDxfId="23"/>
    <tableColumn id="39" name="heure fin 8" dataDxfId="22"/>
    <tableColumn id="40" name="Total 8" dataDxfId="21">
      <calculatedColumnFormula>IF(AO3="",0,AO3-AN3)</calculatedColumnFormula>
    </tableColumn>
    <tableColumn id="41" name="temps de conduite 8" dataDxfId="20">
      <calculatedColumnFormula>IF(AR3="",0,AR3-AO3)</calculatedColumnFormula>
    </tableColumn>
    <tableColumn id="42" name="heure début 9" dataDxfId="19"/>
    <tableColumn id="43" name="heure fin 9" dataDxfId="18"/>
    <tableColumn id="44" name="Total 9" dataDxfId="17">
      <calculatedColumnFormula>IF(AS3="",0,AS3-AR3)</calculatedColumnFormula>
    </tableColumn>
    <tableColumn id="45" name="temps de conduite 9" dataDxfId="16">
      <calculatedColumnFormula>IF(AV3="",0,AV3-AS3)</calculatedColumnFormula>
    </tableColumn>
    <tableColumn id="46" name="heure début 10" dataDxfId="15"/>
    <tableColumn id="47" name="heure fin 10" dataDxfId="14"/>
    <tableColumn id="48" name="Total 10" dataDxfId="13">
      <calculatedColumnFormula>IF(AW3="",0,AW3-AV3)</calculatedColumnFormula>
    </tableColumn>
    <tableColumn id="49" name="Début" dataDxfId="12"/>
    <tableColumn id="50" name="Fin" dataDxfId="11"/>
    <tableColumn id="51" name="Total" dataDxfId="10">
      <calculatedColumnFormula>IF(AZ3="",0,AZ3-AY3)</calculatedColumnFormula>
    </tableColumn>
    <tableColumn id="52" name="Début2" dataDxfId="9"/>
    <tableColumn id="53" name="Fin2" dataDxfId="8"/>
    <tableColumn id="54" name="Total2" dataDxfId="7">
      <calculatedColumnFormula>IF(BC3="",0,BC3-BB3)</calculatedColumnFormula>
    </tableColumn>
    <tableColumn id="55" name="TOTAL P1/P2" dataDxfId="6">
      <calculatedColumnFormula>BA3+BD3</calculatedColumnFormula>
    </tableColumn>
    <tableColumn id="56" name="Alerte 10h" dataDxfId="5">
      <calculatedColumnFormula>IF(BJ3&gt;$BO$3,"Infraction","")</calculatedColumnFormula>
    </tableColumn>
    <tableColumn id="57" name="Alerte 6h" dataDxfId="4">
      <calculatedColumnFormula>IF(BJ3&gt;=$BP$3,IF(AY3="","Infraction",IF(AY3-L3&lt;$BP$3,IF(BA3&gt;=$BR$3,"",IF(BB3="","Infraction",IF(BB3-L3&lt;$BP$3,IF(BE3&gt;=$BR$3,"","Infraction"),"Infraction"))),"Infraction")),"")</calculatedColumnFormula>
    </tableColumn>
    <tableColumn id="58" name="Alerte 4h30" dataDxfId="3">
      <calculatedColumnFormula>IF(BI3&gt;=$BQ$3,IF(AY3="","Infraction",IF(AY3-M3-BM3&lt;=$BQ$3,IF(BA3&lt;$BR$5,"Infraction",IF(BA3&gt;=$BR$4,"",IF(BB3="","Infraction",IF(BB3-M3-BN3&lt;=$BQ$3,IF(BD3&lt;$BR$3,"Infraction",IF(BE3&gt;=$BR$4,"","Infraction")),"Infraction")))),"Infraction")),"")</calculatedColumnFormula>
    </tableColumn>
    <tableColumn id="59" name="Total temps conduite" dataDxfId="2">
      <calculatedColumnFormula>O3+S3+W3+AA3+AE3+AI3+AM3+AQ3</calculatedColumnFormula>
    </tableColumn>
    <tableColumn id="60" name="Total temps travail" dataDxfId="1">
      <calculatedColumnFormula>(AT3+AQ3+AP3+AM3+AL3+AI3+AH3+AE3+AD3+AA3+Z3+W3+V3+S3+R3+O3+N3)</calculatedColumnFormula>
    </tableColumn>
    <tableColumn id="61" name="Temps de déchargement" dataDxfId="0">
      <calculatedColumnFormula>R3+V3+Z3+AD3+AH3+AL3+AP3+AT3+N3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S367"/>
  <sheetViews>
    <sheetView workbookViewId="0">
      <selection activeCell="K7" sqref="K7"/>
    </sheetView>
  </sheetViews>
  <sheetFormatPr baseColWidth="10" defaultColWidth="10.83203125" defaultRowHeight="14" x14ac:dyDescent="0"/>
  <cols>
    <col min="1" max="1" width="15.83203125" style="3" customWidth="1"/>
    <col min="2" max="2" width="9.1640625" style="3" customWidth="1"/>
    <col min="3" max="3" width="12.6640625" style="3" customWidth="1"/>
    <col min="4" max="4" width="10.83203125" style="3"/>
    <col min="5" max="123" width="8.6640625" style="3" customWidth="1"/>
    <col min="124" max="16384" width="10.83203125" style="3"/>
  </cols>
  <sheetData>
    <row r="1" spans="1:123">
      <c r="A1" s="4"/>
      <c r="B1" s="4"/>
      <c r="C1" s="4"/>
      <c r="D1" s="10" t="s">
        <v>14</v>
      </c>
      <c r="E1" s="4">
        <v>1</v>
      </c>
      <c r="F1" s="9">
        <v>2</v>
      </c>
      <c r="G1" s="9">
        <v>3</v>
      </c>
      <c r="H1" s="9">
        <v>4</v>
      </c>
      <c r="I1" s="9">
        <v>5</v>
      </c>
      <c r="J1" s="9">
        <v>6</v>
      </c>
      <c r="K1" s="9">
        <v>7</v>
      </c>
      <c r="L1" s="9">
        <v>8</v>
      </c>
      <c r="M1" s="9">
        <v>9</v>
      </c>
      <c r="N1" s="9">
        <v>10</v>
      </c>
      <c r="O1" s="9">
        <v>11</v>
      </c>
      <c r="P1" s="9">
        <v>12</v>
      </c>
      <c r="Q1" s="9">
        <v>13</v>
      </c>
      <c r="R1" s="9">
        <v>14</v>
      </c>
      <c r="S1" s="9">
        <v>15</v>
      </c>
      <c r="T1" s="9">
        <v>16</v>
      </c>
      <c r="U1" s="9">
        <v>17</v>
      </c>
      <c r="V1" s="9">
        <v>18</v>
      </c>
      <c r="W1" s="9">
        <v>19</v>
      </c>
      <c r="X1" s="9">
        <v>20</v>
      </c>
      <c r="Y1" s="9">
        <v>21</v>
      </c>
      <c r="Z1" s="9">
        <v>22</v>
      </c>
      <c r="AA1" s="9">
        <v>23</v>
      </c>
      <c r="AB1" s="9">
        <v>24</v>
      </c>
      <c r="AC1" s="9">
        <v>25</v>
      </c>
      <c r="AD1" s="9">
        <v>26</v>
      </c>
      <c r="AE1" s="9">
        <v>27</v>
      </c>
      <c r="AF1" s="9">
        <v>28</v>
      </c>
      <c r="AG1" s="9">
        <v>29</v>
      </c>
      <c r="AH1" s="9">
        <v>30</v>
      </c>
      <c r="AI1" s="9">
        <v>31</v>
      </c>
      <c r="AJ1" s="9">
        <v>32</v>
      </c>
      <c r="AK1" s="9">
        <v>33</v>
      </c>
      <c r="AL1" s="9">
        <v>34</v>
      </c>
      <c r="AM1" s="9">
        <v>35</v>
      </c>
      <c r="AN1" s="9">
        <v>36</v>
      </c>
      <c r="AO1" s="9">
        <v>37</v>
      </c>
      <c r="AP1" s="9">
        <v>38</v>
      </c>
      <c r="AQ1" s="9">
        <v>39</v>
      </c>
      <c r="AR1" s="9">
        <v>40</v>
      </c>
      <c r="AS1" s="9">
        <v>41</v>
      </c>
      <c r="AT1" s="9">
        <v>42</v>
      </c>
      <c r="AU1" s="9">
        <v>43</v>
      </c>
      <c r="AV1" s="9">
        <v>44</v>
      </c>
      <c r="AW1" s="9">
        <v>45</v>
      </c>
      <c r="AX1" s="9">
        <v>46</v>
      </c>
      <c r="AY1" s="9">
        <v>47</v>
      </c>
      <c r="AZ1" s="9">
        <v>48</v>
      </c>
      <c r="BA1" s="9">
        <v>49</v>
      </c>
      <c r="BB1" s="9">
        <v>50</v>
      </c>
      <c r="BC1" s="9">
        <v>51</v>
      </c>
      <c r="BD1" s="9">
        <v>52</v>
      </c>
      <c r="BE1" s="9">
        <v>53</v>
      </c>
      <c r="BF1" s="9">
        <v>54</v>
      </c>
      <c r="BG1" s="9">
        <v>55</v>
      </c>
      <c r="BH1" s="9">
        <v>56</v>
      </c>
      <c r="BI1" s="9">
        <v>57</v>
      </c>
      <c r="BJ1" s="9">
        <v>58</v>
      </c>
      <c r="BK1" s="9">
        <v>59</v>
      </c>
      <c r="BL1" s="9">
        <v>60</v>
      </c>
      <c r="BM1" s="9">
        <v>61</v>
      </c>
      <c r="BN1" s="9">
        <v>62</v>
      </c>
      <c r="BO1" s="9">
        <v>63</v>
      </c>
      <c r="BP1" s="9">
        <v>64</v>
      </c>
      <c r="BQ1" s="9">
        <v>65</v>
      </c>
      <c r="BR1" s="9">
        <v>66</v>
      </c>
      <c r="BS1" s="9">
        <v>67</v>
      </c>
      <c r="BT1" s="9">
        <v>68</v>
      </c>
      <c r="BU1" s="9">
        <v>69</v>
      </c>
      <c r="BV1" s="9">
        <v>70</v>
      </c>
      <c r="BW1" s="9">
        <v>71</v>
      </c>
      <c r="BX1" s="9">
        <v>72</v>
      </c>
      <c r="BY1" s="9">
        <v>73</v>
      </c>
      <c r="BZ1" s="9">
        <v>74</v>
      </c>
      <c r="CA1" s="9">
        <v>75</v>
      </c>
      <c r="CB1" s="9">
        <v>76</v>
      </c>
      <c r="CC1" s="9">
        <v>77</v>
      </c>
      <c r="CD1" s="9">
        <v>78</v>
      </c>
      <c r="CE1" s="9">
        <v>79</v>
      </c>
      <c r="CF1" s="9">
        <v>80</v>
      </c>
      <c r="CG1" s="9">
        <v>81</v>
      </c>
      <c r="CH1" s="9">
        <v>82</v>
      </c>
      <c r="CI1" s="9">
        <v>83</v>
      </c>
      <c r="CJ1" s="9">
        <v>84</v>
      </c>
      <c r="CK1" s="9">
        <v>85</v>
      </c>
      <c r="CL1" s="9">
        <v>86</v>
      </c>
      <c r="CM1" s="9">
        <v>87</v>
      </c>
      <c r="CN1" s="9">
        <v>88</v>
      </c>
      <c r="CO1" s="9">
        <v>89</v>
      </c>
      <c r="CP1" s="9">
        <v>90</v>
      </c>
      <c r="CQ1" s="9">
        <v>91</v>
      </c>
      <c r="CR1" s="9">
        <v>92</v>
      </c>
      <c r="CS1" s="9">
        <v>93</v>
      </c>
      <c r="CT1" s="9">
        <v>94</v>
      </c>
      <c r="CU1" s="9">
        <v>95</v>
      </c>
      <c r="CV1" s="9">
        <v>96</v>
      </c>
      <c r="CW1" s="9">
        <v>97</v>
      </c>
      <c r="CX1" s="9">
        <v>98</v>
      </c>
      <c r="CY1" s="9">
        <v>99</v>
      </c>
      <c r="CZ1" s="9">
        <v>100</v>
      </c>
      <c r="DA1" s="9">
        <v>101</v>
      </c>
      <c r="DB1" s="9">
        <v>102</v>
      </c>
      <c r="DC1" s="9">
        <v>103</v>
      </c>
      <c r="DD1" s="9">
        <v>104</v>
      </c>
      <c r="DE1" s="9">
        <v>105</v>
      </c>
      <c r="DF1" s="9">
        <v>106</v>
      </c>
      <c r="DG1" s="9">
        <v>107</v>
      </c>
      <c r="DH1" s="9">
        <v>108</v>
      </c>
      <c r="DI1" s="9">
        <v>109</v>
      </c>
      <c r="DJ1" s="9">
        <v>110</v>
      </c>
      <c r="DK1" s="9">
        <v>111</v>
      </c>
      <c r="DL1" s="9">
        <v>112</v>
      </c>
      <c r="DM1" s="9">
        <v>113</v>
      </c>
      <c r="DN1" s="9">
        <v>114</v>
      </c>
      <c r="DO1" s="9">
        <v>115</v>
      </c>
      <c r="DP1" s="9">
        <v>116</v>
      </c>
      <c r="DQ1" s="9">
        <v>117</v>
      </c>
      <c r="DR1" s="9">
        <v>118</v>
      </c>
      <c r="DS1" s="9">
        <v>119</v>
      </c>
    </row>
    <row r="2" spans="1:123" ht="150" customHeight="1">
      <c r="A2" s="4" t="s">
        <v>20</v>
      </c>
      <c r="B2" s="4" t="s">
        <v>21</v>
      </c>
      <c r="C2" s="4" t="s">
        <v>22</v>
      </c>
      <c r="D2" s="11" t="s">
        <v>18</v>
      </c>
      <c r="E2" s="12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12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12" t="str">
        <f>CONCATENATE(VLOOKUP(G1,XTIME!$A$1:F122,2,FALSE),"                                                           ",VLOOKUP(G1,XTIME!$A$1:F122,3,FALSE)," ",VLOOKUP(G1,XTIME!$A$1:F122,4,FALSE))</f>
        <v xml:space="preserve">                                                            </v>
      </c>
      <c r="H2" s="12" t="str">
        <f>CONCATENATE(VLOOKUP(H1,XTIME!$A$1:G122,2,FALSE),"                                                           ",VLOOKUP(H1,XTIME!$A$1:G122,3,FALSE)," ",VLOOKUP(H1,XTIME!$A$1:G122,4,FALSE))</f>
        <v xml:space="preserve">                                                            </v>
      </c>
      <c r="I2" s="12" t="str">
        <f>CONCATENATE(VLOOKUP(I1,XTIME!$A$1:H122,2,FALSE),"                                                           ",VLOOKUP(I1,XTIME!$A$1:H122,3,FALSE)," ",VLOOKUP(I1,XTIME!$A$1:H122,4,FALSE))</f>
        <v xml:space="preserve">                                                            </v>
      </c>
      <c r="J2" s="12" t="str">
        <f>CONCATENATE(VLOOKUP(J1,XTIME!$A$1:I122,2,FALSE),"                                                           ",VLOOKUP(J1,XTIME!$A$1:I122,3,FALSE)," ",VLOOKUP(J1,XTIME!$A$1:I122,4,FALSE))</f>
        <v xml:space="preserve">                                                            </v>
      </c>
      <c r="K2" s="12" t="str">
        <f>CONCATENATE(VLOOKUP(K1,XTIME!$A$1:J122,2,FALSE),"                                                           ",VLOOKUP(K1,XTIME!$A$1:J122,3,FALSE)," ",VLOOKUP(K1,XTIME!$A$1:J122,4,FALSE))</f>
        <v xml:space="preserve">                                                            </v>
      </c>
      <c r="L2" s="12" t="str">
        <f>CONCATENATE(VLOOKUP(L1,XTIME!$A$1:K122,2,FALSE),"                                                           ",VLOOKUP(L1,XTIME!$A$1:K122,3,FALSE)," ",VLOOKUP(L1,XTIME!$A$1:K122,4,FALSE))</f>
        <v xml:space="preserve">                                                            </v>
      </c>
      <c r="M2" s="12" t="str">
        <f>CONCATENATE(VLOOKUP(M1,XTIME!$A$1:L122,2,FALSE),"                                                           ",VLOOKUP(M1,XTIME!$A$1:L122,3,FALSE)," ",VLOOKUP(M1,XTIME!$A$1:L122,4,FALSE))</f>
        <v xml:space="preserve">                                                            </v>
      </c>
      <c r="N2" s="12" t="str">
        <f>CONCATENATE(VLOOKUP(N1,XTIME!$A$1:M122,2,FALSE),"                                                           ",VLOOKUP(N1,XTIME!$A$1:M122,3,FALSE)," ",VLOOKUP(N1,XTIME!$A$1:M122,4,FALSE))</f>
        <v xml:space="preserve">                                                            </v>
      </c>
      <c r="O2" s="12" t="str">
        <f>CONCATENATE(VLOOKUP(O1,XTIME!$A$1:N122,2,FALSE),"                                                           ",VLOOKUP(O1,XTIME!$A$1:N122,3,FALSE)," ",VLOOKUP(O1,XTIME!$A$1:N122,4,FALSE))</f>
        <v xml:space="preserve">                                                            </v>
      </c>
      <c r="P2" s="12" t="str">
        <f>CONCATENATE(VLOOKUP(P1,XTIME!$A$1:O122,2,FALSE),"                                                           ",VLOOKUP(P1,XTIME!$A$1:O122,3,FALSE)," ",VLOOKUP(P1,XTIME!$A$1:O122,4,FALSE))</f>
        <v xml:space="preserve">                                                            </v>
      </c>
      <c r="Q2" s="12" t="str">
        <f>CONCATENATE(VLOOKUP(Q1,XTIME!$A$1:P122,2,FALSE),"                                                           ",VLOOKUP(Q1,XTIME!$A$1:P122,3,FALSE)," ",VLOOKUP(Q1,XTIME!$A$1:P122,4,FALSE))</f>
        <v xml:space="preserve">                                                            </v>
      </c>
      <c r="R2" s="12" t="str">
        <f>CONCATENATE(VLOOKUP(R1,XTIME!$A$1:Q122,2,FALSE),"                                                           ",VLOOKUP(R1,XTIME!$A$1:Q122,3,FALSE)," ",VLOOKUP(R1,XTIME!$A$1:Q122,4,FALSE))</f>
        <v xml:space="preserve">                                                            </v>
      </c>
      <c r="S2" s="12" t="str">
        <f>CONCATENATE(VLOOKUP(S1,XTIME!$A$1:R122,2,FALSE),"                                                           ",VLOOKUP(S1,XTIME!$A$1:R122,3,FALSE)," ",VLOOKUP(S1,XTIME!$A$1:R122,4,FALSE))</f>
        <v xml:space="preserve">                                                            </v>
      </c>
      <c r="T2" s="12" t="str">
        <f>CONCATENATE(VLOOKUP(T1,XTIME!$A$1:S122,2,FALSE),"                                                           ",VLOOKUP(T1,XTIME!$A$1:S122,3,FALSE)," ",VLOOKUP(T1,XTIME!$A$1:S122,4,FALSE))</f>
        <v xml:space="preserve">                                                            </v>
      </c>
      <c r="U2" s="12" t="str">
        <f>CONCATENATE(VLOOKUP(U1,XTIME!$A$1:T122,2,FALSE),"                                                           ",VLOOKUP(U1,XTIME!$A$1:T122,3,FALSE)," ",VLOOKUP(U1,XTIME!$A$1:T122,4,FALSE))</f>
        <v xml:space="preserve">                                                            </v>
      </c>
      <c r="V2" s="12" t="str">
        <f>CONCATENATE(VLOOKUP(V1,XTIME!$A$1:U122,2,FALSE),"                                                           ",VLOOKUP(V1,XTIME!$A$1:U122,3,FALSE)," ",VLOOKUP(V1,XTIME!$A$1:U122,4,FALSE))</f>
        <v xml:space="preserve">                                                            </v>
      </c>
      <c r="W2" s="12" t="str">
        <f>CONCATENATE(VLOOKUP(W1,XTIME!$A$1:V122,2,FALSE),"                                                           ",VLOOKUP(W1,XTIME!$A$1:V122,3,FALSE)," ",VLOOKUP(W1,XTIME!$A$1:V122,4,FALSE))</f>
        <v xml:space="preserve">                                                            </v>
      </c>
      <c r="X2" s="12" t="str">
        <f>CONCATENATE(VLOOKUP(X1,XTIME!$A$1:W122,2,FALSE),"                                                           ",VLOOKUP(X1,XTIME!$A$1:W122,3,FALSE)," ",VLOOKUP(X1,XTIME!$A$1:W122,4,FALSE))</f>
        <v xml:space="preserve">                                                            </v>
      </c>
      <c r="Y2" s="12" t="str">
        <f>CONCATENATE(VLOOKUP(Y1,XTIME!$A$1:X122,2,FALSE),"                                                           ",VLOOKUP(Y1,XTIME!$A$1:X122,3,FALSE)," ",VLOOKUP(Y1,XTIME!$A$1:X122,4,FALSE))</f>
        <v xml:space="preserve">                                                            </v>
      </c>
      <c r="Z2" s="12" t="e">
        <f>CONCATENATE(VLOOKUP(Z1,XTIME!$A$1:Y122,2,FALSE),"                                                           ",VLOOKUP(Z1,XTIME!$A$1:Y122,3,FALSE)," ",VLOOKUP(Z1,XTIME!$A$1:Y122,4,FALSE))</f>
        <v>#N/A</v>
      </c>
      <c r="AA2" s="12" t="e">
        <f>CONCATENATE(VLOOKUP(AA1,XTIME!$A$1:Z122,2,FALSE),"                                                           ",VLOOKUP(AA1,XTIME!$A$1:Z122,3,FALSE)," ",VLOOKUP(AA1,XTIME!$A$1:Z122,4,FALSE))</f>
        <v>#N/A</v>
      </c>
      <c r="AB2" s="12" t="e">
        <f>CONCATENATE(VLOOKUP(AB1,XTIME!$A$1:AA122,2,FALSE),"                                                           ",VLOOKUP(AB1,XTIME!$A$1:AA122,3,FALSE)," ",VLOOKUP(AB1,XTIME!$A$1:AA122,4,FALSE))</f>
        <v>#N/A</v>
      </c>
      <c r="AC2" s="12" t="e">
        <f>CONCATENATE(VLOOKUP(AC1,XTIME!$A$1:AB122,2,FALSE),"                                                           ",VLOOKUP(AC1,XTIME!$A$1:AB122,3,FALSE)," ",VLOOKUP(AC1,XTIME!$A$1:AB122,4,FALSE))</f>
        <v>#N/A</v>
      </c>
      <c r="AD2" s="12" t="e">
        <f>CONCATENATE(VLOOKUP(AD1,XTIME!$A$1:AC122,2,FALSE),"                                                           ",VLOOKUP(AD1,XTIME!$A$1:AC122,3,FALSE)," ",VLOOKUP(AD1,XTIME!$A$1:AC122,4,FALSE))</f>
        <v>#N/A</v>
      </c>
      <c r="AE2" s="12" t="e">
        <f>CONCATENATE(VLOOKUP(AE1,XTIME!$A$1:AD122,2,FALSE),"                                                           ",VLOOKUP(AE1,XTIME!$A$1:AD122,3,FALSE)," ",VLOOKUP(AE1,XTIME!$A$1:AD122,4,FALSE))</f>
        <v>#N/A</v>
      </c>
      <c r="AF2" s="12" t="e">
        <f>CONCATENATE(VLOOKUP(AF1,XTIME!$A$1:AE122,2,FALSE),"                                                           ",VLOOKUP(AF1,XTIME!$A$1:AE122,3,FALSE)," ",VLOOKUP(AF1,XTIME!$A$1:AE122,4,FALSE))</f>
        <v>#N/A</v>
      </c>
      <c r="AG2" s="12" t="e">
        <f>CONCATENATE(VLOOKUP(AG1,XTIME!$A$1:AF122,2,FALSE),"                                                           ",VLOOKUP(AG1,XTIME!$A$1:AF122,3,FALSE)," ",VLOOKUP(AG1,XTIME!$A$1:AF122,4,FALSE))</f>
        <v>#N/A</v>
      </c>
      <c r="AH2" s="12" t="e">
        <f>CONCATENATE(VLOOKUP(AH1,XTIME!$A$1:AG122,2,FALSE),"                                                           ",VLOOKUP(AH1,XTIME!$A$1:AG122,3,FALSE)," ",VLOOKUP(AH1,XTIME!$A$1:AG122,4,FALSE))</f>
        <v>#N/A</v>
      </c>
      <c r="AI2" s="12" t="e">
        <f>CONCATENATE(VLOOKUP(AI1,XTIME!$A$1:AH122,2,FALSE),"                                                           ",VLOOKUP(AI1,XTIME!$A$1:AH122,3,FALSE)," ",VLOOKUP(AI1,XTIME!$A$1:AH122,4,FALSE))</f>
        <v>#N/A</v>
      </c>
      <c r="AJ2" s="12" t="e">
        <f>CONCATENATE(VLOOKUP(AJ1,XTIME!$A$1:AI122,2,FALSE),"                                                           ",VLOOKUP(AJ1,XTIME!$A$1:AI122,3,FALSE)," ",VLOOKUP(AJ1,XTIME!$A$1:AI122,4,FALSE))</f>
        <v>#N/A</v>
      </c>
      <c r="AK2" s="12" t="e">
        <f>CONCATENATE(VLOOKUP(AK1,XTIME!$A$1:AJ122,2,FALSE),"                                                           ",VLOOKUP(AK1,XTIME!$A$1:AJ122,3,FALSE)," ",VLOOKUP(AK1,XTIME!$A$1:AJ122,4,FALSE))</f>
        <v>#N/A</v>
      </c>
      <c r="AL2" s="12" t="e">
        <f>CONCATENATE(VLOOKUP(AL1,XTIME!$A$1:AK122,2,FALSE),"                                                           ",VLOOKUP(AL1,XTIME!$A$1:AK122,3,FALSE)," ",VLOOKUP(AL1,XTIME!$A$1:AK122,4,FALSE))</f>
        <v>#N/A</v>
      </c>
      <c r="AM2" s="12" t="e">
        <f>CONCATENATE(VLOOKUP(AM1,XTIME!$A$1:AL122,2,FALSE),"                                                           ",VLOOKUP(AM1,XTIME!$A$1:AL122,3,FALSE)," ",VLOOKUP(AM1,XTIME!$A$1:AL122,4,FALSE))</f>
        <v>#N/A</v>
      </c>
      <c r="AN2" s="12" t="e">
        <f>CONCATENATE(VLOOKUP(AN1,XTIME!$A$1:AM122,2,FALSE),"                                                           ",VLOOKUP(AN1,XTIME!$A$1:AM122,3,FALSE)," ",VLOOKUP(AN1,XTIME!$A$1:AM122,4,FALSE))</f>
        <v>#N/A</v>
      </c>
      <c r="AO2" s="12" t="e">
        <f>CONCATENATE(VLOOKUP(AO1,XTIME!$A$1:AN122,2,FALSE),"                                                           ",VLOOKUP(AO1,XTIME!$A$1:AN122,3,FALSE)," ",VLOOKUP(AO1,XTIME!$A$1:AN122,4,FALSE))</f>
        <v>#N/A</v>
      </c>
      <c r="AP2" s="12" t="e">
        <f>CONCATENATE(VLOOKUP(AP1,XTIME!$A$1:AO122,2,FALSE),"                                                           ",VLOOKUP(AP1,XTIME!$A$1:AO122,3,FALSE)," ",VLOOKUP(AP1,XTIME!$A$1:AO122,4,FALSE))</f>
        <v>#N/A</v>
      </c>
      <c r="AQ2" s="12" t="e">
        <f>CONCATENATE(VLOOKUP(AQ1,XTIME!$A$1:AP122,2,FALSE),"                                                           ",VLOOKUP(AQ1,XTIME!$A$1:AP122,3,FALSE)," ",VLOOKUP(AQ1,XTIME!$A$1:AP122,4,FALSE))</f>
        <v>#N/A</v>
      </c>
      <c r="AR2" s="12" t="e">
        <f>CONCATENATE(VLOOKUP(AR1,XTIME!$A$1:AQ122,2,FALSE),"                                                           ",VLOOKUP(AR1,XTIME!$A$1:AQ122,3,FALSE)," ",VLOOKUP(AR1,XTIME!$A$1:AQ122,4,FALSE))</f>
        <v>#N/A</v>
      </c>
      <c r="AS2" s="12" t="e">
        <f>CONCATENATE(VLOOKUP(AS1,XTIME!$A$1:AR122,2,FALSE),"                                                           ",VLOOKUP(AS1,XTIME!$A$1:AR122,3,FALSE)," ",VLOOKUP(AS1,XTIME!$A$1:AR122,4,FALSE))</f>
        <v>#N/A</v>
      </c>
      <c r="AT2" s="12" t="e">
        <f>CONCATENATE(VLOOKUP(AT1,XTIME!$A$1:AS122,2,FALSE),"                                                           ",VLOOKUP(AT1,XTIME!$A$1:AS122,3,FALSE)," ",VLOOKUP(AT1,XTIME!$A$1:AS122,4,FALSE))</f>
        <v>#N/A</v>
      </c>
      <c r="AU2" s="12" t="e">
        <f>CONCATENATE(VLOOKUP(AU1,XTIME!$A$1:AT122,2,FALSE),"                                                           ",VLOOKUP(AU1,XTIME!$A$1:AT122,3,FALSE)," ",VLOOKUP(AU1,XTIME!$A$1:AT122,4,FALSE))</f>
        <v>#N/A</v>
      </c>
      <c r="AV2" s="12" t="e">
        <f>CONCATENATE(VLOOKUP(AV1,XTIME!$A$1:AU122,2,FALSE),"                                                           ",VLOOKUP(AV1,XTIME!$A$1:AU122,3,FALSE)," ",VLOOKUP(AV1,XTIME!$A$1:AU122,4,FALSE))</f>
        <v>#N/A</v>
      </c>
      <c r="AW2" s="12" t="e">
        <f>CONCATENATE(VLOOKUP(AW1,XTIME!$A$1:AV122,2,FALSE),"                                                           ",VLOOKUP(AW1,XTIME!$A$1:AV122,3,FALSE)," ",VLOOKUP(AW1,XTIME!$A$1:AV122,4,FALSE))</f>
        <v>#N/A</v>
      </c>
      <c r="AX2" s="12" t="e">
        <f>CONCATENATE(VLOOKUP(AX1,XTIME!$A$1:AW122,2,FALSE),"                                                           ",VLOOKUP(AX1,XTIME!$A$1:AW122,3,FALSE)," ",VLOOKUP(AX1,XTIME!$A$1:AW122,4,FALSE))</f>
        <v>#N/A</v>
      </c>
      <c r="AY2" s="12" t="e">
        <f>CONCATENATE(VLOOKUP(AY1,XTIME!$A$1:AX122,2,FALSE),"                                                           ",VLOOKUP(AY1,XTIME!$A$1:AX122,3,FALSE)," ",VLOOKUP(AY1,XTIME!$A$1:AX122,4,FALSE))</f>
        <v>#N/A</v>
      </c>
      <c r="AZ2" s="12" t="e">
        <f>CONCATENATE(VLOOKUP(AZ1,XTIME!$A$1:AY122,2,FALSE),"                                                           ",VLOOKUP(AZ1,XTIME!$A$1:AY122,3,FALSE)," ",VLOOKUP(AZ1,XTIME!$A$1:AY122,4,FALSE))</f>
        <v>#N/A</v>
      </c>
      <c r="BA2" s="12" t="e">
        <f>CONCATENATE(VLOOKUP(BA1,XTIME!$A$1:AZ122,2,FALSE),"                                                           ",VLOOKUP(BA1,XTIME!$A$1:AZ122,3,FALSE)," ",VLOOKUP(BA1,XTIME!$A$1:AZ122,4,FALSE))</f>
        <v>#N/A</v>
      </c>
      <c r="BB2" s="12" t="e">
        <f>CONCATENATE(VLOOKUP(BB1,XTIME!$A$1:BA122,2,FALSE),"                                                           ",VLOOKUP(BB1,XTIME!$A$1:BA122,3,FALSE)," ",VLOOKUP(BB1,XTIME!$A$1:BA122,4,FALSE))</f>
        <v>#N/A</v>
      </c>
      <c r="BC2" s="12" t="e">
        <f>CONCATENATE(VLOOKUP(BC1,XTIME!$A$1:BB122,2,FALSE),"                                                           ",VLOOKUP(BC1,XTIME!$A$1:BB122,3,FALSE)," ",VLOOKUP(BC1,XTIME!$A$1:BB122,4,FALSE))</f>
        <v>#N/A</v>
      </c>
      <c r="BD2" s="12" t="e">
        <f>CONCATENATE(VLOOKUP(BD1,XTIME!$A$1:BC122,2,FALSE),"                                                           ",VLOOKUP(BD1,XTIME!$A$1:BC122,3,FALSE)," ",VLOOKUP(BD1,XTIME!$A$1:BC122,4,FALSE))</f>
        <v>#N/A</v>
      </c>
      <c r="BE2" s="12" t="e">
        <f>CONCATENATE(VLOOKUP(BE1,XTIME!$A$1:BD122,2,FALSE),"                                                           ",VLOOKUP(BE1,XTIME!$A$1:BD122,3,FALSE)," ",VLOOKUP(BE1,XTIME!$A$1:BD122,4,FALSE))</f>
        <v>#N/A</v>
      </c>
      <c r="BF2" s="12" t="e">
        <f>CONCATENATE(VLOOKUP(BF1,XTIME!$A$1:BE122,2,FALSE),"                                                           ",VLOOKUP(BF1,XTIME!$A$1:BE122,3,FALSE)," ",VLOOKUP(BF1,XTIME!$A$1:BE122,4,FALSE))</f>
        <v>#N/A</v>
      </c>
      <c r="BG2" s="12" t="e">
        <f>CONCATENATE(VLOOKUP(BG1,XTIME!$A$1:BF122,2,FALSE),"                                                           ",VLOOKUP(BG1,XTIME!$A$1:BF122,3,FALSE)," ",VLOOKUP(BG1,XTIME!$A$1:BF122,4,FALSE))</f>
        <v>#N/A</v>
      </c>
      <c r="BH2" s="12" t="e">
        <f>CONCATENATE(VLOOKUP(BH1,XTIME!$A$1:BG122,2,FALSE),"                                                           ",VLOOKUP(BH1,XTIME!$A$1:BG122,3,FALSE)," ",VLOOKUP(BH1,XTIME!$A$1:BG122,4,FALSE))</f>
        <v>#N/A</v>
      </c>
      <c r="BI2" s="12" t="e">
        <f>CONCATENATE(VLOOKUP(BI1,XTIME!$A$1:BH122,2,FALSE),"                                                           ",VLOOKUP(BI1,XTIME!$A$1:BH122,3,FALSE)," ",VLOOKUP(BI1,XTIME!$A$1:BH122,4,FALSE))</f>
        <v>#N/A</v>
      </c>
      <c r="BJ2" s="12" t="e">
        <f>CONCATENATE(VLOOKUP(BJ1,XTIME!$A$1:BI122,2,FALSE),"                                                           ",VLOOKUP(BJ1,XTIME!$A$1:BI122,3,FALSE)," ",VLOOKUP(BJ1,XTIME!$A$1:BI122,4,FALSE))</f>
        <v>#N/A</v>
      </c>
      <c r="BK2" s="12" t="e">
        <f>CONCATENATE(VLOOKUP(BK1,XTIME!$A$1:BJ122,2,FALSE),"                                                           ",VLOOKUP(BK1,XTIME!$A$1:BJ122,3,FALSE)," ",VLOOKUP(BK1,XTIME!$A$1:BJ122,4,FALSE))</f>
        <v>#N/A</v>
      </c>
      <c r="BL2" s="12" t="e">
        <f>CONCATENATE(VLOOKUP(BL1,XTIME!$A$1:BK122,2,FALSE),"                                                           ",VLOOKUP(BL1,XTIME!$A$1:BK122,3,FALSE)," ",VLOOKUP(BL1,XTIME!$A$1:BK122,4,FALSE))</f>
        <v>#N/A</v>
      </c>
      <c r="BM2" s="12" t="e">
        <f>CONCATENATE(VLOOKUP(BM1,XTIME!$A$1:BL122,2,FALSE),"                                                           ",VLOOKUP(BM1,XTIME!$A$1:BL122,3,FALSE)," ",VLOOKUP(BM1,XTIME!$A$1:BL122,4,FALSE))</f>
        <v>#N/A</v>
      </c>
      <c r="BN2" s="12" t="e">
        <f>CONCATENATE(VLOOKUP(BN1,XTIME!$A$1:BM122,2,FALSE),"                                                           ",VLOOKUP(BN1,XTIME!$A$1:BM122,3,FALSE)," ",VLOOKUP(BN1,XTIME!$A$1:BM122,4,FALSE))</f>
        <v>#N/A</v>
      </c>
      <c r="BO2" s="12" t="e">
        <f>CONCATENATE(VLOOKUP(BO1,XTIME!$A$1:BN122,2,FALSE),"                                                           ",VLOOKUP(BO1,XTIME!$A$1:BN122,3,FALSE)," ",VLOOKUP(BO1,XTIME!$A$1:BN122,4,FALSE))</f>
        <v>#N/A</v>
      </c>
      <c r="BP2" s="12" t="e">
        <f>CONCATENATE(VLOOKUP(BP1,XTIME!$A$1:BO122,2,FALSE),"                                                           ",VLOOKUP(BP1,XTIME!$A$1:BO122,3,FALSE)," ",VLOOKUP(BP1,XTIME!$A$1:BO122,4,FALSE))</f>
        <v>#N/A</v>
      </c>
      <c r="BQ2" s="12" t="e">
        <f>CONCATENATE(VLOOKUP(BQ1,XTIME!$A$1:BP122,2,FALSE),"                                                           ",VLOOKUP(BQ1,XTIME!$A$1:BP122,3,FALSE)," ",VLOOKUP(BQ1,XTIME!$A$1:BP122,4,FALSE))</f>
        <v>#N/A</v>
      </c>
      <c r="BR2" s="12" t="e">
        <f>CONCATENATE(VLOOKUP(BR1,XTIME!$A$1:BQ122,2,FALSE),"                                                           ",VLOOKUP(BR1,XTIME!$A$1:BQ122,3,FALSE)," ",VLOOKUP(BR1,XTIME!$A$1:BQ122,4,FALSE))</f>
        <v>#N/A</v>
      </c>
      <c r="BS2" s="12" t="e">
        <f>CONCATENATE(VLOOKUP(BS1,XTIME!$A$1:BR122,2,FALSE),"                                                           ",VLOOKUP(BS1,XTIME!$A$1:BR122,3,FALSE)," ",VLOOKUP(BS1,XTIME!$A$1:BR122,4,FALSE))</f>
        <v>#N/A</v>
      </c>
      <c r="BT2" s="12" t="e">
        <f>CONCATENATE(VLOOKUP(BT1,XTIME!$A$1:BS122,2,FALSE),"                                                           ",VLOOKUP(BT1,XTIME!$A$1:BS122,3,FALSE)," ",VLOOKUP(BT1,XTIME!$A$1:BS122,4,FALSE))</f>
        <v>#N/A</v>
      </c>
      <c r="BU2" s="12" t="e">
        <f>CONCATENATE(VLOOKUP(BU1,XTIME!$A$1:BT122,2,FALSE),"                                                           ",VLOOKUP(BU1,XTIME!$A$1:BT122,3,FALSE)," ",VLOOKUP(BU1,XTIME!$A$1:BT122,4,FALSE))</f>
        <v>#N/A</v>
      </c>
      <c r="BV2" s="12" t="e">
        <f>CONCATENATE(VLOOKUP(BV1,XTIME!$A$1:BU122,2,FALSE),"                                                           ",VLOOKUP(BV1,XTIME!$A$1:BU122,3,FALSE)," ",VLOOKUP(BV1,XTIME!$A$1:BU122,4,FALSE))</f>
        <v>#N/A</v>
      </c>
      <c r="BW2" s="12" t="e">
        <f>CONCATENATE(VLOOKUP(BW1,XTIME!$A$1:BV122,2,FALSE),"                                                           ",VLOOKUP(BW1,XTIME!$A$1:BV122,3,FALSE)," ",VLOOKUP(BW1,XTIME!$A$1:BV122,4,FALSE))</f>
        <v>#N/A</v>
      </c>
      <c r="BX2" s="12" t="e">
        <f>CONCATENATE(VLOOKUP(BX1,XTIME!$A$1:BW122,2,FALSE),"                                                           ",VLOOKUP(BX1,XTIME!$A$1:BW122,3,FALSE)," ",VLOOKUP(BX1,XTIME!$A$1:BW122,4,FALSE))</f>
        <v>#N/A</v>
      </c>
      <c r="BY2" s="12" t="e">
        <f>CONCATENATE(VLOOKUP(BY1,XTIME!$A$1:BX122,2,FALSE),"                                                           ",VLOOKUP(BY1,XTIME!$A$1:BX122,3,FALSE)," ",VLOOKUP(BY1,XTIME!$A$1:BX122,4,FALSE))</f>
        <v>#N/A</v>
      </c>
      <c r="BZ2" s="12" t="e">
        <f>CONCATENATE(VLOOKUP(BZ1,XTIME!$A$1:BY122,2,FALSE),"                                                           ",VLOOKUP(BZ1,XTIME!$A$1:BY122,3,FALSE)," ",VLOOKUP(BZ1,XTIME!$A$1:BY122,4,FALSE))</f>
        <v>#N/A</v>
      </c>
      <c r="CA2" s="12" t="e">
        <f>CONCATENATE(VLOOKUP(CA1,XTIME!$A$1:BZ122,2,FALSE),"                                                           ",VLOOKUP(CA1,XTIME!$A$1:BZ122,3,FALSE)," ",VLOOKUP(CA1,XTIME!$A$1:BZ122,4,FALSE))</f>
        <v>#N/A</v>
      </c>
      <c r="CB2" s="12" t="e">
        <f>CONCATENATE(VLOOKUP(CB1,XTIME!$A$1:CA122,2,FALSE),"                                                           ",VLOOKUP(CB1,XTIME!$A$1:CA122,3,FALSE)," ",VLOOKUP(CB1,XTIME!$A$1:CA122,4,FALSE))</f>
        <v>#N/A</v>
      </c>
      <c r="CC2" s="12" t="e">
        <f>CONCATENATE(VLOOKUP(CC1,XTIME!$A$1:CB122,2,FALSE),"                                                           ",VLOOKUP(CC1,XTIME!$A$1:CB122,3,FALSE)," ",VLOOKUP(CC1,XTIME!$A$1:CB122,4,FALSE))</f>
        <v>#N/A</v>
      </c>
      <c r="CD2" s="12" t="e">
        <f>CONCATENATE(VLOOKUP(CD1,XTIME!$A$1:CC122,2,FALSE),"                                                           ",VLOOKUP(CD1,XTIME!$A$1:CC122,3,FALSE)," ",VLOOKUP(CD1,XTIME!$A$1:CC122,4,FALSE))</f>
        <v>#N/A</v>
      </c>
      <c r="CE2" s="12" t="e">
        <f>CONCATENATE(VLOOKUP(CE1,XTIME!$A$1:CD122,2,FALSE),"                                                           ",VLOOKUP(CE1,XTIME!$A$1:CD122,3,FALSE)," ",VLOOKUP(CE1,XTIME!$A$1:CD122,4,FALSE))</f>
        <v>#N/A</v>
      </c>
      <c r="CF2" s="12" t="e">
        <f>CONCATENATE(VLOOKUP(CF1,XTIME!$A$1:CE122,2,FALSE),"                                                           ",VLOOKUP(CF1,XTIME!$A$1:CE122,3,FALSE)," ",VLOOKUP(CF1,XTIME!$A$1:CE122,4,FALSE))</f>
        <v>#N/A</v>
      </c>
      <c r="CG2" s="12" t="e">
        <f>CONCATENATE(VLOOKUP(CG1,XTIME!$A$1:CF122,2,FALSE),"                                                           ",VLOOKUP(CG1,XTIME!$A$1:CF122,3,FALSE)," ",VLOOKUP(CG1,XTIME!$A$1:CF122,4,FALSE))</f>
        <v>#N/A</v>
      </c>
      <c r="CH2" s="12" t="e">
        <f>CONCATENATE(VLOOKUP(CH1,XTIME!$A$1:CG122,2,FALSE),"                                                           ",VLOOKUP(CH1,XTIME!$A$1:CG122,3,FALSE)," ",VLOOKUP(CH1,XTIME!$A$1:CG122,4,FALSE))</f>
        <v>#N/A</v>
      </c>
      <c r="CI2" s="12" t="e">
        <f>CONCATENATE(VLOOKUP(CI1,XTIME!$A$1:CH122,2,FALSE),"                                                           ",VLOOKUP(CI1,XTIME!$A$1:CH122,3,FALSE)," ",VLOOKUP(CI1,XTIME!$A$1:CH122,4,FALSE))</f>
        <v>#N/A</v>
      </c>
      <c r="CJ2" s="12" t="e">
        <f>CONCATENATE(VLOOKUP(CJ1,XTIME!$A$1:CI122,2,FALSE),"                                                           ",VLOOKUP(CJ1,XTIME!$A$1:CI122,3,FALSE)," ",VLOOKUP(CJ1,XTIME!$A$1:CI122,4,FALSE))</f>
        <v>#N/A</v>
      </c>
      <c r="CK2" s="12" t="e">
        <f>CONCATENATE(VLOOKUP(CK1,XTIME!$A$1:CJ122,2,FALSE),"                                                           ",VLOOKUP(CK1,XTIME!$A$1:CJ122,3,FALSE)," ",VLOOKUP(CK1,XTIME!$A$1:CJ122,4,FALSE))</f>
        <v>#N/A</v>
      </c>
      <c r="CL2" s="12" t="e">
        <f>CONCATENATE(VLOOKUP(CL1,XTIME!$A$1:CK122,2,FALSE),"                                                           ",VLOOKUP(CL1,XTIME!$A$1:CK122,3,FALSE)," ",VLOOKUP(CL1,XTIME!$A$1:CK122,4,FALSE))</f>
        <v>#N/A</v>
      </c>
      <c r="CM2" s="12" t="e">
        <f>CONCATENATE(VLOOKUP(CM1,XTIME!$A$1:CL122,2,FALSE),"                                                           ",VLOOKUP(CM1,XTIME!$A$1:CL122,3,FALSE)," ",VLOOKUP(CM1,XTIME!$A$1:CL122,4,FALSE))</f>
        <v>#N/A</v>
      </c>
      <c r="CN2" s="12" t="e">
        <f>CONCATENATE(VLOOKUP(CN1,XTIME!$A$1:CM122,2,FALSE),"                                                           ",VLOOKUP(CN1,XTIME!$A$1:CM122,3,FALSE)," ",VLOOKUP(CN1,XTIME!$A$1:CM122,4,FALSE))</f>
        <v>#N/A</v>
      </c>
      <c r="CO2" s="12" t="e">
        <f>CONCATENATE(VLOOKUP(CO1,XTIME!$A$1:CN122,2,FALSE),"                                                           ",VLOOKUP(CO1,XTIME!$A$1:CN122,3,FALSE)," ",VLOOKUP(CO1,XTIME!$A$1:CN122,4,FALSE))</f>
        <v>#N/A</v>
      </c>
      <c r="CP2" s="12" t="e">
        <f>CONCATENATE(VLOOKUP(CP1,XTIME!$A$1:CO122,2,FALSE),"                                                           ",VLOOKUP(CP1,XTIME!$A$1:CO122,3,FALSE)," ",VLOOKUP(CP1,XTIME!$A$1:CO122,4,FALSE))</f>
        <v>#N/A</v>
      </c>
      <c r="CQ2" s="12" t="e">
        <f>CONCATENATE(VLOOKUP(CQ1,XTIME!$A$1:CP122,2,FALSE),"                                                           ",VLOOKUP(CQ1,XTIME!$A$1:CP122,3,FALSE)," ",VLOOKUP(CQ1,XTIME!$A$1:CP122,4,FALSE))</f>
        <v>#N/A</v>
      </c>
      <c r="CR2" s="12" t="e">
        <f>CONCATENATE(VLOOKUP(CR1,XTIME!$A$1:CQ122,2,FALSE),"                                                           ",VLOOKUP(CR1,XTIME!$A$1:CQ122,3,FALSE)," ",VLOOKUP(CR1,XTIME!$A$1:CQ122,4,FALSE))</f>
        <v>#N/A</v>
      </c>
      <c r="CS2" s="12" t="e">
        <f>CONCATENATE(VLOOKUP(CS1,XTIME!$A$1:CR122,2,FALSE),"                                                           ",VLOOKUP(CS1,XTIME!$A$1:CR122,3,FALSE)," ",VLOOKUP(CS1,XTIME!$A$1:CR122,4,FALSE))</f>
        <v>#N/A</v>
      </c>
      <c r="CT2" s="12" t="e">
        <f>CONCATENATE(VLOOKUP(CT1,XTIME!$A$1:CS122,2,FALSE),"                                                           ",VLOOKUP(CT1,XTIME!$A$1:CS122,3,FALSE)," ",VLOOKUP(CT1,XTIME!$A$1:CS122,4,FALSE))</f>
        <v>#N/A</v>
      </c>
      <c r="CU2" s="12" t="e">
        <f>CONCATENATE(VLOOKUP(CU1,XTIME!$A$1:CT122,2,FALSE),"                                                           ",VLOOKUP(CU1,XTIME!$A$1:CT122,3,FALSE)," ",VLOOKUP(CU1,XTIME!$A$1:CT122,4,FALSE))</f>
        <v>#N/A</v>
      </c>
      <c r="CV2" s="12" t="e">
        <f>CONCATENATE(VLOOKUP(CV1,XTIME!$A$1:CU122,2,FALSE),"                                                           ",VLOOKUP(CV1,XTIME!$A$1:CU122,3,FALSE)," ",VLOOKUP(CV1,XTIME!$A$1:CU122,4,FALSE))</f>
        <v>#N/A</v>
      </c>
      <c r="CW2" s="12" t="e">
        <f>CONCATENATE(VLOOKUP(CW1,XTIME!$A$1:CV122,2,FALSE),"                                                           ",VLOOKUP(CW1,XTIME!$A$1:CV122,3,FALSE)," ",VLOOKUP(CW1,XTIME!$A$1:CV122,4,FALSE))</f>
        <v>#N/A</v>
      </c>
      <c r="CX2" s="12" t="e">
        <f>CONCATENATE(VLOOKUP(CX1,XTIME!$A$1:CW122,2,FALSE),"                                                           ",VLOOKUP(CX1,XTIME!$A$1:CW122,3,FALSE)," ",VLOOKUP(CX1,XTIME!$A$1:CW122,4,FALSE))</f>
        <v>#N/A</v>
      </c>
      <c r="CY2" s="12" t="e">
        <f>CONCATENATE(VLOOKUP(CY1,XTIME!$A$1:CX122,2,FALSE),"                                                           ",VLOOKUP(CY1,XTIME!$A$1:CX122,3,FALSE)," ",VLOOKUP(CY1,XTIME!$A$1:CX122,4,FALSE))</f>
        <v>#N/A</v>
      </c>
      <c r="CZ2" s="12" t="e">
        <f>CONCATENATE(VLOOKUP(CZ1,XTIME!$A$1:CY122,2,FALSE),"                                                           ",VLOOKUP(CZ1,XTIME!$A$1:CY122,3,FALSE)," ",VLOOKUP(CZ1,XTIME!$A$1:CY122,4,FALSE))</f>
        <v>#N/A</v>
      </c>
      <c r="DA2" s="12" t="e">
        <f>CONCATENATE(VLOOKUP(DA1,XTIME!$A$1:CZ122,2,FALSE),"                                                           ",VLOOKUP(DA1,XTIME!$A$1:CZ122,3,FALSE)," ",VLOOKUP(DA1,XTIME!$A$1:CZ122,4,FALSE))</f>
        <v>#N/A</v>
      </c>
      <c r="DB2" s="12" t="e">
        <f>CONCATENATE(VLOOKUP(DB1,XTIME!$A$1:DA122,2,FALSE),"                                                           ",VLOOKUP(DB1,XTIME!$A$1:DA122,3,FALSE)," ",VLOOKUP(DB1,XTIME!$A$1:DA122,4,FALSE))</f>
        <v>#N/A</v>
      </c>
      <c r="DC2" s="12" t="e">
        <f>CONCATENATE(VLOOKUP(DC1,XTIME!$A$1:DB122,2,FALSE),"                                                           ",VLOOKUP(DC1,XTIME!$A$1:DB122,3,FALSE)," ",VLOOKUP(DC1,XTIME!$A$1:DB122,4,FALSE))</f>
        <v>#N/A</v>
      </c>
      <c r="DD2" s="12" t="e">
        <f>CONCATENATE(VLOOKUP(DD1,XTIME!$A$1:DC122,2,FALSE),"                                                           ",VLOOKUP(DD1,XTIME!$A$1:DC122,3,FALSE)," ",VLOOKUP(DD1,XTIME!$A$1:DC122,4,FALSE))</f>
        <v>#N/A</v>
      </c>
      <c r="DE2" s="12" t="e">
        <f>CONCATENATE(VLOOKUP(DE1,XTIME!$A$1:DD122,2,FALSE),"                                                           ",VLOOKUP(DE1,XTIME!$A$1:DD122,3,FALSE)," ",VLOOKUP(DE1,XTIME!$A$1:DD122,4,FALSE))</f>
        <v>#N/A</v>
      </c>
      <c r="DF2" s="12" t="e">
        <f>CONCATENATE(VLOOKUP(DF1,XTIME!$A$1:DE122,2,FALSE),"                                                           ",VLOOKUP(DF1,XTIME!$A$1:DE122,3,FALSE)," ",VLOOKUP(DF1,XTIME!$A$1:DE122,4,FALSE))</f>
        <v>#N/A</v>
      </c>
      <c r="DG2" s="12" t="e">
        <f>CONCATENATE(VLOOKUP(DG1,XTIME!$A$1:DF122,2,FALSE),"                                                           ",VLOOKUP(DG1,XTIME!$A$1:DF122,3,FALSE)," ",VLOOKUP(DG1,XTIME!$A$1:DF122,4,FALSE))</f>
        <v>#N/A</v>
      </c>
      <c r="DH2" s="12" t="e">
        <f>CONCATENATE(VLOOKUP(DH1,XTIME!$A$1:DG122,2,FALSE),"                                                           ",VLOOKUP(DH1,XTIME!$A$1:DG122,3,FALSE)," ",VLOOKUP(DH1,XTIME!$A$1:DG122,4,FALSE))</f>
        <v>#N/A</v>
      </c>
      <c r="DI2" s="12" t="e">
        <f>CONCATENATE(VLOOKUP(DI1,XTIME!$A$1:DH122,2,FALSE),"                                                           ",VLOOKUP(DI1,XTIME!$A$1:DH122,3,FALSE)," ",VLOOKUP(DI1,XTIME!$A$1:DH122,4,FALSE))</f>
        <v>#N/A</v>
      </c>
      <c r="DJ2" s="12" t="e">
        <f>CONCATENATE(VLOOKUP(DJ1,XTIME!$A$1:DI122,2,FALSE),"                                                           ",VLOOKUP(DJ1,XTIME!$A$1:DI122,3,FALSE)," ",VLOOKUP(DJ1,XTIME!$A$1:DI122,4,FALSE))</f>
        <v>#N/A</v>
      </c>
      <c r="DK2" s="12" t="e">
        <f>CONCATENATE(VLOOKUP(DK1,XTIME!$A$1:DJ122,2,FALSE),"                                                           ",VLOOKUP(DK1,XTIME!$A$1:DJ122,3,FALSE)," ",VLOOKUP(DK1,XTIME!$A$1:DJ122,4,FALSE))</f>
        <v>#N/A</v>
      </c>
      <c r="DL2" s="12" t="e">
        <f>CONCATENATE(VLOOKUP(DL1,XTIME!$A$1:DK122,2,FALSE),"                                                           ",VLOOKUP(DL1,XTIME!$A$1:DK122,3,FALSE)," ",VLOOKUP(DL1,XTIME!$A$1:DK122,4,FALSE))</f>
        <v>#N/A</v>
      </c>
      <c r="DM2" s="12" t="e">
        <f>CONCATENATE(VLOOKUP(DM1,XTIME!$A$1:DL122,2,FALSE),"                                                           ",VLOOKUP(DM1,XTIME!$A$1:DL122,3,FALSE)," ",VLOOKUP(DM1,XTIME!$A$1:DL122,4,FALSE))</f>
        <v>#N/A</v>
      </c>
      <c r="DN2" s="12" t="e">
        <f>CONCATENATE(VLOOKUP(DN1,XTIME!$A$1:DM122,2,FALSE),"                                                           ",VLOOKUP(DN1,XTIME!$A$1:DM122,3,FALSE)," ",VLOOKUP(DN1,XTIME!$A$1:DM122,4,FALSE))</f>
        <v>#N/A</v>
      </c>
      <c r="DO2" s="12" t="e">
        <f>CONCATENATE(VLOOKUP(DO1,XTIME!$A$1:DN122,2,FALSE),"                                                           ",VLOOKUP(DO1,XTIME!$A$1:DN122,3,FALSE)," ",VLOOKUP(DO1,XTIME!$A$1:DN122,4,FALSE))</f>
        <v>#N/A</v>
      </c>
      <c r="DP2" s="12" t="e">
        <f>CONCATENATE(VLOOKUP(DP1,XTIME!$A$1:DO122,2,FALSE),"                                                           ",VLOOKUP(DP1,XTIME!$A$1:DO122,3,FALSE)," ",VLOOKUP(DP1,XTIME!$A$1:DO122,4,FALSE))</f>
        <v>#N/A</v>
      </c>
      <c r="DQ2" s="12" t="e">
        <f>CONCATENATE(VLOOKUP(DQ1,XTIME!$A$1:DP122,2,FALSE),"                                                           ",VLOOKUP(DQ1,XTIME!$A$1:DP122,3,FALSE)," ",VLOOKUP(DQ1,XTIME!$A$1:DP122,4,FALSE))</f>
        <v>#N/A</v>
      </c>
      <c r="DR2" s="12" t="e">
        <f>CONCATENATE(VLOOKUP(DR1,XTIME!$A$1:DQ122,2,FALSE),"                                                           ",VLOOKUP(DR1,XTIME!$A$1:DQ122,3,FALSE)," ",VLOOKUP(DR1,XTIME!$A$1:DQ122,4,FALSE))</f>
        <v>#N/A</v>
      </c>
      <c r="DS2" s="12" t="e">
        <f>CONCATENATE(VLOOKUP(DS1,XTIME!$A$1:DR122,2,FALSE),"                                                           ",VLOOKUP(DS1,XTIME!$A$1:DR122,3,FALSE)," ",VLOOKUP(DS1,XTIME!$A$1:DR122,4,FALSE))</f>
        <v>#N/A</v>
      </c>
    </row>
    <row r="3" spans="1:123">
      <c r="A3" s="4" t="str">
        <f>CHOOSE(MONTH(D3),"JANVIER","FEVRIER","MARS","AVRIL","MAI","JUIN","JUILLET","MARS","AVRIL","MAI","JUIN","JUILLET","AOUT","SEPTEMBRE","OCTOBRE","NOVEMBRE","DECEMBRE")</f>
        <v>JUILLET</v>
      </c>
      <c r="B3" s="4">
        <f>WEEKNUM(D3)</f>
        <v>27</v>
      </c>
      <c r="C3" s="4" t="str">
        <f>CHOOSE(WEEKDAY(D3,11),"LUNDI","MARDI","MERCREDI","JEUDI","VENDREDI","SAMEDI","DIMANCHE")</f>
        <v>DIMANCHE</v>
      </c>
      <c r="D3" s="13">
        <v>43282</v>
      </c>
      <c r="E3" s="4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</row>
    <row r="4" spans="1:123">
      <c r="A4" s="4" t="str">
        <f t="shared" ref="A4:A67" si="0">CHOOSE(MONTH(D4),"JANVIER","FEVRIER","MARS","AVRIL","MAI","JUIN","JUILLET","MARS","AVRIL","MAI","JUIN","JUILLET","AOUT","SEPTEMBRE","OCTOBRE","NOVEMBRE","DECEMBRE")</f>
        <v>JUILLET</v>
      </c>
      <c r="B4" s="4">
        <f t="shared" ref="B4:B15" si="1">WEEKNUM(D4)</f>
        <v>27</v>
      </c>
      <c r="C4" s="4" t="str">
        <f t="shared" ref="C4:C67" si="2">CHOOSE(WEEKDAY(D4,11),"LUNDI","MARDI","MERCREDI","JEUDI","VENDREDI","SAMEDI","DIMANCHE")</f>
        <v>LUNDI</v>
      </c>
      <c r="D4" s="13">
        <v>43283</v>
      </c>
      <c r="E4" s="4"/>
      <c r="F4" s="9"/>
      <c r="G4" s="9" t="s">
        <v>34</v>
      </c>
      <c r="H4" s="9" t="s">
        <v>23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</row>
    <row r="5" spans="1:123">
      <c r="A5" s="4" t="str">
        <f t="shared" si="0"/>
        <v>JUILLET</v>
      </c>
      <c r="B5" s="4">
        <f t="shared" si="1"/>
        <v>27</v>
      </c>
      <c r="C5" s="4" t="str">
        <f t="shared" si="2"/>
        <v>MARDI</v>
      </c>
      <c r="D5" s="13">
        <v>43284</v>
      </c>
      <c r="E5" s="4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</row>
    <row r="6" spans="1:123">
      <c r="A6" s="4" t="str">
        <f t="shared" si="0"/>
        <v>JUILLET</v>
      </c>
      <c r="B6" s="4">
        <f t="shared" si="1"/>
        <v>27</v>
      </c>
      <c r="C6" s="4" t="str">
        <f t="shared" si="2"/>
        <v>MERCREDI</v>
      </c>
      <c r="D6" s="13">
        <v>43285</v>
      </c>
      <c r="E6" s="4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</row>
    <row r="7" spans="1:123">
      <c r="A7" s="4" t="str">
        <f t="shared" si="0"/>
        <v>JUILLET</v>
      </c>
      <c r="B7" s="4">
        <f t="shared" si="1"/>
        <v>27</v>
      </c>
      <c r="C7" s="4" t="str">
        <f t="shared" si="2"/>
        <v>JEUDI</v>
      </c>
      <c r="D7" s="13">
        <v>43286</v>
      </c>
      <c r="E7" s="4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</row>
    <row r="8" spans="1:123">
      <c r="A8" s="4" t="str">
        <f t="shared" si="0"/>
        <v>JUILLET</v>
      </c>
      <c r="B8" s="4">
        <f t="shared" si="1"/>
        <v>27</v>
      </c>
      <c r="C8" s="4" t="str">
        <f t="shared" si="2"/>
        <v>VENDREDI</v>
      </c>
      <c r="D8" s="13">
        <v>43287</v>
      </c>
      <c r="E8" s="4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</row>
    <row r="9" spans="1:123">
      <c r="A9" s="4" t="str">
        <f t="shared" si="0"/>
        <v>JUILLET</v>
      </c>
      <c r="B9" s="4">
        <f t="shared" si="1"/>
        <v>27</v>
      </c>
      <c r="C9" s="4" t="str">
        <f t="shared" si="2"/>
        <v>SAMEDI</v>
      </c>
      <c r="D9" s="13">
        <v>43288</v>
      </c>
      <c r="E9" s="4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</row>
    <row r="10" spans="1:123">
      <c r="A10" s="4" t="str">
        <f t="shared" si="0"/>
        <v>JUILLET</v>
      </c>
      <c r="B10" s="4">
        <f t="shared" si="1"/>
        <v>28</v>
      </c>
      <c r="C10" s="4" t="str">
        <f t="shared" si="2"/>
        <v>DIMANCHE</v>
      </c>
      <c r="D10" s="13">
        <v>43289</v>
      </c>
      <c r="E10" s="4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</row>
    <row r="11" spans="1:123">
      <c r="A11" s="4" t="str">
        <f t="shared" si="0"/>
        <v>JUILLET</v>
      </c>
      <c r="B11" s="4">
        <f t="shared" si="1"/>
        <v>28</v>
      </c>
      <c r="C11" s="4" t="str">
        <f t="shared" si="2"/>
        <v>LUNDI</v>
      </c>
      <c r="D11" s="13">
        <v>43290</v>
      </c>
      <c r="E11" s="4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</row>
    <row r="12" spans="1:123">
      <c r="A12" s="4" t="str">
        <f t="shared" si="0"/>
        <v>JUILLET</v>
      </c>
      <c r="B12" s="4">
        <f t="shared" si="1"/>
        <v>28</v>
      </c>
      <c r="C12" s="4" t="str">
        <f t="shared" si="2"/>
        <v>MARDI</v>
      </c>
      <c r="D12" s="13">
        <v>43291</v>
      </c>
      <c r="E12" s="4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</row>
    <row r="13" spans="1:123">
      <c r="A13" s="4" t="str">
        <f t="shared" si="0"/>
        <v>JUILLET</v>
      </c>
      <c r="B13" s="4">
        <f t="shared" si="1"/>
        <v>28</v>
      </c>
      <c r="C13" s="4" t="str">
        <f t="shared" si="2"/>
        <v>MERCREDI</v>
      </c>
      <c r="D13" s="13">
        <v>43292</v>
      </c>
      <c r="E13" s="4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</row>
    <row r="14" spans="1:123">
      <c r="A14" s="4" t="str">
        <f t="shared" si="0"/>
        <v>JUILLET</v>
      </c>
      <c r="B14" s="4">
        <f t="shared" si="1"/>
        <v>28</v>
      </c>
      <c r="C14" s="4" t="str">
        <f t="shared" si="2"/>
        <v>JEUDI</v>
      </c>
      <c r="D14" s="13">
        <v>43293</v>
      </c>
      <c r="E14" s="4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</row>
    <row r="15" spans="1:123">
      <c r="A15" s="4" t="str">
        <f t="shared" si="0"/>
        <v>JUILLET</v>
      </c>
      <c r="B15" s="4">
        <f t="shared" si="1"/>
        <v>28</v>
      </c>
      <c r="C15" s="4" t="str">
        <f t="shared" si="2"/>
        <v>VENDREDI</v>
      </c>
      <c r="D15" s="13">
        <v>43294</v>
      </c>
      <c r="E15" s="4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</row>
    <row r="16" spans="1:123">
      <c r="A16" s="4" t="str">
        <f t="shared" si="0"/>
        <v>JUILLET</v>
      </c>
      <c r="B16" s="4">
        <f>WEEKNUM(D16)</f>
        <v>28</v>
      </c>
      <c r="C16" s="4" t="str">
        <f t="shared" si="2"/>
        <v>SAMEDI</v>
      </c>
      <c r="D16" s="13">
        <v>43295</v>
      </c>
      <c r="E16" s="4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</row>
    <row r="17" spans="1:123">
      <c r="A17" s="4" t="str">
        <f t="shared" si="0"/>
        <v>JUILLET</v>
      </c>
      <c r="B17" s="4">
        <f t="shared" ref="B17:B80" si="3">WEEKNUM(D17)</f>
        <v>29</v>
      </c>
      <c r="C17" s="4" t="str">
        <f t="shared" si="2"/>
        <v>DIMANCHE</v>
      </c>
      <c r="D17" s="13">
        <v>43296</v>
      </c>
      <c r="E17" s="4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</row>
    <row r="18" spans="1:123">
      <c r="A18" s="4" t="str">
        <f t="shared" si="0"/>
        <v>JUILLET</v>
      </c>
      <c r="B18" s="4">
        <f t="shared" si="3"/>
        <v>29</v>
      </c>
      <c r="C18" s="4" t="str">
        <f t="shared" si="2"/>
        <v>LUNDI</v>
      </c>
      <c r="D18" s="13">
        <v>43297</v>
      </c>
      <c r="E18" s="4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</row>
    <row r="19" spans="1:123">
      <c r="A19" s="4" t="str">
        <f t="shared" si="0"/>
        <v>JUILLET</v>
      </c>
      <c r="B19" s="4">
        <f t="shared" si="3"/>
        <v>29</v>
      </c>
      <c r="C19" s="4" t="str">
        <f t="shared" si="2"/>
        <v>MARDI</v>
      </c>
      <c r="D19" s="13">
        <v>43298</v>
      </c>
      <c r="E19" s="4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</row>
    <row r="20" spans="1:123">
      <c r="A20" s="4" t="str">
        <f t="shared" si="0"/>
        <v>JUILLET</v>
      </c>
      <c r="B20" s="4">
        <f t="shared" si="3"/>
        <v>29</v>
      </c>
      <c r="C20" s="4" t="str">
        <f t="shared" si="2"/>
        <v>MERCREDI</v>
      </c>
      <c r="D20" s="13">
        <v>43299</v>
      </c>
      <c r="E20" s="4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</row>
    <row r="21" spans="1:123">
      <c r="A21" s="4" t="str">
        <f t="shared" si="0"/>
        <v>JUILLET</v>
      </c>
      <c r="B21" s="4">
        <f t="shared" si="3"/>
        <v>29</v>
      </c>
      <c r="C21" s="4" t="str">
        <f t="shared" si="2"/>
        <v>JEUDI</v>
      </c>
      <c r="D21" s="13">
        <v>43300</v>
      </c>
      <c r="E21" s="4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</row>
    <row r="22" spans="1:123">
      <c r="A22" s="4" t="str">
        <f t="shared" si="0"/>
        <v>JUILLET</v>
      </c>
      <c r="B22" s="4">
        <f t="shared" si="3"/>
        <v>29</v>
      </c>
      <c r="C22" s="4" t="str">
        <f t="shared" si="2"/>
        <v>VENDREDI</v>
      </c>
      <c r="D22" s="13">
        <v>43301</v>
      </c>
      <c r="E22" s="4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</row>
    <row r="23" spans="1:123">
      <c r="A23" s="4" t="str">
        <f t="shared" si="0"/>
        <v>JUILLET</v>
      </c>
      <c r="B23" s="4">
        <f t="shared" si="3"/>
        <v>29</v>
      </c>
      <c r="C23" s="4" t="str">
        <f t="shared" si="2"/>
        <v>SAMEDI</v>
      </c>
      <c r="D23" s="13">
        <v>43302</v>
      </c>
      <c r="E23" s="4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</row>
    <row r="24" spans="1:123">
      <c r="A24" s="4" t="str">
        <f t="shared" si="0"/>
        <v>JUILLET</v>
      </c>
      <c r="B24" s="4">
        <f t="shared" si="3"/>
        <v>30</v>
      </c>
      <c r="C24" s="4" t="str">
        <f t="shared" si="2"/>
        <v>DIMANCHE</v>
      </c>
      <c r="D24" s="13">
        <v>43303</v>
      </c>
      <c r="E24" s="4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</row>
    <row r="25" spans="1:123">
      <c r="A25" s="4" t="str">
        <f t="shared" si="0"/>
        <v>JUILLET</v>
      </c>
      <c r="B25" s="4">
        <f t="shared" si="3"/>
        <v>30</v>
      </c>
      <c r="C25" s="4" t="str">
        <f t="shared" si="2"/>
        <v>LUNDI</v>
      </c>
      <c r="D25" s="13">
        <v>43304</v>
      </c>
      <c r="E25" s="4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</row>
    <row r="26" spans="1:123">
      <c r="A26" s="4" t="str">
        <f t="shared" si="0"/>
        <v>JUILLET</v>
      </c>
      <c r="B26" s="4">
        <f t="shared" si="3"/>
        <v>30</v>
      </c>
      <c r="C26" s="4" t="str">
        <f t="shared" si="2"/>
        <v>MARDI</v>
      </c>
      <c r="D26" s="13">
        <v>43305</v>
      </c>
      <c r="E26" s="4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</row>
    <row r="27" spans="1:123">
      <c r="A27" s="4" t="str">
        <f t="shared" si="0"/>
        <v>JUILLET</v>
      </c>
      <c r="B27" s="4">
        <f t="shared" si="3"/>
        <v>30</v>
      </c>
      <c r="C27" s="4" t="str">
        <f t="shared" si="2"/>
        <v>MERCREDI</v>
      </c>
      <c r="D27" s="13">
        <v>43306</v>
      </c>
      <c r="E27" s="4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</row>
    <row r="28" spans="1:123">
      <c r="A28" s="4" t="str">
        <f t="shared" si="0"/>
        <v>JUILLET</v>
      </c>
      <c r="B28" s="4">
        <f t="shared" si="3"/>
        <v>30</v>
      </c>
      <c r="C28" s="4" t="str">
        <f t="shared" si="2"/>
        <v>JEUDI</v>
      </c>
      <c r="D28" s="13">
        <v>43307</v>
      </c>
      <c r="E28" s="4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</row>
    <row r="29" spans="1:123">
      <c r="A29" s="4" t="str">
        <f t="shared" si="0"/>
        <v>JUILLET</v>
      </c>
      <c r="B29" s="4">
        <f t="shared" si="3"/>
        <v>30</v>
      </c>
      <c r="C29" s="4" t="str">
        <f t="shared" si="2"/>
        <v>VENDREDI</v>
      </c>
      <c r="D29" s="13">
        <v>43308</v>
      </c>
      <c r="E29" s="4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</row>
    <row r="30" spans="1:123">
      <c r="A30" s="4" t="str">
        <f t="shared" si="0"/>
        <v>JUILLET</v>
      </c>
      <c r="B30" s="4">
        <f t="shared" si="3"/>
        <v>30</v>
      </c>
      <c r="C30" s="4" t="str">
        <f t="shared" si="2"/>
        <v>SAMEDI</v>
      </c>
      <c r="D30" s="13">
        <v>43309</v>
      </c>
      <c r="E30" s="4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</row>
    <row r="31" spans="1:123">
      <c r="A31" s="4" t="str">
        <f t="shared" si="0"/>
        <v>JUILLET</v>
      </c>
      <c r="B31" s="4">
        <f t="shared" si="3"/>
        <v>31</v>
      </c>
      <c r="C31" s="4" t="str">
        <f t="shared" si="2"/>
        <v>DIMANCHE</v>
      </c>
      <c r="D31" s="13">
        <v>43310</v>
      </c>
      <c r="E31" s="4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</row>
    <row r="32" spans="1:123">
      <c r="A32" s="4" t="str">
        <f t="shared" si="0"/>
        <v>JUILLET</v>
      </c>
      <c r="B32" s="4">
        <f t="shared" si="3"/>
        <v>31</v>
      </c>
      <c r="C32" s="4" t="str">
        <f t="shared" si="2"/>
        <v>LUNDI</v>
      </c>
      <c r="D32" s="13">
        <v>43311</v>
      </c>
      <c r="E32" s="4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</row>
    <row r="33" spans="1:123">
      <c r="A33" s="4" t="str">
        <f t="shared" si="0"/>
        <v>JUILLET</v>
      </c>
      <c r="B33" s="4">
        <f t="shared" si="3"/>
        <v>31</v>
      </c>
      <c r="C33" s="4" t="str">
        <f t="shared" si="2"/>
        <v>MARDI</v>
      </c>
      <c r="D33" s="13">
        <v>43312</v>
      </c>
      <c r="E33" s="4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</row>
    <row r="34" spans="1:123">
      <c r="A34" s="4" t="str">
        <f t="shared" si="0"/>
        <v>MARS</v>
      </c>
      <c r="B34" s="4">
        <f t="shared" si="3"/>
        <v>31</v>
      </c>
      <c r="C34" s="4" t="str">
        <f t="shared" si="2"/>
        <v>MERCREDI</v>
      </c>
      <c r="D34" s="13">
        <v>43313</v>
      </c>
      <c r="E34" s="4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</row>
    <row r="35" spans="1:123">
      <c r="A35" s="4" t="str">
        <f t="shared" si="0"/>
        <v>MARS</v>
      </c>
      <c r="B35" s="4">
        <f t="shared" si="3"/>
        <v>31</v>
      </c>
      <c r="C35" s="4" t="str">
        <f t="shared" si="2"/>
        <v>JEUDI</v>
      </c>
      <c r="D35" s="13">
        <v>43314</v>
      </c>
      <c r="E35" s="4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</row>
    <row r="36" spans="1:123">
      <c r="A36" s="4" t="str">
        <f t="shared" si="0"/>
        <v>MARS</v>
      </c>
      <c r="B36" s="4">
        <f t="shared" si="3"/>
        <v>31</v>
      </c>
      <c r="C36" s="4" t="str">
        <f t="shared" si="2"/>
        <v>VENDREDI</v>
      </c>
      <c r="D36" s="13">
        <v>43315</v>
      </c>
      <c r="E36" s="4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</row>
    <row r="37" spans="1:123">
      <c r="A37" s="4" t="str">
        <f t="shared" si="0"/>
        <v>MARS</v>
      </c>
      <c r="B37" s="4">
        <f t="shared" si="3"/>
        <v>31</v>
      </c>
      <c r="C37" s="4" t="str">
        <f t="shared" si="2"/>
        <v>SAMEDI</v>
      </c>
      <c r="D37" s="13">
        <v>43316</v>
      </c>
      <c r="E37" s="4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</row>
    <row r="38" spans="1:123">
      <c r="A38" s="4" t="str">
        <f t="shared" si="0"/>
        <v>MARS</v>
      </c>
      <c r="B38" s="4">
        <f t="shared" si="3"/>
        <v>32</v>
      </c>
      <c r="C38" s="4" t="str">
        <f t="shared" si="2"/>
        <v>DIMANCHE</v>
      </c>
      <c r="D38" s="13">
        <v>43317</v>
      </c>
      <c r="E38" s="4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</row>
    <row r="39" spans="1:123">
      <c r="A39" s="4" t="str">
        <f t="shared" si="0"/>
        <v>MARS</v>
      </c>
      <c r="B39" s="4">
        <f t="shared" si="3"/>
        <v>32</v>
      </c>
      <c r="C39" s="4" t="str">
        <f t="shared" si="2"/>
        <v>LUNDI</v>
      </c>
      <c r="D39" s="13">
        <v>43318</v>
      </c>
      <c r="E39" s="4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</row>
    <row r="40" spans="1:123">
      <c r="A40" s="4" t="str">
        <f t="shared" si="0"/>
        <v>MARS</v>
      </c>
      <c r="B40" s="4">
        <f t="shared" si="3"/>
        <v>32</v>
      </c>
      <c r="C40" s="4" t="str">
        <f t="shared" si="2"/>
        <v>MARDI</v>
      </c>
      <c r="D40" s="13">
        <v>43319</v>
      </c>
      <c r="E40" s="4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</row>
    <row r="41" spans="1:123">
      <c r="A41" s="4" t="str">
        <f t="shared" si="0"/>
        <v>MARS</v>
      </c>
      <c r="B41" s="4">
        <f t="shared" si="3"/>
        <v>32</v>
      </c>
      <c r="C41" s="4" t="str">
        <f t="shared" si="2"/>
        <v>MERCREDI</v>
      </c>
      <c r="D41" s="13">
        <v>43320</v>
      </c>
      <c r="E41" s="4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</row>
    <row r="42" spans="1:123">
      <c r="A42" s="4" t="str">
        <f t="shared" si="0"/>
        <v>MARS</v>
      </c>
      <c r="B42" s="4">
        <f t="shared" si="3"/>
        <v>32</v>
      </c>
      <c r="C42" s="4" t="str">
        <f t="shared" si="2"/>
        <v>JEUDI</v>
      </c>
      <c r="D42" s="13">
        <v>43321</v>
      </c>
      <c r="E42" s="4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</row>
    <row r="43" spans="1:123">
      <c r="A43" s="4" t="str">
        <f t="shared" si="0"/>
        <v>MARS</v>
      </c>
      <c r="B43" s="4">
        <f t="shared" si="3"/>
        <v>32</v>
      </c>
      <c r="C43" s="4" t="str">
        <f t="shared" si="2"/>
        <v>VENDREDI</v>
      </c>
      <c r="D43" s="13">
        <v>43322</v>
      </c>
      <c r="E43" s="4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</row>
    <row r="44" spans="1:123">
      <c r="A44" s="4" t="str">
        <f t="shared" si="0"/>
        <v>MARS</v>
      </c>
      <c r="B44" s="4">
        <f t="shared" si="3"/>
        <v>32</v>
      </c>
      <c r="C44" s="4" t="str">
        <f t="shared" si="2"/>
        <v>SAMEDI</v>
      </c>
      <c r="D44" s="13">
        <v>43323</v>
      </c>
      <c r="E44" s="4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</row>
    <row r="45" spans="1:123">
      <c r="A45" s="4" t="str">
        <f t="shared" si="0"/>
        <v>MARS</v>
      </c>
      <c r="B45" s="4">
        <f t="shared" si="3"/>
        <v>33</v>
      </c>
      <c r="C45" s="4" t="str">
        <f t="shared" si="2"/>
        <v>DIMANCHE</v>
      </c>
      <c r="D45" s="13">
        <v>43324</v>
      </c>
      <c r="E45" s="4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</row>
    <row r="46" spans="1:123">
      <c r="A46" s="4" t="str">
        <f t="shared" si="0"/>
        <v>MARS</v>
      </c>
      <c r="B46" s="4">
        <f t="shared" si="3"/>
        <v>33</v>
      </c>
      <c r="C46" s="4" t="str">
        <f t="shared" si="2"/>
        <v>LUNDI</v>
      </c>
      <c r="D46" s="13">
        <v>43325</v>
      </c>
      <c r="E46" s="4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</row>
    <row r="47" spans="1:123">
      <c r="A47" s="4" t="str">
        <f t="shared" si="0"/>
        <v>MARS</v>
      </c>
      <c r="B47" s="4">
        <f t="shared" si="3"/>
        <v>33</v>
      </c>
      <c r="C47" s="4" t="str">
        <f t="shared" si="2"/>
        <v>MARDI</v>
      </c>
      <c r="D47" s="13">
        <v>43326</v>
      </c>
      <c r="E47" s="4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</row>
    <row r="48" spans="1:123">
      <c r="A48" s="4" t="str">
        <f t="shared" si="0"/>
        <v>MARS</v>
      </c>
      <c r="B48" s="4">
        <f t="shared" si="3"/>
        <v>33</v>
      </c>
      <c r="C48" s="4" t="str">
        <f t="shared" si="2"/>
        <v>MERCREDI</v>
      </c>
      <c r="D48" s="13">
        <v>43327</v>
      </c>
      <c r="E48" s="4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</row>
    <row r="49" spans="1:123">
      <c r="A49" s="4" t="str">
        <f t="shared" si="0"/>
        <v>MARS</v>
      </c>
      <c r="B49" s="4">
        <f t="shared" si="3"/>
        <v>33</v>
      </c>
      <c r="C49" s="4" t="str">
        <f t="shared" si="2"/>
        <v>JEUDI</v>
      </c>
      <c r="D49" s="13">
        <v>43328</v>
      </c>
      <c r="E49" s="4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</row>
    <row r="50" spans="1:123">
      <c r="A50" s="4" t="str">
        <f t="shared" si="0"/>
        <v>MARS</v>
      </c>
      <c r="B50" s="4">
        <f t="shared" si="3"/>
        <v>33</v>
      </c>
      <c r="C50" s="4" t="str">
        <f t="shared" si="2"/>
        <v>VENDREDI</v>
      </c>
      <c r="D50" s="13">
        <v>43329</v>
      </c>
      <c r="E50" s="4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</row>
    <row r="51" spans="1:123">
      <c r="A51" s="4" t="str">
        <f t="shared" si="0"/>
        <v>MARS</v>
      </c>
      <c r="B51" s="4">
        <f t="shared" si="3"/>
        <v>33</v>
      </c>
      <c r="C51" s="4" t="str">
        <f t="shared" si="2"/>
        <v>SAMEDI</v>
      </c>
      <c r="D51" s="13">
        <v>43330</v>
      </c>
      <c r="E51" s="4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</row>
    <row r="52" spans="1:123">
      <c r="A52" s="4" t="str">
        <f t="shared" si="0"/>
        <v>MARS</v>
      </c>
      <c r="B52" s="4">
        <f t="shared" si="3"/>
        <v>34</v>
      </c>
      <c r="C52" s="4" t="str">
        <f t="shared" si="2"/>
        <v>DIMANCHE</v>
      </c>
      <c r="D52" s="13">
        <v>43331</v>
      </c>
      <c r="E52" s="4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</row>
    <row r="53" spans="1:123">
      <c r="A53" s="4" t="str">
        <f t="shared" si="0"/>
        <v>MARS</v>
      </c>
      <c r="B53" s="4">
        <f t="shared" si="3"/>
        <v>34</v>
      </c>
      <c r="C53" s="4" t="str">
        <f t="shared" si="2"/>
        <v>LUNDI</v>
      </c>
      <c r="D53" s="13">
        <v>43332</v>
      </c>
      <c r="E53" s="4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</row>
    <row r="54" spans="1:123">
      <c r="A54" s="4" t="str">
        <f t="shared" si="0"/>
        <v>MARS</v>
      </c>
      <c r="B54" s="4">
        <f t="shared" si="3"/>
        <v>34</v>
      </c>
      <c r="C54" s="4" t="str">
        <f t="shared" si="2"/>
        <v>MARDI</v>
      </c>
      <c r="D54" s="13">
        <v>43333</v>
      </c>
      <c r="E54" s="4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</row>
    <row r="55" spans="1:123">
      <c r="A55" s="4" t="str">
        <f t="shared" si="0"/>
        <v>MARS</v>
      </c>
      <c r="B55" s="4">
        <f t="shared" si="3"/>
        <v>34</v>
      </c>
      <c r="C55" s="4" t="str">
        <f t="shared" si="2"/>
        <v>MERCREDI</v>
      </c>
      <c r="D55" s="13">
        <v>43334</v>
      </c>
      <c r="E55" s="4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</row>
    <row r="56" spans="1:123">
      <c r="A56" s="4" t="str">
        <f t="shared" si="0"/>
        <v>MARS</v>
      </c>
      <c r="B56" s="4">
        <f t="shared" si="3"/>
        <v>34</v>
      </c>
      <c r="C56" s="4" t="str">
        <f t="shared" si="2"/>
        <v>JEUDI</v>
      </c>
      <c r="D56" s="13">
        <v>43335</v>
      </c>
      <c r="E56" s="4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</row>
    <row r="57" spans="1:123">
      <c r="A57" s="4" t="str">
        <f t="shared" si="0"/>
        <v>MARS</v>
      </c>
      <c r="B57" s="4">
        <f t="shared" si="3"/>
        <v>34</v>
      </c>
      <c r="C57" s="4" t="str">
        <f t="shared" si="2"/>
        <v>VENDREDI</v>
      </c>
      <c r="D57" s="13">
        <v>43336</v>
      </c>
      <c r="E57" s="4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</row>
    <row r="58" spans="1:123">
      <c r="A58" s="4" t="str">
        <f t="shared" si="0"/>
        <v>MARS</v>
      </c>
      <c r="B58" s="4">
        <f t="shared" si="3"/>
        <v>34</v>
      </c>
      <c r="C58" s="4" t="str">
        <f t="shared" si="2"/>
        <v>SAMEDI</v>
      </c>
      <c r="D58" s="13">
        <v>43337</v>
      </c>
      <c r="E58" s="4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</row>
    <row r="59" spans="1:123">
      <c r="A59" s="4" t="str">
        <f t="shared" si="0"/>
        <v>MARS</v>
      </c>
      <c r="B59" s="4">
        <f t="shared" si="3"/>
        <v>35</v>
      </c>
      <c r="C59" s="4" t="str">
        <f t="shared" si="2"/>
        <v>DIMANCHE</v>
      </c>
      <c r="D59" s="13">
        <v>43338</v>
      </c>
      <c r="E59" s="4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</row>
    <row r="60" spans="1:123">
      <c r="A60" s="4" t="str">
        <f t="shared" si="0"/>
        <v>MARS</v>
      </c>
      <c r="B60" s="4">
        <f t="shared" si="3"/>
        <v>35</v>
      </c>
      <c r="C60" s="4" t="str">
        <f t="shared" si="2"/>
        <v>LUNDI</v>
      </c>
      <c r="D60" s="13">
        <v>43339</v>
      </c>
      <c r="E60" s="4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</row>
    <row r="61" spans="1:123">
      <c r="A61" s="4" t="str">
        <f t="shared" si="0"/>
        <v>MARS</v>
      </c>
      <c r="B61" s="4">
        <f t="shared" si="3"/>
        <v>35</v>
      </c>
      <c r="C61" s="4" t="str">
        <f t="shared" si="2"/>
        <v>MARDI</v>
      </c>
      <c r="D61" s="13">
        <v>43340</v>
      </c>
      <c r="E61" s="4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</row>
    <row r="62" spans="1:123">
      <c r="A62" s="4" t="str">
        <f t="shared" si="0"/>
        <v>MARS</v>
      </c>
      <c r="B62" s="4">
        <f t="shared" si="3"/>
        <v>35</v>
      </c>
      <c r="C62" s="4" t="str">
        <f t="shared" si="2"/>
        <v>MERCREDI</v>
      </c>
      <c r="D62" s="13">
        <v>43341</v>
      </c>
      <c r="E62" s="4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</row>
    <row r="63" spans="1:123">
      <c r="A63" s="4" t="str">
        <f t="shared" si="0"/>
        <v>MARS</v>
      </c>
      <c r="B63" s="4">
        <f t="shared" si="3"/>
        <v>35</v>
      </c>
      <c r="C63" s="4" t="str">
        <f t="shared" si="2"/>
        <v>JEUDI</v>
      </c>
      <c r="D63" s="13">
        <v>43342</v>
      </c>
      <c r="E63" s="4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</row>
    <row r="64" spans="1:123">
      <c r="A64" s="4" t="str">
        <f t="shared" si="0"/>
        <v>MARS</v>
      </c>
      <c r="B64" s="4">
        <f t="shared" si="3"/>
        <v>35</v>
      </c>
      <c r="C64" s="4" t="str">
        <f t="shared" si="2"/>
        <v>VENDREDI</v>
      </c>
      <c r="D64" s="13">
        <v>43343</v>
      </c>
      <c r="E64" s="4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</row>
    <row r="65" spans="1:123">
      <c r="A65" s="4" t="str">
        <f t="shared" si="0"/>
        <v>AVRIL</v>
      </c>
      <c r="B65" s="4">
        <f t="shared" si="3"/>
        <v>35</v>
      </c>
      <c r="C65" s="4" t="str">
        <f t="shared" si="2"/>
        <v>SAMEDI</v>
      </c>
      <c r="D65" s="13">
        <v>43344</v>
      </c>
      <c r="E65" s="4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</row>
    <row r="66" spans="1:123">
      <c r="A66" s="4" t="str">
        <f t="shared" si="0"/>
        <v>AVRIL</v>
      </c>
      <c r="B66" s="4">
        <f t="shared" si="3"/>
        <v>36</v>
      </c>
      <c r="C66" s="4" t="str">
        <f t="shared" si="2"/>
        <v>DIMANCHE</v>
      </c>
      <c r="D66" s="13">
        <v>43345</v>
      </c>
      <c r="E66" s="4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</row>
    <row r="67" spans="1:123">
      <c r="A67" s="4" t="str">
        <f t="shared" si="0"/>
        <v>AVRIL</v>
      </c>
      <c r="B67" s="4">
        <f t="shared" si="3"/>
        <v>36</v>
      </c>
      <c r="C67" s="4" t="str">
        <f t="shared" si="2"/>
        <v>LUNDI</v>
      </c>
      <c r="D67" s="13">
        <v>43346</v>
      </c>
      <c r="E67" s="4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</row>
    <row r="68" spans="1:123">
      <c r="A68" s="4" t="str">
        <f t="shared" ref="A68:A131" si="4">CHOOSE(MONTH(D68),"JANVIER","FEVRIER","MARS","AVRIL","MAI","JUIN","JUILLET","MARS","AVRIL","MAI","JUIN","JUILLET","AOUT","SEPTEMBRE","OCTOBRE","NOVEMBRE","DECEMBRE")</f>
        <v>AVRIL</v>
      </c>
      <c r="B68" s="4">
        <f t="shared" si="3"/>
        <v>36</v>
      </c>
      <c r="C68" s="4" t="str">
        <f t="shared" ref="C68:C131" si="5">CHOOSE(WEEKDAY(D68,11),"LUNDI","MARDI","MERCREDI","JEUDI","VENDREDI","SAMEDI","DIMANCHE")</f>
        <v>MARDI</v>
      </c>
      <c r="D68" s="13">
        <v>43347</v>
      </c>
      <c r="E68" s="4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</row>
    <row r="69" spans="1:123">
      <c r="A69" s="4" t="str">
        <f t="shared" si="4"/>
        <v>AVRIL</v>
      </c>
      <c r="B69" s="4">
        <f t="shared" si="3"/>
        <v>36</v>
      </c>
      <c r="C69" s="4" t="str">
        <f t="shared" si="5"/>
        <v>MERCREDI</v>
      </c>
      <c r="D69" s="13">
        <v>43348</v>
      </c>
      <c r="E69" s="4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</row>
    <row r="70" spans="1:123">
      <c r="A70" s="4" t="str">
        <f t="shared" si="4"/>
        <v>AVRIL</v>
      </c>
      <c r="B70" s="4">
        <f t="shared" si="3"/>
        <v>36</v>
      </c>
      <c r="C70" s="4" t="str">
        <f t="shared" si="5"/>
        <v>JEUDI</v>
      </c>
      <c r="D70" s="13">
        <v>43349</v>
      </c>
      <c r="E70" s="4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</row>
    <row r="71" spans="1:123">
      <c r="A71" s="4" t="str">
        <f t="shared" si="4"/>
        <v>AVRIL</v>
      </c>
      <c r="B71" s="4">
        <f t="shared" si="3"/>
        <v>36</v>
      </c>
      <c r="C71" s="4" t="str">
        <f t="shared" si="5"/>
        <v>VENDREDI</v>
      </c>
      <c r="D71" s="13">
        <v>43350</v>
      </c>
      <c r="E71" s="4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</row>
    <row r="72" spans="1:123">
      <c r="A72" s="4" t="str">
        <f t="shared" si="4"/>
        <v>AVRIL</v>
      </c>
      <c r="B72" s="4">
        <f t="shared" si="3"/>
        <v>36</v>
      </c>
      <c r="C72" s="4" t="str">
        <f t="shared" si="5"/>
        <v>SAMEDI</v>
      </c>
      <c r="D72" s="13">
        <v>43351</v>
      </c>
      <c r="E72" s="4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</row>
    <row r="73" spans="1:123">
      <c r="A73" s="4" t="str">
        <f t="shared" si="4"/>
        <v>AVRIL</v>
      </c>
      <c r="B73" s="4">
        <f t="shared" si="3"/>
        <v>37</v>
      </c>
      <c r="C73" s="4" t="str">
        <f t="shared" si="5"/>
        <v>DIMANCHE</v>
      </c>
      <c r="D73" s="13">
        <v>43352</v>
      </c>
      <c r="E73" s="4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</row>
    <row r="74" spans="1:123">
      <c r="A74" s="4" t="str">
        <f t="shared" si="4"/>
        <v>AVRIL</v>
      </c>
      <c r="B74" s="4">
        <f t="shared" si="3"/>
        <v>37</v>
      </c>
      <c r="C74" s="4" t="str">
        <f t="shared" si="5"/>
        <v>LUNDI</v>
      </c>
      <c r="D74" s="13">
        <v>43353</v>
      </c>
      <c r="E74" s="4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</row>
    <row r="75" spans="1:123">
      <c r="A75" s="4" t="str">
        <f t="shared" si="4"/>
        <v>AVRIL</v>
      </c>
      <c r="B75" s="4">
        <f t="shared" si="3"/>
        <v>37</v>
      </c>
      <c r="C75" s="4" t="str">
        <f t="shared" si="5"/>
        <v>MARDI</v>
      </c>
      <c r="D75" s="13">
        <v>43354</v>
      </c>
      <c r="E75" s="4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</row>
    <row r="76" spans="1:123">
      <c r="A76" s="4" t="str">
        <f t="shared" si="4"/>
        <v>AVRIL</v>
      </c>
      <c r="B76" s="4">
        <f t="shared" si="3"/>
        <v>37</v>
      </c>
      <c r="C76" s="4" t="str">
        <f t="shared" si="5"/>
        <v>MERCREDI</v>
      </c>
      <c r="D76" s="13">
        <v>43355</v>
      </c>
      <c r="E76" s="4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</row>
    <row r="77" spans="1:123">
      <c r="A77" s="4" t="str">
        <f t="shared" si="4"/>
        <v>AVRIL</v>
      </c>
      <c r="B77" s="4">
        <f t="shared" si="3"/>
        <v>37</v>
      </c>
      <c r="C77" s="4" t="str">
        <f t="shared" si="5"/>
        <v>JEUDI</v>
      </c>
      <c r="D77" s="13">
        <v>43356</v>
      </c>
      <c r="E77" s="4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</row>
    <row r="78" spans="1:123">
      <c r="A78" s="4" t="str">
        <f t="shared" si="4"/>
        <v>AVRIL</v>
      </c>
      <c r="B78" s="4">
        <f t="shared" si="3"/>
        <v>37</v>
      </c>
      <c r="C78" s="4" t="str">
        <f t="shared" si="5"/>
        <v>VENDREDI</v>
      </c>
      <c r="D78" s="13">
        <v>43357</v>
      </c>
      <c r="E78" s="4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</row>
    <row r="79" spans="1:123">
      <c r="A79" s="4" t="str">
        <f t="shared" si="4"/>
        <v>AVRIL</v>
      </c>
      <c r="B79" s="4">
        <f t="shared" si="3"/>
        <v>37</v>
      </c>
      <c r="C79" s="4" t="str">
        <f t="shared" si="5"/>
        <v>SAMEDI</v>
      </c>
      <c r="D79" s="13">
        <v>43358</v>
      </c>
      <c r="E79" s="4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</row>
    <row r="80" spans="1:123">
      <c r="A80" s="4" t="str">
        <f t="shared" si="4"/>
        <v>AVRIL</v>
      </c>
      <c r="B80" s="4">
        <f t="shared" si="3"/>
        <v>38</v>
      </c>
      <c r="C80" s="4" t="str">
        <f t="shared" si="5"/>
        <v>DIMANCHE</v>
      </c>
      <c r="D80" s="13">
        <v>43359</v>
      </c>
      <c r="E80" s="4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</row>
    <row r="81" spans="1:123">
      <c r="A81" s="4" t="str">
        <f t="shared" si="4"/>
        <v>AVRIL</v>
      </c>
      <c r="B81" s="4">
        <f t="shared" ref="B81:B144" si="6">WEEKNUM(D81)</f>
        <v>38</v>
      </c>
      <c r="C81" s="4" t="str">
        <f t="shared" si="5"/>
        <v>LUNDI</v>
      </c>
      <c r="D81" s="13">
        <v>43360</v>
      </c>
      <c r="E81" s="4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</row>
    <row r="82" spans="1:123">
      <c r="A82" s="4" t="str">
        <f t="shared" si="4"/>
        <v>AVRIL</v>
      </c>
      <c r="B82" s="4">
        <f t="shared" si="6"/>
        <v>38</v>
      </c>
      <c r="C82" s="4" t="str">
        <f t="shared" si="5"/>
        <v>MARDI</v>
      </c>
      <c r="D82" s="13">
        <v>43361</v>
      </c>
      <c r="E82" s="4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</row>
    <row r="83" spans="1:123">
      <c r="A83" s="4" t="str">
        <f t="shared" si="4"/>
        <v>AVRIL</v>
      </c>
      <c r="B83" s="4">
        <f t="shared" si="6"/>
        <v>38</v>
      </c>
      <c r="C83" s="4" t="str">
        <f t="shared" si="5"/>
        <v>MERCREDI</v>
      </c>
      <c r="D83" s="13">
        <v>43362</v>
      </c>
      <c r="E83" s="4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</row>
    <row r="84" spans="1:123">
      <c r="A84" s="4" t="str">
        <f t="shared" si="4"/>
        <v>AVRIL</v>
      </c>
      <c r="B84" s="4">
        <f t="shared" si="6"/>
        <v>38</v>
      </c>
      <c r="C84" s="4" t="str">
        <f t="shared" si="5"/>
        <v>JEUDI</v>
      </c>
      <c r="D84" s="13">
        <v>43363</v>
      </c>
      <c r="E84" s="4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</row>
    <row r="85" spans="1:123">
      <c r="A85" s="4" t="str">
        <f t="shared" si="4"/>
        <v>AVRIL</v>
      </c>
      <c r="B85" s="4">
        <f t="shared" si="6"/>
        <v>38</v>
      </c>
      <c r="C85" s="4" t="str">
        <f t="shared" si="5"/>
        <v>VENDREDI</v>
      </c>
      <c r="D85" s="13">
        <v>43364</v>
      </c>
      <c r="E85" s="4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</row>
    <row r="86" spans="1:123">
      <c r="A86" s="4" t="str">
        <f t="shared" si="4"/>
        <v>AVRIL</v>
      </c>
      <c r="B86" s="4">
        <f t="shared" si="6"/>
        <v>38</v>
      </c>
      <c r="C86" s="4" t="str">
        <f t="shared" si="5"/>
        <v>SAMEDI</v>
      </c>
      <c r="D86" s="13">
        <v>43365</v>
      </c>
      <c r="E86" s="4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</row>
    <row r="87" spans="1:123">
      <c r="A87" s="4" t="str">
        <f t="shared" si="4"/>
        <v>AVRIL</v>
      </c>
      <c r="B87" s="4">
        <f t="shared" si="6"/>
        <v>39</v>
      </c>
      <c r="C87" s="4" t="str">
        <f t="shared" si="5"/>
        <v>DIMANCHE</v>
      </c>
      <c r="D87" s="13">
        <v>43366</v>
      </c>
      <c r="E87" s="4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</row>
    <row r="88" spans="1:123">
      <c r="A88" s="4" t="str">
        <f t="shared" si="4"/>
        <v>AVRIL</v>
      </c>
      <c r="B88" s="4">
        <f t="shared" si="6"/>
        <v>39</v>
      </c>
      <c r="C88" s="4" t="str">
        <f t="shared" si="5"/>
        <v>LUNDI</v>
      </c>
      <c r="D88" s="13">
        <v>43367</v>
      </c>
      <c r="E88" s="4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</row>
    <row r="89" spans="1:123">
      <c r="A89" s="4" t="str">
        <f t="shared" si="4"/>
        <v>AVRIL</v>
      </c>
      <c r="B89" s="4">
        <f t="shared" si="6"/>
        <v>39</v>
      </c>
      <c r="C89" s="4" t="str">
        <f t="shared" si="5"/>
        <v>MARDI</v>
      </c>
      <c r="D89" s="13">
        <v>43368</v>
      </c>
      <c r="E89" s="4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</row>
    <row r="90" spans="1:123">
      <c r="A90" s="4" t="str">
        <f t="shared" si="4"/>
        <v>AVRIL</v>
      </c>
      <c r="B90" s="4">
        <f t="shared" si="6"/>
        <v>39</v>
      </c>
      <c r="C90" s="4" t="str">
        <f t="shared" si="5"/>
        <v>MERCREDI</v>
      </c>
      <c r="D90" s="13">
        <v>43369</v>
      </c>
      <c r="E90" s="4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</row>
    <row r="91" spans="1:123">
      <c r="A91" s="4" t="str">
        <f t="shared" si="4"/>
        <v>AVRIL</v>
      </c>
      <c r="B91" s="4">
        <f t="shared" si="6"/>
        <v>39</v>
      </c>
      <c r="C91" s="4" t="str">
        <f t="shared" si="5"/>
        <v>JEUDI</v>
      </c>
      <c r="D91" s="13">
        <v>43370</v>
      </c>
      <c r="E91" s="4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</row>
    <row r="92" spans="1:123">
      <c r="A92" s="4" t="str">
        <f t="shared" si="4"/>
        <v>AVRIL</v>
      </c>
      <c r="B92" s="4">
        <f t="shared" si="6"/>
        <v>39</v>
      </c>
      <c r="C92" s="4" t="str">
        <f t="shared" si="5"/>
        <v>VENDREDI</v>
      </c>
      <c r="D92" s="13">
        <v>43371</v>
      </c>
      <c r="E92" s="4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</row>
    <row r="93" spans="1:123">
      <c r="A93" s="4" t="str">
        <f t="shared" si="4"/>
        <v>AVRIL</v>
      </c>
      <c r="B93" s="4">
        <f t="shared" si="6"/>
        <v>39</v>
      </c>
      <c r="C93" s="4" t="str">
        <f t="shared" si="5"/>
        <v>SAMEDI</v>
      </c>
      <c r="D93" s="13">
        <v>43372</v>
      </c>
      <c r="E93" s="4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</row>
    <row r="94" spans="1:123">
      <c r="A94" s="4" t="str">
        <f t="shared" si="4"/>
        <v>AVRIL</v>
      </c>
      <c r="B94" s="4">
        <f t="shared" si="6"/>
        <v>40</v>
      </c>
      <c r="C94" s="4" t="str">
        <f t="shared" si="5"/>
        <v>DIMANCHE</v>
      </c>
      <c r="D94" s="13">
        <v>43373</v>
      </c>
      <c r="E94" s="4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</row>
    <row r="95" spans="1:123">
      <c r="A95" s="4" t="str">
        <f t="shared" si="4"/>
        <v>MAI</v>
      </c>
      <c r="B95" s="4">
        <f t="shared" si="6"/>
        <v>40</v>
      </c>
      <c r="C95" s="4" t="str">
        <f t="shared" si="5"/>
        <v>LUNDI</v>
      </c>
      <c r="D95" s="13">
        <v>43374</v>
      </c>
      <c r="E95" s="4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</row>
    <row r="96" spans="1:123">
      <c r="A96" s="4" t="str">
        <f t="shared" si="4"/>
        <v>MAI</v>
      </c>
      <c r="B96" s="4">
        <f t="shared" si="6"/>
        <v>40</v>
      </c>
      <c r="C96" s="4" t="str">
        <f t="shared" si="5"/>
        <v>MARDI</v>
      </c>
      <c r="D96" s="13">
        <v>43375</v>
      </c>
      <c r="E96" s="4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</row>
    <row r="97" spans="1:123">
      <c r="A97" s="4" t="str">
        <f t="shared" si="4"/>
        <v>MAI</v>
      </c>
      <c r="B97" s="4">
        <f t="shared" si="6"/>
        <v>40</v>
      </c>
      <c r="C97" s="4" t="str">
        <f t="shared" si="5"/>
        <v>MERCREDI</v>
      </c>
      <c r="D97" s="13">
        <v>43376</v>
      </c>
      <c r="E97" s="4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</row>
    <row r="98" spans="1:123">
      <c r="A98" s="4" t="str">
        <f t="shared" si="4"/>
        <v>MAI</v>
      </c>
      <c r="B98" s="4">
        <f t="shared" si="6"/>
        <v>40</v>
      </c>
      <c r="C98" s="4" t="str">
        <f t="shared" si="5"/>
        <v>JEUDI</v>
      </c>
      <c r="D98" s="13">
        <v>43377</v>
      </c>
      <c r="E98" s="4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</row>
    <row r="99" spans="1:123">
      <c r="A99" s="4" t="str">
        <f t="shared" si="4"/>
        <v>MAI</v>
      </c>
      <c r="B99" s="4">
        <f t="shared" si="6"/>
        <v>40</v>
      </c>
      <c r="C99" s="4" t="str">
        <f t="shared" si="5"/>
        <v>VENDREDI</v>
      </c>
      <c r="D99" s="13">
        <v>43378</v>
      </c>
      <c r="E99" s="4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</row>
    <row r="100" spans="1:123">
      <c r="A100" s="4" t="str">
        <f t="shared" si="4"/>
        <v>MAI</v>
      </c>
      <c r="B100" s="4">
        <f t="shared" si="6"/>
        <v>40</v>
      </c>
      <c r="C100" s="4" t="str">
        <f t="shared" si="5"/>
        <v>SAMEDI</v>
      </c>
      <c r="D100" s="13">
        <v>43379</v>
      </c>
      <c r="E100" s="4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</row>
    <row r="101" spans="1:123">
      <c r="A101" s="4" t="str">
        <f t="shared" si="4"/>
        <v>MAI</v>
      </c>
      <c r="B101" s="4">
        <f t="shared" si="6"/>
        <v>41</v>
      </c>
      <c r="C101" s="4" t="str">
        <f t="shared" si="5"/>
        <v>DIMANCHE</v>
      </c>
      <c r="D101" s="13">
        <v>43380</v>
      </c>
      <c r="E101" s="4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</row>
    <row r="102" spans="1:123">
      <c r="A102" s="4" t="str">
        <f t="shared" si="4"/>
        <v>MAI</v>
      </c>
      <c r="B102" s="4">
        <f t="shared" si="6"/>
        <v>41</v>
      </c>
      <c r="C102" s="4" t="str">
        <f t="shared" si="5"/>
        <v>LUNDI</v>
      </c>
      <c r="D102" s="13">
        <v>43381</v>
      </c>
      <c r="E102" s="4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</row>
    <row r="103" spans="1:123">
      <c r="A103" s="4" t="str">
        <f t="shared" si="4"/>
        <v>MAI</v>
      </c>
      <c r="B103" s="4">
        <f t="shared" si="6"/>
        <v>41</v>
      </c>
      <c r="C103" s="4" t="str">
        <f t="shared" si="5"/>
        <v>MARDI</v>
      </c>
      <c r="D103" s="13">
        <v>43382</v>
      </c>
      <c r="E103" s="4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</row>
    <row r="104" spans="1:123">
      <c r="A104" s="4" t="str">
        <f t="shared" si="4"/>
        <v>MAI</v>
      </c>
      <c r="B104" s="4">
        <f t="shared" si="6"/>
        <v>41</v>
      </c>
      <c r="C104" s="4" t="str">
        <f t="shared" si="5"/>
        <v>MERCREDI</v>
      </c>
      <c r="D104" s="13">
        <v>43383</v>
      </c>
      <c r="E104" s="4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</row>
    <row r="105" spans="1:123">
      <c r="A105" s="4" t="str">
        <f t="shared" si="4"/>
        <v>MAI</v>
      </c>
      <c r="B105" s="4">
        <f t="shared" si="6"/>
        <v>41</v>
      </c>
      <c r="C105" s="4" t="str">
        <f t="shared" si="5"/>
        <v>JEUDI</v>
      </c>
      <c r="D105" s="13">
        <v>43384</v>
      </c>
      <c r="E105" s="4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</row>
    <row r="106" spans="1:123">
      <c r="A106" s="4" t="str">
        <f t="shared" si="4"/>
        <v>MAI</v>
      </c>
      <c r="B106" s="4">
        <f t="shared" si="6"/>
        <v>41</v>
      </c>
      <c r="C106" s="4" t="str">
        <f t="shared" si="5"/>
        <v>VENDREDI</v>
      </c>
      <c r="D106" s="13">
        <v>43385</v>
      </c>
      <c r="E106" s="4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</row>
    <row r="107" spans="1:123">
      <c r="A107" s="4" t="str">
        <f t="shared" si="4"/>
        <v>MAI</v>
      </c>
      <c r="B107" s="4">
        <f t="shared" si="6"/>
        <v>41</v>
      </c>
      <c r="C107" s="4" t="str">
        <f t="shared" si="5"/>
        <v>SAMEDI</v>
      </c>
      <c r="D107" s="13">
        <v>43386</v>
      </c>
      <c r="E107" s="4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</row>
    <row r="108" spans="1:123">
      <c r="A108" s="4" t="str">
        <f t="shared" si="4"/>
        <v>MAI</v>
      </c>
      <c r="B108" s="4">
        <f t="shared" si="6"/>
        <v>42</v>
      </c>
      <c r="C108" s="4" t="str">
        <f t="shared" si="5"/>
        <v>DIMANCHE</v>
      </c>
      <c r="D108" s="13">
        <v>43387</v>
      </c>
      <c r="E108" s="4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</row>
    <row r="109" spans="1:123">
      <c r="A109" s="4" t="str">
        <f t="shared" si="4"/>
        <v>MAI</v>
      </c>
      <c r="B109" s="4">
        <f t="shared" si="6"/>
        <v>42</v>
      </c>
      <c r="C109" s="4" t="str">
        <f t="shared" si="5"/>
        <v>LUNDI</v>
      </c>
      <c r="D109" s="13">
        <v>43388</v>
      </c>
      <c r="E109" s="4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</row>
    <row r="110" spans="1:123">
      <c r="A110" s="4" t="str">
        <f t="shared" si="4"/>
        <v>MAI</v>
      </c>
      <c r="B110" s="4">
        <f t="shared" si="6"/>
        <v>42</v>
      </c>
      <c r="C110" s="4" t="str">
        <f t="shared" si="5"/>
        <v>MARDI</v>
      </c>
      <c r="D110" s="13">
        <v>43389</v>
      </c>
      <c r="E110" s="4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</row>
    <row r="111" spans="1:123">
      <c r="A111" s="4" t="str">
        <f t="shared" si="4"/>
        <v>MAI</v>
      </c>
      <c r="B111" s="4">
        <f t="shared" si="6"/>
        <v>42</v>
      </c>
      <c r="C111" s="4" t="str">
        <f t="shared" si="5"/>
        <v>MERCREDI</v>
      </c>
      <c r="D111" s="13">
        <v>43390</v>
      </c>
      <c r="E111" s="4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</row>
    <row r="112" spans="1:123">
      <c r="A112" s="4" t="str">
        <f t="shared" si="4"/>
        <v>MAI</v>
      </c>
      <c r="B112" s="4">
        <f t="shared" si="6"/>
        <v>42</v>
      </c>
      <c r="C112" s="4" t="str">
        <f t="shared" si="5"/>
        <v>JEUDI</v>
      </c>
      <c r="D112" s="13">
        <v>43391</v>
      </c>
      <c r="E112" s="4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</row>
    <row r="113" spans="1:123">
      <c r="A113" s="4" t="str">
        <f t="shared" si="4"/>
        <v>MAI</v>
      </c>
      <c r="B113" s="4">
        <f t="shared" si="6"/>
        <v>42</v>
      </c>
      <c r="C113" s="4" t="str">
        <f t="shared" si="5"/>
        <v>VENDREDI</v>
      </c>
      <c r="D113" s="13">
        <v>43392</v>
      </c>
      <c r="E113" s="4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</row>
    <row r="114" spans="1:123">
      <c r="A114" s="4" t="str">
        <f t="shared" si="4"/>
        <v>MAI</v>
      </c>
      <c r="B114" s="4">
        <f t="shared" si="6"/>
        <v>42</v>
      </c>
      <c r="C114" s="4" t="str">
        <f t="shared" si="5"/>
        <v>SAMEDI</v>
      </c>
      <c r="D114" s="13">
        <v>43393</v>
      </c>
      <c r="E114" s="4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</row>
    <row r="115" spans="1:123">
      <c r="A115" s="4" t="str">
        <f t="shared" si="4"/>
        <v>MAI</v>
      </c>
      <c r="B115" s="4">
        <f t="shared" si="6"/>
        <v>43</v>
      </c>
      <c r="C115" s="4" t="str">
        <f t="shared" si="5"/>
        <v>DIMANCHE</v>
      </c>
      <c r="D115" s="13">
        <v>43394</v>
      </c>
      <c r="E115" s="4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</row>
    <row r="116" spans="1:123">
      <c r="A116" s="4" t="str">
        <f t="shared" si="4"/>
        <v>MAI</v>
      </c>
      <c r="B116" s="4">
        <f t="shared" si="6"/>
        <v>43</v>
      </c>
      <c r="C116" s="4" t="str">
        <f t="shared" si="5"/>
        <v>LUNDI</v>
      </c>
      <c r="D116" s="13">
        <v>43395</v>
      </c>
      <c r="E116" s="4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</row>
    <row r="117" spans="1:123">
      <c r="A117" s="4" t="str">
        <f t="shared" si="4"/>
        <v>MAI</v>
      </c>
      <c r="B117" s="4">
        <f t="shared" si="6"/>
        <v>43</v>
      </c>
      <c r="C117" s="4" t="str">
        <f t="shared" si="5"/>
        <v>MARDI</v>
      </c>
      <c r="D117" s="13">
        <v>43396</v>
      </c>
      <c r="E117" s="4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</row>
    <row r="118" spans="1:123">
      <c r="A118" s="4" t="str">
        <f t="shared" si="4"/>
        <v>MAI</v>
      </c>
      <c r="B118" s="4">
        <f t="shared" si="6"/>
        <v>43</v>
      </c>
      <c r="C118" s="4" t="str">
        <f t="shared" si="5"/>
        <v>MERCREDI</v>
      </c>
      <c r="D118" s="13">
        <v>43397</v>
      </c>
      <c r="E118" s="4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</row>
    <row r="119" spans="1:123">
      <c r="A119" s="4" t="str">
        <f t="shared" si="4"/>
        <v>MAI</v>
      </c>
      <c r="B119" s="4">
        <f t="shared" si="6"/>
        <v>43</v>
      </c>
      <c r="C119" s="4" t="str">
        <f t="shared" si="5"/>
        <v>JEUDI</v>
      </c>
      <c r="D119" s="13">
        <v>43398</v>
      </c>
      <c r="E119" s="4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</row>
    <row r="120" spans="1:123">
      <c r="A120" s="4" t="str">
        <f t="shared" si="4"/>
        <v>MAI</v>
      </c>
      <c r="B120" s="4">
        <f t="shared" si="6"/>
        <v>43</v>
      </c>
      <c r="C120" s="4" t="str">
        <f t="shared" si="5"/>
        <v>VENDREDI</v>
      </c>
      <c r="D120" s="13">
        <v>43399</v>
      </c>
      <c r="E120" s="4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</row>
    <row r="121" spans="1:123">
      <c r="A121" s="4" t="str">
        <f t="shared" si="4"/>
        <v>MAI</v>
      </c>
      <c r="B121" s="4">
        <f t="shared" si="6"/>
        <v>43</v>
      </c>
      <c r="C121" s="4" t="str">
        <f t="shared" si="5"/>
        <v>SAMEDI</v>
      </c>
      <c r="D121" s="13">
        <v>43400</v>
      </c>
      <c r="E121" s="4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</row>
    <row r="122" spans="1:123">
      <c r="A122" s="4" t="str">
        <f t="shared" si="4"/>
        <v>MAI</v>
      </c>
      <c r="B122" s="4">
        <f t="shared" si="6"/>
        <v>44</v>
      </c>
      <c r="C122" s="4" t="str">
        <f t="shared" si="5"/>
        <v>DIMANCHE</v>
      </c>
      <c r="D122" s="13">
        <v>43401</v>
      </c>
      <c r="E122" s="4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</row>
    <row r="123" spans="1:123">
      <c r="A123" s="4" t="str">
        <f t="shared" si="4"/>
        <v>MAI</v>
      </c>
      <c r="B123" s="4">
        <f t="shared" si="6"/>
        <v>44</v>
      </c>
      <c r="C123" s="4" t="str">
        <f t="shared" si="5"/>
        <v>LUNDI</v>
      </c>
      <c r="D123" s="13">
        <v>43402</v>
      </c>
      <c r="E123" s="4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</row>
    <row r="124" spans="1:123">
      <c r="A124" s="4" t="str">
        <f t="shared" si="4"/>
        <v>MAI</v>
      </c>
      <c r="B124" s="4">
        <f t="shared" si="6"/>
        <v>44</v>
      </c>
      <c r="C124" s="4" t="str">
        <f t="shared" si="5"/>
        <v>MARDI</v>
      </c>
      <c r="D124" s="13">
        <v>43403</v>
      </c>
      <c r="E124" s="4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</row>
    <row r="125" spans="1:123">
      <c r="A125" s="4" t="str">
        <f t="shared" si="4"/>
        <v>MAI</v>
      </c>
      <c r="B125" s="4">
        <f t="shared" si="6"/>
        <v>44</v>
      </c>
      <c r="C125" s="4" t="str">
        <f t="shared" si="5"/>
        <v>MERCREDI</v>
      </c>
      <c r="D125" s="13">
        <v>43404</v>
      </c>
      <c r="E125" s="4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</row>
    <row r="126" spans="1:123">
      <c r="A126" s="4" t="str">
        <f t="shared" si="4"/>
        <v>JUIN</v>
      </c>
      <c r="B126" s="4">
        <f t="shared" si="6"/>
        <v>44</v>
      </c>
      <c r="C126" s="4" t="str">
        <f t="shared" si="5"/>
        <v>JEUDI</v>
      </c>
      <c r="D126" s="13">
        <v>43405</v>
      </c>
      <c r="E126" s="4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</row>
    <row r="127" spans="1:123">
      <c r="A127" s="4" t="str">
        <f t="shared" si="4"/>
        <v>JUIN</v>
      </c>
      <c r="B127" s="4">
        <f t="shared" si="6"/>
        <v>44</v>
      </c>
      <c r="C127" s="4" t="str">
        <f t="shared" si="5"/>
        <v>VENDREDI</v>
      </c>
      <c r="D127" s="13">
        <v>43406</v>
      </c>
      <c r="E127" s="4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</row>
    <row r="128" spans="1:123">
      <c r="A128" s="4" t="str">
        <f t="shared" si="4"/>
        <v>JUIN</v>
      </c>
      <c r="B128" s="4">
        <f t="shared" si="6"/>
        <v>44</v>
      </c>
      <c r="C128" s="4" t="str">
        <f t="shared" si="5"/>
        <v>SAMEDI</v>
      </c>
      <c r="D128" s="13">
        <v>43407</v>
      </c>
      <c r="E128" s="4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</row>
    <row r="129" spans="1:123">
      <c r="A129" s="4" t="str">
        <f t="shared" si="4"/>
        <v>JUIN</v>
      </c>
      <c r="B129" s="4">
        <f t="shared" si="6"/>
        <v>45</v>
      </c>
      <c r="C129" s="4" t="str">
        <f t="shared" si="5"/>
        <v>DIMANCHE</v>
      </c>
      <c r="D129" s="13">
        <v>43408</v>
      </c>
      <c r="E129" s="4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</row>
    <row r="130" spans="1:123">
      <c r="A130" s="4" t="str">
        <f t="shared" si="4"/>
        <v>JUIN</v>
      </c>
      <c r="B130" s="4">
        <f t="shared" si="6"/>
        <v>45</v>
      </c>
      <c r="C130" s="4" t="str">
        <f t="shared" si="5"/>
        <v>LUNDI</v>
      </c>
      <c r="D130" s="13">
        <v>43409</v>
      </c>
      <c r="E130" s="4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</row>
    <row r="131" spans="1:123">
      <c r="A131" s="4" t="str">
        <f t="shared" si="4"/>
        <v>JUIN</v>
      </c>
      <c r="B131" s="4">
        <f t="shared" si="6"/>
        <v>45</v>
      </c>
      <c r="C131" s="4" t="str">
        <f t="shared" si="5"/>
        <v>MARDI</v>
      </c>
      <c r="D131" s="13">
        <v>43410</v>
      </c>
      <c r="E131" s="4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</row>
    <row r="132" spans="1:123">
      <c r="A132" s="4" t="str">
        <f t="shared" ref="A132:A195" si="7">CHOOSE(MONTH(D132),"JANVIER","FEVRIER","MARS","AVRIL","MAI","JUIN","JUILLET","MARS","AVRIL","MAI","JUIN","JUILLET","AOUT","SEPTEMBRE","OCTOBRE","NOVEMBRE","DECEMBRE")</f>
        <v>JUIN</v>
      </c>
      <c r="B132" s="4">
        <f t="shared" si="6"/>
        <v>45</v>
      </c>
      <c r="C132" s="4" t="str">
        <f t="shared" ref="C132:C195" si="8">CHOOSE(WEEKDAY(D132,11),"LUNDI","MARDI","MERCREDI","JEUDI","VENDREDI","SAMEDI","DIMANCHE")</f>
        <v>MERCREDI</v>
      </c>
      <c r="D132" s="13">
        <v>43411</v>
      </c>
      <c r="E132" s="4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</row>
    <row r="133" spans="1:123">
      <c r="A133" s="4" t="str">
        <f t="shared" si="7"/>
        <v>JUIN</v>
      </c>
      <c r="B133" s="4">
        <f t="shared" si="6"/>
        <v>45</v>
      </c>
      <c r="C133" s="4" t="str">
        <f t="shared" si="8"/>
        <v>JEUDI</v>
      </c>
      <c r="D133" s="13">
        <v>43412</v>
      </c>
      <c r="E133" s="4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</row>
    <row r="134" spans="1:123">
      <c r="A134" s="4" t="str">
        <f t="shared" si="7"/>
        <v>JUIN</v>
      </c>
      <c r="B134" s="4">
        <f t="shared" si="6"/>
        <v>45</v>
      </c>
      <c r="C134" s="4" t="str">
        <f t="shared" si="8"/>
        <v>VENDREDI</v>
      </c>
      <c r="D134" s="13">
        <v>43413</v>
      </c>
      <c r="E134" s="4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</row>
    <row r="135" spans="1:123">
      <c r="A135" s="4" t="str">
        <f t="shared" si="7"/>
        <v>JUIN</v>
      </c>
      <c r="B135" s="4">
        <f t="shared" si="6"/>
        <v>45</v>
      </c>
      <c r="C135" s="4" t="str">
        <f t="shared" si="8"/>
        <v>SAMEDI</v>
      </c>
      <c r="D135" s="13">
        <v>43414</v>
      </c>
      <c r="E135" s="4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</row>
    <row r="136" spans="1:123">
      <c r="A136" s="4" t="str">
        <f t="shared" si="7"/>
        <v>JUIN</v>
      </c>
      <c r="B136" s="4">
        <f t="shared" si="6"/>
        <v>46</v>
      </c>
      <c r="C136" s="4" t="str">
        <f t="shared" si="8"/>
        <v>DIMANCHE</v>
      </c>
      <c r="D136" s="13">
        <v>43415</v>
      </c>
      <c r="E136" s="4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</row>
    <row r="137" spans="1:123">
      <c r="A137" s="4" t="str">
        <f t="shared" si="7"/>
        <v>JUIN</v>
      </c>
      <c r="B137" s="4">
        <f t="shared" si="6"/>
        <v>46</v>
      </c>
      <c r="C137" s="4" t="str">
        <f t="shared" si="8"/>
        <v>LUNDI</v>
      </c>
      <c r="D137" s="13">
        <v>43416</v>
      </c>
      <c r="E137" s="4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</row>
    <row r="138" spans="1:123">
      <c r="A138" s="4" t="str">
        <f t="shared" si="7"/>
        <v>JUIN</v>
      </c>
      <c r="B138" s="4">
        <f t="shared" si="6"/>
        <v>46</v>
      </c>
      <c r="C138" s="4" t="str">
        <f t="shared" si="8"/>
        <v>MARDI</v>
      </c>
      <c r="D138" s="13">
        <v>43417</v>
      </c>
      <c r="E138" s="4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</row>
    <row r="139" spans="1:123">
      <c r="A139" s="4" t="str">
        <f t="shared" si="7"/>
        <v>JUIN</v>
      </c>
      <c r="B139" s="4">
        <f t="shared" si="6"/>
        <v>46</v>
      </c>
      <c r="C139" s="4" t="str">
        <f t="shared" si="8"/>
        <v>MERCREDI</v>
      </c>
      <c r="D139" s="13">
        <v>43418</v>
      </c>
      <c r="E139" s="4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</row>
    <row r="140" spans="1:123">
      <c r="A140" s="4" t="str">
        <f t="shared" si="7"/>
        <v>JUIN</v>
      </c>
      <c r="B140" s="4">
        <f t="shared" si="6"/>
        <v>46</v>
      </c>
      <c r="C140" s="4" t="str">
        <f t="shared" si="8"/>
        <v>JEUDI</v>
      </c>
      <c r="D140" s="13">
        <v>43419</v>
      </c>
      <c r="E140" s="4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</row>
    <row r="141" spans="1:123">
      <c r="A141" s="4" t="str">
        <f t="shared" si="7"/>
        <v>JUIN</v>
      </c>
      <c r="B141" s="4">
        <f t="shared" si="6"/>
        <v>46</v>
      </c>
      <c r="C141" s="4" t="str">
        <f t="shared" si="8"/>
        <v>VENDREDI</v>
      </c>
      <c r="D141" s="13">
        <v>43420</v>
      </c>
      <c r="E141" s="4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</row>
    <row r="142" spans="1:123">
      <c r="A142" s="4" t="str">
        <f t="shared" si="7"/>
        <v>JUIN</v>
      </c>
      <c r="B142" s="4">
        <f t="shared" si="6"/>
        <v>46</v>
      </c>
      <c r="C142" s="4" t="str">
        <f t="shared" si="8"/>
        <v>SAMEDI</v>
      </c>
      <c r="D142" s="13">
        <v>43421</v>
      </c>
      <c r="E142" s="4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</row>
    <row r="143" spans="1:123">
      <c r="A143" s="4" t="str">
        <f t="shared" si="7"/>
        <v>JUIN</v>
      </c>
      <c r="B143" s="4">
        <f t="shared" si="6"/>
        <v>47</v>
      </c>
      <c r="C143" s="4" t="str">
        <f t="shared" si="8"/>
        <v>DIMANCHE</v>
      </c>
      <c r="D143" s="13">
        <v>43422</v>
      </c>
      <c r="E143" s="4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</row>
    <row r="144" spans="1:123">
      <c r="A144" s="4" t="str">
        <f t="shared" si="7"/>
        <v>JUIN</v>
      </c>
      <c r="B144" s="4">
        <f t="shared" si="6"/>
        <v>47</v>
      </c>
      <c r="C144" s="4" t="str">
        <f t="shared" si="8"/>
        <v>LUNDI</v>
      </c>
      <c r="D144" s="13">
        <v>43423</v>
      </c>
      <c r="E144" s="4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</row>
    <row r="145" spans="1:123">
      <c r="A145" s="4" t="str">
        <f t="shared" si="7"/>
        <v>JUIN</v>
      </c>
      <c r="B145" s="4">
        <f t="shared" ref="B145:B208" si="9">WEEKNUM(D145)</f>
        <v>47</v>
      </c>
      <c r="C145" s="4" t="str">
        <f t="shared" si="8"/>
        <v>MARDI</v>
      </c>
      <c r="D145" s="13">
        <v>43424</v>
      </c>
      <c r="E145" s="4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</row>
    <row r="146" spans="1:123">
      <c r="A146" s="4" t="str">
        <f t="shared" si="7"/>
        <v>JUIN</v>
      </c>
      <c r="B146" s="4">
        <f t="shared" si="9"/>
        <v>47</v>
      </c>
      <c r="C146" s="4" t="str">
        <f t="shared" si="8"/>
        <v>MERCREDI</v>
      </c>
      <c r="D146" s="13">
        <v>43425</v>
      </c>
      <c r="E146" s="4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</row>
    <row r="147" spans="1:123">
      <c r="A147" s="4" t="str">
        <f t="shared" si="7"/>
        <v>JUIN</v>
      </c>
      <c r="B147" s="4">
        <f t="shared" si="9"/>
        <v>47</v>
      </c>
      <c r="C147" s="4" t="str">
        <f t="shared" si="8"/>
        <v>JEUDI</v>
      </c>
      <c r="D147" s="13">
        <v>43426</v>
      </c>
      <c r="E147" s="4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</row>
    <row r="148" spans="1:123">
      <c r="A148" s="4" t="str">
        <f t="shared" si="7"/>
        <v>JUIN</v>
      </c>
      <c r="B148" s="4">
        <f t="shared" si="9"/>
        <v>47</v>
      </c>
      <c r="C148" s="4" t="str">
        <f t="shared" si="8"/>
        <v>VENDREDI</v>
      </c>
      <c r="D148" s="13">
        <v>43427</v>
      </c>
      <c r="E148" s="4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</row>
    <row r="149" spans="1:123">
      <c r="A149" s="4" t="str">
        <f t="shared" si="7"/>
        <v>JUIN</v>
      </c>
      <c r="B149" s="4">
        <f t="shared" si="9"/>
        <v>47</v>
      </c>
      <c r="C149" s="4" t="str">
        <f t="shared" si="8"/>
        <v>SAMEDI</v>
      </c>
      <c r="D149" s="13">
        <v>43428</v>
      </c>
      <c r="E149" s="4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</row>
    <row r="150" spans="1:123">
      <c r="A150" s="4" t="str">
        <f t="shared" si="7"/>
        <v>JUIN</v>
      </c>
      <c r="B150" s="4">
        <f t="shared" si="9"/>
        <v>48</v>
      </c>
      <c r="C150" s="4" t="str">
        <f t="shared" si="8"/>
        <v>DIMANCHE</v>
      </c>
      <c r="D150" s="13">
        <v>43429</v>
      </c>
      <c r="E150" s="4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</row>
    <row r="151" spans="1:123">
      <c r="A151" s="4" t="str">
        <f t="shared" si="7"/>
        <v>JUIN</v>
      </c>
      <c r="B151" s="4">
        <f t="shared" si="9"/>
        <v>48</v>
      </c>
      <c r="C151" s="4" t="str">
        <f t="shared" si="8"/>
        <v>LUNDI</v>
      </c>
      <c r="D151" s="13">
        <v>43430</v>
      </c>
      <c r="E151" s="4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</row>
    <row r="152" spans="1:123">
      <c r="A152" s="4" t="str">
        <f t="shared" si="7"/>
        <v>JUIN</v>
      </c>
      <c r="B152" s="4">
        <f t="shared" si="9"/>
        <v>48</v>
      </c>
      <c r="C152" s="4" t="str">
        <f t="shared" si="8"/>
        <v>MARDI</v>
      </c>
      <c r="D152" s="13">
        <v>43431</v>
      </c>
      <c r="E152" s="4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</row>
    <row r="153" spans="1:123">
      <c r="A153" s="4" t="str">
        <f t="shared" si="7"/>
        <v>JUIN</v>
      </c>
      <c r="B153" s="4">
        <f t="shared" si="9"/>
        <v>48</v>
      </c>
      <c r="C153" s="4" t="str">
        <f t="shared" si="8"/>
        <v>MERCREDI</v>
      </c>
      <c r="D153" s="13">
        <v>43432</v>
      </c>
      <c r="E153" s="4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/>
      <c r="DB153" s="9"/>
      <c r="DC153" s="9"/>
      <c r="DD153" s="9"/>
      <c r="DE153" s="9"/>
      <c r="DF153" s="9"/>
      <c r="DG153" s="9"/>
      <c r="DH153" s="9"/>
      <c r="DI153" s="9"/>
      <c r="DJ153" s="9"/>
      <c r="DK153" s="9"/>
      <c r="DL153" s="9"/>
      <c r="DM153" s="9"/>
      <c r="DN153" s="9"/>
      <c r="DO153" s="9"/>
      <c r="DP153" s="9"/>
      <c r="DQ153" s="9"/>
      <c r="DR153" s="9"/>
      <c r="DS153" s="9"/>
    </row>
    <row r="154" spans="1:123">
      <c r="A154" s="4" t="str">
        <f t="shared" si="7"/>
        <v>JUIN</v>
      </c>
      <c r="B154" s="4">
        <f t="shared" si="9"/>
        <v>48</v>
      </c>
      <c r="C154" s="4" t="str">
        <f t="shared" si="8"/>
        <v>JEUDI</v>
      </c>
      <c r="D154" s="13">
        <v>43433</v>
      </c>
      <c r="E154" s="4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/>
      <c r="DB154" s="9"/>
      <c r="DC154" s="9"/>
      <c r="DD154" s="9"/>
      <c r="DE154" s="9"/>
      <c r="DF154" s="9"/>
      <c r="DG154" s="9"/>
      <c r="DH154" s="9"/>
      <c r="DI154" s="9"/>
      <c r="DJ154" s="9"/>
      <c r="DK154" s="9"/>
      <c r="DL154" s="9"/>
      <c r="DM154" s="9"/>
      <c r="DN154" s="9"/>
      <c r="DO154" s="9"/>
      <c r="DP154" s="9"/>
      <c r="DQ154" s="9"/>
      <c r="DR154" s="9"/>
      <c r="DS154" s="9"/>
    </row>
    <row r="155" spans="1:123">
      <c r="A155" s="4" t="str">
        <f t="shared" si="7"/>
        <v>JUIN</v>
      </c>
      <c r="B155" s="4">
        <f t="shared" si="9"/>
        <v>48</v>
      </c>
      <c r="C155" s="4" t="str">
        <f t="shared" si="8"/>
        <v>VENDREDI</v>
      </c>
      <c r="D155" s="13">
        <v>43434</v>
      </c>
      <c r="E155" s="4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D155" s="9"/>
      <c r="DE155" s="9"/>
      <c r="DF155" s="9"/>
      <c r="DG155" s="9"/>
      <c r="DH155" s="9"/>
      <c r="DI155" s="9"/>
      <c r="DJ155" s="9"/>
      <c r="DK155" s="9"/>
      <c r="DL155" s="9"/>
      <c r="DM155" s="9"/>
      <c r="DN155" s="9"/>
      <c r="DO155" s="9"/>
      <c r="DP155" s="9"/>
      <c r="DQ155" s="9"/>
      <c r="DR155" s="9"/>
      <c r="DS155" s="9"/>
    </row>
    <row r="156" spans="1:123">
      <c r="A156" s="4" t="str">
        <f t="shared" si="7"/>
        <v>JUILLET</v>
      </c>
      <c r="B156" s="4">
        <f t="shared" si="9"/>
        <v>48</v>
      </c>
      <c r="C156" s="4" t="str">
        <f t="shared" si="8"/>
        <v>SAMEDI</v>
      </c>
      <c r="D156" s="13">
        <v>43435</v>
      </c>
      <c r="E156" s="4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D156" s="9"/>
      <c r="DE156" s="9"/>
      <c r="DF156" s="9"/>
      <c r="DG156" s="9"/>
      <c r="DH156" s="9"/>
      <c r="DI156" s="9"/>
      <c r="DJ156" s="9"/>
      <c r="DK156" s="9"/>
      <c r="DL156" s="9"/>
      <c r="DM156" s="9"/>
      <c r="DN156" s="9"/>
      <c r="DO156" s="9"/>
      <c r="DP156" s="9"/>
      <c r="DQ156" s="9"/>
      <c r="DR156" s="9"/>
      <c r="DS156" s="9"/>
    </row>
    <row r="157" spans="1:123">
      <c r="A157" s="4" t="str">
        <f t="shared" si="7"/>
        <v>JUILLET</v>
      </c>
      <c r="B157" s="4">
        <f t="shared" si="9"/>
        <v>49</v>
      </c>
      <c r="C157" s="4" t="str">
        <f t="shared" si="8"/>
        <v>DIMANCHE</v>
      </c>
      <c r="D157" s="13">
        <v>43436</v>
      </c>
      <c r="E157" s="4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</row>
    <row r="158" spans="1:123">
      <c r="A158" s="4" t="str">
        <f t="shared" si="7"/>
        <v>JUILLET</v>
      </c>
      <c r="B158" s="4">
        <f t="shared" si="9"/>
        <v>49</v>
      </c>
      <c r="C158" s="4" t="str">
        <f t="shared" si="8"/>
        <v>LUNDI</v>
      </c>
      <c r="D158" s="13">
        <v>43437</v>
      </c>
      <c r="E158" s="4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D158" s="9"/>
      <c r="DE158" s="9"/>
      <c r="DF158" s="9"/>
      <c r="DG158" s="9"/>
      <c r="DH158" s="9"/>
      <c r="DI158" s="9"/>
      <c r="DJ158" s="9"/>
      <c r="DK158" s="9"/>
      <c r="DL158" s="9"/>
      <c r="DM158" s="9"/>
      <c r="DN158" s="9"/>
      <c r="DO158" s="9"/>
      <c r="DP158" s="9"/>
      <c r="DQ158" s="9"/>
      <c r="DR158" s="9"/>
      <c r="DS158" s="9"/>
    </row>
    <row r="159" spans="1:123">
      <c r="A159" s="4" t="str">
        <f t="shared" si="7"/>
        <v>JUILLET</v>
      </c>
      <c r="B159" s="4">
        <f t="shared" si="9"/>
        <v>49</v>
      </c>
      <c r="C159" s="4" t="str">
        <f t="shared" si="8"/>
        <v>MARDI</v>
      </c>
      <c r="D159" s="13">
        <v>43438</v>
      </c>
      <c r="E159" s="4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D159" s="9"/>
      <c r="DE159" s="9"/>
      <c r="DF159" s="9"/>
      <c r="DG159" s="9"/>
      <c r="DH159" s="9"/>
      <c r="DI159" s="9"/>
      <c r="DJ159" s="9"/>
      <c r="DK159" s="9"/>
      <c r="DL159" s="9"/>
      <c r="DM159" s="9"/>
      <c r="DN159" s="9"/>
      <c r="DO159" s="9"/>
      <c r="DP159" s="9"/>
      <c r="DQ159" s="9"/>
      <c r="DR159" s="9"/>
      <c r="DS159" s="9"/>
    </row>
    <row r="160" spans="1:123">
      <c r="A160" s="4" t="str">
        <f t="shared" si="7"/>
        <v>JUILLET</v>
      </c>
      <c r="B160" s="4">
        <f t="shared" si="9"/>
        <v>49</v>
      </c>
      <c r="C160" s="4" t="str">
        <f t="shared" si="8"/>
        <v>MERCREDI</v>
      </c>
      <c r="D160" s="13">
        <v>43439</v>
      </c>
      <c r="E160" s="4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D160" s="9"/>
      <c r="DE160" s="9"/>
      <c r="DF160" s="9"/>
      <c r="DG160" s="9"/>
      <c r="DH160" s="9"/>
      <c r="DI160" s="9"/>
      <c r="DJ160" s="9"/>
      <c r="DK160" s="9"/>
      <c r="DL160" s="9"/>
      <c r="DM160" s="9"/>
      <c r="DN160" s="9"/>
      <c r="DO160" s="9"/>
      <c r="DP160" s="9"/>
      <c r="DQ160" s="9"/>
      <c r="DR160" s="9"/>
      <c r="DS160" s="9"/>
    </row>
    <row r="161" spans="1:123">
      <c r="A161" s="4" t="str">
        <f t="shared" si="7"/>
        <v>JUILLET</v>
      </c>
      <c r="B161" s="4">
        <f t="shared" si="9"/>
        <v>49</v>
      </c>
      <c r="C161" s="4" t="str">
        <f t="shared" si="8"/>
        <v>JEUDI</v>
      </c>
      <c r="D161" s="13">
        <v>43440</v>
      </c>
      <c r="E161" s="4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D161" s="9"/>
      <c r="DE161" s="9"/>
      <c r="DF161" s="9"/>
      <c r="DG161" s="9"/>
      <c r="DH161" s="9"/>
      <c r="DI161" s="9"/>
      <c r="DJ161" s="9"/>
      <c r="DK161" s="9"/>
      <c r="DL161" s="9"/>
      <c r="DM161" s="9"/>
      <c r="DN161" s="9"/>
      <c r="DO161" s="9"/>
      <c r="DP161" s="9"/>
      <c r="DQ161" s="9"/>
      <c r="DR161" s="9"/>
      <c r="DS161" s="9"/>
    </row>
    <row r="162" spans="1:123">
      <c r="A162" s="4" t="str">
        <f t="shared" si="7"/>
        <v>JUILLET</v>
      </c>
      <c r="B162" s="4">
        <f t="shared" si="9"/>
        <v>49</v>
      </c>
      <c r="C162" s="4" t="str">
        <f t="shared" si="8"/>
        <v>VENDREDI</v>
      </c>
      <c r="D162" s="13">
        <v>43441</v>
      </c>
      <c r="E162" s="4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D162" s="9"/>
      <c r="DE162" s="9"/>
      <c r="DF162" s="9"/>
      <c r="DG162" s="9"/>
      <c r="DH162" s="9"/>
      <c r="DI162" s="9"/>
      <c r="DJ162" s="9"/>
      <c r="DK162" s="9"/>
      <c r="DL162" s="9"/>
      <c r="DM162" s="9"/>
      <c r="DN162" s="9"/>
      <c r="DO162" s="9"/>
      <c r="DP162" s="9"/>
      <c r="DQ162" s="9"/>
      <c r="DR162" s="9"/>
      <c r="DS162" s="9"/>
    </row>
    <row r="163" spans="1:123">
      <c r="A163" s="4" t="str">
        <f t="shared" si="7"/>
        <v>JUILLET</v>
      </c>
      <c r="B163" s="4">
        <f t="shared" si="9"/>
        <v>49</v>
      </c>
      <c r="C163" s="4" t="str">
        <f t="shared" si="8"/>
        <v>SAMEDI</v>
      </c>
      <c r="D163" s="13">
        <v>43442</v>
      </c>
      <c r="E163" s="4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D163" s="9"/>
      <c r="DE163" s="9"/>
      <c r="DF163" s="9"/>
      <c r="DG163" s="9"/>
      <c r="DH163" s="9"/>
      <c r="DI163" s="9"/>
      <c r="DJ163" s="9"/>
      <c r="DK163" s="9"/>
      <c r="DL163" s="9"/>
      <c r="DM163" s="9"/>
      <c r="DN163" s="9"/>
      <c r="DO163" s="9"/>
      <c r="DP163" s="9"/>
      <c r="DQ163" s="9"/>
      <c r="DR163" s="9"/>
      <c r="DS163" s="9"/>
    </row>
    <row r="164" spans="1:123">
      <c r="A164" s="4" t="str">
        <f t="shared" si="7"/>
        <v>JUILLET</v>
      </c>
      <c r="B164" s="4">
        <f t="shared" si="9"/>
        <v>50</v>
      </c>
      <c r="C164" s="4" t="str">
        <f t="shared" si="8"/>
        <v>DIMANCHE</v>
      </c>
      <c r="D164" s="13">
        <v>43443</v>
      </c>
      <c r="E164" s="4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D164" s="9"/>
      <c r="DE164" s="9"/>
      <c r="DF164" s="9"/>
      <c r="DG164" s="9"/>
      <c r="DH164" s="9"/>
      <c r="DI164" s="9"/>
      <c r="DJ164" s="9"/>
      <c r="DK164" s="9"/>
      <c r="DL164" s="9"/>
      <c r="DM164" s="9"/>
      <c r="DN164" s="9"/>
      <c r="DO164" s="9"/>
      <c r="DP164" s="9"/>
      <c r="DQ164" s="9"/>
      <c r="DR164" s="9"/>
      <c r="DS164" s="9"/>
    </row>
    <row r="165" spans="1:123">
      <c r="A165" s="4" t="str">
        <f t="shared" si="7"/>
        <v>JUILLET</v>
      </c>
      <c r="B165" s="4">
        <f t="shared" si="9"/>
        <v>50</v>
      </c>
      <c r="C165" s="4" t="str">
        <f t="shared" si="8"/>
        <v>LUNDI</v>
      </c>
      <c r="D165" s="13">
        <v>43444</v>
      </c>
      <c r="E165" s="4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D165" s="9"/>
      <c r="DE165" s="9"/>
      <c r="DF165" s="9"/>
      <c r="DG165" s="9"/>
      <c r="DH165" s="9"/>
      <c r="DI165" s="9"/>
      <c r="DJ165" s="9"/>
      <c r="DK165" s="9"/>
      <c r="DL165" s="9"/>
      <c r="DM165" s="9"/>
      <c r="DN165" s="9"/>
      <c r="DO165" s="9"/>
      <c r="DP165" s="9"/>
      <c r="DQ165" s="9"/>
      <c r="DR165" s="9"/>
      <c r="DS165" s="9"/>
    </row>
    <row r="166" spans="1:123">
      <c r="A166" s="4" t="str">
        <f t="shared" si="7"/>
        <v>JUILLET</v>
      </c>
      <c r="B166" s="4">
        <f t="shared" si="9"/>
        <v>50</v>
      </c>
      <c r="C166" s="4" t="str">
        <f t="shared" si="8"/>
        <v>MARDI</v>
      </c>
      <c r="D166" s="13">
        <v>43445</v>
      </c>
      <c r="E166" s="4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D166" s="9"/>
      <c r="DE166" s="9"/>
      <c r="DF166" s="9"/>
      <c r="DG166" s="9"/>
      <c r="DH166" s="9"/>
      <c r="DI166" s="9"/>
      <c r="DJ166" s="9"/>
      <c r="DK166" s="9"/>
      <c r="DL166" s="9"/>
      <c r="DM166" s="9"/>
      <c r="DN166" s="9"/>
      <c r="DO166" s="9"/>
      <c r="DP166" s="9"/>
      <c r="DQ166" s="9"/>
      <c r="DR166" s="9"/>
      <c r="DS166" s="9"/>
    </row>
    <row r="167" spans="1:123">
      <c r="A167" s="4" t="str">
        <f t="shared" si="7"/>
        <v>JUILLET</v>
      </c>
      <c r="B167" s="4">
        <f t="shared" si="9"/>
        <v>50</v>
      </c>
      <c r="C167" s="4" t="str">
        <f t="shared" si="8"/>
        <v>MERCREDI</v>
      </c>
      <c r="D167" s="13">
        <v>43446</v>
      </c>
      <c r="E167" s="4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D167" s="9"/>
      <c r="DE167" s="9"/>
      <c r="DF167" s="9"/>
      <c r="DG167" s="9"/>
      <c r="DH167" s="9"/>
      <c r="DI167" s="9"/>
      <c r="DJ167" s="9"/>
      <c r="DK167" s="9"/>
      <c r="DL167" s="9"/>
      <c r="DM167" s="9"/>
      <c r="DN167" s="9"/>
      <c r="DO167" s="9"/>
      <c r="DP167" s="9"/>
      <c r="DQ167" s="9"/>
      <c r="DR167" s="9"/>
      <c r="DS167" s="9"/>
    </row>
    <row r="168" spans="1:123">
      <c r="A168" s="4" t="str">
        <f t="shared" si="7"/>
        <v>JUILLET</v>
      </c>
      <c r="B168" s="4">
        <f t="shared" si="9"/>
        <v>50</v>
      </c>
      <c r="C168" s="4" t="str">
        <f t="shared" si="8"/>
        <v>JEUDI</v>
      </c>
      <c r="D168" s="13">
        <v>43447</v>
      </c>
      <c r="E168" s="4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D168" s="9"/>
      <c r="DE168" s="9"/>
      <c r="DF168" s="9"/>
      <c r="DG168" s="9"/>
      <c r="DH168" s="9"/>
      <c r="DI168" s="9"/>
      <c r="DJ168" s="9"/>
      <c r="DK168" s="9"/>
      <c r="DL168" s="9"/>
      <c r="DM168" s="9"/>
      <c r="DN168" s="9"/>
      <c r="DO168" s="9"/>
      <c r="DP168" s="9"/>
      <c r="DQ168" s="9"/>
      <c r="DR168" s="9"/>
      <c r="DS168" s="9"/>
    </row>
    <row r="169" spans="1:123">
      <c r="A169" s="4" t="str">
        <f t="shared" si="7"/>
        <v>JUILLET</v>
      </c>
      <c r="B169" s="4">
        <f t="shared" si="9"/>
        <v>50</v>
      </c>
      <c r="C169" s="4" t="str">
        <f t="shared" si="8"/>
        <v>VENDREDI</v>
      </c>
      <c r="D169" s="13">
        <v>43448</v>
      </c>
      <c r="E169" s="4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/>
    </row>
    <row r="170" spans="1:123">
      <c r="A170" s="4" t="str">
        <f t="shared" si="7"/>
        <v>JUILLET</v>
      </c>
      <c r="B170" s="4">
        <f t="shared" si="9"/>
        <v>50</v>
      </c>
      <c r="C170" s="4" t="str">
        <f t="shared" si="8"/>
        <v>SAMEDI</v>
      </c>
      <c r="D170" s="13">
        <v>43449</v>
      </c>
      <c r="E170" s="4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</row>
    <row r="171" spans="1:123">
      <c r="A171" s="4" t="str">
        <f t="shared" si="7"/>
        <v>JUILLET</v>
      </c>
      <c r="B171" s="4">
        <f t="shared" si="9"/>
        <v>51</v>
      </c>
      <c r="C171" s="4" t="str">
        <f t="shared" si="8"/>
        <v>DIMANCHE</v>
      </c>
      <c r="D171" s="13">
        <v>43450</v>
      </c>
      <c r="E171" s="4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</row>
    <row r="172" spans="1:123">
      <c r="A172" s="4" t="str">
        <f t="shared" si="7"/>
        <v>JUILLET</v>
      </c>
      <c r="B172" s="4">
        <f t="shared" si="9"/>
        <v>51</v>
      </c>
      <c r="C172" s="4" t="str">
        <f t="shared" si="8"/>
        <v>LUNDI</v>
      </c>
      <c r="D172" s="13">
        <v>43451</v>
      </c>
      <c r="E172" s="4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</row>
    <row r="173" spans="1:123">
      <c r="A173" s="4" t="str">
        <f t="shared" si="7"/>
        <v>JUILLET</v>
      </c>
      <c r="B173" s="4">
        <f t="shared" si="9"/>
        <v>51</v>
      </c>
      <c r="C173" s="4" t="str">
        <f t="shared" si="8"/>
        <v>MARDI</v>
      </c>
      <c r="D173" s="13">
        <v>43452</v>
      </c>
      <c r="E173" s="4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</row>
    <row r="174" spans="1:123">
      <c r="A174" s="4" t="str">
        <f t="shared" si="7"/>
        <v>JUILLET</v>
      </c>
      <c r="B174" s="4">
        <f t="shared" si="9"/>
        <v>51</v>
      </c>
      <c r="C174" s="4" t="str">
        <f t="shared" si="8"/>
        <v>MERCREDI</v>
      </c>
      <c r="D174" s="13">
        <v>43453</v>
      </c>
      <c r="E174" s="4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</row>
    <row r="175" spans="1:123">
      <c r="A175" s="4" t="str">
        <f t="shared" si="7"/>
        <v>JUILLET</v>
      </c>
      <c r="B175" s="4">
        <f t="shared" si="9"/>
        <v>51</v>
      </c>
      <c r="C175" s="4" t="str">
        <f t="shared" si="8"/>
        <v>JEUDI</v>
      </c>
      <c r="D175" s="13">
        <v>43454</v>
      </c>
      <c r="E175" s="4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</row>
    <row r="176" spans="1:123">
      <c r="A176" s="4" t="str">
        <f t="shared" si="7"/>
        <v>JUILLET</v>
      </c>
      <c r="B176" s="4">
        <f t="shared" si="9"/>
        <v>51</v>
      </c>
      <c r="C176" s="4" t="str">
        <f t="shared" si="8"/>
        <v>VENDREDI</v>
      </c>
      <c r="D176" s="13">
        <v>43455</v>
      </c>
      <c r="E176" s="4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</row>
    <row r="177" spans="1:123">
      <c r="A177" s="4" t="str">
        <f t="shared" si="7"/>
        <v>JUILLET</v>
      </c>
      <c r="B177" s="4">
        <f t="shared" si="9"/>
        <v>51</v>
      </c>
      <c r="C177" s="4" t="str">
        <f t="shared" si="8"/>
        <v>SAMEDI</v>
      </c>
      <c r="D177" s="13">
        <v>43456</v>
      </c>
      <c r="E177" s="4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</row>
    <row r="178" spans="1:123">
      <c r="A178" s="4" t="str">
        <f t="shared" si="7"/>
        <v>JUILLET</v>
      </c>
      <c r="B178" s="4">
        <f t="shared" si="9"/>
        <v>52</v>
      </c>
      <c r="C178" s="4" t="str">
        <f t="shared" si="8"/>
        <v>DIMANCHE</v>
      </c>
      <c r="D178" s="13">
        <v>43457</v>
      </c>
      <c r="E178" s="4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</row>
    <row r="179" spans="1:123">
      <c r="A179" s="4" t="str">
        <f t="shared" si="7"/>
        <v>JUILLET</v>
      </c>
      <c r="B179" s="4">
        <f t="shared" si="9"/>
        <v>52</v>
      </c>
      <c r="C179" s="4" t="str">
        <f t="shared" si="8"/>
        <v>LUNDI</v>
      </c>
      <c r="D179" s="13">
        <v>43458</v>
      </c>
      <c r="E179" s="4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</row>
    <row r="180" spans="1:123">
      <c r="A180" s="4" t="str">
        <f t="shared" si="7"/>
        <v>JUILLET</v>
      </c>
      <c r="B180" s="4">
        <f t="shared" si="9"/>
        <v>52</v>
      </c>
      <c r="C180" s="4" t="str">
        <f t="shared" si="8"/>
        <v>MARDI</v>
      </c>
      <c r="D180" s="13">
        <v>43459</v>
      </c>
      <c r="E180" s="4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</row>
    <row r="181" spans="1:123">
      <c r="A181" s="4" t="str">
        <f t="shared" si="7"/>
        <v>JUILLET</v>
      </c>
      <c r="B181" s="4">
        <f t="shared" si="9"/>
        <v>52</v>
      </c>
      <c r="C181" s="4" t="str">
        <f t="shared" si="8"/>
        <v>MERCREDI</v>
      </c>
      <c r="D181" s="13">
        <v>43460</v>
      </c>
      <c r="E181" s="4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</row>
    <row r="182" spans="1:123">
      <c r="A182" s="4" t="str">
        <f t="shared" si="7"/>
        <v>JUILLET</v>
      </c>
      <c r="B182" s="4">
        <f t="shared" si="9"/>
        <v>52</v>
      </c>
      <c r="C182" s="4" t="str">
        <f t="shared" si="8"/>
        <v>JEUDI</v>
      </c>
      <c r="D182" s="13">
        <v>43461</v>
      </c>
      <c r="E182" s="4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</row>
    <row r="183" spans="1:123">
      <c r="A183" s="4" t="str">
        <f t="shared" si="7"/>
        <v>JUILLET</v>
      </c>
      <c r="B183" s="4">
        <f t="shared" si="9"/>
        <v>52</v>
      </c>
      <c r="C183" s="4" t="str">
        <f t="shared" si="8"/>
        <v>VENDREDI</v>
      </c>
      <c r="D183" s="13">
        <v>43462</v>
      </c>
      <c r="E183" s="4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</row>
    <row r="184" spans="1:123">
      <c r="A184" s="4" t="str">
        <f t="shared" si="7"/>
        <v>JUILLET</v>
      </c>
      <c r="B184" s="4">
        <f t="shared" si="9"/>
        <v>52</v>
      </c>
      <c r="C184" s="4" t="str">
        <f t="shared" si="8"/>
        <v>SAMEDI</v>
      </c>
      <c r="D184" s="13">
        <v>43463</v>
      </c>
      <c r="E184" s="4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</row>
    <row r="185" spans="1:123">
      <c r="A185" s="4" t="str">
        <f t="shared" si="7"/>
        <v>JUILLET</v>
      </c>
      <c r="B185" s="4">
        <f t="shared" si="9"/>
        <v>53</v>
      </c>
      <c r="C185" s="4" t="str">
        <f t="shared" si="8"/>
        <v>DIMANCHE</v>
      </c>
      <c r="D185" s="13">
        <v>43464</v>
      </c>
      <c r="E185" s="4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</row>
    <row r="186" spans="1:123">
      <c r="A186" s="4" t="str">
        <f t="shared" si="7"/>
        <v>JUILLET</v>
      </c>
      <c r="B186" s="4">
        <f t="shared" si="9"/>
        <v>53</v>
      </c>
      <c r="C186" s="4" t="str">
        <f t="shared" si="8"/>
        <v>LUNDI</v>
      </c>
      <c r="D186" s="13">
        <v>43465</v>
      </c>
      <c r="E186" s="4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</row>
    <row r="187" spans="1:123">
      <c r="A187" s="4" t="str">
        <f t="shared" si="7"/>
        <v>JANVIER</v>
      </c>
      <c r="B187" s="4">
        <f t="shared" si="9"/>
        <v>1</v>
      </c>
      <c r="C187" s="4" t="str">
        <f t="shared" si="8"/>
        <v>MARDI</v>
      </c>
      <c r="D187" s="13">
        <v>43466</v>
      </c>
      <c r="E187" s="4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</row>
    <row r="188" spans="1:123">
      <c r="A188" s="4" t="str">
        <f t="shared" si="7"/>
        <v>JANVIER</v>
      </c>
      <c r="B188" s="4">
        <f t="shared" si="9"/>
        <v>1</v>
      </c>
      <c r="C188" s="4" t="str">
        <f t="shared" si="8"/>
        <v>MERCREDI</v>
      </c>
      <c r="D188" s="13">
        <v>43467</v>
      </c>
      <c r="E188" s="4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</row>
    <row r="189" spans="1:123">
      <c r="A189" s="4" t="str">
        <f t="shared" si="7"/>
        <v>JANVIER</v>
      </c>
      <c r="B189" s="4">
        <f t="shared" si="9"/>
        <v>1</v>
      </c>
      <c r="C189" s="4" t="str">
        <f t="shared" si="8"/>
        <v>JEUDI</v>
      </c>
      <c r="D189" s="13">
        <v>43468</v>
      </c>
      <c r="E189" s="4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</row>
    <row r="190" spans="1:123">
      <c r="A190" s="4" t="str">
        <f t="shared" si="7"/>
        <v>JANVIER</v>
      </c>
      <c r="B190" s="4">
        <f t="shared" si="9"/>
        <v>1</v>
      </c>
      <c r="C190" s="4" t="str">
        <f t="shared" si="8"/>
        <v>VENDREDI</v>
      </c>
      <c r="D190" s="13">
        <v>43469</v>
      </c>
      <c r="E190" s="4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</row>
    <row r="191" spans="1:123">
      <c r="A191" s="4" t="str">
        <f t="shared" si="7"/>
        <v>JANVIER</v>
      </c>
      <c r="B191" s="4">
        <f t="shared" si="9"/>
        <v>1</v>
      </c>
      <c r="C191" s="4" t="str">
        <f t="shared" si="8"/>
        <v>SAMEDI</v>
      </c>
      <c r="D191" s="13">
        <v>43470</v>
      </c>
      <c r="E191" s="4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</row>
    <row r="192" spans="1:123">
      <c r="A192" s="4" t="str">
        <f t="shared" si="7"/>
        <v>JANVIER</v>
      </c>
      <c r="B192" s="4">
        <f t="shared" si="9"/>
        <v>2</v>
      </c>
      <c r="C192" s="4" t="str">
        <f t="shared" si="8"/>
        <v>DIMANCHE</v>
      </c>
      <c r="D192" s="13">
        <v>43471</v>
      </c>
      <c r="E192" s="4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</row>
    <row r="193" spans="1:123">
      <c r="A193" s="4" t="str">
        <f t="shared" si="7"/>
        <v>JANVIER</v>
      </c>
      <c r="B193" s="4">
        <f t="shared" si="9"/>
        <v>2</v>
      </c>
      <c r="C193" s="4" t="str">
        <f t="shared" si="8"/>
        <v>LUNDI</v>
      </c>
      <c r="D193" s="13">
        <v>43472</v>
      </c>
      <c r="E193" s="4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</row>
    <row r="194" spans="1:123">
      <c r="A194" s="4" t="str">
        <f t="shared" si="7"/>
        <v>JANVIER</v>
      </c>
      <c r="B194" s="4">
        <f t="shared" si="9"/>
        <v>2</v>
      </c>
      <c r="C194" s="4" t="str">
        <f t="shared" si="8"/>
        <v>MARDI</v>
      </c>
      <c r="D194" s="13">
        <v>43473</v>
      </c>
      <c r="E194" s="4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</row>
    <row r="195" spans="1:123">
      <c r="A195" s="4" t="str">
        <f t="shared" si="7"/>
        <v>JANVIER</v>
      </c>
      <c r="B195" s="4">
        <f t="shared" si="9"/>
        <v>2</v>
      </c>
      <c r="C195" s="4" t="str">
        <f t="shared" si="8"/>
        <v>MERCREDI</v>
      </c>
      <c r="D195" s="13">
        <v>43474</v>
      </c>
      <c r="E195" s="4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</row>
    <row r="196" spans="1:123">
      <c r="A196" s="4" t="str">
        <f t="shared" ref="A196:A259" si="10">CHOOSE(MONTH(D196),"JANVIER","FEVRIER","MARS","AVRIL","MAI","JUIN","JUILLET","MARS","AVRIL","MAI","JUIN","JUILLET","AOUT","SEPTEMBRE","OCTOBRE","NOVEMBRE","DECEMBRE")</f>
        <v>JANVIER</v>
      </c>
      <c r="B196" s="4">
        <f t="shared" si="9"/>
        <v>2</v>
      </c>
      <c r="C196" s="4" t="str">
        <f t="shared" ref="C196:C259" si="11">CHOOSE(WEEKDAY(D196,11),"LUNDI","MARDI","MERCREDI","JEUDI","VENDREDI","SAMEDI","DIMANCHE")</f>
        <v>JEUDI</v>
      </c>
      <c r="D196" s="13">
        <v>43475</v>
      </c>
      <c r="E196" s="4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</row>
    <row r="197" spans="1:123">
      <c r="A197" s="4" t="str">
        <f t="shared" si="10"/>
        <v>JANVIER</v>
      </c>
      <c r="B197" s="4">
        <f t="shared" si="9"/>
        <v>2</v>
      </c>
      <c r="C197" s="4" t="str">
        <f t="shared" si="11"/>
        <v>VENDREDI</v>
      </c>
      <c r="D197" s="13">
        <v>43476</v>
      </c>
      <c r="E197" s="4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</row>
    <row r="198" spans="1:123">
      <c r="A198" s="4" t="str">
        <f t="shared" si="10"/>
        <v>JANVIER</v>
      </c>
      <c r="B198" s="4">
        <f t="shared" si="9"/>
        <v>2</v>
      </c>
      <c r="C198" s="4" t="str">
        <f t="shared" si="11"/>
        <v>SAMEDI</v>
      </c>
      <c r="D198" s="13">
        <v>43477</v>
      </c>
      <c r="E198" s="4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</row>
    <row r="199" spans="1:123">
      <c r="A199" s="4" t="str">
        <f t="shared" si="10"/>
        <v>JANVIER</v>
      </c>
      <c r="B199" s="4">
        <f t="shared" si="9"/>
        <v>3</v>
      </c>
      <c r="C199" s="4" t="str">
        <f t="shared" si="11"/>
        <v>DIMANCHE</v>
      </c>
      <c r="D199" s="13">
        <v>43478</v>
      </c>
      <c r="E199" s="4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</row>
    <row r="200" spans="1:123">
      <c r="A200" s="4" t="str">
        <f t="shared" si="10"/>
        <v>JANVIER</v>
      </c>
      <c r="B200" s="4">
        <f t="shared" si="9"/>
        <v>3</v>
      </c>
      <c r="C200" s="4" t="str">
        <f t="shared" si="11"/>
        <v>LUNDI</v>
      </c>
      <c r="D200" s="13">
        <v>43479</v>
      </c>
      <c r="E200" s="4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</row>
    <row r="201" spans="1:123">
      <c r="A201" s="4" t="str">
        <f t="shared" si="10"/>
        <v>JANVIER</v>
      </c>
      <c r="B201" s="4">
        <f t="shared" si="9"/>
        <v>3</v>
      </c>
      <c r="C201" s="4" t="str">
        <f t="shared" si="11"/>
        <v>MARDI</v>
      </c>
      <c r="D201" s="13">
        <v>43480</v>
      </c>
      <c r="E201" s="4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</row>
    <row r="202" spans="1:123">
      <c r="A202" s="4" t="str">
        <f t="shared" si="10"/>
        <v>JANVIER</v>
      </c>
      <c r="B202" s="4">
        <f t="shared" si="9"/>
        <v>3</v>
      </c>
      <c r="C202" s="4" t="str">
        <f t="shared" si="11"/>
        <v>MERCREDI</v>
      </c>
      <c r="D202" s="13">
        <v>43481</v>
      </c>
      <c r="E202" s="4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</row>
    <row r="203" spans="1:123">
      <c r="A203" s="4" t="str">
        <f t="shared" si="10"/>
        <v>JANVIER</v>
      </c>
      <c r="B203" s="4">
        <f t="shared" si="9"/>
        <v>3</v>
      </c>
      <c r="C203" s="4" t="str">
        <f t="shared" si="11"/>
        <v>JEUDI</v>
      </c>
      <c r="D203" s="13">
        <v>43482</v>
      </c>
      <c r="E203" s="4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</row>
    <row r="204" spans="1:123">
      <c r="A204" s="4" t="str">
        <f t="shared" si="10"/>
        <v>JANVIER</v>
      </c>
      <c r="B204" s="4">
        <f t="shared" si="9"/>
        <v>3</v>
      </c>
      <c r="C204" s="4" t="str">
        <f t="shared" si="11"/>
        <v>VENDREDI</v>
      </c>
      <c r="D204" s="13">
        <v>43483</v>
      </c>
      <c r="E204" s="4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</row>
    <row r="205" spans="1:123">
      <c r="A205" s="4" t="str">
        <f t="shared" si="10"/>
        <v>JANVIER</v>
      </c>
      <c r="B205" s="4">
        <f t="shared" si="9"/>
        <v>3</v>
      </c>
      <c r="C205" s="4" t="str">
        <f t="shared" si="11"/>
        <v>SAMEDI</v>
      </c>
      <c r="D205" s="13">
        <v>43484</v>
      </c>
      <c r="E205" s="4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/>
      <c r="CN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9"/>
      <c r="DC205" s="9"/>
      <c r="DD205" s="9"/>
      <c r="DE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</row>
    <row r="206" spans="1:123">
      <c r="A206" s="4" t="str">
        <f t="shared" si="10"/>
        <v>JANVIER</v>
      </c>
      <c r="B206" s="4">
        <f t="shared" si="9"/>
        <v>4</v>
      </c>
      <c r="C206" s="4" t="str">
        <f t="shared" si="11"/>
        <v>DIMANCHE</v>
      </c>
      <c r="D206" s="13">
        <v>43485</v>
      </c>
      <c r="E206" s="4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/>
      <c r="CN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9"/>
      <c r="DC206" s="9"/>
      <c r="DD206" s="9"/>
      <c r="DE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</row>
    <row r="207" spans="1:123">
      <c r="A207" s="4" t="str">
        <f t="shared" si="10"/>
        <v>JANVIER</v>
      </c>
      <c r="B207" s="4">
        <f t="shared" si="9"/>
        <v>4</v>
      </c>
      <c r="C207" s="4" t="str">
        <f t="shared" si="11"/>
        <v>LUNDI</v>
      </c>
      <c r="D207" s="13">
        <v>43486</v>
      </c>
      <c r="E207" s="4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/>
      <c r="CN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9"/>
      <c r="DC207" s="9"/>
      <c r="DD207" s="9"/>
      <c r="DE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</row>
    <row r="208" spans="1:123">
      <c r="A208" s="4" t="str">
        <f t="shared" si="10"/>
        <v>JANVIER</v>
      </c>
      <c r="B208" s="4">
        <f t="shared" si="9"/>
        <v>4</v>
      </c>
      <c r="C208" s="4" t="str">
        <f t="shared" si="11"/>
        <v>MARDI</v>
      </c>
      <c r="D208" s="13">
        <v>43487</v>
      </c>
      <c r="E208" s="4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/>
      <c r="CN208" s="9"/>
      <c r="CO208" s="9"/>
      <c r="CP208" s="9"/>
      <c r="CQ208" s="9"/>
      <c r="CR208" s="9"/>
      <c r="CS208" s="9"/>
      <c r="CT208" s="9"/>
      <c r="CU208" s="9"/>
      <c r="CV208" s="9"/>
      <c r="CW208" s="9"/>
      <c r="CX208" s="9"/>
      <c r="CY208" s="9"/>
      <c r="CZ208" s="9"/>
      <c r="DA208" s="9"/>
      <c r="DB208" s="9"/>
      <c r="DC208" s="9"/>
      <c r="DD208" s="9"/>
      <c r="DE208" s="9"/>
      <c r="DF208" s="9"/>
      <c r="DG208" s="9"/>
      <c r="DH208" s="9"/>
      <c r="DI208" s="9"/>
      <c r="DJ208" s="9"/>
      <c r="DK208" s="9"/>
      <c r="DL208" s="9"/>
      <c r="DM208" s="9"/>
      <c r="DN208" s="9"/>
      <c r="DO208" s="9"/>
      <c r="DP208" s="9"/>
      <c r="DQ208" s="9"/>
      <c r="DR208" s="9"/>
      <c r="DS208" s="9"/>
    </row>
    <row r="209" spans="1:123">
      <c r="A209" s="4" t="str">
        <f t="shared" si="10"/>
        <v>JANVIER</v>
      </c>
      <c r="B209" s="4">
        <f t="shared" ref="B209:B272" si="12">WEEKNUM(D209)</f>
        <v>4</v>
      </c>
      <c r="C209" s="4" t="str">
        <f t="shared" si="11"/>
        <v>MERCREDI</v>
      </c>
      <c r="D209" s="13">
        <v>43488</v>
      </c>
      <c r="E209" s="4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/>
      <c r="CN209" s="9"/>
      <c r="CO209" s="9"/>
      <c r="CP209" s="9"/>
      <c r="CQ209" s="9"/>
      <c r="CR209" s="9"/>
      <c r="CS209" s="9"/>
      <c r="CT209" s="9"/>
      <c r="CU209" s="9"/>
      <c r="CV209" s="9"/>
      <c r="CW209" s="9"/>
      <c r="CX209" s="9"/>
      <c r="CY209" s="9"/>
      <c r="CZ209" s="9"/>
      <c r="DA209" s="9"/>
      <c r="DB209" s="9"/>
      <c r="DC209" s="9"/>
      <c r="DD209" s="9"/>
      <c r="DE209" s="9"/>
      <c r="DF209" s="9"/>
      <c r="DG209" s="9"/>
      <c r="DH209" s="9"/>
      <c r="DI209" s="9"/>
      <c r="DJ209" s="9"/>
      <c r="DK209" s="9"/>
      <c r="DL209" s="9"/>
      <c r="DM209" s="9"/>
      <c r="DN209" s="9"/>
      <c r="DO209" s="9"/>
      <c r="DP209" s="9"/>
      <c r="DQ209" s="9"/>
      <c r="DR209" s="9"/>
      <c r="DS209" s="9"/>
    </row>
    <row r="210" spans="1:123">
      <c r="A210" s="4" t="str">
        <f t="shared" si="10"/>
        <v>JANVIER</v>
      </c>
      <c r="B210" s="4">
        <f t="shared" si="12"/>
        <v>4</v>
      </c>
      <c r="C210" s="4" t="str">
        <f t="shared" si="11"/>
        <v>JEUDI</v>
      </c>
      <c r="D210" s="13">
        <v>43489</v>
      </c>
      <c r="E210" s="4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/>
      <c r="CN210" s="9"/>
      <c r="CO210" s="9"/>
      <c r="CP210" s="9"/>
      <c r="CQ210" s="9"/>
      <c r="CR210" s="9"/>
      <c r="CS210" s="9"/>
      <c r="CT210" s="9"/>
      <c r="CU210" s="9"/>
      <c r="CV210" s="9"/>
      <c r="CW210" s="9"/>
      <c r="CX210" s="9"/>
      <c r="CY210" s="9"/>
      <c r="CZ210" s="9"/>
      <c r="DA210" s="9"/>
      <c r="DB210" s="9"/>
      <c r="DC210" s="9"/>
      <c r="DD210" s="9"/>
      <c r="DE210" s="9"/>
      <c r="DF210" s="9"/>
      <c r="DG210" s="9"/>
      <c r="DH210" s="9"/>
      <c r="DI210" s="9"/>
      <c r="DJ210" s="9"/>
      <c r="DK210" s="9"/>
      <c r="DL210" s="9"/>
      <c r="DM210" s="9"/>
      <c r="DN210" s="9"/>
      <c r="DO210" s="9"/>
      <c r="DP210" s="9"/>
      <c r="DQ210" s="9"/>
      <c r="DR210" s="9"/>
      <c r="DS210" s="9"/>
    </row>
    <row r="211" spans="1:123">
      <c r="A211" s="4" t="str">
        <f t="shared" si="10"/>
        <v>JANVIER</v>
      </c>
      <c r="B211" s="4">
        <f t="shared" si="12"/>
        <v>4</v>
      </c>
      <c r="C211" s="4" t="str">
        <f t="shared" si="11"/>
        <v>VENDREDI</v>
      </c>
      <c r="D211" s="13">
        <v>43490</v>
      </c>
      <c r="E211" s="4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/>
      <c r="CN211" s="9"/>
      <c r="CO211" s="9"/>
      <c r="CP211" s="9"/>
      <c r="CQ211" s="9"/>
      <c r="CR211" s="9"/>
      <c r="CS211" s="9"/>
      <c r="CT211" s="9"/>
      <c r="CU211" s="9"/>
      <c r="CV211" s="9"/>
      <c r="CW211" s="9"/>
      <c r="CX211" s="9"/>
      <c r="CY211" s="9"/>
      <c r="CZ211" s="9"/>
      <c r="DA211" s="9"/>
      <c r="DB211" s="9"/>
      <c r="DC211" s="9"/>
      <c r="DD211" s="9"/>
      <c r="DE211" s="9"/>
      <c r="DF211" s="9"/>
      <c r="DG211" s="9"/>
      <c r="DH211" s="9"/>
      <c r="DI211" s="9"/>
      <c r="DJ211" s="9"/>
      <c r="DK211" s="9"/>
      <c r="DL211" s="9"/>
      <c r="DM211" s="9"/>
      <c r="DN211" s="9"/>
      <c r="DO211" s="9"/>
      <c r="DP211" s="9"/>
      <c r="DQ211" s="9"/>
      <c r="DR211" s="9"/>
      <c r="DS211" s="9"/>
    </row>
    <row r="212" spans="1:123">
      <c r="A212" s="4" t="str">
        <f t="shared" si="10"/>
        <v>JANVIER</v>
      </c>
      <c r="B212" s="4">
        <f t="shared" si="12"/>
        <v>4</v>
      </c>
      <c r="C212" s="4" t="str">
        <f t="shared" si="11"/>
        <v>SAMEDI</v>
      </c>
      <c r="D212" s="13">
        <v>43491</v>
      </c>
      <c r="E212" s="4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/>
      <c r="CN212" s="9"/>
      <c r="CO212" s="9"/>
      <c r="CP212" s="9"/>
      <c r="CQ212" s="9"/>
      <c r="CR212" s="9"/>
      <c r="CS212" s="9"/>
      <c r="CT212" s="9"/>
      <c r="CU212" s="9"/>
      <c r="CV212" s="9"/>
      <c r="CW212" s="9"/>
      <c r="CX212" s="9"/>
      <c r="CY212" s="9"/>
      <c r="CZ212" s="9"/>
      <c r="DA212" s="9"/>
      <c r="DB212" s="9"/>
      <c r="DC212" s="9"/>
      <c r="DD212" s="9"/>
      <c r="DE212" s="9"/>
      <c r="DF212" s="9"/>
      <c r="DG212" s="9"/>
      <c r="DH212" s="9"/>
      <c r="DI212" s="9"/>
      <c r="DJ212" s="9"/>
      <c r="DK212" s="9"/>
      <c r="DL212" s="9"/>
      <c r="DM212" s="9"/>
      <c r="DN212" s="9"/>
      <c r="DO212" s="9"/>
      <c r="DP212" s="9"/>
      <c r="DQ212" s="9"/>
      <c r="DR212" s="9"/>
      <c r="DS212" s="9"/>
    </row>
    <row r="213" spans="1:123">
      <c r="A213" s="4" t="str">
        <f t="shared" si="10"/>
        <v>JANVIER</v>
      </c>
      <c r="B213" s="4">
        <f t="shared" si="12"/>
        <v>5</v>
      </c>
      <c r="C213" s="4" t="str">
        <f t="shared" si="11"/>
        <v>DIMANCHE</v>
      </c>
      <c r="D213" s="13">
        <v>43492</v>
      </c>
      <c r="E213" s="4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/>
      <c r="CN213" s="9"/>
      <c r="CO213" s="9"/>
      <c r="CP213" s="9"/>
      <c r="CQ213" s="9"/>
      <c r="CR213" s="9"/>
      <c r="CS213" s="9"/>
      <c r="CT213" s="9"/>
      <c r="CU213" s="9"/>
      <c r="CV213" s="9"/>
      <c r="CW213" s="9"/>
      <c r="CX213" s="9"/>
      <c r="CY213" s="9"/>
      <c r="CZ213" s="9"/>
      <c r="DA213" s="9"/>
      <c r="DB213" s="9"/>
      <c r="DC213" s="9"/>
      <c r="DD213" s="9"/>
      <c r="DE213" s="9"/>
      <c r="DF213" s="9"/>
      <c r="DG213" s="9"/>
      <c r="DH213" s="9"/>
      <c r="DI213" s="9"/>
      <c r="DJ213" s="9"/>
      <c r="DK213" s="9"/>
      <c r="DL213" s="9"/>
      <c r="DM213" s="9"/>
      <c r="DN213" s="9"/>
      <c r="DO213" s="9"/>
      <c r="DP213" s="9"/>
      <c r="DQ213" s="9"/>
      <c r="DR213" s="9"/>
      <c r="DS213" s="9"/>
    </row>
    <row r="214" spans="1:123">
      <c r="A214" s="4" t="str">
        <f t="shared" si="10"/>
        <v>JANVIER</v>
      </c>
      <c r="B214" s="4">
        <f t="shared" si="12"/>
        <v>5</v>
      </c>
      <c r="C214" s="4" t="str">
        <f t="shared" si="11"/>
        <v>LUNDI</v>
      </c>
      <c r="D214" s="13">
        <v>43493</v>
      </c>
      <c r="E214" s="4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/>
      <c r="CN214" s="9"/>
      <c r="CO214" s="9"/>
      <c r="CP214" s="9"/>
      <c r="CQ214" s="9"/>
      <c r="CR214" s="9"/>
      <c r="CS214" s="9"/>
      <c r="CT214" s="9"/>
      <c r="CU214" s="9"/>
      <c r="CV214" s="9"/>
      <c r="CW214" s="9"/>
      <c r="CX214" s="9"/>
      <c r="CY214" s="9"/>
      <c r="CZ214" s="9"/>
      <c r="DA214" s="9"/>
      <c r="DB214" s="9"/>
      <c r="DC214" s="9"/>
      <c r="DD214" s="9"/>
      <c r="DE214" s="9"/>
      <c r="DF214" s="9"/>
      <c r="DG214" s="9"/>
      <c r="DH214" s="9"/>
      <c r="DI214" s="9"/>
      <c r="DJ214" s="9"/>
      <c r="DK214" s="9"/>
      <c r="DL214" s="9"/>
      <c r="DM214" s="9"/>
      <c r="DN214" s="9"/>
      <c r="DO214" s="9"/>
      <c r="DP214" s="9"/>
      <c r="DQ214" s="9"/>
      <c r="DR214" s="9"/>
      <c r="DS214" s="9"/>
    </row>
    <row r="215" spans="1:123">
      <c r="A215" s="4" t="str">
        <f t="shared" si="10"/>
        <v>JANVIER</v>
      </c>
      <c r="B215" s="4">
        <f t="shared" si="12"/>
        <v>5</v>
      </c>
      <c r="C215" s="4" t="str">
        <f t="shared" si="11"/>
        <v>MARDI</v>
      </c>
      <c r="D215" s="13">
        <v>43494</v>
      </c>
      <c r="E215" s="4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/>
      <c r="CN215" s="9"/>
      <c r="CO215" s="9"/>
      <c r="CP215" s="9"/>
      <c r="CQ215" s="9"/>
      <c r="CR215" s="9"/>
      <c r="CS215" s="9"/>
      <c r="CT215" s="9"/>
      <c r="CU215" s="9"/>
      <c r="CV215" s="9"/>
      <c r="CW215" s="9"/>
      <c r="CX215" s="9"/>
      <c r="CY215" s="9"/>
      <c r="CZ215" s="9"/>
      <c r="DA215" s="9"/>
      <c r="DB215" s="9"/>
      <c r="DC215" s="9"/>
      <c r="DD215" s="9"/>
      <c r="DE215" s="9"/>
      <c r="DF215" s="9"/>
      <c r="DG215" s="9"/>
      <c r="DH215" s="9"/>
      <c r="DI215" s="9"/>
      <c r="DJ215" s="9"/>
      <c r="DK215" s="9"/>
      <c r="DL215" s="9"/>
      <c r="DM215" s="9"/>
      <c r="DN215" s="9"/>
      <c r="DO215" s="9"/>
      <c r="DP215" s="9"/>
      <c r="DQ215" s="9"/>
      <c r="DR215" s="9"/>
      <c r="DS215" s="9"/>
    </row>
    <row r="216" spans="1:123">
      <c r="A216" s="4" t="str">
        <f t="shared" si="10"/>
        <v>JANVIER</v>
      </c>
      <c r="B216" s="4">
        <f t="shared" si="12"/>
        <v>5</v>
      </c>
      <c r="C216" s="4" t="str">
        <f t="shared" si="11"/>
        <v>MERCREDI</v>
      </c>
      <c r="D216" s="13">
        <v>43495</v>
      </c>
      <c r="E216" s="4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/>
      <c r="CN216" s="9"/>
      <c r="CO216" s="9"/>
      <c r="CP216" s="9"/>
      <c r="CQ216" s="9"/>
      <c r="CR216" s="9"/>
      <c r="CS216" s="9"/>
      <c r="CT216" s="9"/>
      <c r="CU216" s="9"/>
      <c r="CV216" s="9"/>
      <c r="CW216" s="9"/>
      <c r="CX216" s="9"/>
      <c r="CY216" s="9"/>
      <c r="CZ216" s="9"/>
      <c r="DA216" s="9"/>
      <c r="DB216" s="9"/>
      <c r="DC216" s="9"/>
      <c r="DD216" s="9"/>
      <c r="DE216" s="9"/>
      <c r="DF216" s="9"/>
      <c r="DG216" s="9"/>
      <c r="DH216" s="9"/>
      <c r="DI216" s="9"/>
      <c r="DJ216" s="9"/>
      <c r="DK216" s="9"/>
      <c r="DL216" s="9"/>
      <c r="DM216" s="9"/>
      <c r="DN216" s="9"/>
      <c r="DO216" s="9"/>
      <c r="DP216" s="9"/>
      <c r="DQ216" s="9"/>
      <c r="DR216" s="9"/>
      <c r="DS216" s="9"/>
    </row>
    <row r="217" spans="1:123">
      <c r="A217" s="4" t="str">
        <f t="shared" si="10"/>
        <v>JANVIER</v>
      </c>
      <c r="B217" s="4">
        <f t="shared" si="12"/>
        <v>5</v>
      </c>
      <c r="C217" s="4" t="str">
        <f t="shared" si="11"/>
        <v>JEUDI</v>
      </c>
      <c r="D217" s="13">
        <v>43496</v>
      </c>
      <c r="E217" s="4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/>
      <c r="CN217" s="9"/>
      <c r="CO217" s="9"/>
      <c r="CP217" s="9"/>
      <c r="CQ217" s="9"/>
      <c r="CR217" s="9"/>
      <c r="CS217" s="9"/>
      <c r="CT217" s="9"/>
      <c r="CU217" s="9"/>
      <c r="CV217" s="9"/>
      <c r="CW217" s="9"/>
      <c r="CX217" s="9"/>
      <c r="CY217" s="9"/>
      <c r="CZ217" s="9"/>
      <c r="DA217" s="9"/>
      <c r="DB217" s="9"/>
      <c r="DC217" s="9"/>
      <c r="DD217" s="9"/>
      <c r="DE217" s="9"/>
      <c r="DF217" s="9"/>
      <c r="DG217" s="9"/>
      <c r="DH217" s="9"/>
      <c r="DI217" s="9"/>
      <c r="DJ217" s="9"/>
      <c r="DK217" s="9"/>
      <c r="DL217" s="9"/>
      <c r="DM217" s="9"/>
      <c r="DN217" s="9"/>
      <c r="DO217" s="9"/>
      <c r="DP217" s="9"/>
      <c r="DQ217" s="9"/>
      <c r="DR217" s="9"/>
      <c r="DS217" s="9"/>
    </row>
    <row r="218" spans="1:123">
      <c r="A218" s="4" t="str">
        <f t="shared" si="10"/>
        <v>FEVRIER</v>
      </c>
      <c r="B218" s="4">
        <f t="shared" si="12"/>
        <v>5</v>
      </c>
      <c r="C218" s="4" t="str">
        <f t="shared" si="11"/>
        <v>VENDREDI</v>
      </c>
      <c r="D218" s="13">
        <v>43497</v>
      </c>
      <c r="E218" s="4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/>
      <c r="CN218" s="9"/>
      <c r="CO218" s="9"/>
      <c r="CP218" s="9"/>
      <c r="CQ218" s="9"/>
      <c r="CR218" s="9"/>
      <c r="CS218" s="9"/>
      <c r="CT218" s="9"/>
      <c r="CU218" s="9"/>
      <c r="CV218" s="9"/>
      <c r="CW218" s="9"/>
      <c r="CX218" s="9"/>
      <c r="CY218" s="9"/>
      <c r="CZ218" s="9"/>
      <c r="DA218" s="9"/>
      <c r="DB218" s="9"/>
      <c r="DC218" s="9"/>
      <c r="DD218" s="9"/>
      <c r="DE218" s="9"/>
      <c r="DF218" s="9"/>
      <c r="DG218" s="9"/>
      <c r="DH218" s="9"/>
      <c r="DI218" s="9"/>
      <c r="DJ218" s="9"/>
      <c r="DK218" s="9"/>
      <c r="DL218" s="9"/>
      <c r="DM218" s="9"/>
      <c r="DN218" s="9"/>
      <c r="DO218" s="9"/>
      <c r="DP218" s="9"/>
      <c r="DQ218" s="9"/>
      <c r="DR218" s="9"/>
      <c r="DS218" s="9"/>
    </row>
    <row r="219" spans="1:123">
      <c r="A219" s="4" t="str">
        <f t="shared" si="10"/>
        <v>FEVRIER</v>
      </c>
      <c r="B219" s="4">
        <f t="shared" si="12"/>
        <v>5</v>
      </c>
      <c r="C219" s="4" t="str">
        <f t="shared" si="11"/>
        <v>SAMEDI</v>
      </c>
      <c r="D219" s="13">
        <v>43498</v>
      </c>
      <c r="E219" s="4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/>
      <c r="CN219" s="9"/>
      <c r="CO219" s="9"/>
      <c r="CP219" s="9"/>
      <c r="CQ219" s="9"/>
      <c r="CR219" s="9"/>
      <c r="CS219" s="9"/>
      <c r="CT219" s="9"/>
      <c r="CU219" s="9"/>
      <c r="CV219" s="9"/>
      <c r="CW219" s="9"/>
      <c r="CX219" s="9"/>
      <c r="CY219" s="9"/>
      <c r="CZ219" s="9"/>
      <c r="DA219" s="9"/>
      <c r="DB219" s="9"/>
      <c r="DC219" s="9"/>
      <c r="DD219" s="9"/>
      <c r="DE219" s="9"/>
      <c r="DF219" s="9"/>
      <c r="DG219" s="9"/>
      <c r="DH219" s="9"/>
      <c r="DI219" s="9"/>
      <c r="DJ219" s="9"/>
      <c r="DK219" s="9"/>
      <c r="DL219" s="9"/>
      <c r="DM219" s="9"/>
      <c r="DN219" s="9"/>
      <c r="DO219" s="9"/>
      <c r="DP219" s="9"/>
      <c r="DQ219" s="9"/>
      <c r="DR219" s="9"/>
      <c r="DS219" s="9"/>
    </row>
    <row r="220" spans="1:123">
      <c r="A220" s="4" t="str">
        <f t="shared" si="10"/>
        <v>FEVRIER</v>
      </c>
      <c r="B220" s="4">
        <f t="shared" si="12"/>
        <v>6</v>
      </c>
      <c r="C220" s="4" t="str">
        <f t="shared" si="11"/>
        <v>DIMANCHE</v>
      </c>
      <c r="D220" s="13">
        <v>43499</v>
      </c>
      <c r="E220" s="4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/>
      <c r="CN220" s="9"/>
      <c r="CO220" s="9"/>
      <c r="CP220" s="9"/>
      <c r="CQ220" s="9"/>
      <c r="CR220" s="9"/>
      <c r="CS220" s="9"/>
      <c r="CT220" s="9"/>
      <c r="CU220" s="9"/>
      <c r="CV220" s="9"/>
      <c r="CW220" s="9"/>
      <c r="CX220" s="9"/>
      <c r="CY220" s="9"/>
      <c r="CZ220" s="9"/>
      <c r="DA220" s="9"/>
      <c r="DB220" s="9"/>
      <c r="DC220" s="9"/>
      <c r="DD220" s="9"/>
      <c r="DE220" s="9"/>
      <c r="DF220" s="9"/>
      <c r="DG220" s="9"/>
      <c r="DH220" s="9"/>
      <c r="DI220" s="9"/>
      <c r="DJ220" s="9"/>
      <c r="DK220" s="9"/>
      <c r="DL220" s="9"/>
      <c r="DM220" s="9"/>
      <c r="DN220" s="9"/>
      <c r="DO220" s="9"/>
      <c r="DP220" s="9"/>
      <c r="DQ220" s="9"/>
      <c r="DR220" s="9"/>
      <c r="DS220" s="9"/>
    </row>
    <row r="221" spans="1:123">
      <c r="A221" s="4" t="str">
        <f t="shared" si="10"/>
        <v>FEVRIER</v>
      </c>
      <c r="B221" s="4">
        <f t="shared" si="12"/>
        <v>6</v>
      </c>
      <c r="C221" s="4" t="str">
        <f t="shared" si="11"/>
        <v>LUNDI</v>
      </c>
      <c r="D221" s="13">
        <v>43500</v>
      </c>
      <c r="E221" s="4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/>
      <c r="CN221" s="9"/>
      <c r="CO221" s="9"/>
      <c r="CP221" s="9"/>
      <c r="CQ221" s="9"/>
      <c r="CR221" s="9"/>
      <c r="CS221" s="9"/>
      <c r="CT221" s="9"/>
      <c r="CU221" s="9"/>
      <c r="CV221" s="9"/>
      <c r="CW221" s="9"/>
      <c r="CX221" s="9"/>
      <c r="CY221" s="9"/>
      <c r="CZ221" s="9"/>
      <c r="DA221" s="9"/>
      <c r="DB221" s="9"/>
      <c r="DC221" s="9"/>
      <c r="DD221" s="9"/>
      <c r="DE221" s="9"/>
      <c r="DF221" s="9"/>
      <c r="DG221" s="9"/>
      <c r="DH221" s="9"/>
      <c r="DI221" s="9"/>
      <c r="DJ221" s="9"/>
      <c r="DK221" s="9"/>
      <c r="DL221" s="9"/>
      <c r="DM221" s="9"/>
      <c r="DN221" s="9"/>
      <c r="DO221" s="9"/>
      <c r="DP221" s="9"/>
      <c r="DQ221" s="9"/>
      <c r="DR221" s="9"/>
      <c r="DS221" s="9"/>
    </row>
    <row r="222" spans="1:123">
      <c r="A222" s="4" t="str">
        <f t="shared" si="10"/>
        <v>FEVRIER</v>
      </c>
      <c r="B222" s="4">
        <f t="shared" si="12"/>
        <v>6</v>
      </c>
      <c r="C222" s="4" t="str">
        <f t="shared" si="11"/>
        <v>MARDI</v>
      </c>
      <c r="D222" s="13">
        <v>43501</v>
      </c>
      <c r="E222" s="4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/>
      <c r="CN222" s="9"/>
      <c r="CO222" s="9"/>
      <c r="CP222" s="9"/>
      <c r="CQ222" s="9"/>
      <c r="CR222" s="9"/>
      <c r="CS222" s="9"/>
      <c r="CT222" s="9"/>
      <c r="CU222" s="9"/>
      <c r="CV222" s="9"/>
      <c r="CW222" s="9"/>
      <c r="CX222" s="9"/>
      <c r="CY222" s="9"/>
      <c r="CZ222" s="9"/>
      <c r="DA222" s="9"/>
      <c r="DB222" s="9"/>
      <c r="DC222" s="9"/>
      <c r="DD222" s="9"/>
      <c r="DE222" s="9"/>
      <c r="DF222" s="9"/>
      <c r="DG222" s="9"/>
      <c r="DH222" s="9"/>
      <c r="DI222" s="9"/>
      <c r="DJ222" s="9"/>
      <c r="DK222" s="9"/>
      <c r="DL222" s="9"/>
      <c r="DM222" s="9"/>
      <c r="DN222" s="9"/>
      <c r="DO222" s="9"/>
      <c r="DP222" s="9"/>
      <c r="DQ222" s="9"/>
      <c r="DR222" s="9"/>
      <c r="DS222" s="9"/>
    </row>
    <row r="223" spans="1:123">
      <c r="A223" s="4" t="str">
        <f t="shared" si="10"/>
        <v>FEVRIER</v>
      </c>
      <c r="B223" s="4">
        <f t="shared" si="12"/>
        <v>6</v>
      </c>
      <c r="C223" s="4" t="str">
        <f t="shared" si="11"/>
        <v>MERCREDI</v>
      </c>
      <c r="D223" s="13">
        <v>43502</v>
      </c>
      <c r="E223" s="4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/>
      <c r="CN223" s="9"/>
      <c r="CO223" s="9"/>
      <c r="CP223" s="9"/>
      <c r="CQ223" s="9"/>
      <c r="CR223" s="9"/>
      <c r="CS223" s="9"/>
      <c r="CT223" s="9"/>
      <c r="CU223" s="9"/>
      <c r="CV223" s="9"/>
      <c r="CW223" s="9"/>
      <c r="CX223" s="9"/>
      <c r="CY223" s="9"/>
      <c r="CZ223" s="9"/>
      <c r="DA223" s="9"/>
      <c r="DB223" s="9"/>
      <c r="DC223" s="9"/>
      <c r="DD223" s="9"/>
      <c r="DE223" s="9"/>
      <c r="DF223" s="9"/>
      <c r="DG223" s="9"/>
      <c r="DH223" s="9"/>
      <c r="DI223" s="9"/>
      <c r="DJ223" s="9"/>
      <c r="DK223" s="9"/>
      <c r="DL223" s="9"/>
      <c r="DM223" s="9"/>
      <c r="DN223" s="9"/>
      <c r="DO223" s="9"/>
      <c r="DP223" s="9"/>
      <c r="DQ223" s="9"/>
      <c r="DR223" s="9"/>
      <c r="DS223" s="9"/>
    </row>
    <row r="224" spans="1:123">
      <c r="A224" s="4" t="str">
        <f t="shared" si="10"/>
        <v>FEVRIER</v>
      </c>
      <c r="B224" s="4">
        <f t="shared" si="12"/>
        <v>6</v>
      </c>
      <c r="C224" s="4" t="str">
        <f t="shared" si="11"/>
        <v>JEUDI</v>
      </c>
      <c r="D224" s="13">
        <v>43503</v>
      </c>
      <c r="E224" s="4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/>
      <c r="CN224" s="9"/>
      <c r="CO224" s="9"/>
      <c r="CP224" s="9"/>
      <c r="CQ224" s="9"/>
      <c r="CR224" s="9"/>
      <c r="CS224" s="9"/>
      <c r="CT224" s="9"/>
      <c r="CU224" s="9"/>
      <c r="CV224" s="9"/>
      <c r="CW224" s="9"/>
      <c r="CX224" s="9"/>
      <c r="CY224" s="9"/>
      <c r="CZ224" s="9"/>
      <c r="DA224" s="9"/>
      <c r="DB224" s="9"/>
      <c r="DC224" s="9"/>
      <c r="DD224" s="9"/>
      <c r="DE224" s="9"/>
      <c r="DF224" s="9"/>
      <c r="DG224" s="9"/>
      <c r="DH224" s="9"/>
      <c r="DI224" s="9"/>
      <c r="DJ224" s="9"/>
      <c r="DK224" s="9"/>
      <c r="DL224" s="9"/>
      <c r="DM224" s="9"/>
      <c r="DN224" s="9"/>
      <c r="DO224" s="9"/>
      <c r="DP224" s="9"/>
      <c r="DQ224" s="9"/>
      <c r="DR224" s="9"/>
      <c r="DS224" s="9"/>
    </row>
    <row r="225" spans="1:123">
      <c r="A225" s="4" t="str">
        <f t="shared" si="10"/>
        <v>FEVRIER</v>
      </c>
      <c r="B225" s="4">
        <f t="shared" si="12"/>
        <v>6</v>
      </c>
      <c r="C225" s="4" t="str">
        <f t="shared" si="11"/>
        <v>VENDREDI</v>
      </c>
      <c r="D225" s="13">
        <v>43504</v>
      </c>
      <c r="E225" s="4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/>
      <c r="CN225" s="9"/>
      <c r="CO225" s="9"/>
      <c r="CP225" s="9"/>
      <c r="CQ225" s="9"/>
      <c r="CR225" s="9"/>
      <c r="CS225" s="9"/>
      <c r="CT225" s="9"/>
      <c r="CU225" s="9"/>
      <c r="CV225" s="9"/>
      <c r="CW225" s="9"/>
      <c r="CX225" s="9"/>
      <c r="CY225" s="9"/>
      <c r="CZ225" s="9"/>
      <c r="DA225" s="9"/>
      <c r="DB225" s="9"/>
      <c r="DC225" s="9"/>
      <c r="DD225" s="9"/>
      <c r="DE225" s="9"/>
      <c r="DF225" s="9"/>
      <c r="DG225" s="9"/>
      <c r="DH225" s="9"/>
      <c r="DI225" s="9"/>
      <c r="DJ225" s="9"/>
      <c r="DK225" s="9"/>
      <c r="DL225" s="9"/>
      <c r="DM225" s="9"/>
      <c r="DN225" s="9"/>
      <c r="DO225" s="9"/>
      <c r="DP225" s="9"/>
      <c r="DQ225" s="9"/>
      <c r="DR225" s="9"/>
      <c r="DS225" s="9"/>
    </row>
    <row r="226" spans="1:123">
      <c r="A226" s="4" t="str">
        <f t="shared" si="10"/>
        <v>FEVRIER</v>
      </c>
      <c r="B226" s="4">
        <f t="shared" si="12"/>
        <v>6</v>
      </c>
      <c r="C226" s="4" t="str">
        <f t="shared" si="11"/>
        <v>SAMEDI</v>
      </c>
      <c r="D226" s="13">
        <v>43505</v>
      </c>
      <c r="E226" s="4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/>
      <c r="CN226" s="9"/>
      <c r="CO226" s="9"/>
      <c r="CP226" s="9"/>
      <c r="CQ226" s="9"/>
      <c r="CR226" s="9"/>
      <c r="CS226" s="9"/>
      <c r="CT226" s="9"/>
      <c r="CU226" s="9"/>
      <c r="CV226" s="9"/>
      <c r="CW226" s="9"/>
      <c r="CX226" s="9"/>
      <c r="CY226" s="9"/>
      <c r="CZ226" s="9"/>
      <c r="DA226" s="9"/>
      <c r="DB226" s="9"/>
      <c r="DC226" s="9"/>
      <c r="DD226" s="9"/>
      <c r="DE226" s="9"/>
      <c r="DF226" s="9"/>
      <c r="DG226" s="9"/>
      <c r="DH226" s="9"/>
      <c r="DI226" s="9"/>
      <c r="DJ226" s="9"/>
      <c r="DK226" s="9"/>
      <c r="DL226" s="9"/>
      <c r="DM226" s="9"/>
      <c r="DN226" s="9"/>
      <c r="DO226" s="9"/>
      <c r="DP226" s="9"/>
      <c r="DQ226" s="9"/>
      <c r="DR226" s="9"/>
      <c r="DS226" s="9"/>
    </row>
    <row r="227" spans="1:123">
      <c r="A227" s="4" t="str">
        <f t="shared" si="10"/>
        <v>FEVRIER</v>
      </c>
      <c r="B227" s="4">
        <f t="shared" si="12"/>
        <v>7</v>
      </c>
      <c r="C227" s="4" t="str">
        <f t="shared" si="11"/>
        <v>DIMANCHE</v>
      </c>
      <c r="D227" s="13">
        <v>43506</v>
      </c>
      <c r="E227" s="4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/>
      <c r="CN227" s="9"/>
      <c r="CO227" s="9"/>
      <c r="CP227" s="9"/>
      <c r="CQ227" s="9"/>
      <c r="CR227" s="9"/>
      <c r="CS227" s="9"/>
      <c r="CT227" s="9"/>
      <c r="CU227" s="9"/>
      <c r="CV227" s="9"/>
      <c r="CW227" s="9"/>
      <c r="CX227" s="9"/>
      <c r="CY227" s="9"/>
      <c r="CZ227" s="9"/>
      <c r="DA227" s="9"/>
      <c r="DB227" s="9"/>
      <c r="DC227" s="9"/>
      <c r="DD227" s="9"/>
      <c r="DE227" s="9"/>
      <c r="DF227" s="9"/>
      <c r="DG227" s="9"/>
      <c r="DH227" s="9"/>
      <c r="DI227" s="9"/>
      <c r="DJ227" s="9"/>
      <c r="DK227" s="9"/>
      <c r="DL227" s="9"/>
      <c r="DM227" s="9"/>
      <c r="DN227" s="9"/>
      <c r="DO227" s="9"/>
      <c r="DP227" s="9"/>
      <c r="DQ227" s="9"/>
      <c r="DR227" s="9"/>
      <c r="DS227" s="9"/>
    </row>
    <row r="228" spans="1:123">
      <c r="A228" s="4" t="str">
        <f t="shared" si="10"/>
        <v>FEVRIER</v>
      </c>
      <c r="B228" s="4">
        <f t="shared" si="12"/>
        <v>7</v>
      </c>
      <c r="C228" s="4" t="str">
        <f t="shared" si="11"/>
        <v>LUNDI</v>
      </c>
      <c r="D228" s="13">
        <v>43507</v>
      </c>
      <c r="E228" s="4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/>
      <c r="CN228" s="9"/>
      <c r="CO228" s="9"/>
      <c r="CP228" s="9"/>
      <c r="CQ228" s="9"/>
      <c r="CR228" s="9"/>
      <c r="CS228" s="9"/>
      <c r="CT228" s="9"/>
      <c r="CU228" s="9"/>
      <c r="CV228" s="9"/>
      <c r="CW228" s="9"/>
      <c r="CX228" s="9"/>
      <c r="CY228" s="9"/>
      <c r="CZ228" s="9"/>
      <c r="DA228" s="9"/>
      <c r="DB228" s="9"/>
      <c r="DC228" s="9"/>
      <c r="DD228" s="9"/>
      <c r="DE228" s="9"/>
      <c r="DF228" s="9"/>
      <c r="DG228" s="9"/>
      <c r="DH228" s="9"/>
      <c r="DI228" s="9"/>
      <c r="DJ228" s="9"/>
      <c r="DK228" s="9"/>
      <c r="DL228" s="9"/>
      <c r="DM228" s="9"/>
      <c r="DN228" s="9"/>
      <c r="DO228" s="9"/>
      <c r="DP228" s="9"/>
      <c r="DQ228" s="9"/>
      <c r="DR228" s="9"/>
      <c r="DS228" s="9"/>
    </row>
    <row r="229" spans="1:123">
      <c r="A229" s="4" t="str">
        <f t="shared" si="10"/>
        <v>FEVRIER</v>
      </c>
      <c r="B229" s="4">
        <f t="shared" si="12"/>
        <v>7</v>
      </c>
      <c r="C229" s="4" t="str">
        <f t="shared" si="11"/>
        <v>MARDI</v>
      </c>
      <c r="D229" s="13">
        <v>43508</v>
      </c>
      <c r="E229" s="4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/>
      <c r="CN229" s="9"/>
      <c r="CO229" s="9"/>
      <c r="CP229" s="9"/>
      <c r="CQ229" s="9"/>
      <c r="CR229" s="9"/>
      <c r="CS229" s="9"/>
      <c r="CT229" s="9"/>
      <c r="CU229" s="9"/>
      <c r="CV229" s="9"/>
      <c r="CW229" s="9"/>
      <c r="CX229" s="9"/>
      <c r="CY229" s="9"/>
      <c r="CZ229" s="9"/>
      <c r="DA229" s="9"/>
      <c r="DB229" s="9"/>
      <c r="DC229" s="9"/>
      <c r="DD229" s="9"/>
      <c r="DE229" s="9"/>
      <c r="DF229" s="9"/>
      <c r="DG229" s="9"/>
      <c r="DH229" s="9"/>
      <c r="DI229" s="9"/>
      <c r="DJ229" s="9"/>
      <c r="DK229" s="9"/>
      <c r="DL229" s="9"/>
      <c r="DM229" s="9"/>
      <c r="DN229" s="9"/>
      <c r="DO229" s="9"/>
      <c r="DP229" s="9"/>
      <c r="DQ229" s="9"/>
      <c r="DR229" s="9"/>
      <c r="DS229" s="9"/>
    </row>
    <row r="230" spans="1:123">
      <c r="A230" s="4" t="str">
        <f t="shared" si="10"/>
        <v>FEVRIER</v>
      </c>
      <c r="B230" s="4">
        <f t="shared" si="12"/>
        <v>7</v>
      </c>
      <c r="C230" s="4" t="str">
        <f t="shared" si="11"/>
        <v>MERCREDI</v>
      </c>
      <c r="D230" s="13">
        <v>43509</v>
      </c>
      <c r="E230" s="4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/>
      <c r="CN230" s="9"/>
      <c r="CO230" s="9"/>
      <c r="CP230" s="9"/>
      <c r="CQ230" s="9"/>
      <c r="CR230" s="9"/>
      <c r="CS230" s="9"/>
      <c r="CT230" s="9"/>
      <c r="CU230" s="9"/>
      <c r="CV230" s="9"/>
      <c r="CW230" s="9"/>
      <c r="CX230" s="9"/>
      <c r="CY230" s="9"/>
      <c r="CZ230" s="9"/>
      <c r="DA230" s="9"/>
      <c r="DB230" s="9"/>
      <c r="DC230" s="9"/>
      <c r="DD230" s="9"/>
      <c r="DE230" s="9"/>
      <c r="DF230" s="9"/>
      <c r="DG230" s="9"/>
      <c r="DH230" s="9"/>
      <c r="DI230" s="9"/>
      <c r="DJ230" s="9"/>
      <c r="DK230" s="9"/>
      <c r="DL230" s="9"/>
      <c r="DM230" s="9"/>
      <c r="DN230" s="9"/>
      <c r="DO230" s="9"/>
      <c r="DP230" s="9"/>
      <c r="DQ230" s="9"/>
      <c r="DR230" s="9"/>
      <c r="DS230" s="9"/>
    </row>
    <row r="231" spans="1:123">
      <c r="A231" s="4" t="str">
        <f t="shared" si="10"/>
        <v>FEVRIER</v>
      </c>
      <c r="B231" s="4">
        <f t="shared" si="12"/>
        <v>7</v>
      </c>
      <c r="C231" s="4" t="str">
        <f t="shared" si="11"/>
        <v>JEUDI</v>
      </c>
      <c r="D231" s="13">
        <v>43510</v>
      </c>
      <c r="E231" s="4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/>
      <c r="CN231" s="9"/>
      <c r="CO231" s="9"/>
      <c r="CP231" s="9"/>
      <c r="CQ231" s="9"/>
      <c r="CR231" s="9"/>
      <c r="CS231" s="9"/>
      <c r="CT231" s="9"/>
      <c r="CU231" s="9"/>
      <c r="CV231" s="9"/>
      <c r="CW231" s="9"/>
      <c r="CX231" s="9"/>
      <c r="CY231" s="9"/>
      <c r="CZ231" s="9"/>
      <c r="DA231" s="9"/>
      <c r="DB231" s="9"/>
      <c r="DC231" s="9"/>
      <c r="DD231" s="9"/>
      <c r="DE231" s="9"/>
      <c r="DF231" s="9"/>
      <c r="DG231" s="9"/>
      <c r="DH231" s="9"/>
      <c r="DI231" s="9"/>
      <c r="DJ231" s="9"/>
      <c r="DK231" s="9"/>
      <c r="DL231" s="9"/>
      <c r="DM231" s="9"/>
      <c r="DN231" s="9"/>
      <c r="DO231" s="9"/>
      <c r="DP231" s="9"/>
      <c r="DQ231" s="9"/>
      <c r="DR231" s="9"/>
      <c r="DS231" s="9"/>
    </row>
    <row r="232" spans="1:123">
      <c r="A232" s="4" t="str">
        <f t="shared" si="10"/>
        <v>FEVRIER</v>
      </c>
      <c r="B232" s="4">
        <f t="shared" si="12"/>
        <v>7</v>
      </c>
      <c r="C232" s="4" t="str">
        <f t="shared" si="11"/>
        <v>VENDREDI</v>
      </c>
      <c r="D232" s="13">
        <v>43511</v>
      </c>
      <c r="E232" s="4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/>
      <c r="CN232" s="9"/>
      <c r="CO232" s="9"/>
      <c r="CP232" s="9"/>
      <c r="CQ232" s="9"/>
      <c r="CR232" s="9"/>
      <c r="CS232" s="9"/>
      <c r="CT232" s="9"/>
      <c r="CU232" s="9"/>
      <c r="CV232" s="9"/>
      <c r="CW232" s="9"/>
      <c r="CX232" s="9"/>
      <c r="CY232" s="9"/>
      <c r="CZ232" s="9"/>
      <c r="DA232" s="9"/>
      <c r="DB232" s="9"/>
      <c r="DC232" s="9"/>
      <c r="DD232" s="9"/>
      <c r="DE232" s="9"/>
      <c r="DF232" s="9"/>
      <c r="DG232" s="9"/>
      <c r="DH232" s="9"/>
      <c r="DI232" s="9"/>
      <c r="DJ232" s="9"/>
      <c r="DK232" s="9"/>
      <c r="DL232" s="9"/>
      <c r="DM232" s="9"/>
      <c r="DN232" s="9"/>
      <c r="DO232" s="9"/>
      <c r="DP232" s="9"/>
      <c r="DQ232" s="9"/>
      <c r="DR232" s="9"/>
      <c r="DS232" s="9"/>
    </row>
    <row r="233" spans="1:123">
      <c r="A233" s="4" t="str">
        <f t="shared" si="10"/>
        <v>FEVRIER</v>
      </c>
      <c r="B233" s="4">
        <f t="shared" si="12"/>
        <v>7</v>
      </c>
      <c r="C233" s="4" t="str">
        <f t="shared" si="11"/>
        <v>SAMEDI</v>
      </c>
      <c r="D233" s="13">
        <v>43512</v>
      </c>
      <c r="E233" s="4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/>
      <c r="CN233" s="9"/>
      <c r="CO233" s="9"/>
      <c r="CP233" s="9"/>
      <c r="CQ233" s="9"/>
      <c r="CR233" s="9"/>
      <c r="CS233" s="9"/>
      <c r="CT233" s="9"/>
      <c r="CU233" s="9"/>
      <c r="CV233" s="9"/>
      <c r="CW233" s="9"/>
      <c r="CX233" s="9"/>
      <c r="CY233" s="9"/>
      <c r="CZ233" s="9"/>
      <c r="DA233" s="9"/>
      <c r="DB233" s="9"/>
      <c r="DC233" s="9"/>
      <c r="DD233" s="9"/>
      <c r="DE233" s="9"/>
      <c r="DF233" s="9"/>
      <c r="DG233" s="9"/>
      <c r="DH233" s="9"/>
      <c r="DI233" s="9"/>
      <c r="DJ233" s="9"/>
      <c r="DK233" s="9"/>
      <c r="DL233" s="9"/>
      <c r="DM233" s="9"/>
      <c r="DN233" s="9"/>
      <c r="DO233" s="9"/>
      <c r="DP233" s="9"/>
      <c r="DQ233" s="9"/>
      <c r="DR233" s="9"/>
      <c r="DS233" s="9"/>
    </row>
    <row r="234" spans="1:123">
      <c r="A234" s="4" t="str">
        <f t="shared" si="10"/>
        <v>FEVRIER</v>
      </c>
      <c r="B234" s="4">
        <f t="shared" si="12"/>
        <v>8</v>
      </c>
      <c r="C234" s="4" t="str">
        <f t="shared" si="11"/>
        <v>DIMANCHE</v>
      </c>
      <c r="D234" s="13">
        <v>43513</v>
      </c>
      <c r="E234" s="4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/>
      <c r="CN234" s="9"/>
      <c r="CO234" s="9"/>
      <c r="CP234" s="9"/>
      <c r="CQ234" s="9"/>
      <c r="CR234" s="9"/>
      <c r="CS234" s="9"/>
      <c r="CT234" s="9"/>
      <c r="CU234" s="9"/>
      <c r="CV234" s="9"/>
      <c r="CW234" s="9"/>
      <c r="CX234" s="9"/>
      <c r="CY234" s="9"/>
      <c r="CZ234" s="9"/>
      <c r="DA234" s="9"/>
      <c r="DB234" s="9"/>
      <c r="DC234" s="9"/>
      <c r="DD234" s="9"/>
      <c r="DE234" s="9"/>
      <c r="DF234" s="9"/>
      <c r="DG234" s="9"/>
      <c r="DH234" s="9"/>
      <c r="DI234" s="9"/>
      <c r="DJ234" s="9"/>
      <c r="DK234" s="9"/>
      <c r="DL234" s="9"/>
      <c r="DM234" s="9"/>
      <c r="DN234" s="9"/>
      <c r="DO234" s="9"/>
      <c r="DP234" s="9"/>
      <c r="DQ234" s="9"/>
      <c r="DR234" s="9"/>
      <c r="DS234" s="9"/>
    </row>
    <row r="235" spans="1:123">
      <c r="A235" s="4" t="str">
        <f t="shared" si="10"/>
        <v>FEVRIER</v>
      </c>
      <c r="B235" s="4">
        <f t="shared" si="12"/>
        <v>8</v>
      </c>
      <c r="C235" s="4" t="str">
        <f t="shared" si="11"/>
        <v>LUNDI</v>
      </c>
      <c r="D235" s="13">
        <v>43514</v>
      </c>
      <c r="E235" s="4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/>
      <c r="CN235" s="9"/>
      <c r="CO235" s="9"/>
      <c r="CP235" s="9"/>
      <c r="CQ235" s="9"/>
      <c r="CR235" s="9"/>
      <c r="CS235" s="9"/>
      <c r="CT235" s="9"/>
      <c r="CU235" s="9"/>
      <c r="CV235" s="9"/>
      <c r="CW235" s="9"/>
      <c r="CX235" s="9"/>
      <c r="CY235" s="9"/>
      <c r="CZ235" s="9"/>
      <c r="DA235" s="9"/>
      <c r="DB235" s="9"/>
      <c r="DC235" s="9"/>
      <c r="DD235" s="9"/>
      <c r="DE235" s="9"/>
      <c r="DF235" s="9"/>
      <c r="DG235" s="9"/>
      <c r="DH235" s="9"/>
      <c r="DI235" s="9"/>
      <c r="DJ235" s="9"/>
      <c r="DK235" s="9"/>
      <c r="DL235" s="9"/>
      <c r="DM235" s="9"/>
      <c r="DN235" s="9"/>
      <c r="DO235" s="9"/>
      <c r="DP235" s="9"/>
      <c r="DQ235" s="9"/>
      <c r="DR235" s="9"/>
      <c r="DS235" s="9"/>
    </row>
    <row r="236" spans="1:123">
      <c r="A236" s="4" t="str">
        <f t="shared" si="10"/>
        <v>FEVRIER</v>
      </c>
      <c r="B236" s="4">
        <f t="shared" si="12"/>
        <v>8</v>
      </c>
      <c r="C236" s="4" t="str">
        <f t="shared" si="11"/>
        <v>MARDI</v>
      </c>
      <c r="D236" s="13">
        <v>43515</v>
      </c>
      <c r="E236" s="4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/>
      <c r="CN236" s="9"/>
      <c r="CO236" s="9"/>
      <c r="CP236" s="9"/>
      <c r="CQ236" s="9"/>
      <c r="CR236" s="9"/>
      <c r="CS236" s="9"/>
      <c r="CT236" s="9"/>
      <c r="CU236" s="9"/>
      <c r="CV236" s="9"/>
      <c r="CW236" s="9"/>
      <c r="CX236" s="9"/>
      <c r="CY236" s="9"/>
      <c r="CZ236" s="9"/>
      <c r="DA236" s="9"/>
      <c r="DB236" s="9"/>
      <c r="DC236" s="9"/>
      <c r="DD236" s="9"/>
      <c r="DE236" s="9"/>
      <c r="DF236" s="9"/>
      <c r="DG236" s="9"/>
      <c r="DH236" s="9"/>
      <c r="DI236" s="9"/>
      <c r="DJ236" s="9"/>
      <c r="DK236" s="9"/>
      <c r="DL236" s="9"/>
      <c r="DM236" s="9"/>
      <c r="DN236" s="9"/>
      <c r="DO236" s="9"/>
      <c r="DP236" s="9"/>
      <c r="DQ236" s="9"/>
      <c r="DR236" s="9"/>
      <c r="DS236" s="9"/>
    </row>
    <row r="237" spans="1:123">
      <c r="A237" s="4" t="str">
        <f t="shared" si="10"/>
        <v>FEVRIER</v>
      </c>
      <c r="B237" s="4">
        <f t="shared" si="12"/>
        <v>8</v>
      </c>
      <c r="C237" s="4" t="str">
        <f t="shared" si="11"/>
        <v>MERCREDI</v>
      </c>
      <c r="D237" s="13">
        <v>43516</v>
      </c>
      <c r="E237" s="4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/>
      <c r="CN237" s="9"/>
      <c r="CO237" s="9"/>
      <c r="CP237" s="9"/>
      <c r="CQ237" s="9"/>
      <c r="CR237" s="9"/>
      <c r="CS237" s="9"/>
      <c r="CT237" s="9"/>
      <c r="CU237" s="9"/>
      <c r="CV237" s="9"/>
      <c r="CW237" s="9"/>
      <c r="CX237" s="9"/>
      <c r="CY237" s="9"/>
      <c r="CZ237" s="9"/>
      <c r="DA237" s="9"/>
      <c r="DB237" s="9"/>
      <c r="DC237" s="9"/>
      <c r="DD237" s="9"/>
      <c r="DE237" s="9"/>
      <c r="DF237" s="9"/>
      <c r="DG237" s="9"/>
      <c r="DH237" s="9"/>
      <c r="DI237" s="9"/>
      <c r="DJ237" s="9"/>
      <c r="DK237" s="9"/>
      <c r="DL237" s="9"/>
      <c r="DM237" s="9"/>
      <c r="DN237" s="9"/>
      <c r="DO237" s="9"/>
      <c r="DP237" s="9"/>
      <c r="DQ237" s="9"/>
      <c r="DR237" s="9"/>
      <c r="DS237" s="9"/>
    </row>
    <row r="238" spans="1:123">
      <c r="A238" s="4" t="str">
        <f t="shared" si="10"/>
        <v>FEVRIER</v>
      </c>
      <c r="B238" s="4">
        <f t="shared" si="12"/>
        <v>8</v>
      </c>
      <c r="C238" s="4" t="str">
        <f t="shared" si="11"/>
        <v>JEUDI</v>
      </c>
      <c r="D238" s="13">
        <v>43517</v>
      </c>
      <c r="E238" s="4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/>
      <c r="CN238" s="9"/>
      <c r="CO238" s="9"/>
      <c r="CP238" s="9"/>
      <c r="CQ238" s="9"/>
      <c r="CR238" s="9"/>
      <c r="CS238" s="9"/>
      <c r="CT238" s="9"/>
      <c r="CU238" s="9"/>
      <c r="CV238" s="9"/>
      <c r="CW238" s="9"/>
      <c r="CX238" s="9"/>
      <c r="CY238" s="9"/>
      <c r="CZ238" s="9"/>
      <c r="DA238" s="9"/>
      <c r="DB238" s="9"/>
      <c r="DC238" s="9"/>
      <c r="DD238" s="9"/>
      <c r="DE238" s="9"/>
      <c r="DF238" s="9"/>
      <c r="DG238" s="9"/>
      <c r="DH238" s="9"/>
      <c r="DI238" s="9"/>
      <c r="DJ238" s="9"/>
      <c r="DK238" s="9"/>
      <c r="DL238" s="9"/>
      <c r="DM238" s="9"/>
      <c r="DN238" s="9"/>
      <c r="DO238" s="9"/>
      <c r="DP238" s="9"/>
      <c r="DQ238" s="9"/>
      <c r="DR238" s="9"/>
      <c r="DS238" s="9"/>
    </row>
    <row r="239" spans="1:123">
      <c r="A239" s="4" t="str">
        <f t="shared" si="10"/>
        <v>FEVRIER</v>
      </c>
      <c r="B239" s="4">
        <f t="shared" si="12"/>
        <v>8</v>
      </c>
      <c r="C239" s="4" t="str">
        <f t="shared" si="11"/>
        <v>VENDREDI</v>
      </c>
      <c r="D239" s="13">
        <v>43518</v>
      </c>
      <c r="E239" s="4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/>
      <c r="CN239" s="9"/>
      <c r="CO239" s="9"/>
      <c r="CP239" s="9"/>
      <c r="CQ239" s="9"/>
      <c r="CR239" s="9"/>
      <c r="CS239" s="9"/>
      <c r="CT239" s="9"/>
      <c r="CU239" s="9"/>
      <c r="CV239" s="9"/>
      <c r="CW239" s="9"/>
      <c r="CX239" s="9"/>
      <c r="CY239" s="9"/>
      <c r="CZ239" s="9"/>
      <c r="DA239" s="9"/>
      <c r="DB239" s="9"/>
      <c r="DC239" s="9"/>
      <c r="DD239" s="9"/>
      <c r="DE239" s="9"/>
      <c r="DF239" s="9"/>
      <c r="DG239" s="9"/>
      <c r="DH239" s="9"/>
      <c r="DI239" s="9"/>
      <c r="DJ239" s="9"/>
      <c r="DK239" s="9"/>
      <c r="DL239" s="9"/>
      <c r="DM239" s="9"/>
      <c r="DN239" s="9"/>
      <c r="DO239" s="9"/>
      <c r="DP239" s="9"/>
      <c r="DQ239" s="9"/>
      <c r="DR239" s="9"/>
      <c r="DS239" s="9"/>
    </row>
    <row r="240" spans="1:123">
      <c r="A240" s="4" t="str">
        <f t="shared" si="10"/>
        <v>FEVRIER</v>
      </c>
      <c r="B240" s="4">
        <f t="shared" si="12"/>
        <v>8</v>
      </c>
      <c r="C240" s="4" t="str">
        <f t="shared" si="11"/>
        <v>SAMEDI</v>
      </c>
      <c r="D240" s="13">
        <v>43519</v>
      </c>
      <c r="E240" s="4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/>
      <c r="CN240" s="9"/>
      <c r="CO240" s="9"/>
      <c r="CP240" s="9"/>
      <c r="CQ240" s="9"/>
      <c r="CR240" s="9"/>
      <c r="CS240" s="9"/>
      <c r="CT240" s="9"/>
      <c r="CU240" s="9"/>
      <c r="CV240" s="9"/>
      <c r="CW240" s="9"/>
      <c r="CX240" s="9"/>
      <c r="CY240" s="9"/>
      <c r="CZ240" s="9"/>
      <c r="DA240" s="9"/>
      <c r="DB240" s="9"/>
      <c r="DC240" s="9"/>
      <c r="DD240" s="9"/>
      <c r="DE240" s="9"/>
      <c r="DF240" s="9"/>
      <c r="DG240" s="9"/>
      <c r="DH240" s="9"/>
      <c r="DI240" s="9"/>
      <c r="DJ240" s="9"/>
      <c r="DK240" s="9"/>
      <c r="DL240" s="9"/>
      <c r="DM240" s="9"/>
      <c r="DN240" s="9"/>
      <c r="DO240" s="9"/>
      <c r="DP240" s="9"/>
      <c r="DQ240" s="9"/>
      <c r="DR240" s="9"/>
      <c r="DS240" s="9"/>
    </row>
    <row r="241" spans="1:123">
      <c r="A241" s="4" t="str">
        <f t="shared" si="10"/>
        <v>FEVRIER</v>
      </c>
      <c r="B241" s="4">
        <f t="shared" si="12"/>
        <v>9</v>
      </c>
      <c r="C241" s="4" t="str">
        <f t="shared" si="11"/>
        <v>DIMANCHE</v>
      </c>
      <c r="D241" s="13">
        <v>43520</v>
      </c>
      <c r="E241" s="4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/>
      <c r="CN241" s="9"/>
      <c r="CO241" s="9"/>
      <c r="CP241" s="9"/>
      <c r="CQ241" s="9"/>
      <c r="CR241" s="9"/>
      <c r="CS241" s="9"/>
      <c r="CT241" s="9"/>
      <c r="CU241" s="9"/>
      <c r="CV241" s="9"/>
      <c r="CW241" s="9"/>
      <c r="CX241" s="9"/>
      <c r="CY241" s="9"/>
      <c r="CZ241" s="9"/>
      <c r="DA241" s="9"/>
      <c r="DB241" s="9"/>
      <c r="DC241" s="9"/>
      <c r="DD241" s="9"/>
      <c r="DE241" s="9"/>
      <c r="DF241" s="9"/>
      <c r="DG241" s="9"/>
      <c r="DH241" s="9"/>
      <c r="DI241" s="9"/>
      <c r="DJ241" s="9"/>
      <c r="DK241" s="9"/>
      <c r="DL241" s="9"/>
      <c r="DM241" s="9"/>
      <c r="DN241" s="9"/>
      <c r="DO241" s="9"/>
      <c r="DP241" s="9"/>
      <c r="DQ241" s="9"/>
      <c r="DR241" s="9"/>
      <c r="DS241" s="9"/>
    </row>
    <row r="242" spans="1:123">
      <c r="A242" s="4" t="str">
        <f t="shared" si="10"/>
        <v>FEVRIER</v>
      </c>
      <c r="B242" s="4">
        <f t="shared" si="12"/>
        <v>9</v>
      </c>
      <c r="C242" s="4" t="str">
        <f t="shared" si="11"/>
        <v>LUNDI</v>
      </c>
      <c r="D242" s="13">
        <v>43521</v>
      </c>
      <c r="E242" s="4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/>
      <c r="CN242" s="9"/>
      <c r="CO242" s="9"/>
      <c r="CP242" s="9"/>
      <c r="CQ242" s="9"/>
      <c r="CR242" s="9"/>
      <c r="CS242" s="9"/>
      <c r="CT242" s="9"/>
      <c r="CU242" s="9"/>
      <c r="CV242" s="9"/>
      <c r="CW242" s="9"/>
      <c r="CX242" s="9"/>
      <c r="CY242" s="9"/>
      <c r="CZ242" s="9"/>
      <c r="DA242" s="9"/>
      <c r="DB242" s="9"/>
      <c r="DC242" s="9"/>
      <c r="DD242" s="9"/>
      <c r="DE242" s="9"/>
      <c r="DF242" s="9"/>
      <c r="DG242" s="9"/>
      <c r="DH242" s="9"/>
      <c r="DI242" s="9"/>
      <c r="DJ242" s="9"/>
      <c r="DK242" s="9"/>
      <c r="DL242" s="9"/>
      <c r="DM242" s="9"/>
      <c r="DN242" s="9"/>
      <c r="DO242" s="9"/>
      <c r="DP242" s="9"/>
      <c r="DQ242" s="9"/>
      <c r="DR242" s="9"/>
      <c r="DS242" s="9"/>
    </row>
    <row r="243" spans="1:123">
      <c r="A243" s="4" t="str">
        <f t="shared" si="10"/>
        <v>FEVRIER</v>
      </c>
      <c r="B243" s="4">
        <f t="shared" si="12"/>
        <v>9</v>
      </c>
      <c r="C243" s="4" t="str">
        <f t="shared" si="11"/>
        <v>MARDI</v>
      </c>
      <c r="D243" s="13">
        <v>43522</v>
      </c>
      <c r="E243" s="4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/>
      <c r="CN243" s="9"/>
      <c r="CO243" s="9"/>
      <c r="CP243" s="9"/>
      <c r="CQ243" s="9"/>
      <c r="CR243" s="9"/>
      <c r="CS243" s="9"/>
      <c r="CT243" s="9"/>
      <c r="CU243" s="9"/>
      <c r="CV243" s="9"/>
      <c r="CW243" s="9"/>
      <c r="CX243" s="9"/>
      <c r="CY243" s="9"/>
      <c r="CZ243" s="9"/>
      <c r="DA243" s="9"/>
      <c r="DB243" s="9"/>
      <c r="DC243" s="9"/>
      <c r="DD243" s="9"/>
      <c r="DE243" s="9"/>
      <c r="DF243" s="9"/>
      <c r="DG243" s="9"/>
      <c r="DH243" s="9"/>
      <c r="DI243" s="9"/>
      <c r="DJ243" s="9"/>
      <c r="DK243" s="9"/>
      <c r="DL243" s="9"/>
      <c r="DM243" s="9"/>
      <c r="DN243" s="9"/>
      <c r="DO243" s="9"/>
      <c r="DP243" s="9"/>
      <c r="DQ243" s="9"/>
      <c r="DR243" s="9"/>
      <c r="DS243" s="9"/>
    </row>
    <row r="244" spans="1:123">
      <c r="A244" s="4" t="str">
        <f t="shared" si="10"/>
        <v>FEVRIER</v>
      </c>
      <c r="B244" s="4">
        <f t="shared" si="12"/>
        <v>9</v>
      </c>
      <c r="C244" s="4" t="str">
        <f t="shared" si="11"/>
        <v>MERCREDI</v>
      </c>
      <c r="D244" s="13">
        <v>43523</v>
      </c>
      <c r="E244" s="4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/>
      <c r="CN244" s="9"/>
      <c r="CO244" s="9"/>
      <c r="CP244" s="9"/>
      <c r="CQ244" s="9"/>
      <c r="CR244" s="9"/>
      <c r="CS244" s="9"/>
      <c r="CT244" s="9"/>
      <c r="CU244" s="9"/>
      <c r="CV244" s="9"/>
      <c r="CW244" s="9"/>
      <c r="CX244" s="9"/>
      <c r="CY244" s="9"/>
      <c r="CZ244" s="9"/>
      <c r="DA244" s="9"/>
      <c r="DB244" s="9"/>
      <c r="DC244" s="9"/>
      <c r="DD244" s="9"/>
      <c r="DE244" s="9"/>
      <c r="DF244" s="9"/>
      <c r="DG244" s="9"/>
      <c r="DH244" s="9"/>
      <c r="DI244" s="9"/>
      <c r="DJ244" s="9"/>
      <c r="DK244" s="9"/>
      <c r="DL244" s="9"/>
      <c r="DM244" s="9"/>
      <c r="DN244" s="9"/>
      <c r="DO244" s="9"/>
      <c r="DP244" s="9"/>
      <c r="DQ244" s="9"/>
      <c r="DR244" s="9"/>
      <c r="DS244" s="9"/>
    </row>
    <row r="245" spans="1:123">
      <c r="A245" s="4" t="str">
        <f t="shared" si="10"/>
        <v>FEVRIER</v>
      </c>
      <c r="B245" s="4">
        <f t="shared" si="12"/>
        <v>9</v>
      </c>
      <c r="C245" s="4" t="str">
        <f t="shared" si="11"/>
        <v>JEUDI</v>
      </c>
      <c r="D245" s="13">
        <v>43524</v>
      </c>
      <c r="E245" s="4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/>
      <c r="CN245" s="9"/>
      <c r="CO245" s="9"/>
      <c r="CP245" s="9"/>
      <c r="CQ245" s="9"/>
      <c r="CR245" s="9"/>
      <c r="CS245" s="9"/>
      <c r="CT245" s="9"/>
      <c r="CU245" s="9"/>
      <c r="CV245" s="9"/>
      <c r="CW245" s="9"/>
      <c r="CX245" s="9"/>
      <c r="CY245" s="9"/>
      <c r="CZ245" s="9"/>
      <c r="DA245" s="9"/>
      <c r="DB245" s="9"/>
      <c r="DC245" s="9"/>
      <c r="DD245" s="9"/>
      <c r="DE245" s="9"/>
      <c r="DF245" s="9"/>
      <c r="DG245" s="9"/>
      <c r="DH245" s="9"/>
      <c r="DI245" s="9"/>
      <c r="DJ245" s="9"/>
      <c r="DK245" s="9"/>
      <c r="DL245" s="9"/>
      <c r="DM245" s="9"/>
      <c r="DN245" s="9"/>
      <c r="DO245" s="9"/>
      <c r="DP245" s="9"/>
      <c r="DQ245" s="9"/>
      <c r="DR245" s="9"/>
      <c r="DS245" s="9"/>
    </row>
    <row r="246" spans="1:123">
      <c r="A246" s="4" t="str">
        <f t="shared" si="10"/>
        <v>MARS</v>
      </c>
      <c r="B246" s="4">
        <f t="shared" si="12"/>
        <v>9</v>
      </c>
      <c r="C246" s="4" t="str">
        <f t="shared" si="11"/>
        <v>VENDREDI</v>
      </c>
      <c r="D246" s="13">
        <v>43525</v>
      </c>
      <c r="E246" s="4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/>
      <c r="CN246" s="9"/>
      <c r="CO246" s="9"/>
      <c r="CP246" s="9"/>
      <c r="CQ246" s="9"/>
      <c r="CR246" s="9"/>
      <c r="CS246" s="9"/>
      <c r="CT246" s="9"/>
      <c r="CU246" s="9"/>
      <c r="CV246" s="9"/>
      <c r="CW246" s="9"/>
      <c r="CX246" s="9"/>
      <c r="CY246" s="9"/>
      <c r="CZ246" s="9"/>
      <c r="DA246" s="9"/>
      <c r="DB246" s="9"/>
      <c r="DC246" s="9"/>
      <c r="DD246" s="9"/>
      <c r="DE246" s="9"/>
      <c r="DF246" s="9"/>
      <c r="DG246" s="9"/>
      <c r="DH246" s="9"/>
      <c r="DI246" s="9"/>
      <c r="DJ246" s="9"/>
      <c r="DK246" s="9"/>
      <c r="DL246" s="9"/>
      <c r="DM246" s="9"/>
      <c r="DN246" s="9"/>
      <c r="DO246" s="9"/>
      <c r="DP246" s="9"/>
      <c r="DQ246" s="9"/>
      <c r="DR246" s="9"/>
      <c r="DS246" s="9"/>
    </row>
    <row r="247" spans="1:123">
      <c r="A247" s="4" t="str">
        <f t="shared" si="10"/>
        <v>MARS</v>
      </c>
      <c r="B247" s="4">
        <f t="shared" si="12"/>
        <v>9</v>
      </c>
      <c r="C247" s="4" t="str">
        <f t="shared" si="11"/>
        <v>SAMEDI</v>
      </c>
      <c r="D247" s="13">
        <v>43526</v>
      </c>
      <c r="E247" s="4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/>
      <c r="CN247" s="9"/>
      <c r="CO247" s="9"/>
      <c r="CP247" s="9"/>
      <c r="CQ247" s="9"/>
      <c r="CR247" s="9"/>
      <c r="CS247" s="9"/>
      <c r="CT247" s="9"/>
      <c r="CU247" s="9"/>
      <c r="CV247" s="9"/>
      <c r="CW247" s="9"/>
      <c r="CX247" s="9"/>
      <c r="CY247" s="9"/>
      <c r="CZ247" s="9"/>
      <c r="DA247" s="9"/>
      <c r="DB247" s="9"/>
      <c r="DC247" s="9"/>
      <c r="DD247" s="9"/>
      <c r="DE247" s="9"/>
      <c r="DF247" s="9"/>
      <c r="DG247" s="9"/>
      <c r="DH247" s="9"/>
      <c r="DI247" s="9"/>
      <c r="DJ247" s="9"/>
      <c r="DK247" s="9"/>
      <c r="DL247" s="9"/>
      <c r="DM247" s="9"/>
      <c r="DN247" s="9"/>
      <c r="DO247" s="9"/>
      <c r="DP247" s="9"/>
      <c r="DQ247" s="9"/>
      <c r="DR247" s="9"/>
      <c r="DS247" s="9"/>
    </row>
    <row r="248" spans="1:123">
      <c r="A248" s="4" t="str">
        <f t="shared" si="10"/>
        <v>MARS</v>
      </c>
      <c r="B248" s="4">
        <f t="shared" si="12"/>
        <v>10</v>
      </c>
      <c r="C248" s="4" t="str">
        <f t="shared" si="11"/>
        <v>DIMANCHE</v>
      </c>
      <c r="D248" s="13">
        <v>43527</v>
      </c>
      <c r="E248" s="4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/>
      <c r="CN248" s="9"/>
      <c r="CO248" s="9"/>
      <c r="CP248" s="9"/>
      <c r="CQ248" s="9"/>
      <c r="CR248" s="9"/>
      <c r="CS248" s="9"/>
      <c r="CT248" s="9"/>
      <c r="CU248" s="9"/>
      <c r="CV248" s="9"/>
      <c r="CW248" s="9"/>
      <c r="CX248" s="9"/>
      <c r="CY248" s="9"/>
      <c r="CZ248" s="9"/>
      <c r="DA248" s="9"/>
      <c r="DB248" s="9"/>
      <c r="DC248" s="9"/>
      <c r="DD248" s="9"/>
      <c r="DE248" s="9"/>
      <c r="DF248" s="9"/>
      <c r="DG248" s="9"/>
      <c r="DH248" s="9"/>
      <c r="DI248" s="9"/>
      <c r="DJ248" s="9"/>
      <c r="DK248" s="9"/>
      <c r="DL248" s="9"/>
      <c r="DM248" s="9"/>
      <c r="DN248" s="9"/>
      <c r="DO248" s="9"/>
      <c r="DP248" s="9"/>
      <c r="DQ248" s="9"/>
      <c r="DR248" s="9"/>
      <c r="DS248" s="9"/>
    </row>
    <row r="249" spans="1:123">
      <c r="A249" s="4" t="str">
        <f t="shared" si="10"/>
        <v>MARS</v>
      </c>
      <c r="B249" s="4">
        <f t="shared" si="12"/>
        <v>10</v>
      </c>
      <c r="C249" s="4" t="str">
        <f t="shared" si="11"/>
        <v>LUNDI</v>
      </c>
      <c r="D249" s="13">
        <v>43528</v>
      </c>
      <c r="E249" s="4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  <c r="CX249" s="9"/>
      <c r="CY249" s="9"/>
      <c r="CZ249" s="9"/>
      <c r="DA249" s="9"/>
      <c r="DB249" s="9"/>
      <c r="DC249" s="9"/>
      <c r="DD249" s="9"/>
      <c r="DE249" s="9"/>
      <c r="DF249" s="9"/>
      <c r="DG249" s="9"/>
      <c r="DH249" s="9"/>
      <c r="DI249" s="9"/>
      <c r="DJ249" s="9"/>
      <c r="DK249" s="9"/>
      <c r="DL249" s="9"/>
      <c r="DM249" s="9"/>
      <c r="DN249" s="9"/>
      <c r="DO249" s="9"/>
      <c r="DP249" s="9"/>
      <c r="DQ249" s="9"/>
      <c r="DR249" s="9"/>
      <c r="DS249" s="9"/>
    </row>
    <row r="250" spans="1:123">
      <c r="A250" s="4" t="str">
        <f t="shared" si="10"/>
        <v>MARS</v>
      </c>
      <c r="B250" s="4">
        <f t="shared" si="12"/>
        <v>10</v>
      </c>
      <c r="C250" s="4" t="str">
        <f t="shared" si="11"/>
        <v>MARDI</v>
      </c>
      <c r="D250" s="13">
        <v>43529</v>
      </c>
      <c r="E250" s="4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  <c r="CX250" s="9"/>
      <c r="CY250" s="9"/>
      <c r="CZ250" s="9"/>
      <c r="DA250" s="9"/>
      <c r="DB250" s="9"/>
      <c r="DC250" s="9"/>
      <c r="DD250" s="9"/>
      <c r="DE250" s="9"/>
      <c r="DF250" s="9"/>
      <c r="DG250" s="9"/>
      <c r="DH250" s="9"/>
      <c r="DI250" s="9"/>
      <c r="DJ250" s="9"/>
      <c r="DK250" s="9"/>
      <c r="DL250" s="9"/>
      <c r="DM250" s="9"/>
      <c r="DN250" s="9"/>
      <c r="DO250" s="9"/>
      <c r="DP250" s="9"/>
      <c r="DQ250" s="9"/>
      <c r="DR250" s="9"/>
      <c r="DS250" s="9"/>
    </row>
    <row r="251" spans="1:123">
      <c r="A251" s="4" t="str">
        <f t="shared" si="10"/>
        <v>MARS</v>
      </c>
      <c r="B251" s="4">
        <f t="shared" si="12"/>
        <v>10</v>
      </c>
      <c r="C251" s="4" t="str">
        <f t="shared" si="11"/>
        <v>MERCREDI</v>
      </c>
      <c r="D251" s="13">
        <v>43530</v>
      </c>
      <c r="E251" s="4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/>
      <c r="CN251" s="9"/>
      <c r="CO251" s="9"/>
      <c r="CP251" s="9"/>
      <c r="CQ251" s="9"/>
      <c r="CR251" s="9"/>
      <c r="CS251" s="9"/>
      <c r="CT251" s="9"/>
      <c r="CU251" s="9"/>
      <c r="CV251" s="9"/>
      <c r="CW251" s="9"/>
      <c r="CX251" s="9"/>
      <c r="CY251" s="9"/>
      <c r="CZ251" s="9"/>
      <c r="DA251" s="9"/>
      <c r="DB251" s="9"/>
      <c r="DC251" s="9"/>
      <c r="DD251" s="9"/>
      <c r="DE251" s="9"/>
      <c r="DF251" s="9"/>
      <c r="DG251" s="9"/>
      <c r="DH251" s="9"/>
      <c r="DI251" s="9"/>
      <c r="DJ251" s="9"/>
      <c r="DK251" s="9"/>
      <c r="DL251" s="9"/>
      <c r="DM251" s="9"/>
      <c r="DN251" s="9"/>
      <c r="DO251" s="9"/>
      <c r="DP251" s="9"/>
      <c r="DQ251" s="9"/>
      <c r="DR251" s="9"/>
      <c r="DS251" s="9"/>
    </row>
    <row r="252" spans="1:123">
      <c r="A252" s="4" t="str">
        <f t="shared" si="10"/>
        <v>MARS</v>
      </c>
      <c r="B252" s="4">
        <f t="shared" si="12"/>
        <v>10</v>
      </c>
      <c r="C252" s="4" t="str">
        <f t="shared" si="11"/>
        <v>JEUDI</v>
      </c>
      <c r="D252" s="13">
        <v>43531</v>
      </c>
      <c r="E252" s="4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  <c r="CX252" s="9"/>
      <c r="CY252" s="9"/>
      <c r="CZ252" s="9"/>
      <c r="DA252" s="9"/>
      <c r="DB252" s="9"/>
      <c r="DC252" s="9"/>
      <c r="DD252" s="9"/>
      <c r="DE252" s="9"/>
      <c r="DF252" s="9"/>
      <c r="DG252" s="9"/>
      <c r="DH252" s="9"/>
      <c r="DI252" s="9"/>
      <c r="DJ252" s="9"/>
      <c r="DK252" s="9"/>
      <c r="DL252" s="9"/>
      <c r="DM252" s="9"/>
      <c r="DN252" s="9"/>
      <c r="DO252" s="9"/>
      <c r="DP252" s="9"/>
      <c r="DQ252" s="9"/>
      <c r="DR252" s="9"/>
      <c r="DS252" s="9"/>
    </row>
    <row r="253" spans="1:123">
      <c r="A253" s="4" t="str">
        <f t="shared" si="10"/>
        <v>MARS</v>
      </c>
      <c r="B253" s="4">
        <f t="shared" si="12"/>
        <v>10</v>
      </c>
      <c r="C253" s="4" t="str">
        <f t="shared" si="11"/>
        <v>VENDREDI</v>
      </c>
      <c r="D253" s="13">
        <v>43532</v>
      </c>
      <c r="E253" s="4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  <c r="CX253" s="9"/>
      <c r="CY253" s="9"/>
      <c r="CZ253" s="9"/>
      <c r="DA253" s="9"/>
      <c r="DB253" s="9"/>
      <c r="DC253" s="9"/>
      <c r="DD253" s="9"/>
      <c r="DE253" s="9"/>
      <c r="DF253" s="9"/>
      <c r="DG253" s="9"/>
      <c r="DH253" s="9"/>
      <c r="DI253" s="9"/>
      <c r="DJ253" s="9"/>
      <c r="DK253" s="9"/>
      <c r="DL253" s="9"/>
      <c r="DM253" s="9"/>
      <c r="DN253" s="9"/>
      <c r="DO253" s="9"/>
      <c r="DP253" s="9"/>
      <c r="DQ253" s="9"/>
      <c r="DR253" s="9"/>
      <c r="DS253" s="9"/>
    </row>
    <row r="254" spans="1:123">
      <c r="A254" s="4" t="str">
        <f t="shared" si="10"/>
        <v>MARS</v>
      </c>
      <c r="B254" s="4">
        <f t="shared" si="12"/>
        <v>10</v>
      </c>
      <c r="C254" s="4" t="str">
        <f t="shared" si="11"/>
        <v>SAMEDI</v>
      </c>
      <c r="D254" s="13">
        <v>43533</v>
      </c>
      <c r="E254" s="4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  <c r="CX254" s="9"/>
      <c r="CY254" s="9"/>
      <c r="CZ254" s="9"/>
      <c r="DA254" s="9"/>
      <c r="DB254" s="9"/>
      <c r="DC254" s="9"/>
      <c r="DD254" s="9"/>
      <c r="DE254" s="9"/>
      <c r="DF254" s="9"/>
      <c r="DG254" s="9"/>
      <c r="DH254" s="9"/>
      <c r="DI254" s="9"/>
      <c r="DJ254" s="9"/>
      <c r="DK254" s="9"/>
      <c r="DL254" s="9"/>
      <c r="DM254" s="9"/>
      <c r="DN254" s="9"/>
      <c r="DO254" s="9"/>
      <c r="DP254" s="9"/>
      <c r="DQ254" s="9"/>
      <c r="DR254" s="9"/>
      <c r="DS254" s="9"/>
    </row>
    <row r="255" spans="1:123">
      <c r="A255" s="4" t="str">
        <f t="shared" si="10"/>
        <v>MARS</v>
      </c>
      <c r="B255" s="4">
        <f t="shared" si="12"/>
        <v>11</v>
      </c>
      <c r="C255" s="4" t="str">
        <f t="shared" si="11"/>
        <v>DIMANCHE</v>
      </c>
      <c r="D255" s="13">
        <v>43534</v>
      </c>
      <c r="E255" s="4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/>
      <c r="CN255" s="9"/>
      <c r="CO255" s="9"/>
      <c r="CP255" s="9"/>
      <c r="CQ255" s="9"/>
      <c r="CR255" s="9"/>
      <c r="CS255" s="9"/>
      <c r="CT255" s="9"/>
      <c r="CU255" s="9"/>
      <c r="CV255" s="9"/>
      <c r="CW255" s="9"/>
      <c r="CX255" s="9"/>
      <c r="CY255" s="9"/>
      <c r="CZ255" s="9"/>
      <c r="DA255" s="9"/>
      <c r="DB255" s="9"/>
      <c r="DC255" s="9"/>
      <c r="DD255" s="9"/>
      <c r="DE255" s="9"/>
      <c r="DF255" s="9"/>
      <c r="DG255" s="9"/>
      <c r="DH255" s="9"/>
      <c r="DI255" s="9"/>
      <c r="DJ255" s="9"/>
      <c r="DK255" s="9"/>
      <c r="DL255" s="9"/>
      <c r="DM255" s="9"/>
      <c r="DN255" s="9"/>
      <c r="DO255" s="9"/>
      <c r="DP255" s="9"/>
      <c r="DQ255" s="9"/>
      <c r="DR255" s="9"/>
      <c r="DS255" s="9"/>
    </row>
    <row r="256" spans="1:123">
      <c r="A256" s="4" t="str">
        <f t="shared" si="10"/>
        <v>MARS</v>
      </c>
      <c r="B256" s="4">
        <f t="shared" si="12"/>
        <v>11</v>
      </c>
      <c r="C256" s="4" t="str">
        <f t="shared" si="11"/>
        <v>LUNDI</v>
      </c>
      <c r="D256" s="13">
        <v>43535</v>
      </c>
      <c r="E256" s="4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/>
      <c r="CN256" s="9"/>
      <c r="CO256" s="9"/>
      <c r="CP256" s="9"/>
      <c r="CQ256" s="9"/>
      <c r="CR256" s="9"/>
      <c r="CS256" s="9"/>
      <c r="CT256" s="9"/>
      <c r="CU256" s="9"/>
      <c r="CV256" s="9"/>
      <c r="CW256" s="9"/>
      <c r="CX256" s="9"/>
      <c r="CY256" s="9"/>
      <c r="CZ256" s="9"/>
      <c r="DA256" s="9"/>
      <c r="DB256" s="9"/>
      <c r="DC256" s="9"/>
      <c r="DD256" s="9"/>
      <c r="DE256" s="9"/>
      <c r="DF256" s="9"/>
      <c r="DG256" s="9"/>
      <c r="DH256" s="9"/>
      <c r="DI256" s="9"/>
      <c r="DJ256" s="9"/>
      <c r="DK256" s="9"/>
      <c r="DL256" s="9"/>
      <c r="DM256" s="9"/>
      <c r="DN256" s="9"/>
      <c r="DO256" s="9"/>
      <c r="DP256" s="9"/>
      <c r="DQ256" s="9"/>
      <c r="DR256" s="9"/>
      <c r="DS256" s="9"/>
    </row>
    <row r="257" spans="1:123">
      <c r="A257" s="4" t="str">
        <f t="shared" si="10"/>
        <v>MARS</v>
      </c>
      <c r="B257" s="4">
        <f t="shared" si="12"/>
        <v>11</v>
      </c>
      <c r="C257" s="4" t="str">
        <f t="shared" si="11"/>
        <v>MARDI</v>
      </c>
      <c r="D257" s="13">
        <v>43536</v>
      </c>
      <c r="E257" s="4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/>
      <c r="CN257" s="9"/>
      <c r="CO257" s="9"/>
      <c r="CP257" s="9"/>
      <c r="CQ257" s="9"/>
      <c r="CR257" s="9"/>
      <c r="CS257" s="9"/>
      <c r="CT257" s="9"/>
      <c r="CU257" s="9"/>
      <c r="CV257" s="9"/>
      <c r="CW257" s="9"/>
      <c r="CX257" s="9"/>
      <c r="CY257" s="9"/>
      <c r="CZ257" s="9"/>
      <c r="DA257" s="9"/>
      <c r="DB257" s="9"/>
      <c r="DC257" s="9"/>
      <c r="DD257" s="9"/>
      <c r="DE257" s="9"/>
      <c r="DF257" s="9"/>
      <c r="DG257" s="9"/>
      <c r="DH257" s="9"/>
      <c r="DI257" s="9"/>
      <c r="DJ257" s="9"/>
      <c r="DK257" s="9"/>
      <c r="DL257" s="9"/>
      <c r="DM257" s="9"/>
      <c r="DN257" s="9"/>
      <c r="DO257" s="9"/>
      <c r="DP257" s="9"/>
      <c r="DQ257" s="9"/>
      <c r="DR257" s="9"/>
      <c r="DS257" s="9"/>
    </row>
    <row r="258" spans="1:123">
      <c r="A258" s="4" t="str">
        <f t="shared" si="10"/>
        <v>MARS</v>
      </c>
      <c r="B258" s="4">
        <f t="shared" si="12"/>
        <v>11</v>
      </c>
      <c r="C258" s="4" t="str">
        <f t="shared" si="11"/>
        <v>MERCREDI</v>
      </c>
      <c r="D258" s="13">
        <v>43537</v>
      </c>
      <c r="E258" s="4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/>
      <c r="CN258" s="9"/>
      <c r="CO258" s="9"/>
      <c r="CP258" s="9"/>
      <c r="CQ258" s="9"/>
      <c r="CR258" s="9"/>
      <c r="CS258" s="9"/>
      <c r="CT258" s="9"/>
      <c r="CU258" s="9"/>
      <c r="CV258" s="9"/>
      <c r="CW258" s="9"/>
      <c r="CX258" s="9"/>
      <c r="CY258" s="9"/>
      <c r="CZ258" s="9"/>
      <c r="DA258" s="9"/>
      <c r="DB258" s="9"/>
      <c r="DC258" s="9"/>
      <c r="DD258" s="9"/>
      <c r="DE258" s="9"/>
      <c r="DF258" s="9"/>
      <c r="DG258" s="9"/>
      <c r="DH258" s="9"/>
      <c r="DI258" s="9"/>
      <c r="DJ258" s="9"/>
      <c r="DK258" s="9"/>
      <c r="DL258" s="9"/>
      <c r="DM258" s="9"/>
      <c r="DN258" s="9"/>
      <c r="DO258" s="9"/>
      <c r="DP258" s="9"/>
      <c r="DQ258" s="9"/>
      <c r="DR258" s="9"/>
      <c r="DS258" s="9"/>
    </row>
    <row r="259" spans="1:123">
      <c r="A259" s="4" t="str">
        <f t="shared" si="10"/>
        <v>MARS</v>
      </c>
      <c r="B259" s="4">
        <f t="shared" si="12"/>
        <v>11</v>
      </c>
      <c r="C259" s="4" t="str">
        <f t="shared" si="11"/>
        <v>JEUDI</v>
      </c>
      <c r="D259" s="13">
        <v>43538</v>
      </c>
      <c r="E259" s="4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/>
      <c r="CN259" s="9"/>
      <c r="CO259" s="9"/>
      <c r="CP259" s="9"/>
      <c r="CQ259" s="9"/>
      <c r="CR259" s="9"/>
      <c r="CS259" s="9"/>
      <c r="CT259" s="9"/>
      <c r="CU259" s="9"/>
      <c r="CV259" s="9"/>
      <c r="CW259" s="9"/>
      <c r="CX259" s="9"/>
      <c r="CY259" s="9"/>
      <c r="CZ259" s="9"/>
      <c r="DA259" s="9"/>
      <c r="DB259" s="9"/>
      <c r="DC259" s="9"/>
      <c r="DD259" s="9"/>
      <c r="DE259" s="9"/>
      <c r="DF259" s="9"/>
      <c r="DG259" s="9"/>
      <c r="DH259" s="9"/>
      <c r="DI259" s="9"/>
      <c r="DJ259" s="9"/>
      <c r="DK259" s="9"/>
      <c r="DL259" s="9"/>
      <c r="DM259" s="9"/>
      <c r="DN259" s="9"/>
      <c r="DO259" s="9"/>
      <c r="DP259" s="9"/>
      <c r="DQ259" s="9"/>
      <c r="DR259" s="9"/>
      <c r="DS259" s="9"/>
    </row>
    <row r="260" spans="1:123">
      <c r="A260" s="4" t="str">
        <f t="shared" ref="A260:A323" si="13">CHOOSE(MONTH(D260),"JANVIER","FEVRIER","MARS","AVRIL","MAI","JUIN","JUILLET","MARS","AVRIL","MAI","JUIN","JUILLET","AOUT","SEPTEMBRE","OCTOBRE","NOVEMBRE","DECEMBRE")</f>
        <v>MARS</v>
      </c>
      <c r="B260" s="4">
        <f t="shared" si="12"/>
        <v>11</v>
      </c>
      <c r="C260" s="4" t="str">
        <f t="shared" ref="C260:C323" si="14">CHOOSE(WEEKDAY(D260,11),"LUNDI","MARDI","MERCREDI","JEUDI","VENDREDI","SAMEDI","DIMANCHE")</f>
        <v>VENDREDI</v>
      </c>
      <c r="D260" s="13">
        <v>43539</v>
      </c>
      <c r="E260" s="4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/>
      <c r="CN260" s="9"/>
      <c r="CO260" s="9"/>
      <c r="CP260" s="9"/>
      <c r="CQ260" s="9"/>
      <c r="CR260" s="9"/>
      <c r="CS260" s="9"/>
      <c r="CT260" s="9"/>
      <c r="CU260" s="9"/>
      <c r="CV260" s="9"/>
      <c r="CW260" s="9"/>
      <c r="CX260" s="9"/>
      <c r="CY260" s="9"/>
      <c r="CZ260" s="9"/>
      <c r="DA260" s="9"/>
      <c r="DB260" s="9"/>
      <c r="DC260" s="9"/>
      <c r="DD260" s="9"/>
      <c r="DE260" s="9"/>
      <c r="DF260" s="9"/>
      <c r="DG260" s="9"/>
      <c r="DH260" s="9"/>
      <c r="DI260" s="9"/>
      <c r="DJ260" s="9"/>
      <c r="DK260" s="9"/>
      <c r="DL260" s="9"/>
      <c r="DM260" s="9"/>
      <c r="DN260" s="9"/>
      <c r="DO260" s="9"/>
      <c r="DP260" s="9"/>
      <c r="DQ260" s="9"/>
      <c r="DR260" s="9"/>
      <c r="DS260" s="9"/>
    </row>
    <row r="261" spans="1:123">
      <c r="A261" s="4" t="str">
        <f t="shared" si="13"/>
        <v>MARS</v>
      </c>
      <c r="B261" s="4">
        <f t="shared" si="12"/>
        <v>11</v>
      </c>
      <c r="C261" s="4" t="str">
        <f t="shared" si="14"/>
        <v>SAMEDI</v>
      </c>
      <c r="D261" s="13">
        <v>43540</v>
      </c>
      <c r="E261" s="4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9"/>
      <c r="CN261" s="9"/>
      <c r="CO261" s="9"/>
      <c r="CP261" s="9"/>
      <c r="CQ261" s="9"/>
      <c r="CR261" s="9"/>
      <c r="CS261" s="9"/>
      <c r="CT261" s="9"/>
      <c r="CU261" s="9"/>
      <c r="CV261" s="9"/>
      <c r="CW261" s="9"/>
      <c r="CX261" s="9"/>
      <c r="CY261" s="9"/>
      <c r="CZ261" s="9"/>
      <c r="DA261" s="9"/>
      <c r="DB261" s="9"/>
      <c r="DC261" s="9"/>
      <c r="DD261" s="9"/>
      <c r="DE261" s="9"/>
      <c r="DF261" s="9"/>
      <c r="DG261" s="9"/>
      <c r="DH261" s="9"/>
      <c r="DI261" s="9"/>
      <c r="DJ261" s="9"/>
      <c r="DK261" s="9"/>
      <c r="DL261" s="9"/>
      <c r="DM261" s="9"/>
      <c r="DN261" s="9"/>
      <c r="DO261" s="9"/>
      <c r="DP261" s="9"/>
      <c r="DQ261" s="9"/>
      <c r="DR261" s="9"/>
      <c r="DS261" s="9"/>
    </row>
    <row r="262" spans="1:123">
      <c r="A262" s="4" t="str">
        <f t="shared" si="13"/>
        <v>MARS</v>
      </c>
      <c r="B262" s="4">
        <f t="shared" si="12"/>
        <v>12</v>
      </c>
      <c r="C262" s="4" t="str">
        <f t="shared" si="14"/>
        <v>DIMANCHE</v>
      </c>
      <c r="D262" s="13">
        <v>43541</v>
      </c>
      <c r="E262" s="4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9"/>
      <c r="CN262" s="9"/>
      <c r="CO262" s="9"/>
      <c r="CP262" s="9"/>
      <c r="CQ262" s="9"/>
      <c r="CR262" s="9"/>
      <c r="CS262" s="9"/>
      <c r="CT262" s="9"/>
      <c r="CU262" s="9"/>
      <c r="CV262" s="9"/>
      <c r="CW262" s="9"/>
      <c r="CX262" s="9"/>
      <c r="CY262" s="9"/>
      <c r="CZ262" s="9"/>
      <c r="DA262" s="9"/>
      <c r="DB262" s="9"/>
      <c r="DC262" s="9"/>
      <c r="DD262" s="9"/>
      <c r="DE262" s="9"/>
      <c r="DF262" s="9"/>
      <c r="DG262" s="9"/>
      <c r="DH262" s="9"/>
      <c r="DI262" s="9"/>
      <c r="DJ262" s="9"/>
      <c r="DK262" s="9"/>
      <c r="DL262" s="9"/>
      <c r="DM262" s="9"/>
      <c r="DN262" s="9"/>
      <c r="DO262" s="9"/>
      <c r="DP262" s="9"/>
      <c r="DQ262" s="9"/>
      <c r="DR262" s="9"/>
      <c r="DS262" s="9"/>
    </row>
    <row r="263" spans="1:123">
      <c r="A263" s="4" t="str">
        <f t="shared" si="13"/>
        <v>MARS</v>
      </c>
      <c r="B263" s="4">
        <f t="shared" si="12"/>
        <v>12</v>
      </c>
      <c r="C263" s="4" t="str">
        <f t="shared" si="14"/>
        <v>LUNDI</v>
      </c>
      <c r="D263" s="13">
        <v>43542</v>
      </c>
      <c r="E263" s="4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9"/>
      <c r="CN263" s="9"/>
      <c r="CO263" s="9"/>
      <c r="CP263" s="9"/>
      <c r="CQ263" s="9"/>
      <c r="CR263" s="9"/>
      <c r="CS263" s="9"/>
      <c r="CT263" s="9"/>
      <c r="CU263" s="9"/>
      <c r="CV263" s="9"/>
      <c r="CW263" s="9"/>
      <c r="CX263" s="9"/>
      <c r="CY263" s="9"/>
      <c r="CZ263" s="9"/>
      <c r="DA263" s="9"/>
      <c r="DB263" s="9"/>
      <c r="DC263" s="9"/>
      <c r="DD263" s="9"/>
      <c r="DE263" s="9"/>
      <c r="DF263" s="9"/>
      <c r="DG263" s="9"/>
      <c r="DH263" s="9"/>
      <c r="DI263" s="9"/>
      <c r="DJ263" s="9"/>
      <c r="DK263" s="9"/>
      <c r="DL263" s="9"/>
      <c r="DM263" s="9"/>
      <c r="DN263" s="9"/>
      <c r="DO263" s="9"/>
      <c r="DP263" s="9"/>
      <c r="DQ263" s="9"/>
      <c r="DR263" s="9"/>
      <c r="DS263" s="9"/>
    </row>
    <row r="264" spans="1:123">
      <c r="A264" s="4" t="str">
        <f t="shared" si="13"/>
        <v>MARS</v>
      </c>
      <c r="B264" s="4">
        <f t="shared" si="12"/>
        <v>12</v>
      </c>
      <c r="C264" s="4" t="str">
        <f t="shared" si="14"/>
        <v>MARDI</v>
      </c>
      <c r="D264" s="13">
        <v>43543</v>
      </c>
      <c r="E264" s="4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9"/>
      <c r="CN264" s="9"/>
      <c r="CO264" s="9"/>
      <c r="CP264" s="9"/>
      <c r="CQ264" s="9"/>
      <c r="CR264" s="9"/>
      <c r="CS264" s="9"/>
      <c r="CT264" s="9"/>
      <c r="CU264" s="9"/>
      <c r="CV264" s="9"/>
      <c r="CW264" s="9"/>
      <c r="CX264" s="9"/>
      <c r="CY264" s="9"/>
      <c r="CZ264" s="9"/>
      <c r="DA264" s="9"/>
      <c r="DB264" s="9"/>
      <c r="DC264" s="9"/>
      <c r="DD264" s="9"/>
      <c r="DE264" s="9"/>
      <c r="DF264" s="9"/>
      <c r="DG264" s="9"/>
      <c r="DH264" s="9"/>
      <c r="DI264" s="9"/>
      <c r="DJ264" s="9"/>
      <c r="DK264" s="9"/>
      <c r="DL264" s="9"/>
      <c r="DM264" s="9"/>
      <c r="DN264" s="9"/>
      <c r="DO264" s="9"/>
      <c r="DP264" s="9"/>
      <c r="DQ264" s="9"/>
      <c r="DR264" s="9"/>
      <c r="DS264" s="9"/>
    </row>
    <row r="265" spans="1:123">
      <c r="A265" s="4" t="str">
        <f t="shared" si="13"/>
        <v>MARS</v>
      </c>
      <c r="B265" s="4">
        <f t="shared" si="12"/>
        <v>12</v>
      </c>
      <c r="C265" s="4" t="str">
        <f t="shared" si="14"/>
        <v>MERCREDI</v>
      </c>
      <c r="D265" s="13">
        <v>43544</v>
      </c>
      <c r="E265" s="4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9"/>
      <c r="CN265" s="9"/>
      <c r="CO265" s="9"/>
      <c r="CP265" s="9"/>
      <c r="CQ265" s="9"/>
      <c r="CR265" s="9"/>
      <c r="CS265" s="9"/>
      <c r="CT265" s="9"/>
      <c r="CU265" s="9"/>
      <c r="CV265" s="9"/>
      <c r="CW265" s="9"/>
      <c r="CX265" s="9"/>
      <c r="CY265" s="9"/>
      <c r="CZ265" s="9"/>
      <c r="DA265" s="9"/>
      <c r="DB265" s="9"/>
      <c r="DC265" s="9"/>
      <c r="DD265" s="9"/>
      <c r="DE265" s="9"/>
      <c r="DF265" s="9"/>
      <c r="DG265" s="9"/>
      <c r="DH265" s="9"/>
      <c r="DI265" s="9"/>
      <c r="DJ265" s="9"/>
      <c r="DK265" s="9"/>
      <c r="DL265" s="9"/>
      <c r="DM265" s="9"/>
      <c r="DN265" s="9"/>
      <c r="DO265" s="9"/>
      <c r="DP265" s="9"/>
      <c r="DQ265" s="9"/>
      <c r="DR265" s="9"/>
      <c r="DS265" s="9"/>
    </row>
    <row r="266" spans="1:123">
      <c r="A266" s="4" t="str">
        <f t="shared" si="13"/>
        <v>MARS</v>
      </c>
      <c r="B266" s="4">
        <f t="shared" si="12"/>
        <v>12</v>
      </c>
      <c r="C266" s="4" t="str">
        <f t="shared" si="14"/>
        <v>JEUDI</v>
      </c>
      <c r="D266" s="13">
        <v>43545</v>
      </c>
      <c r="E266" s="4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9"/>
      <c r="CN266" s="9"/>
      <c r="CO266" s="9"/>
      <c r="CP266" s="9"/>
      <c r="CQ266" s="9"/>
      <c r="CR266" s="9"/>
      <c r="CS266" s="9"/>
      <c r="CT266" s="9"/>
      <c r="CU266" s="9"/>
      <c r="CV266" s="9"/>
      <c r="CW266" s="9"/>
      <c r="CX266" s="9"/>
      <c r="CY266" s="9"/>
      <c r="CZ266" s="9"/>
      <c r="DA266" s="9"/>
      <c r="DB266" s="9"/>
      <c r="DC266" s="9"/>
      <c r="DD266" s="9"/>
      <c r="DE266" s="9"/>
      <c r="DF266" s="9"/>
      <c r="DG266" s="9"/>
      <c r="DH266" s="9"/>
      <c r="DI266" s="9"/>
      <c r="DJ266" s="9"/>
      <c r="DK266" s="9"/>
      <c r="DL266" s="9"/>
      <c r="DM266" s="9"/>
      <c r="DN266" s="9"/>
      <c r="DO266" s="9"/>
      <c r="DP266" s="9"/>
      <c r="DQ266" s="9"/>
      <c r="DR266" s="9"/>
      <c r="DS266" s="9"/>
    </row>
    <row r="267" spans="1:123">
      <c r="A267" s="4" t="str">
        <f t="shared" si="13"/>
        <v>MARS</v>
      </c>
      <c r="B267" s="4">
        <f t="shared" si="12"/>
        <v>12</v>
      </c>
      <c r="C267" s="4" t="str">
        <f t="shared" si="14"/>
        <v>VENDREDI</v>
      </c>
      <c r="D267" s="13">
        <v>43546</v>
      </c>
      <c r="E267" s="4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9"/>
      <c r="CN267" s="9"/>
      <c r="CO267" s="9"/>
      <c r="CP267" s="9"/>
      <c r="CQ267" s="9"/>
      <c r="CR267" s="9"/>
      <c r="CS267" s="9"/>
      <c r="CT267" s="9"/>
      <c r="CU267" s="9"/>
      <c r="CV267" s="9"/>
      <c r="CW267" s="9"/>
      <c r="CX267" s="9"/>
      <c r="CY267" s="9"/>
      <c r="CZ267" s="9"/>
      <c r="DA267" s="9"/>
      <c r="DB267" s="9"/>
      <c r="DC267" s="9"/>
      <c r="DD267" s="9"/>
      <c r="DE267" s="9"/>
      <c r="DF267" s="9"/>
      <c r="DG267" s="9"/>
      <c r="DH267" s="9"/>
      <c r="DI267" s="9"/>
      <c r="DJ267" s="9"/>
      <c r="DK267" s="9"/>
      <c r="DL267" s="9"/>
      <c r="DM267" s="9"/>
      <c r="DN267" s="9"/>
      <c r="DO267" s="9"/>
      <c r="DP267" s="9"/>
      <c r="DQ267" s="9"/>
      <c r="DR267" s="9"/>
      <c r="DS267" s="9"/>
    </row>
    <row r="268" spans="1:123">
      <c r="A268" s="4" t="str">
        <f t="shared" si="13"/>
        <v>MARS</v>
      </c>
      <c r="B268" s="4">
        <f t="shared" si="12"/>
        <v>12</v>
      </c>
      <c r="C268" s="4" t="str">
        <f t="shared" si="14"/>
        <v>SAMEDI</v>
      </c>
      <c r="D268" s="13">
        <v>43547</v>
      </c>
      <c r="E268" s="4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9"/>
      <c r="CN268" s="9"/>
      <c r="CO268" s="9"/>
      <c r="CP268" s="9"/>
      <c r="CQ268" s="9"/>
      <c r="CR268" s="9"/>
      <c r="CS268" s="9"/>
      <c r="CT268" s="9"/>
      <c r="CU268" s="9"/>
      <c r="CV268" s="9"/>
      <c r="CW268" s="9"/>
      <c r="CX268" s="9"/>
      <c r="CY268" s="9"/>
      <c r="CZ268" s="9"/>
      <c r="DA268" s="9"/>
      <c r="DB268" s="9"/>
      <c r="DC268" s="9"/>
      <c r="DD268" s="9"/>
      <c r="DE268" s="9"/>
      <c r="DF268" s="9"/>
      <c r="DG268" s="9"/>
      <c r="DH268" s="9"/>
      <c r="DI268" s="9"/>
      <c r="DJ268" s="9"/>
      <c r="DK268" s="9"/>
      <c r="DL268" s="9"/>
      <c r="DM268" s="9"/>
      <c r="DN268" s="9"/>
      <c r="DO268" s="9"/>
      <c r="DP268" s="9"/>
      <c r="DQ268" s="9"/>
      <c r="DR268" s="9"/>
      <c r="DS268" s="9"/>
    </row>
    <row r="269" spans="1:123">
      <c r="A269" s="4" t="str">
        <f t="shared" si="13"/>
        <v>MARS</v>
      </c>
      <c r="B269" s="4">
        <f t="shared" si="12"/>
        <v>13</v>
      </c>
      <c r="C269" s="4" t="str">
        <f t="shared" si="14"/>
        <v>DIMANCHE</v>
      </c>
      <c r="D269" s="13">
        <v>43548</v>
      </c>
      <c r="E269" s="4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9"/>
      <c r="CN269" s="9"/>
      <c r="CO269" s="9"/>
      <c r="CP269" s="9"/>
      <c r="CQ269" s="9"/>
      <c r="CR269" s="9"/>
      <c r="CS269" s="9"/>
      <c r="CT269" s="9"/>
      <c r="CU269" s="9"/>
      <c r="CV269" s="9"/>
      <c r="CW269" s="9"/>
      <c r="CX269" s="9"/>
      <c r="CY269" s="9"/>
      <c r="CZ269" s="9"/>
      <c r="DA269" s="9"/>
      <c r="DB269" s="9"/>
      <c r="DC269" s="9"/>
      <c r="DD269" s="9"/>
      <c r="DE269" s="9"/>
      <c r="DF269" s="9"/>
      <c r="DG269" s="9"/>
      <c r="DH269" s="9"/>
      <c r="DI269" s="9"/>
      <c r="DJ269" s="9"/>
      <c r="DK269" s="9"/>
      <c r="DL269" s="9"/>
      <c r="DM269" s="9"/>
      <c r="DN269" s="9"/>
      <c r="DO269" s="9"/>
      <c r="DP269" s="9"/>
      <c r="DQ269" s="9"/>
      <c r="DR269" s="9"/>
      <c r="DS269" s="9"/>
    </row>
    <row r="270" spans="1:123">
      <c r="A270" s="4" t="str">
        <f t="shared" si="13"/>
        <v>MARS</v>
      </c>
      <c r="B270" s="4">
        <f t="shared" si="12"/>
        <v>13</v>
      </c>
      <c r="C270" s="4" t="str">
        <f t="shared" si="14"/>
        <v>LUNDI</v>
      </c>
      <c r="D270" s="13">
        <v>43549</v>
      </c>
      <c r="E270" s="4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9"/>
      <c r="CN270" s="9"/>
      <c r="CO270" s="9"/>
      <c r="CP270" s="9"/>
      <c r="CQ270" s="9"/>
      <c r="CR270" s="9"/>
      <c r="CS270" s="9"/>
      <c r="CT270" s="9"/>
      <c r="CU270" s="9"/>
      <c r="CV270" s="9"/>
      <c r="CW270" s="9"/>
      <c r="CX270" s="9"/>
      <c r="CY270" s="9"/>
      <c r="CZ270" s="9"/>
      <c r="DA270" s="9"/>
      <c r="DB270" s="9"/>
      <c r="DC270" s="9"/>
      <c r="DD270" s="9"/>
      <c r="DE270" s="9"/>
      <c r="DF270" s="9"/>
      <c r="DG270" s="9"/>
      <c r="DH270" s="9"/>
      <c r="DI270" s="9"/>
      <c r="DJ270" s="9"/>
      <c r="DK270" s="9"/>
      <c r="DL270" s="9"/>
      <c r="DM270" s="9"/>
      <c r="DN270" s="9"/>
      <c r="DO270" s="9"/>
      <c r="DP270" s="9"/>
      <c r="DQ270" s="9"/>
      <c r="DR270" s="9"/>
      <c r="DS270" s="9"/>
    </row>
    <row r="271" spans="1:123">
      <c r="A271" s="4" t="str">
        <f t="shared" si="13"/>
        <v>MARS</v>
      </c>
      <c r="B271" s="4">
        <f t="shared" si="12"/>
        <v>13</v>
      </c>
      <c r="C271" s="4" t="str">
        <f t="shared" si="14"/>
        <v>MARDI</v>
      </c>
      <c r="D271" s="13">
        <v>43550</v>
      </c>
      <c r="E271" s="4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9"/>
      <c r="CN271" s="9"/>
      <c r="CO271" s="9"/>
      <c r="CP271" s="9"/>
      <c r="CQ271" s="9"/>
      <c r="CR271" s="9"/>
      <c r="CS271" s="9"/>
      <c r="CT271" s="9"/>
      <c r="CU271" s="9"/>
      <c r="CV271" s="9"/>
      <c r="CW271" s="9"/>
      <c r="CX271" s="9"/>
      <c r="CY271" s="9"/>
      <c r="CZ271" s="9"/>
      <c r="DA271" s="9"/>
      <c r="DB271" s="9"/>
      <c r="DC271" s="9"/>
      <c r="DD271" s="9"/>
      <c r="DE271" s="9"/>
      <c r="DF271" s="9"/>
      <c r="DG271" s="9"/>
      <c r="DH271" s="9"/>
      <c r="DI271" s="9"/>
      <c r="DJ271" s="9"/>
      <c r="DK271" s="9"/>
      <c r="DL271" s="9"/>
      <c r="DM271" s="9"/>
      <c r="DN271" s="9"/>
      <c r="DO271" s="9"/>
      <c r="DP271" s="9"/>
      <c r="DQ271" s="9"/>
      <c r="DR271" s="9"/>
      <c r="DS271" s="9"/>
    </row>
    <row r="272" spans="1:123">
      <c r="A272" s="4" t="str">
        <f t="shared" si="13"/>
        <v>MARS</v>
      </c>
      <c r="B272" s="4">
        <f t="shared" si="12"/>
        <v>13</v>
      </c>
      <c r="C272" s="4" t="str">
        <f t="shared" si="14"/>
        <v>MERCREDI</v>
      </c>
      <c r="D272" s="13">
        <v>43551</v>
      </c>
      <c r="E272" s="4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9"/>
      <c r="CN272" s="9"/>
      <c r="CO272" s="9"/>
      <c r="CP272" s="9"/>
      <c r="CQ272" s="9"/>
      <c r="CR272" s="9"/>
      <c r="CS272" s="9"/>
      <c r="CT272" s="9"/>
      <c r="CU272" s="9"/>
      <c r="CV272" s="9"/>
      <c r="CW272" s="9"/>
      <c r="CX272" s="9"/>
      <c r="CY272" s="9"/>
      <c r="CZ272" s="9"/>
      <c r="DA272" s="9"/>
      <c r="DB272" s="9"/>
      <c r="DC272" s="9"/>
      <c r="DD272" s="9"/>
      <c r="DE272" s="9"/>
      <c r="DF272" s="9"/>
      <c r="DG272" s="9"/>
      <c r="DH272" s="9"/>
      <c r="DI272" s="9"/>
      <c r="DJ272" s="9"/>
      <c r="DK272" s="9"/>
      <c r="DL272" s="9"/>
      <c r="DM272" s="9"/>
      <c r="DN272" s="9"/>
      <c r="DO272" s="9"/>
      <c r="DP272" s="9"/>
      <c r="DQ272" s="9"/>
      <c r="DR272" s="9"/>
      <c r="DS272" s="9"/>
    </row>
    <row r="273" spans="1:123">
      <c r="A273" s="4" t="str">
        <f t="shared" si="13"/>
        <v>MARS</v>
      </c>
      <c r="B273" s="4">
        <f t="shared" ref="B273:B336" si="15">WEEKNUM(D273)</f>
        <v>13</v>
      </c>
      <c r="C273" s="4" t="str">
        <f t="shared" si="14"/>
        <v>JEUDI</v>
      </c>
      <c r="D273" s="13">
        <v>43552</v>
      </c>
      <c r="E273" s="4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9"/>
      <c r="CN273" s="9"/>
      <c r="CO273" s="9"/>
      <c r="CP273" s="9"/>
      <c r="CQ273" s="9"/>
      <c r="CR273" s="9"/>
      <c r="CS273" s="9"/>
      <c r="CT273" s="9"/>
      <c r="CU273" s="9"/>
      <c r="CV273" s="9"/>
      <c r="CW273" s="9"/>
      <c r="CX273" s="9"/>
      <c r="CY273" s="9"/>
      <c r="CZ273" s="9"/>
      <c r="DA273" s="9"/>
      <c r="DB273" s="9"/>
      <c r="DC273" s="9"/>
      <c r="DD273" s="9"/>
      <c r="DE273" s="9"/>
      <c r="DF273" s="9"/>
      <c r="DG273" s="9"/>
      <c r="DH273" s="9"/>
      <c r="DI273" s="9"/>
      <c r="DJ273" s="9"/>
      <c r="DK273" s="9"/>
      <c r="DL273" s="9"/>
      <c r="DM273" s="9"/>
      <c r="DN273" s="9"/>
      <c r="DO273" s="9"/>
      <c r="DP273" s="9"/>
      <c r="DQ273" s="9"/>
      <c r="DR273" s="9"/>
      <c r="DS273" s="9"/>
    </row>
    <row r="274" spans="1:123">
      <c r="A274" s="4" t="str">
        <f t="shared" si="13"/>
        <v>MARS</v>
      </c>
      <c r="B274" s="4">
        <f t="shared" si="15"/>
        <v>13</v>
      </c>
      <c r="C274" s="4" t="str">
        <f t="shared" si="14"/>
        <v>VENDREDI</v>
      </c>
      <c r="D274" s="13">
        <v>43553</v>
      </c>
      <c r="E274" s="4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9"/>
      <c r="CN274" s="9"/>
      <c r="CO274" s="9"/>
      <c r="CP274" s="9"/>
      <c r="CQ274" s="9"/>
      <c r="CR274" s="9"/>
      <c r="CS274" s="9"/>
      <c r="CT274" s="9"/>
      <c r="CU274" s="9"/>
      <c r="CV274" s="9"/>
      <c r="CW274" s="9"/>
      <c r="CX274" s="9"/>
      <c r="CY274" s="9"/>
      <c r="CZ274" s="9"/>
      <c r="DA274" s="9"/>
      <c r="DB274" s="9"/>
      <c r="DC274" s="9"/>
      <c r="DD274" s="9"/>
      <c r="DE274" s="9"/>
      <c r="DF274" s="9"/>
      <c r="DG274" s="9"/>
      <c r="DH274" s="9"/>
      <c r="DI274" s="9"/>
      <c r="DJ274" s="9"/>
      <c r="DK274" s="9"/>
      <c r="DL274" s="9"/>
      <c r="DM274" s="9"/>
      <c r="DN274" s="9"/>
      <c r="DO274" s="9"/>
      <c r="DP274" s="9"/>
      <c r="DQ274" s="9"/>
      <c r="DR274" s="9"/>
      <c r="DS274" s="9"/>
    </row>
    <row r="275" spans="1:123">
      <c r="A275" s="4" t="str">
        <f t="shared" si="13"/>
        <v>MARS</v>
      </c>
      <c r="B275" s="4">
        <f t="shared" si="15"/>
        <v>13</v>
      </c>
      <c r="C275" s="4" t="str">
        <f t="shared" si="14"/>
        <v>SAMEDI</v>
      </c>
      <c r="D275" s="13">
        <v>43554</v>
      </c>
      <c r="E275" s="4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9"/>
      <c r="CN275" s="9"/>
      <c r="CO275" s="9"/>
      <c r="CP275" s="9"/>
      <c r="CQ275" s="9"/>
      <c r="CR275" s="9"/>
      <c r="CS275" s="9"/>
      <c r="CT275" s="9"/>
      <c r="CU275" s="9"/>
      <c r="CV275" s="9"/>
      <c r="CW275" s="9"/>
      <c r="CX275" s="9"/>
      <c r="CY275" s="9"/>
      <c r="CZ275" s="9"/>
      <c r="DA275" s="9"/>
      <c r="DB275" s="9"/>
      <c r="DC275" s="9"/>
      <c r="DD275" s="9"/>
      <c r="DE275" s="9"/>
      <c r="DF275" s="9"/>
      <c r="DG275" s="9"/>
      <c r="DH275" s="9"/>
      <c r="DI275" s="9"/>
      <c r="DJ275" s="9"/>
      <c r="DK275" s="9"/>
      <c r="DL275" s="9"/>
      <c r="DM275" s="9"/>
      <c r="DN275" s="9"/>
      <c r="DO275" s="9"/>
      <c r="DP275" s="9"/>
      <c r="DQ275" s="9"/>
      <c r="DR275" s="9"/>
      <c r="DS275" s="9"/>
    </row>
    <row r="276" spans="1:123">
      <c r="A276" s="4" t="str">
        <f t="shared" si="13"/>
        <v>MARS</v>
      </c>
      <c r="B276" s="4">
        <f t="shared" si="15"/>
        <v>14</v>
      </c>
      <c r="C276" s="4" t="str">
        <f t="shared" si="14"/>
        <v>DIMANCHE</v>
      </c>
      <c r="D276" s="13">
        <v>43555</v>
      </c>
      <c r="E276" s="4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9"/>
      <c r="CN276" s="9"/>
      <c r="CO276" s="9"/>
      <c r="CP276" s="9"/>
      <c r="CQ276" s="9"/>
      <c r="CR276" s="9"/>
      <c r="CS276" s="9"/>
      <c r="CT276" s="9"/>
      <c r="CU276" s="9"/>
      <c r="CV276" s="9"/>
      <c r="CW276" s="9"/>
      <c r="CX276" s="9"/>
      <c r="CY276" s="9"/>
      <c r="CZ276" s="9"/>
      <c r="DA276" s="9"/>
      <c r="DB276" s="9"/>
      <c r="DC276" s="9"/>
      <c r="DD276" s="9"/>
      <c r="DE276" s="9"/>
      <c r="DF276" s="9"/>
      <c r="DG276" s="9"/>
      <c r="DH276" s="9"/>
      <c r="DI276" s="9"/>
      <c r="DJ276" s="9"/>
      <c r="DK276" s="9"/>
      <c r="DL276" s="9"/>
      <c r="DM276" s="9"/>
      <c r="DN276" s="9"/>
      <c r="DO276" s="9"/>
      <c r="DP276" s="9"/>
      <c r="DQ276" s="9"/>
      <c r="DR276" s="9"/>
      <c r="DS276" s="9"/>
    </row>
    <row r="277" spans="1:123">
      <c r="A277" s="4" t="str">
        <f t="shared" si="13"/>
        <v>AVRIL</v>
      </c>
      <c r="B277" s="4">
        <f t="shared" si="15"/>
        <v>14</v>
      </c>
      <c r="C277" s="4" t="str">
        <f t="shared" si="14"/>
        <v>LUNDI</v>
      </c>
      <c r="D277" s="13">
        <v>43556</v>
      </c>
      <c r="E277" s="4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9"/>
      <c r="CN277" s="9"/>
      <c r="CO277" s="9"/>
      <c r="CP277" s="9"/>
      <c r="CQ277" s="9"/>
      <c r="CR277" s="9"/>
      <c r="CS277" s="9"/>
      <c r="CT277" s="9"/>
      <c r="CU277" s="9"/>
      <c r="CV277" s="9"/>
      <c r="CW277" s="9"/>
      <c r="CX277" s="9"/>
      <c r="CY277" s="9"/>
      <c r="CZ277" s="9"/>
      <c r="DA277" s="9"/>
      <c r="DB277" s="9"/>
      <c r="DC277" s="9"/>
      <c r="DD277" s="9"/>
      <c r="DE277" s="9"/>
      <c r="DF277" s="9"/>
      <c r="DG277" s="9"/>
      <c r="DH277" s="9"/>
      <c r="DI277" s="9"/>
      <c r="DJ277" s="9"/>
      <c r="DK277" s="9"/>
      <c r="DL277" s="9"/>
      <c r="DM277" s="9"/>
      <c r="DN277" s="9"/>
      <c r="DO277" s="9"/>
      <c r="DP277" s="9"/>
      <c r="DQ277" s="9"/>
      <c r="DR277" s="9"/>
      <c r="DS277" s="9"/>
    </row>
    <row r="278" spans="1:123">
      <c r="A278" s="4" t="str">
        <f t="shared" si="13"/>
        <v>AVRIL</v>
      </c>
      <c r="B278" s="4">
        <f t="shared" si="15"/>
        <v>14</v>
      </c>
      <c r="C278" s="4" t="str">
        <f t="shared" si="14"/>
        <v>MARDI</v>
      </c>
      <c r="D278" s="13">
        <v>43557</v>
      </c>
      <c r="E278" s="4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9"/>
      <c r="CN278" s="9"/>
      <c r="CO278" s="9"/>
      <c r="CP278" s="9"/>
      <c r="CQ278" s="9"/>
      <c r="CR278" s="9"/>
      <c r="CS278" s="9"/>
      <c r="CT278" s="9"/>
      <c r="CU278" s="9"/>
      <c r="CV278" s="9"/>
      <c r="CW278" s="9"/>
      <c r="CX278" s="9"/>
      <c r="CY278" s="9"/>
      <c r="CZ278" s="9"/>
      <c r="DA278" s="9"/>
      <c r="DB278" s="9"/>
      <c r="DC278" s="9"/>
      <c r="DD278" s="9"/>
      <c r="DE278" s="9"/>
      <c r="DF278" s="9"/>
      <c r="DG278" s="9"/>
      <c r="DH278" s="9"/>
      <c r="DI278" s="9"/>
      <c r="DJ278" s="9"/>
      <c r="DK278" s="9"/>
      <c r="DL278" s="9"/>
      <c r="DM278" s="9"/>
      <c r="DN278" s="9"/>
      <c r="DO278" s="9"/>
      <c r="DP278" s="9"/>
      <c r="DQ278" s="9"/>
      <c r="DR278" s="9"/>
      <c r="DS278" s="9"/>
    </row>
    <row r="279" spans="1:123">
      <c r="A279" s="4" t="str">
        <f t="shared" si="13"/>
        <v>AVRIL</v>
      </c>
      <c r="B279" s="4">
        <f t="shared" si="15"/>
        <v>14</v>
      </c>
      <c r="C279" s="4" t="str">
        <f t="shared" si="14"/>
        <v>MERCREDI</v>
      </c>
      <c r="D279" s="13">
        <v>43558</v>
      </c>
      <c r="E279" s="4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9"/>
      <c r="CN279" s="9"/>
      <c r="CO279" s="9"/>
      <c r="CP279" s="9"/>
      <c r="CQ279" s="9"/>
      <c r="CR279" s="9"/>
      <c r="CS279" s="9"/>
      <c r="CT279" s="9"/>
      <c r="CU279" s="9"/>
      <c r="CV279" s="9"/>
      <c r="CW279" s="9"/>
      <c r="CX279" s="9"/>
      <c r="CY279" s="9"/>
      <c r="CZ279" s="9"/>
      <c r="DA279" s="9"/>
      <c r="DB279" s="9"/>
      <c r="DC279" s="9"/>
      <c r="DD279" s="9"/>
      <c r="DE279" s="9"/>
      <c r="DF279" s="9"/>
      <c r="DG279" s="9"/>
      <c r="DH279" s="9"/>
      <c r="DI279" s="9"/>
      <c r="DJ279" s="9"/>
      <c r="DK279" s="9"/>
      <c r="DL279" s="9"/>
      <c r="DM279" s="9"/>
      <c r="DN279" s="9"/>
      <c r="DO279" s="9"/>
      <c r="DP279" s="9"/>
      <c r="DQ279" s="9"/>
      <c r="DR279" s="9"/>
      <c r="DS279" s="9"/>
    </row>
    <row r="280" spans="1:123">
      <c r="A280" s="4" t="str">
        <f t="shared" si="13"/>
        <v>AVRIL</v>
      </c>
      <c r="B280" s="4">
        <f t="shared" si="15"/>
        <v>14</v>
      </c>
      <c r="C280" s="4" t="str">
        <f t="shared" si="14"/>
        <v>JEUDI</v>
      </c>
      <c r="D280" s="13">
        <v>43559</v>
      </c>
      <c r="E280" s="4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9"/>
      <c r="CN280" s="9"/>
      <c r="CO280" s="9"/>
      <c r="CP280" s="9"/>
      <c r="CQ280" s="9"/>
      <c r="CR280" s="9"/>
      <c r="CS280" s="9"/>
      <c r="CT280" s="9"/>
      <c r="CU280" s="9"/>
      <c r="CV280" s="9"/>
      <c r="CW280" s="9"/>
      <c r="CX280" s="9"/>
      <c r="CY280" s="9"/>
      <c r="CZ280" s="9"/>
      <c r="DA280" s="9"/>
      <c r="DB280" s="9"/>
      <c r="DC280" s="9"/>
      <c r="DD280" s="9"/>
      <c r="DE280" s="9"/>
      <c r="DF280" s="9"/>
      <c r="DG280" s="9"/>
      <c r="DH280" s="9"/>
      <c r="DI280" s="9"/>
      <c r="DJ280" s="9"/>
      <c r="DK280" s="9"/>
      <c r="DL280" s="9"/>
      <c r="DM280" s="9"/>
      <c r="DN280" s="9"/>
      <c r="DO280" s="9"/>
      <c r="DP280" s="9"/>
      <c r="DQ280" s="9"/>
      <c r="DR280" s="9"/>
      <c r="DS280" s="9"/>
    </row>
    <row r="281" spans="1:123">
      <c r="A281" s="4" t="str">
        <f t="shared" si="13"/>
        <v>AVRIL</v>
      </c>
      <c r="B281" s="4">
        <f t="shared" si="15"/>
        <v>14</v>
      </c>
      <c r="C281" s="4" t="str">
        <f t="shared" si="14"/>
        <v>VENDREDI</v>
      </c>
      <c r="D281" s="13">
        <v>43560</v>
      </c>
      <c r="E281" s="4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9"/>
      <c r="CN281" s="9"/>
      <c r="CO281" s="9"/>
      <c r="CP281" s="9"/>
      <c r="CQ281" s="9"/>
      <c r="CR281" s="9"/>
      <c r="CS281" s="9"/>
      <c r="CT281" s="9"/>
      <c r="CU281" s="9"/>
      <c r="CV281" s="9"/>
      <c r="CW281" s="9"/>
      <c r="CX281" s="9"/>
      <c r="CY281" s="9"/>
      <c r="CZ281" s="9"/>
      <c r="DA281" s="9"/>
      <c r="DB281" s="9"/>
      <c r="DC281" s="9"/>
      <c r="DD281" s="9"/>
      <c r="DE281" s="9"/>
      <c r="DF281" s="9"/>
      <c r="DG281" s="9"/>
      <c r="DH281" s="9"/>
      <c r="DI281" s="9"/>
      <c r="DJ281" s="9"/>
      <c r="DK281" s="9"/>
      <c r="DL281" s="9"/>
      <c r="DM281" s="9"/>
      <c r="DN281" s="9"/>
      <c r="DO281" s="9"/>
      <c r="DP281" s="9"/>
      <c r="DQ281" s="9"/>
      <c r="DR281" s="9"/>
      <c r="DS281" s="9"/>
    </row>
    <row r="282" spans="1:123">
      <c r="A282" s="4" t="str">
        <f t="shared" si="13"/>
        <v>AVRIL</v>
      </c>
      <c r="B282" s="4">
        <f t="shared" si="15"/>
        <v>14</v>
      </c>
      <c r="C282" s="4" t="str">
        <f t="shared" si="14"/>
        <v>SAMEDI</v>
      </c>
      <c r="D282" s="13">
        <v>43561</v>
      </c>
      <c r="E282" s="4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9"/>
      <c r="CN282" s="9"/>
      <c r="CO282" s="9"/>
      <c r="CP282" s="9"/>
      <c r="CQ282" s="9"/>
      <c r="CR282" s="9"/>
      <c r="CS282" s="9"/>
      <c r="CT282" s="9"/>
      <c r="CU282" s="9"/>
      <c r="CV282" s="9"/>
      <c r="CW282" s="9"/>
      <c r="CX282" s="9"/>
      <c r="CY282" s="9"/>
      <c r="CZ282" s="9"/>
      <c r="DA282" s="9"/>
      <c r="DB282" s="9"/>
      <c r="DC282" s="9"/>
      <c r="DD282" s="9"/>
      <c r="DE282" s="9"/>
      <c r="DF282" s="9"/>
      <c r="DG282" s="9"/>
      <c r="DH282" s="9"/>
      <c r="DI282" s="9"/>
      <c r="DJ282" s="9"/>
      <c r="DK282" s="9"/>
      <c r="DL282" s="9"/>
      <c r="DM282" s="9"/>
      <c r="DN282" s="9"/>
      <c r="DO282" s="9"/>
      <c r="DP282" s="9"/>
      <c r="DQ282" s="9"/>
      <c r="DR282" s="9"/>
      <c r="DS282" s="9"/>
    </row>
    <row r="283" spans="1:123">
      <c r="A283" s="4" t="str">
        <f t="shared" si="13"/>
        <v>AVRIL</v>
      </c>
      <c r="B283" s="4">
        <f t="shared" si="15"/>
        <v>15</v>
      </c>
      <c r="C283" s="4" t="str">
        <f t="shared" si="14"/>
        <v>DIMANCHE</v>
      </c>
      <c r="D283" s="13">
        <v>43562</v>
      </c>
      <c r="E283" s="4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9"/>
      <c r="CN283" s="9"/>
      <c r="CO283" s="9"/>
      <c r="CP283" s="9"/>
      <c r="CQ283" s="9"/>
      <c r="CR283" s="9"/>
      <c r="CS283" s="9"/>
      <c r="CT283" s="9"/>
      <c r="CU283" s="9"/>
      <c r="CV283" s="9"/>
      <c r="CW283" s="9"/>
      <c r="CX283" s="9"/>
      <c r="CY283" s="9"/>
      <c r="CZ283" s="9"/>
      <c r="DA283" s="9"/>
      <c r="DB283" s="9"/>
      <c r="DC283" s="9"/>
      <c r="DD283" s="9"/>
      <c r="DE283" s="9"/>
      <c r="DF283" s="9"/>
      <c r="DG283" s="9"/>
      <c r="DH283" s="9"/>
      <c r="DI283" s="9"/>
      <c r="DJ283" s="9"/>
      <c r="DK283" s="9"/>
      <c r="DL283" s="9"/>
      <c r="DM283" s="9"/>
      <c r="DN283" s="9"/>
      <c r="DO283" s="9"/>
      <c r="DP283" s="9"/>
      <c r="DQ283" s="9"/>
      <c r="DR283" s="9"/>
      <c r="DS283" s="9"/>
    </row>
    <row r="284" spans="1:123">
      <c r="A284" s="4" t="str">
        <f t="shared" si="13"/>
        <v>AVRIL</v>
      </c>
      <c r="B284" s="4">
        <f t="shared" si="15"/>
        <v>15</v>
      </c>
      <c r="C284" s="4" t="str">
        <f t="shared" si="14"/>
        <v>LUNDI</v>
      </c>
      <c r="D284" s="13">
        <v>43563</v>
      </c>
      <c r="E284" s="4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9"/>
      <c r="CN284" s="9"/>
      <c r="CO284" s="9"/>
      <c r="CP284" s="9"/>
      <c r="CQ284" s="9"/>
      <c r="CR284" s="9"/>
      <c r="CS284" s="9"/>
      <c r="CT284" s="9"/>
      <c r="CU284" s="9"/>
      <c r="CV284" s="9"/>
      <c r="CW284" s="9"/>
      <c r="CX284" s="9"/>
      <c r="CY284" s="9"/>
      <c r="CZ284" s="9"/>
      <c r="DA284" s="9"/>
      <c r="DB284" s="9"/>
      <c r="DC284" s="9"/>
      <c r="DD284" s="9"/>
      <c r="DE284" s="9"/>
      <c r="DF284" s="9"/>
      <c r="DG284" s="9"/>
      <c r="DH284" s="9"/>
      <c r="DI284" s="9"/>
      <c r="DJ284" s="9"/>
      <c r="DK284" s="9"/>
      <c r="DL284" s="9"/>
      <c r="DM284" s="9"/>
      <c r="DN284" s="9"/>
      <c r="DO284" s="9"/>
      <c r="DP284" s="9"/>
      <c r="DQ284" s="9"/>
      <c r="DR284" s="9"/>
      <c r="DS284" s="9"/>
    </row>
    <row r="285" spans="1:123">
      <c r="A285" s="4" t="str">
        <f t="shared" si="13"/>
        <v>AVRIL</v>
      </c>
      <c r="B285" s="4">
        <f t="shared" si="15"/>
        <v>15</v>
      </c>
      <c r="C285" s="4" t="str">
        <f t="shared" si="14"/>
        <v>MARDI</v>
      </c>
      <c r="D285" s="13">
        <v>43564</v>
      </c>
      <c r="E285" s="4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9"/>
      <c r="CN285" s="9"/>
      <c r="CO285" s="9"/>
      <c r="CP285" s="9"/>
      <c r="CQ285" s="9"/>
      <c r="CR285" s="9"/>
      <c r="CS285" s="9"/>
      <c r="CT285" s="9"/>
      <c r="CU285" s="9"/>
      <c r="CV285" s="9"/>
      <c r="CW285" s="9"/>
      <c r="CX285" s="9"/>
      <c r="CY285" s="9"/>
      <c r="CZ285" s="9"/>
      <c r="DA285" s="9"/>
      <c r="DB285" s="9"/>
      <c r="DC285" s="9"/>
      <c r="DD285" s="9"/>
      <c r="DE285" s="9"/>
      <c r="DF285" s="9"/>
      <c r="DG285" s="9"/>
      <c r="DH285" s="9"/>
      <c r="DI285" s="9"/>
      <c r="DJ285" s="9"/>
      <c r="DK285" s="9"/>
      <c r="DL285" s="9"/>
      <c r="DM285" s="9"/>
      <c r="DN285" s="9"/>
      <c r="DO285" s="9"/>
      <c r="DP285" s="9"/>
      <c r="DQ285" s="9"/>
      <c r="DR285" s="9"/>
      <c r="DS285" s="9"/>
    </row>
    <row r="286" spans="1:123">
      <c r="A286" s="4" t="str">
        <f t="shared" si="13"/>
        <v>AVRIL</v>
      </c>
      <c r="B286" s="4">
        <f t="shared" si="15"/>
        <v>15</v>
      </c>
      <c r="C286" s="4" t="str">
        <f t="shared" si="14"/>
        <v>MERCREDI</v>
      </c>
      <c r="D286" s="13">
        <v>43565</v>
      </c>
      <c r="E286" s="4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9"/>
      <c r="CN286" s="9"/>
      <c r="CO286" s="9"/>
      <c r="CP286" s="9"/>
      <c r="CQ286" s="9"/>
      <c r="CR286" s="9"/>
      <c r="CS286" s="9"/>
      <c r="CT286" s="9"/>
      <c r="CU286" s="9"/>
      <c r="CV286" s="9"/>
      <c r="CW286" s="9"/>
      <c r="CX286" s="9"/>
      <c r="CY286" s="9"/>
      <c r="CZ286" s="9"/>
      <c r="DA286" s="9"/>
      <c r="DB286" s="9"/>
      <c r="DC286" s="9"/>
      <c r="DD286" s="9"/>
      <c r="DE286" s="9"/>
      <c r="DF286" s="9"/>
      <c r="DG286" s="9"/>
      <c r="DH286" s="9"/>
      <c r="DI286" s="9"/>
      <c r="DJ286" s="9"/>
      <c r="DK286" s="9"/>
      <c r="DL286" s="9"/>
      <c r="DM286" s="9"/>
      <c r="DN286" s="9"/>
      <c r="DO286" s="9"/>
      <c r="DP286" s="9"/>
      <c r="DQ286" s="9"/>
      <c r="DR286" s="9"/>
      <c r="DS286" s="9"/>
    </row>
    <row r="287" spans="1:123">
      <c r="A287" s="4" t="str">
        <f t="shared" si="13"/>
        <v>AVRIL</v>
      </c>
      <c r="B287" s="4">
        <f t="shared" si="15"/>
        <v>15</v>
      </c>
      <c r="C287" s="4" t="str">
        <f t="shared" si="14"/>
        <v>JEUDI</v>
      </c>
      <c r="D287" s="13">
        <v>43566</v>
      </c>
      <c r="E287" s="4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9"/>
      <c r="CN287" s="9"/>
      <c r="CO287" s="9"/>
      <c r="CP287" s="9"/>
      <c r="CQ287" s="9"/>
      <c r="CR287" s="9"/>
      <c r="CS287" s="9"/>
      <c r="CT287" s="9"/>
      <c r="CU287" s="9"/>
      <c r="CV287" s="9"/>
      <c r="CW287" s="9"/>
      <c r="CX287" s="9"/>
      <c r="CY287" s="9"/>
      <c r="CZ287" s="9"/>
      <c r="DA287" s="9"/>
      <c r="DB287" s="9"/>
      <c r="DC287" s="9"/>
      <c r="DD287" s="9"/>
      <c r="DE287" s="9"/>
      <c r="DF287" s="9"/>
      <c r="DG287" s="9"/>
      <c r="DH287" s="9"/>
      <c r="DI287" s="9"/>
      <c r="DJ287" s="9"/>
      <c r="DK287" s="9"/>
      <c r="DL287" s="9"/>
      <c r="DM287" s="9"/>
      <c r="DN287" s="9"/>
      <c r="DO287" s="9"/>
      <c r="DP287" s="9"/>
      <c r="DQ287" s="9"/>
      <c r="DR287" s="9"/>
      <c r="DS287" s="9"/>
    </row>
    <row r="288" spans="1:123">
      <c r="A288" s="4" t="str">
        <f t="shared" si="13"/>
        <v>AVRIL</v>
      </c>
      <c r="B288" s="4">
        <f t="shared" si="15"/>
        <v>15</v>
      </c>
      <c r="C288" s="4" t="str">
        <f t="shared" si="14"/>
        <v>VENDREDI</v>
      </c>
      <c r="D288" s="13">
        <v>43567</v>
      </c>
      <c r="E288" s="4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9"/>
      <c r="CN288" s="9"/>
      <c r="CO288" s="9"/>
      <c r="CP288" s="9"/>
      <c r="CQ288" s="9"/>
      <c r="CR288" s="9"/>
      <c r="CS288" s="9"/>
      <c r="CT288" s="9"/>
      <c r="CU288" s="9"/>
      <c r="CV288" s="9"/>
      <c r="CW288" s="9"/>
      <c r="CX288" s="9"/>
      <c r="CY288" s="9"/>
      <c r="CZ288" s="9"/>
      <c r="DA288" s="9"/>
      <c r="DB288" s="9"/>
      <c r="DC288" s="9"/>
      <c r="DD288" s="9"/>
      <c r="DE288" s="9"/>
      <c r="DF288" s="9"/>
      <c r="DG288" s="9"/>
      <c r="DH288" s="9"/>
      <c r="DI288" s="9"/>
      <c r="DJ288" s="9"/>
      <c r="DK288" s="9"/>
      <c r="DL288" s="9"/>
      <c r="DM288" s="9"/>
      <c r="DN288" s="9"/>
      <c r="DO288" s="9"/>
      <c r="DP288" s="9"/>
      <c r="DQ288" s="9"/>
      <c r="DR288" s="9"/>
      <c r="DS288" s="9"/>
    </row>
    <row r="289" spans="1:123">
      <c r="A289" s="4" t="str">
        <f t="shared" si="13"/>
        <v>AVRIL</v>
      </c>
      <c r="B289" s="4">
        <f t="shared" si="15"/>
        <v>15</v>
      </c>
      <c r="C289" s="4" t="str">
        <f t="shared" si="14"/>
        <v>SAMEDI</v>
      </c>
      <c r="D289" s="13">
        <v>43568</v>
      </c>
      <c r="E289" s="4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9"/>
      <c r="CN289" s="9"/>
      <c r="CO289" s="9"/>
      <c r="CP289" s="9"/>
      <c r="CQ289" s="9"/>
      <c r="CR289" s="9"/>
      <c r="CS289" s="9"/>
      <c r="CT289" s="9"/>
      <c r="CU289" s="9"/>
      <c r="CV289" s="9"/>
      <c r="CW289" s="9"/>
      <c r="CX289" s="9"/>
      <c r="CY289" s="9"/>
      <c r="CZ289" s="9"/>
      <c r="DA289" s="9"/>
      <c r="DB289" s="9"/>
      <c r="DC289" s="9"/>
      <c r="DD289" s="9"/>
      <c r="DE289" s="9"/>
      <c r="DF289" s="9"/>
      <c r="DG289" s="9"/>
      <c r="DH289" s="9"/>
      <c r="DI289" s="9"/>
      <c r="DJ289" s="9"/>
      <c r="DK289" s="9"/>
      <c r="DL289" s="9"/>
      <c r="DM289" s="9"/>
      <c r="DN289" s="9"/>
      <c r="DO289" s="9"/>
      <c r="DP289" s="9"/>
      <c r="DQ289" s="9"/>
      <c r="DR289" s="9"/>
      <c r="DS289" s="9"/>
    </row>
    <row r="290" spans="1:123">
      <c r="A290" s="4" t="str">
        <f t="shared" si="13"/>
        <v>AVRIL</v>
      </c>
      <c r="B290" s="4">
        <f t="shared" si="15"/>
        <v>16</v>
      </c>
      <c r="C290" s="4" t="str">
        <f t="shared" si="14"/>
        <v>DIMANCHE</v>
      </c>
      <c r="D290" s="13">
        <v>43569</v>
      </c>
      <c r="E290" s="4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9"/>
      <c r="CN290" s="9"/>
      <c r="CO290" s="9"/>
      <c r="CP290" s="9"/>
      <c r="CQ290" s="9"/>
      <c r="CR290" s="9"/>
      <c r="CS290" s="9"/>
      <c r="CT290" s="9"/>
      <c r="CU290" s="9"/>
      <c r="CV290" s="9"/>
      <c r="CW290" s="9"/>
      <c r="CX290" s="9"/>
      <c r="CY290" s="9"/>
      <c r="CZ290" s="9"/>
      <c r="DA290" s="9"/>
      <c r="DB290" s="9"/>
      <c r="DC290" s="9"/>
      <c r="DD290" s="9"/>
      <c r="DE290" s="9"/>
      <c r="DF290" s="9"/>
      <c r="DG290" s="9"/>
      <c r="DH290" s="9"/>
      <c r="DI290" s="9"/>
      <c r="DJ290" s="9"/>
      <c r="DK290" s="9"/>
      <c r="DL290" s="9"/>
      <c r="DM290" s="9"/>
      <c r="DN290" s="9"/>
      <c r="DO290" s="9"/>
      <c r="DP290" s="9"/>
      <c r="DQ290" s="9"/>
      <c r="DR290" s="9"/>
      <c r="DS290" s="9"/>
    </row>
    <row r="291" spans="1:123">
      <c r="A291" s="4" t="str">
        <f t="shared" si="13"/>
        <v>AVRIL</v>
      </c>
      <c r="B291" s="4">
        <f t="shared" si="15"/>
        <v>16</v>
      </c>
      <c r="C291" s="4" t="str">
        <f t="shared" si="14"/>
        <v>LUNDI</v>
      </c>
      <c r="D291" s="13">
        <v>43570</v>
      </c>
      <c r="E291" s="4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9"/>
      <c r="CN291" s="9"/>
      <c r="CO291" s="9"/>
      <c r="CP291" s="9"/>
      <c r="CQ291" s="9"/>
      <c r="CR291" s="9"/>
      <c r="CS291" s="9"/>
      <c r="CT291" s="9"/>
      <c r="CU291" s="9"/>
      <c r="CV291" s="9"/>
      <c r="CW291" s="9"/>
      <c r="CX291" s="9"/>
      <c r="CY291" s="9"/>
      <c r="CZ291" s="9"/>
      <c r="DA291" s="9"/>
      <c r="DB291" s="9"/>
      <c r="DC291" s="9"/>
      <c r="DD291" s="9"/>
      <c r="DE291" s="9"/>
      <c r="DF291" s="9"/>
      <c r="DG291" s="9"/>
      <c r="DH291" s="9"/>
      <c r="DI291" s="9"/>
      <c r="DJ291" s="9"/>
      <c r="DK291" s="9"/>
      <c r="DL291" s="9"/>
      <c r="DM291" s="9"/>
      <c r="DN291" s="9"/>
      <c r="DO291" s="9"/>
      <c r="DP291" s="9"/>
      <c r="DQ291" s="9"/>
      <c r="DR291" s="9"/>
      <c r="DS291" s="9"/>
    </row>
    <row r="292" spans="1:123">
      <c r="A292" s="4" t="str">
        <f t="shared" si="13"/>
        <v>AVRIL</v>
      </c>
      <c r="B292" s="4">
        <f t="shared" si="15"/>
        <v>16</v>
      </c>
      <c r="C292" s="4" t="str">
        <f t="shared" si="14"/>
        <v>MARDI</v>
      </c>
      <c r="D292" s="13">
        <v>43571</v>
      </c>
      <c r="E292" s="4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9"/>
      <c r="CN292" s="9"/>
      <c r="CO292" s="9"/>
      <c r="CP292" s="9"/>
      <c r="CQ292" s="9"/>
      <c r="CR292" s="9"/>
      <c r="CS292" s="9"/>
      <c r="CT292" s="9"/>
      <c r="CU292" s="9"/>
      <c r="CV292" s="9"/>
      <c r="CW292" s="9"/>
      <c r="CX292" s="9"/>
      <c r="CY292" s="9"/>
      <c r="CZ292" s="9"/>
      <c r="DA292" s="9"/>
      <c r="DB292" s="9"/>
      <c r="DC292" s="9"/>
      <c r="DD292" s="9"/>
      <c r="DE292" s="9"/>
      <c r="DF292" s="9"/>
      <c r="DG292" s="9"/>
      <c r="DH292" s="9"/>
      <c r="DI292" s="9"/>
      <c r="DJ292" s="9"/>
      <c r="DK292" s="9"/>
      <c r="DL292" s="9"/>
      <c r="DM292" s="9"/>
      <c r="DN292" s="9"/>
      <c r="DO292" s="9"/>
      <c r="DP292" s="9"/>
      <c r="DQ292" s="9"/>
      <c r="DR292" s="9"/>
      <c r="DS292" s="9"/>
    </row>
    <row r="293" spans="1:123">
      <c r="A293" s="4" t="str">
        <f t="shared" si="13"/>
        <v>AVRIL</v>
      </c>
      <c r="B293" s="4">
        <f t="shared" si="15"/>
        <v>16</v>
      </c>
      <c r="C293" s="4" t="str">
        <f t="shared" si="14"/>
        <v>MERCREDI</v>
      </c>
      <c r="D293" s="13">
        <v>43572</v>
      </c>
      <c r="E293" s="4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9"/>
      <c r="CN293" s="9"/>
      <c r="CO293" s="9"/>
      <c r="CP293" s="9"/>
      <c r="CQ293" s="9"/>
      <c r="CR293" s="9"/>
      <c r="CS293" s="9"/>
      <c r="CT293" s="9"/>
      <c r="CU293" s="9"/>
      <c r="CV293" s="9"/>
      <c r="CW293" s="9"/>
      <c r="CX293" s="9"/>
      <c r="CY293" s="9"/>
      <c r="CZ293" s="9"/>
      <c r="DA293" s="9"/>
      <c r="DB293" s="9"/>
      <c r="DC293" s="9"/>
      <c r="DD293" s="9"/>
      <c r="DE293" s="9"/>
      <c r="DF293" s="9"/>
      <c r="DG293" s="9"/>
      <c r="DH293" s="9"/>
      <c r="DI293" s="9"/>
      <c r="DJ293" s="9"/>
      <c r="DK293" s="9"/>
      <c r="DL293" s="9"/>
      <c r="DM293" s="9"/>
      <c r="DN293" s="9"/>
      <c r="DO293" s="9"/>
      <c r="DP293" s="9"/>
      <c r="DQ293" s="9"/>
      <c r="DR293" s="9"/>
      <c r="DS293" s="9"/>
    </row>
    <row r="294" spans="1:123">
      <c r="A294" s="4" t="str">
        <f t="shared" si="13"/>
        <v>AVRIL</v>
      </c>
      <c r="B294" s="4">
        <f t="shared" si="15"/>
        <v>16</v>
      </c>
      <c r="C294" s="4" t="str">
        <f t="shared" si="14"/>
        <v>JEUDI</v>
      </c>
      <c r="D294" s="13">
        <v>43573</v>
      </c>
      <c r="E294" s="4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9"/>
      <c r="CN294" s="9"/>
      <c r="CO294" s="9"/>
      <c r="CP294" s="9"/>
      <c r="CQ294" s="9"/>
      <c r="CR294" s="9"/>
      <c r="CS294" s="9"/>
      <c r="CT294" s="9"/>
      <c r="CU294" s="9"/>
      <c r="CV294" s="9"/>
      <c r="CW294" s="9"/>
      <c r="CX294" s="9"/>
      <c r="CY294" s="9"/>
      <c r="CZ294" s="9"/>
      <c r="DA294" s="9"/>
      <c r="DB294" s="9"/>
      <c r="DC294" s="9"/>
      <c r="DD294" s="9"/>
      <c r="DE294" s="9"/>
      <c r="DF294" s="9"/>
      <c r="DG294" s="9"/>
      <c r="DH294" s="9"/>
      <c r="DI294" s="9"/>
      <c r="DJ294" s="9"/>
      <c r="DK294" s="9"/>
      <c r="DL294" s="9"/>
      <c r="DM294" s="9"/>
      <c r="DN294" s="9"/>
      <c r="DO294" s="9"/>
      <c r="DP294" s="9"/>
      <c r="DQ294" s="9"/>
      <c r="DR294" s="9"/>
      <c r="DS294" s="9"/>
    </row>
    <row r="295" spans="1:123">
      <c r="A295" s="4" t="str">
        <f t="shared" si="13"/>
        <v>AVRIL</v>
      </c>
      <c r="B295" s="4">
        <f t="shared" si="15"/>
        <v>16</v>
      </c>
      <c r="C295" s="4" t="str">
        <f t="shared" si="14"/>
        <v>VENDREDI</v>
      </c>
      <c r="D295" s="13">
        <v>43574</v>
      </c>
      <c r="E295" s="4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9"/>
      <c r="CN295" s="9"/>
      <c r="CO295" s="9"/>
      <c r="CP295" s="9"/>
      <c r="CQ295" s="9"/>
      <c r="CR295" s="9"/>
      <c r="CS295" s="9"/>
      <c r="CT295" s="9"/>
      <c r="CU295" s="9"/>
      <c r="CV295" s="9"/>
      <c r="CW295" s="9"/>
      <c r="CX295" s="9"/>
      <c r="CY295" s="9"/>
      <c r="CZ295" s="9"/>
      <c r="DA295" s="9"/>
      <c r="DB295" s="9"/>
      <c r="DC295" s="9"/>
      <c r="DD295" s="9"/>
      <c r="DE295" s="9"/>
      <c r="DF295" s="9"/>
      <c r="DG295" s="9"/>
      <c r="DH295" s="9"/>
      <c r="DI295" s="9"/>
      <c r="DJ295" s="9"/>
      <c r="DK295" s="9"/>
      <c r="DL295" s="9"/>
      <c r="DM295" s="9"/>
      <c r="DN295" s="9"/>
      <c r="DO295" s="9"/>
      <c r="DP295" s="9"/>
      <c r="DQ295" s="9"/>
      <c r="DR295" s="9"/>
      <c r="DS295" s="9"/>
    </row>
    <row r="296" spans="1:123">
      <c r="A296" s="4" t="str">
        <f t="shared" si="13"/>
        <v>AVRIL</v>
      </c>
      <c r="B296" s="4">
        <f t="shared" si="15"/>
        <v>16</v>
      </c>
      <c r="C296" s="4" t="str">
        <f t="shared" si="14"/>
        <v>SAMEDI</v>
      </c>
      <c r="D296" s="13">
        <v>43575</v>
      </c>
      <c r="E296" s="4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9"/>
      <c r="CN296" s="9"/>
      <c r="CO296" s="9"/>
      <c r="CP296" s="9"/>
      <c r="CQ296" s="9"/>
      <c r="CR296" s="9"/>
      <c r="CS296" s="9"/>
      <c r="CT296" s="9"/>
      <c r="CU296" s="9"/>
      <c r="CV296" s="9"/>
      <c r="CW296" s="9"/>
      <c r="CX296" s="9"/>
      <c r="CY296" s="9"/>
      <c r="CZ296" s="9"/>
      <c r="DA296" s="9"/>
      <c r="DB296" s="9"/>
      <c r="DC296" s="9"/>
      <c r="DD296" s="9"/>
      <c r="DE296" s="9"/>
      <c r="DF296" s="9"/>
      <c r="DG296" s="9"/>
      <c r="DH296" s="9"/>
      <c r="DI296" s="9"/>
      <c r="DJ296" s="9"/>
      <c r="DK296" s="9"/>
      <c r="DL296" s="9"/>
      <c r="DM296" s="9"/>
      <c r="DN296" s="9"/>
      <c r="DO296" s="9"/>
      <c r="DP296" s="9"/>
      <c r="DQ296" s="9"/>
      <c r="DR296" s="9"/>
      <c r="DS296" s="9"/>
    </row>
    <row r="297" spans="1:123">
      <c r="A297" s="4" t="str">
        <f t="shared" si="13"/>
        <v>AVRIL</v>
      </c>
      <c r="B297" s="4">
        <f t="shared" si="15"/>
        <v>17</v>
      </c>
      <c r="C297" s="4" t="str">
        <f t="shared" si="14"/>
        <v>DIMANCHE</v>
      </c>
      <c r="D297" s="13">
        <v>43576</v>
      </c>
      <c r="E297" s="4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9"/>
      <c r="CN297" s="9"/>
      <c r="CO297" s="9"/>
      <c r="CP297" s="9"/>
      <c r="CQ297" s="9"/>
      <c r="CR297" s="9"/>
      <c r="CS297" s="9"/>
      <c r="CT297" s="9"/>
      <c r="CU297" s="9"/>
      <c r="CV297" s="9"/>
      <c r="CW297" s="9"/>
      <c r="CX297" s="9"/>
      <c r="CY297" s="9"/>
      <c r="CZ297" s="9"/>
      <c r="DA297" s="9"/>
      <c r="DB297" s="9"/>
      <c r="DC297" s="9"/>
      <c r="DD297" s="9"/>
      <c r="DE297" s="9"/>
      <c r="DF297" s="9"/>
      <c r="DG297" s="9"/>
      <c r="DH297" s="9"/>
      <c r="DI297" s="9"/>
      <c r="DJ297" s="9"/>
      <c r="DK297" s="9"/>
      <c r="DL297" s="9"/>
      <c r="DM297" s="9"/>
      <c r="DN297" s="9"/>
      <c r="DO297" s="9"/>
      <c r="DP297" s="9"/>
      <c r="DQ297" s="9"/>
      <c r="DR297" s="9"/>
      <c r="DS297" s="9"/>
    </row>
    <row r="298" spans="1:123">
      <c r="A298" s="4" t="str">
        <f t="shared" si="13"/>
        <v>AVRIL</v>
      </c>
      <c r="B298" s="4">
        <f t="shared" si="15"/>
        <v>17</v>
      </c>
      <c r="C298" s="4" t="str">
        <f t="shared" si="14"/>
        <v>LUNDI</v>
      </c>
      <c r="D298" s="13">
        <v>43577</v>
      </c>
      <c r="E298" s="4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9"/>
      <c r="CN298" s="9"/>
      <c r="CO298" s="9"/>
      <c r="CP298" s="9"/>
      <c r="CQ298" s="9"/>
      <c r="CR298" s="9"/>
      <c r="CS298" s="9"/>
      <c r="CT298" s="9"/>
      <c r="CU298" s="9"/>
      <c r="CV298" s="9"/>
      <c r="CW298" s="9"/>
      <c r="CX298" s="9"/>
      <c r="CY298" s="9"/>
      <c r="CZ298" s="9"/>
      <c r="DA298" s="9"/>
      <c r="DB298" s="9"/>
      <c r="DC298" s="9"/>
      <c r="DD298" s="9"/>
      <c r="DE298" s="9"/>
      <c r="DF298" s="9"/>
      <c r="DG298" s="9"/>
      <c r="DH298" s="9"/>
      <c r="DI298" s="9"/>
      <c r="DJ298" s="9"/>
      <c r="DK298" s="9"/>
      <c r="DL298" s="9"/>
      <c r="DM298" s="9"/>
      <c r="DN298" s="9"/>
      <c r="DO298" s="9"/>
      <c r="DP298" s="9"/>
      <c r="DQ298" s="9"/>
      <c r="DR298" s="9"/>
      <c r="DS298" s="9"/>
    </row>
    <row r="299" spans="1:123">
      <c r="A299" s="4" t="str">
        <f t="shared" si="13"/>
        <v>AVRIL</v>
      </c>
      <c r="B299" s="4">
        <f t="shared" si="15"/>
        <v>17</v>
      </c>
      <c r="C299" s="4" t="str">
        <f t="shared" si="14"/>
        <v>MARDI</v>
      </c>
      <c r="D299" s="13">
        <v>43578</v>
      </c>
      <c r="E299" s="4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9"/>
      <c r="CN299" s="9"/>
      <c r="CO299" s="9"/>
      <c r="CP299" s="9"/>
      <c r="CQ299" s="9"/>
      <c r="CR299" s="9"/>
      <c r="CS299" s="9"/>
      <c r="CT299" s="9"/>
      <c r="CU299" s="9"/>
      <c r="CV299" s="9"/>
      <c r="CW299" s="9"/>
      <c r="CX299" s="9"/>
      <c r="CY299" s="9"/>
      <c r="CZ299" s="9"/>
      <c r="DA299" s="9"/>
      <c r="DB299" s="9"/>
      <c r="DC299" s="9"/>
      <c r="DD299" s="9"/>
      <c r="DE299" s="9"/>
      <c r="DF299" s="9"/>
      <c r="DG299" s="9"/>
      <c r="DH299" s="9"/>
      <c r="DI299" s="9"/>
      <c r="DJ299" s="9"/>
      <c r="DK299" s="9"/>
      <c r="DL299" s="9"/>
      <c r="DM299" s="9"/>
      <c r="DN299" s="9"/>
      <c r="DO299" s="9"/>
      <c r="DP299" s="9"/>
      <c r="DQ299" s="9"/>
      <c r="DR299" s="9"/>
      <c r="DS299" s="9"/>
    </row>
    <row r="300" spans="1:123">
      <c r="A300" s="4" t="str">
        <f t="shared" si="13"/>
        <v>AVRIL</v>
      </c>
      <c r="B300" s="4">
        <f t="shared" si="15"/>
        <v>17</v>
      </c>
      <c r="C300" s="4" t="str">
        <f t="shared" si="14"/>
        <v>MERCREDI</v>
      </c>
      <c r="D300" s="13">
        <v>43579</v>
      </c>
      <c r="E300" s="4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9"/>
      <c r="CN300" s="9"/>
      <c r="CO300" s="9"/>
      <c r="CP300" s="9"/>
      <c r="CQ300" s="9"/>
      <c r="CR300" s="9"/>
      <c r="CS300" s="9"/>
      <c r="CT300" s="9"/>
      <c r="CU300" s="9"/>
      <c r="CV300" s="9"/>
      <c r="CW300" s="9"/>
      <c r="CX300" s="9"/>
      <c r="CY300" s="9"/>
      <c r="CZ300" s="9"/>
      <c r="DA300" s="9"/>
      <c r="DB300" s="9"/>
      <c r="DC300" s="9"/>
      <c r="DD300" s="9"/>
      <c r="DE300" s="9"/>
      <c r="DF300" s="9"/>
      <c r="DG300" s="9"/>
      <c r="DH300" s="9"/>
      <c r="DI300" s="9"/>
      <c r="DJ300" s="9"/>
      <c r="DK300" s="9"/>
      <c r="DL300" s="9"/>
      <c r="DM300" s="9"/>
      <c r="DN300" s="9"/>
      <c r="DO300" s="9"/>
      <c r="DP300" s="9"/>
      <c r="DQ300" s="9"/>
      <c r="DR300" s="9"/>
      <c r="DS300" s="9"/>
    </row>
    <row r="301" spans="1:123">
      <c r="A301" s="4" t="str">
        <f t="shared" si="13"/>
        <v>AVRIL</v>
      </c>
      <c r="B301" s="4">
        <f t="shared" si="15"/>
        <v>17</v>
      </c>
      <c r="C301" s="4" t="str">
        <f t="shared" si="14"/>
        <v>JEUDI</v>
      </c>
      <c r="D301" s="13">
        <v>43580</v>
      </c>
      <c r="E301" s="4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9"/>
      <c r="CN301" s="9"/>
      <c r="CO301" s="9"/>
      <c r="CP301" s="9"/>
      <c r="CQ301" s="9"/>
      <c r="CR301" s="9"/>
      <c r="CS301" s="9"/>
      <c r="CT301" s="9"/>
      <c r="CU301" s="9"/>
      <c r="CV301" s="9"/>
      <c r="CW301" s="9"/>
      <c r="CX301" s="9"/>
      <c r="CY301" s="9"/>
      <c r="CZ301" s="9"/>
      <c r="DA301" s="9"/>
      <c r="DB301" s="9"/>
      <c r="DC301" s="9"/>
      <c r="DD301" s="9"/>
      <c r="DE301" s="9"/>
      <c r="DF301" s="9"/>
      <c r="DG301" s="9"/>
      <c r="DH301" s="9"/>
      <c r="DI301" s="9"/>
      <c r="DJ301" s="9"/>
      <c r="DK301" s="9"/>
      <c r="DL301" s="9"/>
      <c r="DM301" s="9"/>
      <c r="DN301" s="9"/>
      <c r="DO301" s="9"/>
      <c r="DP301" s="9"/>
      <c r="DQ301" s="9"/>
      <c r="DR301" s="9"/>
      <c r="DS301" s="9"/>
    </row>
    <row r="302" spans="1:123">
      <c r="A302" s="4" t="str">
        <f t="shared" si="13"/>
        <v>AVRIL</v>
      </c>
      <c r="B302" s="4">
        <f t="shared" si="15"/>
        <v>17</v>
      </c>
      <c r="C302" s="4" t="str">
        <f t="shared" si="14"/>
        <v>VENDREDI</v>
      </c>
      <c r="D302" s="13">
        <v>43581</v>
      </c>
      <c r="E302" s="4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9"/>
      <c r="CN302" s="9"/>
      <c r="CO302" s="9"/>
      <c r="CP302" s="9"/>
      <c r="CQ302" s="9"/>
      <c r="CR302" s="9"/>
      <c r="CS302" s="9"/>
      <c r="CT302" s="9"/>
      <c r="CU302" s="9"/>
      <c r="CV302" s="9"/>
      <c r="CW302" s="9"/>
      <c r="CX302" s="9"/>
      <c r="CY302" s="9"/>
      <c r="CZ302" s="9"/>
      <c r="DA302" s="9"/>
      <c r="DB302" s="9"/>
      <c r="DC302" s="9"/>
      <c r="DD302" s="9"/>
      <c r="DE302" s="9"/>
      <c r="DF302" s="9"/>
      <c r="DG302" s="9"/>
      <c r="DH302" s="9"/>
      <c r="DI302" s="9"/>
      <c r="DJ302" s="9"/>
      <c r="DK302" s="9"/>
      <c r="DL302" s="9"/>
      <c r="DM302" s="9"/>
      <c r="DN302" s="9"/>
      <c r="DO302" s="9"/>
      <c r="DP302" s="9"/>
      <c r="DQ302" s="9"/>
      <c r="DR302" s="9"/>
      <c r="DS302" s="9"/>
    </row>
    <row r="303" spans="1:123">
      <c r="A303" s="4" t="str">
        <f t="shared" si="13"/>
        <v>AVRIL</v>
      </c>
      <c r="B303" s="4">
        <f t="shared" si="15"/>
        <v>17</v>
      </c>
      <c r="C303" s="4" t="str">
        <f t="shared" si="14"/>
        <v>SAMEDI</v>
      </c>
      <c r="D303" s="13">
        <v>43582</v>
      </c>
      <c r="E303" s="4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9"/>
      <c r="CN303" s="9"/>
      <c r="CO303" s="9"/>
      <c r="CP303" s="9"/>
      <c r="CQ303" s="9"/>
      <c r="CR303" s="9"/>
      <c r="CS303" s="9"/>
      <c r="CT303" s="9"/>
      <c r="CU303" s="9"/>
      <c r="CV303" s="9"/>
      <c r="CW303" s="9"/>
      <c r="CX303" s="9"/>
      <c r="CY303" s="9"/>
      <c r="CZ303" s="9"/>
      <c r="DA303" s="9"/>
      <c r="DB303" s="9"/>
      <c r="DC303" s="9"/>
      <c r="DD303" s="9"/>
      <c r="DE303" s="9"/>
      <c r="DF303" s="9"/>
      <c r="DG303" s="9"/>
      <c r="DH303" s="9"/>
      <c r="DI303" s="9"/>
      <c r="DJ303" s="9"/>
      <c r="DK303" s="9"/>
      <c r="DL303" s="9"/>
      <c r="DM303" s="9"/>
      <c r="DN303" s="9"/>
      <c r="DO303" s="9"/>
      <c r="DP303" s="9"/>
      <c r="DQ303" s="9"/>
      <c r="DR303" s="9"/>
      <c r="DS303" s="9"/>
    </row>
    <row r="304" spans="1:123">
      <c r="A304" s="4" t="str">
        <f t="shared" si="13"/>
        <v>AVRIL</v>
      </c>
      <c r="B304" s="4">
        <f t="shared" si="15"/>
        <v>18</v>
      </c>
      <c r="C304" s="4" t="str">
        <f t="shared" si="14"/>
        <v>DIMANCHE</v>
      </c>
      <c r="D304" s="13">
        <v>43583</v>
      </c>
      <c r="E304" s="4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9"/>
      <c r="CN304" s="9"/>
      <c r="CO304" s="9"/>
      <c r="CP304" s="9"/>
      <c r="CQ304" s="9"/>
      <c r="CR304" s="9"/>
      <c r="CS304" s="9"/>
      <c r="CT304" s="9"/>
      <c r="CU304" s="9"/>
      <c r="CV304" s="9"/>
      <c r="CW304" s="9"/>
      <c r="CX304" s="9"/>
      <c r="CY304" s="9"/>
      <c r="CZ304" s="9"/>
      <c r="DA304" s="9"/>
      <c r="DB304" s="9"/>
      <c r="DC304" s="9"/>
      <c r="DD304" s="9"/>
      <c r="DE304" s="9"/>
      <c r="DF304" s="9"/>
      <c r="DG304" s="9"/>
      <c r="DH304" s="9"/>
      <c r="DI304" s="9"/>
      <c r="DJ304" s="9"/>
      <c r="DK304" s="9"/>
      <c r="DL304" s="9"/>
      <c r="DM304" s="9"/>
      <c r="DN304" s="9"/>
      <c r="DO304" s="9"/>
      <c r="DP304" s="9"/>
      <c r="DQ304" s="9"/>
      <c r="DR304" s="9"/>
      <c r="DS304" s="9"/>
    </row>
    <row r="305" spans="1:123">
      <c r="A305" s="4" t="str">
        <f t="shared" si="13"/>
        <v>AVRIL</v>
      </c>
      <c r="B305" s="4">
        <f t="shared" si="15"/>
        <v>18</v>
      </c>
      <c r="C305" s="4" t="str">
        <f t="shared" si="14"/>
        <v>LUNDI</v>
      </c>
      <c r="D305" s="13">
        <v>43584</v>
      </c>
      <c r="E305" s="4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9"/>
      <c r="CN305" s="9"/>
      <c r="CO305" s="9"/>
      <c r="CP305" s="9"/>
      <c r="CQ305" s="9"/>
      <c r="CR305" s="9"/>
      <c r="CS305" s="9"/>
      <c r="CT305" s="9"/>
      <c r="CU305" s="9"/>
      <c r="CV305" s="9"/>
      <c r="CW305" s="9"/>
      <c r="CX305" s="9"/>
      <c r="CY305" s="9"/>
      <c r="CZ305" s="9"/>
      <c r="DA305" s="9"/>
      <c r="DB305" s="9"/>
      <c r="DC305" s="9"/>
      <c r="DD305" s="9"/>
      <c r="DE305" s="9"/>
      <c r="DF305" s="9"/>
      <c r="DG305" s="9"/>
      <c r="DH305" s="9"/>
      <c r="DI305" s="9"/>
      <c r="DJ305" s="9"/>
      <c r="DK305" s="9"/>
      <c r="DL305" s="9"/>
      <c r="DM305" s="9"/>
      <c r="DN305" s="9"/>
      <c r="DO305" s="9"/>
      <c r="DP305" s="9"/>
      <c r="DQ305" s="9"/>
      <c r="DR305" s="9"/>
      <c r="DS305" s="9"/>
    </row>
    <row r="306" spans="1:123">
      <c r="A306" s="4" t="str">
        <f t="shared" si="13"/>
        <v>AVRIL</v>
      </c>
      <c r="B306" s="4">
        <f t="shared" si="15"/>
        <v>18</v>
      </c>
      <c r="C306" s="4" t="str">
        <f t="shared" si="14"/>
        <v>MARDI</v>
      </c>
      <c r="D306" s="13">
        <v>43585</v>
      </c>
      <c r="E306" s="4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9"/>
      <c r="CN306" s="9"/>
      <c r="CO306" s="9"/>
      <c r="CP306" s="9"/>
      <c r="CQ306" s="9"/>
      <c r="CR306" s="9"/>
      <c r="CS306" s="9"/>
      <c r="CT306" s="9"/>
      <c r="CU306" s="9"/>
      <c r="CV306" s="9"/>
      <c r="CW306" s="9"/>
      <c r="CX306" s="9"/>
      <c r="CY306" s="9"/>
      <c r="CZ306" s="9"/>
      <c r="DA306" s="9"/>
      <c r="DB306" s="9"/>
      <c r="DC306" s="9"/>
      <c r="DD306" s="9"/>
      <c r="DE306" s="9"/>
      <c r="DF306" s="9"/>
      <c r="DG306" s="9"/>
      <c r="DH306" s="9"/>
      <c r="DI306" s="9"/>
      <c r="DJ306" s="9"/>
      <c r="DK306" s="9"/>
      <c r="DL306" s="9"/>
      <c r="DM306" s="9"/>
      <c r="DN306" s="9"/>
      <c r="DO306" s="9"/>
      <c r="DP306" s="9"/>
      <c r="DQ306" s="9"/>
      <c r="DR306" s="9"/>
      <c r="DS306" s="9"/>
    </row>
    <row r="307" spans="1:123">
      <c r="A307" s="4" t="str">
        <f t="shared" si="13"/>
        <v>MAI</v>
      </c>
      <c r="B307" s="4">
        <f t="shared" si="15"/>
        <v>18</v>
      </c>
      <c r="C307" s="4" t="str">
        <f t="shared" si="14"/>
        <v>MERCREDI</v>
      </c>
      <c r="D307" s="13">
        <v>43586</v>
      </c>
      <c r="E307" s="4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9"/>
      <c r="CN307" s="9"/>
      <c r="CO307" s="9"/>
      <c r="CP307" s="9"/>
      <c r="CQ307" s="9"/>
      <c r="CR307" s="9"/>
      <c r="CS307" s="9"/>
      <c r="CT307" s="9"/>
      <c r="CU307" s="9"/>
      <c r="CV307" s="9"/>
      <c r="CW307" s="9"/>
      <c r="CX307" s="9"/>
      <c r="CY307" s="9"/>
      <c r="CZ307" s="9"/>
      <c r="DA307" s="9"/>
      <c r="DB307" s="9"/>
      <c r="DC307" s="9"/>
      <c r="DD307" s="9"/>
      <c r="DE307" s="9"/>
      <c r="DF307" s="9"/>
      <c r="DG307" s="9"/>
      <c r="DH307" s="9"/>
      <c r="DI307" s="9"/>
      <c r="DJ307" s="9"/>
      <c r="DK307" s="9"/>
      <c r="DL307" s="9"/>
      <c r="DM307" s="9"/>
      <c r="DN307" s="9"/>
      <c r="DO307" s="9"/>
      <c r="DP307" s="9"/>
      <c r="DQ307" s="9"/>
      <c r="DR307" s="9"/>
      <c r="DS307" s="9"/>
    </row>
    <row r="308" spans="1:123">
      <c r="A308" s="4" t="str">
        <f t="shared" si="13"/>
        <v>MAI</v>
      </c>
      <c r="B308" s="4">
        <f t="shared" si="15"/>
        <v>18</v>
      </c>
      <c r="C308" s="4" t="str">
        <f t="shared" si="14"/>
        <v>JEUDI</v>
      </c>
      <c r="D308" s="13">
        <v>43587</v>
      </c>
      <c r="E308" s="4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9"/>
      <c r="CN308" s="9"/>
      <c r="CO308" s="9"/>
      <c r="CP308" s="9"/>
      <c r="CQ308" s="9"/>
      <c r="CR308" s="9"/>
      <c r="CS308" s="9"/>
      <c r="CT308" s="9"/>
      <c r="CU308" s="9"/>
      <c r="CV308" s="9"/>
      <c r="CW308" s="9"/>
      <c r="CX308" s="9"/>
      <c r="CY308" s="9"/>
      <c r="CZ308" s="9"/>
      <c r="DA308" s="9"/>
      <c r="DB308" s="9"/>
      <c r="DC308" s="9"/>
      <c r="DD308" s="9"/>
      <c r="DE308" s="9"/>
      <c r="DF308" s="9"/>
      <c r="DG308" s="9"/>
      <c r="DH308" s="9"/>
      <c r="DI308" s="9"/>
      <c r="DJ308" s="9"/>
      <c r="DK308" s="9"/>
      <c r="DL308" s="9"/>
      <c r="DM308" s="9"/>
      <c r="DN308" s="9"/>
      <c r="DO308" s="9"/>
      <c r="DP308" s="9"/>
      <c r="DQ308" s="9"/>
      <c r="DR308" s="9"/>
      <c r="DS308" s="9"/>
    </row>
    <row r="309" spans="1:123">
      <c r="A309" s="4" t="str">
        <f t="shared" si="13"/>
        <v>MAI</v>
      </c>
      <c r="B309" s="4">
        <f t="shared" si="15"/>
        <v>18</v>
      </c>
      <c r="C309" s="4" t="str">
        <f t="shared" si="14"/>
        <v>VENDREDI</v>
      </c>
      <c r="D309" s="13">
        <v>43588</v>
      </c>
      <c r="E309" s="4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9"/>
      <c r="CN309" s="9"/>
      <c r="CO309" s="9"/>
      <c r="CP309" s="9"/>
      <c r="CQ309" s="9"/>
      <c r="CR309" s="9"/>
      <c r="CS309" s="9"/>
      <c r="CT309" s="9"/>
      <c r="CU309" s="9"/>
      <c r="CV309" s="9"/>
      <c r="CW309" s="9"/>
      <c r="CX309" s="9"/>
      <c r="CY309" s="9"/>
      <c r="CZ309" s="9"/>
      <c r="DA309" s="9"/>
      <c r="DB309" s="9"/>
      <c r="DC309" s="9"/>
      <c r="DD309" s="9"/>
      <c r="DE309" s="9"/>
      <c r="DF309" s="9"/>
      <c r="DG309" s="9"/>
      <c r="DH309" s="9"/>
      <c r="DI309" s="9"/>
      <c r="DJ309" s="9"/>
      <c r="DK309" s="9"/>
      <c r="DL309" s="9"/>
      <c r="DM309" s="9"/>
      <c r="DN309" s="9"/>
      <c r="DO309" s="9"/>
      <c r="DP309" s="9"/>
      <c r="DQ309" s="9"/>
      <c r="DR309" s="9"/>
      <c r="DS309" s="9"/>
    </row>
    <row r="310" spans="1:123">
      <c r="A310" s="4" t="str">
        <f t="shared" si="13"/>
        <v>MAI</v>
      </c>
      <c r="B310" s="4">
        <f t="shared" si="15"/>
        <v>18</v>
      </c>
      <c r="C310" s="4" t="str">
        <f t="shared" si="14"/>
        <v>SAMEDI</v>
      </c>
      <c r="D310" s="13">
        <v>43589</v>
      </c>
      <c r="E310" s="4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9"/>
      <c r="CN310" s="9"/>
      <c r="CO310" s="9"/>
      <c r="CP310" s="9"/>
      <c r="CQ310" s="9"/>
      <c r="CR310" s="9"/>
      <c r="CS310" s="9"/>
      <c r="CT310" s="9"/>
      <c r="CU310" s="9"/>
      <c r="CV310" s="9"/>
      <c r="CW310" s="9"/>
      <c r="CX310" s="9"/>
      <c r="CY310" s="9"/>
      <c r="CZ310" s="9"/>
      <c r="DA310" s="9"/>
      <c r="DB310" s="9"/>
      <c r="DC310" s="9"/>
      <c r="DD310" s="9"/>
      <c r="DE310" s="9"/>
      <c r="DF310" s="9"/>
      <c r="DG310" s="9"/>
      <c r="DH310" s="9"/>
      <c r="DI310" s="9"/>
      <c r="DJ310" s="9"/>
      <c r="DK310" s="9"/>
      <c r="DL310" s="9"/>
      <c r="DM310" s="9"/>
      <c r="DN310" s="9"/>
      <c r="DO310" s="9"/>
      <c r="DP310" s="9"/>
      <c r="DQ310" s="9"/>
      <c r="DR310" s="9"/>
      <c r="DS310" s="9"/>
    </row>
    <row r="311" spans="1:123">
      <c r="A311" s="4" t="str">
        <f t="shared" si="13"/>
        <v>MAI</v>
      </c>
      <c r="B311" s="4">
        <f t="shared" si="15"/>
        <v>19</v>
      </c>
      <c r="C311" s="4" t="str">
        <f t="shared" si="14"/>
        <v>DIMANCHE</v>
      </c>
      <c r="D311" s="13">
        <v>43590</v>
      </c>
      <c r="E311" s="4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9"/>
      <c r="CN311" s="9"/>
      <c r="CO311" s="9"/>
      <c r="CP311" s="9"/>
      <c r="CQ311" s="9"/>
      <c r="CR311" s="9"/>
      <c r="CS311" s="9"/>
      <c r="CT311" s="9"/>
      <c r="CU311" s="9"/>
      <c r="CV311" s="9"/>
      <c r="CW311" s="9"/>
      <c r="CX311" s="9"/>
      <c r="CY311" s="9"/>
      <c r="CZ311" s="9"/>
      <c r="DA311" s="9"/>
      <c r="DB311" s="9"/>
      <c r="DC311" s="9"/>
      <c r="DD311" s="9"/>
      <c r="DE311" s="9"/>
      <c r="DF311" s="9"/>
      <c r="DG311" s="9"/>
      <c r="DH311" s="9"/>
      <c r="DI311" s="9"/>
      <c r="DJ311" s="9"/>
      <c r="DK311" s="9"/>
      <c r="DL311" s="9"/>
      <c r="DM311" s="9"/>
      <c r="DN311" s="9"/>
      <c r="DO311" s="9"/>
      <c r="DP311" s="9"/>
      <c r="DQ311" s="9"/>
      <c r="DR311" s="9"/>
      <c r="DS311" s="9"/>
    </row>
    <row r="312" spans="1:123">
      <c r="A312" s="4" t="str">
        <f t="shared" si="13"/>
        <v>MAI</v>
      </c>
      <c r="B312" s="4">
        <f t="shared" si="15"/>
        <v>19</v>
      </c>
      <c r="C312" s="4" t="str">
        <f t="shared" si="14"/>
        <v>LUNDI</v>
      </c>
      <c r="D312" s="13">
        <v>43591</v>
      </c>
      <c r="E312" s="4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9"/>
      <c r="CN312" s="9"/>
      <c r="CO312" s="9"/>
      <c r="CP312" s="9"/>
      <c r="CQ312" s="9"/>
      <c r="CR312" s="9"/>
      <c r="CS312" s="9"/>
      <c r="CT312" s="9"/>
      <c r="CU312" s="9"/>
      <c r="CV312" s="9"/>
      <c r="CW312" s="9"/>
      <c r="CX312" s="9"/>
      <c r="CY312" s="9"/>
      <c r="CZ312" s="9"/>
      <c r="DA312" s="9"/>
      <c r="DB312" s="9"/>
      <c r="DC312" s="9"/>
      <c r="DD312" s="9"/>
      <c r="DE312" s="9"/>
      <c r="DF312" s="9"/>
      <c r="DG312" s="9"/>
      <c r="DH312" s="9"/>
      <c r="DI312" s="9"/>
      <c r="DJ312" s="9"/>
      <c r="DK312" s="9"/>
      <c r="DL312" s="9"/>
      <c r="DM312" s="9"/>
      <c r="DN312" s="9"/>
      <c r="DO312" s="9"/>
      <c r="DP312" s="9"/>
      <c r="DQ312" s="9"/>
      <c r="DR312" s="9"/>
      <c r="DS312" s="9"/>
    </row>
    <row r="313" spans="1:123">
      <c r="A313" s="4" t="str">
        <f t="shared" si="13"/>
        <v>MAI</v>
      </c>
      <c r="B313" s="4">
        <f t="shared" si="15"/>
        <v>19</v>
      </c>
      <c r="C313" s="4" t="str">
        <f t="shared" si="14"/>
        <v>MARDI</v>
      </c>
      <c r="D313" s="13">
        <v>43592</v>
      </c>
      <c r="E313" s="4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9"/>
      <c r="CN313" s="9"/>
      <c r="CO313" s="9"/>
      <c r="CP313" s="9"/>
      <c r="CQ313" s="9"/>
      <c r="CR313" s="9"/>
      <c r="CS313" s="9"/>
      <c r="CT313" s="9"/>
      <c r="CU313" s="9"/>
      <c r="CV313" s="9"/>
      <c r="CW313" s="9"/>
      <c r="CX313" s="9"/>
      <c r="CY313" s="9"/>
      <c r="CZ313" s="9"/>
      <c r="DA313" s="9"/>
      <c r="DB313" s="9"/>
      <c r="DC313" s="9"/>
      <c r="DD313" s="9"/>
      <c r="DE313" s="9"/>
      <c r="DF313" s="9"/>
      <c r="DG313" s="9"/>
      <c r="DH313" s="9"/>
      <c r="DI313" s="9"/>
      <c r="DJ313" s="9"/>
      <c r="DK313" s="9"/>
      <c r="DL313" s="9"/>
      <c r="DM313" s="9"/>
      <c r="DN313" s="9"/>
      <c r="DO313" s="9"/>
      <c r="DP313" s="9"/>
      <c r="DQ313" s="9"/>
      <c r="DR313" s="9"/>
      <c r="DS313" s="9"/>
    </row>
    <row r="314" spans="1:123">
      <c r="A314" s="4" t="str">
        <f t="shared" si="13"/>
        <v>MAI</v>
      </c>
      <c r="B314" s="4">
        <f t="shared" si="15"/>
        <v>19</v>
      </c>
      <c r="C314" s="4" t="str">
        <f t="shared" si="14"/>
        <v>MERCREDI</v>
      </c>
      <c r="D314" s="13">
        <v>43593</v>
      </c>
      <c r="E314" s="4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9"/>
      <c r="CN314" s="9"/>
      <c r="CO314" s="9"/>
      <c r="CP314" s="9"/>
      <c r="CQ314" s="9"/>
      <c r="CR314" s="9"/>
      <c r="CS314" s="9"/>
      <c r="CT314" s="9"/>
      <c r="CU314" s="9"/>
      <c r="CV314" s="9"/>
      <c r="CW314" s="9"/>
      <c r="CX314" s="9"/>
      <c r="CY314" s="9"/>
      <c r="CZ314" s="9"/>
      <c r="DA314" s="9"/>
      <c r="DB314" s="9"/>
      <c r="DC314" s="9"/>
      <c r="DD314" s="9"/>
      <c r="DE314" s="9"/>
      <c r="DF314" s="9"/>
      <c r="DG314" s="9"/>
      <c r="DH314" s="9"/>
      <c r="DI314" s="9"/>
      <c r="DJ314" s="9"/>
      <c r="DK314" s="9"/>
      <c r="DL314" s="9"/>
      <c r="DM314" s="9"/>
      <c r="DN314" s="9"/>
      <c r="DO314" s="9"/>
      <c r="DP314" s="9"/>
      <c r="DQ314" s="9"/>
      <c r="DR314" s="9"/>
      <c r="DS314" s="9"/>
    </row>
    <row r="315" spans="1:123">
      <c r="A315" s="4" t="str">
        <f t="shared" si="13"/>
        <v>MAI</v>
      </c>
      <c r="B315" s="4">
        <f t="shared" si="15"/>
        <v>19</v>
      </c>
      <c r="C315" s="4" t="str">
        <f t="shared" si="14"/>
        <v>JEUDI</v>
      </c>
      <c r="D315" s="13">
        <v>43594</v>
      </c>
      <c r="E315" s="4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9"/>
      <c r="CN315" s="9"/>
      <c r="CO315" s="9"/>
      <c r="CP315" s="9"/>
      <c r="CQ315" s="9"/>
      <c r="CR315" s="9"/>
      <c r="CS315" s="9"/>
      <c r="CT315" s="9"/>
      <c r="CU315" s="9"/>
      <c r="CV315" s="9"/>
      <c r="CW315" s="9"/>
      <c r="CX315" s="9"/>
      <c r="CY315" s="9"/>
      <c r="CZ315" s="9"/>
      <c r="DA315" s="9"/>
      <c r="DB315" s="9"/>
      <c r="DC315" s="9"/>
      <c r="DD315" s="9"/>
      <c r="DE315" s="9"/>
      <c r="DF315" s="9"/>
      <c r="DG315" s="9"/>
      <c r="DH315" s="9"/>
      <c r="DI315" s="9"/>
      <c r="DJ315" s="9"/>
      <c r="DK315" s="9"/>
      <c r="DL315" s="9"/>
      <c r="DM315" s="9"/>
      <c r="DN315" s="9"/>
      <c r="DO315" s="9"/>
      <c r="DP315" s="9"/>
      <c r="DQ315" s="9"/>
      <c r="DR315" s="9"/>
      <c r="DS315" s="9"/>
    </row>
    <row r="316" spans="1:123">
      <c r="A316" s="4" t="str">
        <f t="shared" si="13"/>
        <v>MAI</v>
      </c>
      <c r="B316" s="4">
        <f t="shared" si="15"/>
        <v>19</v>
      </c>
      <c r="C316" s="4" t="str">
        <f t="shared" si="14"/>
        <v>VENDREDI</v>
      </c>
      <c r="D316" s="13">
        <v>43595</v>
      </c>
      <c r="E316" s="4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9"/>
      <c r="CN316" s="9"/>
      <c r="CO316" s="9"/>
      <c r="CP316" s="9"/>
      <c r="CQ316" s="9"/>
      <c r="CR316" s="9"/>
      <c r="CS316" s="9"/>
      <c r="CT316" s="9"/>
      <c r="CU316" s="9"/>
      <c r="CV316" s="9"/>
      <c r="CW316" s="9"/>
      <c r="CX316" s="9"/>
      <c r="CY316" s="9"/>
      <c r="CZ316" s="9"/>
      <c r="DA316" s="9"/>
      <c r="DB316" s="9"/>
      <c r="DC316" s="9"/>
      <c r="DD316" s="9"/>
      <c r="DE316" s="9"/>
      <c r="DF316" s="9"/>
      <c r="DG316" s="9"/>
      <c r="DH316" s="9"/>
      <c r="DI316" s="9"/>
      <c r="DJ316" s="9"/>
      <c r="DK316" s="9"/>
      <c r="DL316" s="9"/>
      <c r="DM316" s="9"/>
      <c r="DN316" s="9"/>
      <c r="DO316" s="9"/>
      <c r="DP316" s="9"/>
      <c r="DQ316" s="9"/>
      <c r="DR316" s="9"/>
      <c r="DS316" s="9"/>
    </row>
    <row r="317" spans="1:123">
      <c r="A317" s="4" t="str">
        <f t="shared" si="13"/>
        <v>MAI</v>
      </c>
      <c r="B317" s="4">
        <f t="shared" si="15"/>
        <v>19</v>
      </c>
      <c r="C317" s="4" t="str">
        <f t="shared" si="14"/>
        <v>SAMEDI</v>
      </c>
      <c r="D317" s="13">
        <v>43596</v>
      </c>
      <c r="E317" s="4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9"/>
      <c r="CN317" s="9"/>
      <c r="CO317" s="9"/>
      <c r="CP317" s="9"/>
      <c r="CQ317" s="9"/>
      <c r="CR317" s="9"/>
      <c r="CS317" s="9"/>
      <c r="CT317" s="9"/>
      <c r="CU317" s="9"/>
      <c r="CV317" s="9"/>
      <c r="CW317" s="9"/>
      <c r="CX317" s="9"/>
      <c r="CY317" s="9"/>
      <c r="CZ317" s="9"/>
      <c r="DA317" s="9"/>
      <c r="DB317" s="9"/>
      <c r="DC317" s="9"/>
      <c r="DD317" s="9"/>
      <c r="DE317" s="9"/>
      <c r="DF317" s="9"/>
      <c r="DG317" s="9"/>
      <c r="DH317" s="9"/>
      <c r="DI317" s="9"/>
      <c r="DJ317" s="9"/>
      <c r="DK317" s="9"/>
      <c r="DL317" s="9"/>
      <c r="DM317" s="9"/>
      <c r="DN317" s="9"/>
      <c r="DO317" s="9"/>
      <c r="DP317" s="9"/>
      <c r="DQ317" s="9"/>
      <c r="DR317" s="9"/>
      <c r="DS317" s="9"/>
    </row>
    <row r="318" spans="1:123">
      <c r="A318" s="4" t="str">
        <f t="shared" si="13"/>
        <v>MAI</v>
      </c>
      <c r="B318" s="4">
        <f t="shared" si="15"/>
        <v>20</v>
      </c>
      <c r="C318" s="4" t="str">
        <f t="shared" si="14"/>
        <v>DIMANCHE</v>
      </c>
      <c r="D318" s="13">
        <v>43597</v>
      </c>
      <c r="E318" s="4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9"/>
      <c r="CN318" s="9"/>
      <c r="CO318" s="9"/>
      <c r="CP318" s="9"/>
      <c r="CQ318" s="9"/>
      <c r="CR318" s="9"/>
      <c r="CS318" s="9"/>
      <c r="CT318" s="9"/>
      <c r="CU318" s="9"/>
      <c r="CV318" s="9"/>
      <c r="CW318" s="9"/>
      <c r="CX318" s="9"/>
      <c r="CY318" s="9"/>
      <c r="CZ318" s="9"/>
      <c r="DA318" s="9"/>
      <c r="DB318" s="9"/>
      <c r="DC318" s="9"/>
      <c r="DD318" s="9"/>
      <c r="DE318" s="9"/>
      <c r="DF318" s="9"/>
      <c r="DG318" s="9"/>
      <c r="DH318" s="9"/>
      <c r="DI318" s="9"/>
      <c r="DJ318" s="9"/>
      <c r="DK318" s="9"/>
      <c r="DL318" s="9"/>
      <c r="DM318" s="9"/>
      <c r="DN318" s="9"/>
      <c r="DO318" s="9"/>
      <c r="DP318" s="9"/>
      <c r="DQ318" s="9"/>
      <c r="DR318" s="9"/>
      <c r="DS318" s="9"/>
    </row>
    <row r="319" spans="1:123">
      <c r="A319" s="4" t="str">
        <f t="shared" si="13"/>
        <v>MAI</v>
      </c>
      <c r="B319" s="4">
        <f t="shared" si="15"/>
        <v>20</v>
      </c>
      <c r="C319" s="4" t="str">
        <f t="shared" si="14"/>
        <v>LUNDI</v>
      </c>
      <c r="D319" s="13">
        <v>43598</v>
      </c>
      <c r="E319" s="4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9"/>
      <c r="CN319" s="9"/>
      <c r="CO319" s="9"/>
      <c r="CP319" s="9"/>
      <c r="CQ319" s="9"/>
      <c r="CR319" s="9"/>
      <c r="CS319" s="9"/>
      <c r="CT319" s="9"/>
      <c r="CU319" s="9"/>
      <c r="CV319" s="9"/>
      <c r="CW319" s="9"/>
      <c r="CX319" s="9"/>
      <c r="CY319" s="9"/>
      <c r="CZ319" s="9"/>
      <c r="DA319" s="9"/>
      <c r="DB319" s="9"/>
      <c r="DC319" s="9"/>
      <c r="DD319" s="9"/>
      <c r="DE319" s="9"/>
      <c r="DF319" s="9"/>
      <c r="DG319" s="9"/>
      <c r="DH319" s="9"/>
      <c r="DI319" s="9"/>
      <c r="DJ319" s="9"/>
      <c r="DK319" s="9"/>
      <c r="DL319" s="9"/>
      <c r="DM319" s="9"/>
      <c r="DN319" s="9"/>
      <c r="DO319" s="9"/>
      <c r="DP319" s="9"/>
      <c r="DQ319" s="9"/>
      <c r="DR319" s="9"/>
      <c r="DS319" s="9"/>
    </row>
    <row r="320" spans="1:123">
      <c r="A320" s="4" t="str">
        <f t="shared" si="13"/>
        <v>MAI</v>
      </c>
      <c r="B320" s="4">
        <f t="shared" si="15"/>
        <v>20</v>
      </c>
      <c r="C320" s="4" t="str">
        <f t="shared" si="14"/>
        <v>MARDI</v>
      </c>
      <c r="D320" s="13">
        <v>43599</v>
      </c>
      <c r="E320" s="4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9"/>
      <c r="CN320" s="9"/>
      <c r="CO320" s="9"/>
      <c r="CP320" s="9"/>
      <c r="CQ320" s="9"/>
      <c r="CR320" s="9"/>
      <c r="CS320" s="9"/>
      <c r="CT320" s="9"/>
      <c r="CU320" s="9"/>
      <c r="CV320" s="9"/>
      <c r="CW320" s="9"/>
      <c r="CX320" s="9"/>
      <c r="CY320" s="9"/>
      <c r="CZ320" s="9"/>
      <c r="DA320" s="9"/>
      <c r="DB320" s="9"/>
      <c r="DC320" s="9"/>
      <c r="DD320" s="9"/>
      <c r="DE320" s="9"/>
      <c r="DF320" s="9"/>
      <c r="DG320" s="9"/>
      <c r="DH320" s="9"/>
      <c r="DI320" s="9"/>
      <c r="DJ320" s="9"/>
      <c r="DK320" s="9"/>
      <c r="DL320" s="9"/>
      <c r="DM320" s="9"/>
      <c r="DN320" s="9"/>
      <c r="DO320" s="9"/>
      <c r="DP320" s="9"/>
      <c r="DQ320" s="9"/>
      <c r="DR320" s="9"/>
      <c r="DS320" s="9"/>
    </row>
    <row r="321" spans="1:123">
      <c r="A321" s="4" t="str">
        <f t="shared" si="13"/>
        <v>MAI</v>
      </c>
      <c r="B321" s="4">
        <f t="shared" si="15"/>
        <v>20</v>
      </c>
      <c r="C321" s="4" t="str">
        <f t="shared" si="14"/>
        <v>MERCREDI</v>
      </c>
      <c r="D321" s="13">
        <v>43600</v>
      </c>
      <c r="E321" s="4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9"/>
      <c r="CN321" s="9"/>
      <c r="CO321" s="9"/>
      <c r="CP321" s="9"/>
      <c r="CQ321" s="9"/>
      <c r="CR321" s="9"/>
      <c r="CS321" s="9"/>
      <c r="CT321" s="9"/>
      <c r="CU321" s="9"/>
      <c r="CV321" s="9"/>
      <c r="CW321" s="9"/>
      <c r="CX321" s="9"/>
      <c r="CY321" s="9"/>
      <c r="CZ321" s="9"/>
      <c r="DA321" s="9"/>
      <c r="DB321" s="9"/>
      <c r="DC321" s="9"/>
      <c r="DD321" s="9"/>
      <c r="DE321" s="9"/>
      <c r="DF321" s="9"/>
      <c r="DG321" s="9"/>
      <c r="DH321" s="9"/>
      <c r="DI321" s="9"/>
      <c r="DJ321" s="9"/>
      <c r="DK321" s="9"/>
      <c r="DL321" s="9"/>
      <c r="DM321" s="9"/>
      <c r="DN321" s="9"/>
      <c r="DO321" s="9"/>
      <c r="DP321" s="9"/>
      <c r="DQ321" s="9"/>
      <c r="DR321" s="9"/>
      <c r="DS321" s="9"/>
    </row>
    <row r="322" spans="1:123">
      <c r="A322" s="4" t="str">
        <f t="shared" si="13"/>
        <v>MAI</v>
      </c>
      <c r="B322" s="4">
        <f t="shared" si="15"/>
        <v>20</v>
      </c>
      <c r="C322" s="4" t="str">
        <f t="shared" si="14"/>
        <v>JEUDI</v>
      </c>
      <c r="D322" s="13">
        <v>43601</v>
      </c>
      <c r="E322" s="4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9"/>
      <c r="CN322" s="9"/>
      <c r="CO322" s="9"/>
      <c r="CP322" s="9"/>
      <c r="CQ322" s="9"/>
      <c r="CR322" s="9"/>
      <c r="CS322" s="9"/>
      <c r="CT322" s="9"/>
      <c r="CU322" s="9"/>
      <c r="CV322" s="9"/>
      <c r="CW322" s="9"/>
      <c r="CX322" s="9"/>
      <c r="CY322" s="9"/>
      <c r="CZ322" s="9"/>
      <c r="DA322" s="9"/>
      <c r="DB322" s="9"/>
      <c r="DC322" s="9"/>
      <c r="DD322" s="9"/>
      <c r="DE322" s="9"/>
      <c r="DF322" s="9"/>
      <c r="DG322" s="9"/>
      <c r="DH322" s="9"/>
      <c r="DI322" s="9"/>
      <c r="DJ322" s="9"/>
      <c r="DK322" s="9"/>
      <c r="DL322" s="9"/>
      <c r="DM322" s="9"/>
      <c r="DN322" s="9"/>
      <c r="DO322" s="9"/>
      <c r="DP322" s="9"/>
      <c r="DQ322" s="9"/>
      <c r="DR322" s="9"/>
      <c r="DS322" s="9"/>
    </row>
    <row r="323" spans="1:123">
      <c r="A323" s="4" t="str">
        <f t="shared" si="13"/>
        <v>MAI</v>
      </c>
      <c r="B323" s="4">
        <f t="shared" si="15"/>
        <v>20</v>
      </c>
      <c r="C323" s="4" t="str">
        <f t="shared" si="14"/>
        <v>VENDREDI</v>
      </c>
      <c r="D323" s="13">
        <v>43602</v>
      </c>
      <c r="E323" s="4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9"/>
      <c r="CN323" s="9"/>
      <c r="CO323" s="9"/>
      <c r="CP323" s="9"/>
      <c r="CQ323" s="9"/>
      <c r="CR323" s="9"/>
      <c r="CS323" s="9"/>
      <c r="CT323" s="9"/>
      <c r="CU323" s="9"/>
      <c r="CV323" s="9"/>
      <c r="CW323" s="9"/>
      <c r="CX323" s="9"/>
      <c r="CY323" s="9"/>
      <c r="CZ323" s="9"/>
      <c r="DA323" s="9"/>
      <c r="DB323" s="9"/>
      <c r="DC323" s="9"/>
      <c r="DD323" s="9"/>
      <c r="DE323" s="9"/>
      <c r="DF323" s="9"/>
      <c r="DG323" s="9"/>
      <c r="DH323" s="9"/>
      <c r="DI323" s="9"/>
      <c r="DJ323" s="9"/>
      <c r="DK323" s="9"/>
      <c r="DL323" s="9"/>
      <c r="DM323" s="9"/>
      <c r="DN323" s="9"/>
      <c r="DO323" s="9"/>
      <c r="DP323" s="9"/>
      <c r="DQ323" s="9"/>
      <c r="DR323" s="9"/>
      <c r="DS323" s="9"/>
    </row>
    <row r="324" spans="1:123">
      <c r="A324" s="4" t="str">
        <f t="shared" ref="A324:A367" si="16">CHOOSE(MONTH(D324),"JANVIER","FEVRIER","MARS","AVRIL","MAI","JUIN","JUILLET","MARS","AVRIL","MAI","JUIN","JUILLET","AOUT","SEPTEMBRE","OCTOBRE","NOVEMBRE","DECEMBRE")</f>
        <v>MAI</v>
      </c>
      <c r="B324" s="4">
        <f t="shared" si="15"/>
        <v>20</v>
      </c>
      <c r="C324" s="4" t="str">
        <f t="shared" ref="C324:C367" si="17">CHOOSE(WEEKDAY(D324,11),"LUNDI","MARDI","MERCREDI","JEUDI","VENDREDI","SAMEDI","DIMANCHE")</f>
        <v>SAMEDI</v>
      </c>
      <c r="D324" s="13">
        <v>43603</v>
      </c>
      <c r="E324" s="4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9"/>
      <c r="CN324" s="9"/>
      <c r="CO324" s="9"/>
      <c r="CP324" s="9"/>
      <c r="CQ324" s="9"/>
      <c r="CR324" s="9"/>
      <c r="CS324" s="9"/>
      <c r="CT324" s="9"/>
      <c r="CU324" s="9"/>
      <c r="CV324" s="9"/>
      <c r="CW324" s="9"/>
      <c r="CX324" s="9"/>
      <c r="CY324" s="9"/>
      <c r="CZ324" s="9"/>
      <c r="DA324" s="9"/>
      <c r="DB324" s="9"/>
      <c r="DC324" s="9"/>
      <c r="DD324" s="9"/>
      <c r="DE324" s="9"/>
      <c r="DF324" s="9"/>
      <c r="DG324" s="9"/>
      <c r="DH324" s="9"/>
      <c r="DI324" s="9"/>
      <c r="DJ324" s="9"/>
      <c r="DK324" s="9"/>
      <c r="DL324" s="9"/>
      <c r="DM324" s="9"/>
      <c r="DN324" s="9"/>
      <c r="DO324" s="9"/>
      <c r="DP324" s="9"/>
      <c r="DQ324" s="9"/>
      <c r="DR324" s="9"/>
      <c r="DS324" s="9"/>
    </row>
    <row r="325" spans="1:123">
      <c r="A325" s="4" t="str">
        <f t="shared" si="16"/>
        <v>MAI</v>
      </c>
      <c r="B325" s="4">
        <f t="shared" si="15"/>
        <v>21</v>
      </c>
      <c r="C325" s="4" t="str">
        <f t="shared" si="17"/>
        <v>DIMANCHE</v>
      </c>
      <c r="D325" s="13">
        <v>43604</v>
      </c>
      <c r="E325" s="4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9"/>
      <c r="CN325" s="9"/>
      <c r="CO325" s="9"/>
      <c r="CP325" s="9"/>
      <c r="CQ325" s="9"/>
      <c r="CR325" s="9"/>
      <c r="CS325" s="9"/>
      <c r="CT325" s="9"/>
      <c r="CU325" s="9"/>
      <c r="CV325" s="9"/>
      <c r="CW325" s="9"/>
      <c r="CX325" s="9"/>
      <c r="CY325" s="9"/>
      <c r="CZ325" s="9"/>
      <c r="DA325" s="9"/>
      <c r="DB325" s="9"/>
      <c r="DC325" s="9"/>
      <c r="DD325" s="9"/>
      <c r="DE325" s="9"/>
      <c r="DF325" s="9"/>
      <c r="DG325" s="9"/>
      <c r="DH325" s="9"/>
      <c r="DI325" s="9"/>
      <c r="DJ325" s="9"/>
      <c r="DK325" s="9"/>
      <c r="DL325" s="9"/>
      <c r="DM325" s="9"/>
      <c r="DN325" s="9"/>
      <c r="DO325" s="9"/>
      <c r="DP325" s="9"/>
      <c r="DQ325" s="9"/>
      <c r="DR325" s="9"/>
      <c r="DS325" s="9"/>
    </row>
    <row r="326" spans="1:123">
      <c r="A326" s="4" t="str">
        <f t="shared" si="16"/>
        <v>MAI</v>
      </c>
      <c r="B326" s="4">
        <f t="shared" si="15"/>
        <v>21</v>
      </c>
      <c r="C326" s="4" t="str">
        <f t="shared" si="17"/>
        <v>LUNDI</v>
      </c>
      <c r="D326" s="13">
        <v>43605</v>
      </c>
      <c r="E326" s="4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9"/>
      <c r="CN326" s="9"/>
      <c r="CO326" s="9"/>
      <c r="CP326" s="9"/>
      <c r="CQ326" s="9"/>
      <c r="CR326" s="9"/>
      <c r="CS326" s="9"/>
      <c r="CT326" s="9"/>
      <c r="CU326" s="9"/>
      <c r="CV326" s="9"/>
      <c r="CW326" s="9"/>
      <c r="CX326" s="9"/>
      <c r="CY326" s="9"/>
      <c r="CZ326" s="9"/>
      <c r="DA326" s="9"/>
      <c r="DB326" s="9"/>
      <c r="DC326" s="9"/>
      <c r="DD326" s="9"/>
      <c r="DE326" s="9"/>
      <c r="DF326" s="9"/>
      <c r="DG326" s="9"/>
      <c r="DH326" s="9"/>
      <c r="DI326" s="9"/>
      <c r="DJ326" s="9"/>
      <c r="DK326" s="9"/>
      <c r="DL326" s="9"/>
      <c r="DM326" s="9"/>
      <c r="DN326" s="9"/>
      <c r="DO326" s="9"/>
      <c r="DP326" s="9"/>
      <c r="DQ326" s="9"/>
      <c r="DR326" s="9"/>
      <c r="DS326" s="9"/>
    </row>
    <row r="327" spans="1:123">
      <c r="A327" s="4" t="str">
        <f t="shared" si="16"/>
        <v>MAI</v>
      </c>
      <c r="B327" s="4">
        <f t="shared" si="15"/>
        <v>21</v>
      </c>
      <c r="C327" s="4" t="str">
        <f t="shared" si="17"/>
        <v>MARDI</v>
      </c>
      <c r="D327" s="13">
        <v>43606</v>
      </c>
      <c r="E327" s="4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9"/>
      <c r="CN327" s="9"/>
      <c r="CO327" s="9"/>
      <c r="CP327" s="9"/>
      <c r="CQ327" s="9"/>
      <c r="CR327" s="9"/>
      <c r="CS327" s="9"/>
      <c r="CT327" s="9"/>
      <c r="CU327" s="9"/>
      <c r="CV327" s="9"/>
      <c r="CW327" s="9"/>
      <c r="CX327" s="9"/>
      <c r="CY327" s="9"/>
      <c r="CZ327" s="9"/>
      <c r="DA327" s="9"/>
      <c r="DB327" s="9"/>
      <c r="DC327" s="9"/>
      <c r="DD327" s="9"/>
      <c r="DE327" s="9"/>
      <c r="DF327" s="9"/>
      <c r="DG327" s="9"/>
      <c r="DH327" s="9"/>
      <c r="DI327" s="9"/>
      <c r="DJ327" s="9"/>
      <c r="DK327" s="9"/>
      <c r="DL327" s="9"/>
      <c r="DM327" s="9"/>
      <c r="DN327" s="9"/>
      <c r="DO327" s="9"/>
      <c r="DP327" s="9"/>
      <c r="DQ327" s="9"/>
      <c r="DR327" s="9"/>
      <c r="DS327" s="9"/>
    </row>
    <row r="328" spans="1:123">
      <c r="A328" s="4" t="str">
        <f t="shared" si="16"/>
        <v>MAI</v>
      </c>
      <c r="B328" s="4">
        <f t="shared" si="15"/>
        <v>21</v>
      </c>
      <c r="C328" s="4" t="str">
        <f t="shared" si="17"/>
        <v>MERCREDI</v>
      </c>
      <c r="D328" s="13">
        <v>43607</v>
      </c>
      <c r="E328" s="4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9"/>
      <c r="CN328" s="9"/>
      <c r="CO328" s="9"/>
      <c r="CP328" s="9"/>
      <c r="CQ328" s="9"/>
      <c r="CR328" s="9"/>
      <c r="CS328" s="9"/>
      <c r="CT328" s="9"/>
      <c r="CU328" s="9"/>
      <c r="CV328" s="9"/>
      <c r="CW328" s="9"/>
      <c r="CX328" s="9"/>
      <c r="CY328" s="9"/>
      <c r="CZ328" s="9"/>
      <c r="DA328" s="9"/>
      <c r="DB328" s="9"/>
      <c r="DC328" s="9"/>
      <c r="DD328" s="9"/>
      <c r="DE328" s="9"/>
      <c r="DF328" s="9"/>
      <c r="DG328" s="9"/>
      <c r="DH328" s="9"/>
      <c r="DI328" s="9"/>
      <c r="DJ328" s="9"/>
      <c r="DK328" s="9"/>
      <c r="DL328" s="9"/>
      <c r="DM328" s="9"/>
      <c r="DN328" s="9"/>
      <c r="DO328" s="9"/>
      <c r="DP328" s="9"/>
      <c r="DQ328" s="9"/>
      <c r="DR328" s="9"/>
      <c r="DS328" s="9"/>
    </row>
    <row r="329" spans="1:123">
      <c r="A329" s="4" t="str">
        <f t="shared" si="16"/>
        <v>MAI</v>
      </c>
      <c r="B329" s="4">
        <f t="shared" si="15"/>
        <v>21</v>
      </c>
      <c r="C329" s="4" t="str">
        <f t="shared" si="17"/>
        <v>JEUDI</v>
      </c>
      <c r="D329" s="13">
        <v>43608</v>
      </c>
      <c r="E329" s="4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9"/>
      <c r="CN329" s="9"/>
      <c r="CO329" s="9"/>
      <c r="CP329" s="9"/>
      <c r="CQ329" s="9"/>
      <c r="CR329" s="9"/>
      <c r="CS329" s="9"/>
      <c r="CT329" s="9"/>
      <c r="CU329" s="9"/>
      <c r="CV329" s="9"/>
      <c r="CW329" s="9"/>
      <c r="CX329" s="9"/>
      <c r="CY329" s="9"/>
      <c r="CZ329" s="9"/>
      <c r="DA329" s="9"/>
      <c r="DB329" s="9"/>
      <c r="DC329" s="9"/>
      <c r="DD329" s="9"/>
      <c r="DE329" s="9"/>
      <c r="DF329" s="9"/>
      <c r="DG329" s="9"/>
      <c r="DH329" s="9"/>
      <c r="DI329" s="9"/>
      <c r="DJ329" s="9"/>
      <c r="DK329" s="9"/>
      <c r="DL329" s="9"/>
      <c r="DM329" s="9"/>
      <c r="DN329" s="9"/>
      <c r="DO329" s="9"/>
      <c r="DP329" s="9"/>
      <c r="DQ329" s="9"/>
      <c r="DR329" s="9"/>
      <c r="DS329" s="9"/>
    </row>
    <row r="330" spans="1:123">
      <c r="A330" s="4" t="str">
        <f t="shared" si="16"/>
        <v>MAI</v>
      </c>
      <c r="B330" s="4">
        <f t="shared" si="15"/>
        <v>21</v>
      </c>
      <c r="C330" s="4" t="str">
        <f t="shared" si="17"/>
        <v>VENDREDI</v>
      </c>
      <c r="D330" s="13">
        <v>43609</v>
      </c>
      <c r="E330" s="4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9"/>
      <c r="CN330" s="9"/>
      <c r="CO330" s="9"/>
      <c r="CP330" s="9"/>
      <c r="CQ330" s="9"/>
      <c r="CR330" s="9"/>
      <c r="CS330" s="9"/>
      <c r="CT330" s="9"/>
      <c r="CU330" s="9"/>
      <c r="CV330" s="9"/>
      <c r="CW330" s="9"/>
      <c r="CX330" s="9"/>
      <c r="CY330" s="9"/>
      <c r="CZ330" s="9"/>
      <c r="DA330" s="9"/>
      <c r="DB330" s="9"/>
      <c r="DC330" s="9"/>
      <c r="DD330" s="9"/>
      <c r="DE330" s="9"/>
      <c r="DF330" s="9"/>
      <c r="DG330" s="9"/>
      <c r="DH330" s="9"/>
      <c r="DI330" s="9"/>
      <c r="DJ330" s="9"/>
      <c r="DK330" s="9"/>
      <c r="DL330" s="9"/>
      <c r="DM330" s="9"/>
      <c r="DN330" s="9"/>
      <c r="DO330" s="9"/>
      <c r="DP330" s="9"/>
      <c r="DQ330" s="9"/>
      <c r="DR330" s="9"/>
      <c r="DS330" s="9"/>
    </row>
    <row r="331" spans="1:123">
      <c r="A331" s="4" t="str">
        <f t="shared" si="16"/>
        <v>MAI</v>
      </c>
      <c r="B331" s="4">
        <f t="shared" si="15"/>
        <v>21</v>
      </c>
      <c r="C331" s="4" t="str">
        <f t="shared" si="17"/>
        <v>SAMEDI</v>
      </c>
      <c r="D331" s="13">
        <v>43610</v>
      </c>
      <c r="E331" s="4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9"/>
      <c r="CN331" s="9"/>
      <c r="CO331" s="9"/>
      <c r="CP331" s="9"/>
      <c r="CQ331" s="9"/>
      <c r="CR331" s="9"/>
      <c r="CS331" s="9"/>
      <c r="CT331" s="9"/>
      <c r="CU331" s="9"/>
      <c r="CV331" s="9"/>
      <c r="CW331" s="9"/>
      <c r="CX331" s="9"/>
      <c r="CY331" s="9"/>
      <c r="CZ331" s="9"/>
      <c r="DA331" s="9"/>
      <c r="DB331" s="9"/>
      <c r="DC331" s="9"/>
      <c r="DD331" s="9"/>
      <c r="DE331" s="9"/>
      <c r="DF331" s="9"/>
      <c r="DG331" s="9"/>
      <c r="DH331" s="9"/>
      <c r="DI331" s="9"/>
      <c r="DJ331" s="9"/>
      <c r="DK331" s="9"/>
      <c r="DL331" s="9"/>
      <c r="DM331" s="9"/>
      <c r="DN331" s="9"/>
      <c r="DO331" s="9"/>
      <c r="DP331" s="9"/>
      <c r="DQ331" s="9"/>
      <c r="DR331" s="9"/>
      <c r="DS331" s="9"/>
    </row>
    <row r="332" spans="1:123">
      <c r="A332" s="4" t="str">
        <f t="shared" si="16"/>
        <v>MAI</v>
      </c>
      <c r="B332" s="4">
        <f t="shared" si="15"/>
        <v>22</v>
      </c>
      <c r="C332" s="4" t="str">
        <f t="shared" si="17"/>
        <v>DIMANCHE</v>
      </c>
      <c r="D332" s="13">
        <v>43611</v>
      </c>
      <c r="E332" s="4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9"/>
      <c r="CN332" s="9"/>
      <c r="CO332" s="9"/>
      <c r="CP332" s="9"/>
      <c r="CQ332" s="9"/>
      <c r="CR332" s="9"/>
      <c r="CS332" s="9"/>
      <c r="CT332" s="9"/>
      <c r="CU332" s="9"/>
      <c r="CV332" s="9"/>
      <c r="CW332" s="9"/>
      <c r="CX332" s="9"/>
      <c r="CY332" s="9"/>
      <c r="CZ332" s="9"/>
      <c r="DA332" s="9"/>
      <c r="DB332" s="9"/>
      <c r="DC332" s="9"/>
      <c r="DD332" s="9"/>
      <c r="DE332" s="9"/>
      <c r="DF332" s="9"/>
      <c r="DG332" s="9"/>
      <c r="DH332" s="9"/>
      <c r="DI332" s="9"/>
      <c r="DJ332" s="9"/>
      <c r="DK332" s="9"/>
      <c r="DL332" s="9"/>
      <c r="DM332" s="9"/>
      <c r="DN332" s="9"/>
      <c r="DO332" s="9"/>
      <c r="DP332" s="9"/>
      <c r="DQ332" s="9"/>
      <c r="DR332" s="9"/>
      <c r="DS332" s="9"/>
    </row>
    <row r="333" spans="1:123">
      <c r="A333" s="4" t="str">
        <f t="shared" si="16"/>
        <v>MAI</v>
      </c>
      <c r="B333" s="4">
        <f t="shared" si="15"/>
        <v>22</v>
      </c>
      <c r="C333" s="4" t="str">
        <f t="shared" si="17"/>
        <v>LUNDI</v>
      </c>
      <c r="D333" s="13">
        <v>43612</v>
      </c>
      <c r="E333" s="4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9"/>
      <c r="CN333" s="9"/>
      <c r="CO333" s="9"/>
      <c r="CP333" s="9"/>
      <c r="CQ333" s="9"/>
      <c r="CR333" s="9"/>
      <c r="CS333" s="9"/>
      <c r="CT333" s="9"/>
      <c r="CU333" s="9"/>
      <c r="CV333" s="9"/>
      <c r="CW333" s="9"/>
      <c r="CX333" s="9"/>
      <c r="CY333" s="9"/>
      <c r="CZ333" s="9"/>
      <c r="DA333" s="9"/>
      <c r="DB333" s="9"/>
      <c r="DC333" s="9"/>
      <c r="DD333" s="9"/>
      <c r="DE333" s="9"/>
      <c r="DF333" s="9"/>
      <c r="DG333" s="9"/>
      <c r="DH333" s="9"/>
      <c r="DI333" s="9"/>
      <c r="DJ333" s="9"/>
      <c r="DK333" s="9"/>
      <c r="DL333" s="9"/>
      <c r="DM333" s="9"/>
      <c r="DN333" s="9"/>
      <c r="DO333" s="9"/>
      <c r="DP333" s="9"/>
      <c r="DQ333" s="9"/>
      <c r="DR333" s="9"/>
      <c r="DS333" s="9"/>
    </row>
    <row r="334" spans="1:123">
      <c r="A334" s="4" t="str">
        <f t="shared" si="16"/>
        <v>MAI</v>
      </c>
      <c r="B334" s="4">
        <f t="shared" si="15"/>
        <v>22</v>
      </c>
      <c r="C334" s="4" t="str">
        <f t="shared" si="17"/>
        <v>MARDI</v>
      </c>
      <c r="D334" s="13">
        <v>43613</v>
      </c>
      <c r="E334" s="4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9"/>
      <c r="CN334" s="9"/>
      <c r="CO334" s="9"/>
      <c r="CP334" s="9"/>
      <c r="CQ334" s="9"/>
      <c r="CR334" s="9"/>
      <c r="CS334" s="9"/>
      <c r="CT334" s="9"/>
      <c r="CU334" s="9"/>
      <c r="CV334" s="9"/>
      <c r="CW334" s="9"/>
      <c r="CX334" s="9"/>
      <c r="CY334" s="9"/>
      <c r="CZ334" s="9"/>
      <c r="DA334" s="9"/>
      <c r="DB334" s="9"/>
      <c r="DC334" s="9"/>
      <c r="DD334" s="9"/>
      <c r="DE334" s="9"/>
      <c r="DF334" s="9"/>
      <c r="DG334" s="9"/>
      <c r="DH334" s="9"/>
      <c r="DI334" s="9"/>
      <c r="DJ334" s="9"/>
      <c r="DK334" s="9"/>
      <c r="DL334" s="9"/>
      <c r="DM334" s="9"/>
      <c r="DN334" s="9"/>
      <c r="DO334" s="9"/>
      <c r="DP334" s="9"/>
      <c r="DQ334" s="9"/>
      <c r="DR334" s="9"/>
      <c r="DS334" s="9"/>
    </row>
    <row r="335" spans="1:123">
      <c r="A335" s="4" t="str">
        <f t="shared" si="16"/>
        <v>MAI</v>
      </c>
      <c r="B335" s="4">
        <f t="shared" si="15"/>
        <v>22</v>
      </c>
      <c r="C335" s="4" t="str">
        <f t="shared" si="17"/>
        <v>MERCREDI</v>
      </c>
      <c r="D335" s="13">
        <v>43614</v>
      </c>
      <c r="E335" s="4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9"/>
      <c r="CN335" s="9"/>
      <c r="CO335" s="9"/>
      <c r="CP335" s="9"/>
      <c r="CQ335" s="9"/>
      <c r="CR335" s="9"/>
      <c r="CS335" s="9"/>
      <c r="CT335" s="9"/>
      <c r="CU335" s="9"/>
      <c r="CV335" s="9"/>
      <c r="CW335" s="9"/>
      <c r="CX335" s="9"/>
      <c r="CY335" s="9"/>
      <c r="CZ335" s="9"/>
      <c r="DA335" s="9"/>
      <c r="DB335" s="9"/>
      <c r="DC335" s="9"/>
      <c r="DD335" s="9"/>
      <c r="DE335" s="9"/>
      <c r="DF335" s="9"/>
      <c r="DG335" s="9"/>
      <c r="DH335" s="9"/>
      <c r="DI335" s="9"/>
      <c r="DJ335" s="9"/>
      <c r="DK335" s="9"/>
      <c r="DL335" s="9"/>
      <c r="DM335" s="9"/>
      <c r="DN335" s="9"/>
      <c r="DO335" s="9"/>
      <c r="DP335" s="9"/>
      <c r="DQ335" s="9"/>
      <c r="DR335" s="9"/>
      <c r="DS335" s="9"/>
    </row>
    <row r="336" spans="1:123">
      <c r="A336" s="4" t="str">
        <f t="shared" si="16"/>
        <v>MAI</v>
      </c>
      <c r="B336" s="4">
        <f t="shared" si="15"/>
        <v>22</v>
      </c>
      <c r="C336" s="4" t="str">
        <f t="shared" si="17"/>
        <v>JEUDI</v>
      </c>
      <c r="D336" s="13">
        <v>43615</v>
      </c>
      <c r="E336" s="4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9"/>
      <c r="CN336" s="9"/>
      <c r="CO336" s="9"/>
      <c r="CP336" s="9"/>
      <c r="CQ336" s="9"/>
      <c r="CR336" s="9"/>
      <c r="CS336" s="9"/>
      <c r="CT336" s="9"/>
      <c r="CU336" s="9"/>
      <c r="CV336" s="9"/>
      <c r="CW336" s="9"/>
      <c r="CX336" s="9"/>
      <c r="CY336" s="9"/>
      <c r="CZ336" s="9"/>
      <c r="DA336" s="9"/>
      <c r="DB336" s="9"/>
      <c r="DC336" s="9"/>
      <c r="DD336" s="9"/>
      <c r="DE336" s="9"/>
      <c r="DF336" s="9"/>
      <c r="DG336" s="9"/>
      <c r="DH336" s="9"/>
      <c r="DI336" s="9"/>
      <c r="DJ336" s="9"/>
      <c r="DK336" s="9"/>
      <c r="DL336" s="9"/>
      <c r="DM336" s="9"/>
      <c r="DN336" s="9"/>
      <c r="DO336" s="9"/>
      <c r="DP336" s="9"/>
      <c r="DQ336" s="9"/>
      <c r="DR336" s="9"/>
      <c r="DS336" s="9"/>
    </row>
    <row r="337" spans="1:123">
      <c r="A337" s="4" t="str">
        <f t="shared" si="16"/>
        <v>MAI</v>
      </c>
      <c r="B337" s="4">
        <f t="shared" ref="B337:B367" si="18">WEEKNUM(D337)</f>
        <v>22</v>
      </c>
      <c r="C337" s="4" t="str">
        <f t="shared" si="17"/>
        <v>VENDREDI</v>
      </c>
      <c r="D337" s="13">
        <v>43616</v>
      </c>
      <c r="E337" s="4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9"/>
      <c r="CN337" s="9"/>
      <c r="CO337" s="9"/>
      <c r="CP337" s="9"/>
      <c r="CQ337" s="9"/>
      <c r="CR337" s="9"/>
      <c r="CS337" s="9"/>
      <c r="CT337" s="9"/>
      <c r="CU337" s="9"/>
      <c r="CV337" s="9"/>
      <c r="CW337" s="9"/>
      <c r="CX337" s="9"/>
      <c r="CY337" s="9"/>
      <c r="CZ337" s="9"/>
      <c r="DA337" s="9"/>
      <c r="DB337" s="9"/>
      <c r="DC337" s="9"/>
      <c r="DD337" s="9"/>
      <c r="DE337" s="9"/>
      <c r="DF337" s="9"/>
      <c r="DG337" s="9"/>
      <c r="DH337" s="9"/>
      <c r="DI337" s="9"/>
      <c r="DJ337" s="9"/>
      <c r="DK337" s="9"/>
      <c r="DL337" s="9"/>
      <c r="DM337" s="9"/>
      <c r="DN337" s="9"/>
      <c r="DO337" s="9"/>
      <c r="DP337" s="9"/>
      <c r="DQ337" s="9"/>
      <c r="DR337" s="9"/>
      <c r="DS337" s="9"/>
    </row>
    <row r="338" spans="1:123">
      <c r="A338" s="4" t="str">
        <f t="shared" si="16"/>
        <v>JUIN</v>
      </c>
      <c r="B338" s="4">
        <f t="shared" si="18"/>
        <v>22</v>
      </c>
      <c r="C338" s="4" t="str">
        <f t="shared" si="17"/>
        <v>SAMEDI</v>
      </c>
      <c r="D338" s="13">
        <v>43617</v>
      </c>
      <c r="E338" s="4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9"/>
      <c r="CN338" s="9"/>
      <c r="CO338" s="9"/>
      <c r="CP338" s="9"/>
      <c r="CQ338" s="9"/>
      <c r="CR338" s="9"/>
      <c r="CS338" s="9"/>
      <c r="CT338" s="9"/>
      <c r="CU338" s="9"/>
      <c r="CV338" s="9"/>
      <c r="CW338" s="9"/>
      <c r="CX338" s="9"/>
      <c r="CY338" s="9"/>
      <c r="CZ338" s="9"/>
      <c r="DA338" s="9"/>
      <c r="DB338" s="9"/>
      <c r="DC338" s="9"/>
      <c r="DD338" s="9"/>
      <c r="DE338" s="9"/>
      <c r="DF338" s="9"/>
      <c r="DG338" s="9"/>
      <c r="DH338" s="9"/>
      <c r="DI338" s="9"/>
      <c r="DJ338" s="9"/>
      <c r="DK338" s="9"/>
      <c r="DL338" s="9"/>
      <c r="DM338" s="9"/>
      <c r="DN338" s="9"/>
      <c r="DO338" s="9"/>
      <c r="DP338" s="9"/>
      <c r="DQ338" s="9"/>
      <c r="DR338" s="9"/>
      <c r="DS338" s="9"/>
    </row>
    <row r="339" spans="1:123">
      <c r="A339" s="4" t="str">
        <f t="shared" si="16"/>
        <v>JUIN</v>
      </c>
      <c r="B339" s="4">
        <f t="shared" si="18"/>
        <v>23</v>
      </c>
      <c r="C339" s="4" t="str">
        <f t="shared" si="17"/>
        <v>DIMANCHE</v>
      </c>
      <c r="D339" s="13">
        <v>43618</v>
      </c>
      <c r="E339" s="4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9"/>
      <c r="CN339" s="9"/>
      <c r="CO339" s="9"/>
      <c r="CP339" s="9"/>
      <c r="CQ339" s="9"/>
      <c r="CR339" s="9"/>
      <c r="CS339" s="9"/>
      <c r="CT339" s="9"/>
      <c r="CU339" s="9"/>
      <c r="CV339" s="9"/>
      <c r="CW339" s="9"/>
      <c r="CX339" s="9"/>
      <c r="CY339" s="9"/>
      <c r="CZ339" s="9"/>
      <c r="DA339" s="9"/>
      <c r="DB339" s="9"/>
      <c r="DC339" s="9"/>
      <c r="DD339" s="9"/>
      <c r="DE339" s="9"/>
      <c r="DF339" s="9"/>
      <c r="DG339" s="9"/>
      <c r="DH339" s="9"/>
      <c r="DI339" s="9"/>
      <c r="DJ339" s="9"/>
      <c r="DK339" s="9"/>
      <c r="DL339" s="9"/>
      <c r="DM339" s="9"/>
      <c r="DN339" s="9"/>
      <c r="DO339" s="9"/>
      <c r="DP339" s="9"/>
      <c r="DQ339" s="9"/>
      <c r="DR339" s="9"/>
      <c r="DS339" s="9"/>
    </row>
    <row r="340" spans="1:123">
      <c r="A340" s="4" t="str">
        <f t="shared" si="16"/>
        <v>JUIN</v>
      </c>
      <c r="B340" s="4">
        <f t="shared" si="18"/>
        <v>23</v>
      </c>
      <c r="C340" s="4" t="str">
        <f t="shared" si="17"/>
        <v>LUNDI</v>
      </c>
      <c r="D340" s="13">
        <v>43619</v>
      </c>
      <c r="E340" s="4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9"/>
      <c r="CN340" s="9"/>
      <c r="CO340" s="9"/>
      <c r="CP340" s="9"/>
      <c r="CQ340" s="9"/>
      <c r="CR340" s="9"/>
      <c r="CS340" s="9"/>
      <c r="CT340" s="9"/>
      <c r="CU340" s="9"/>
      <c r="CV340" s="9"/>
      <c r="CW340" s="9"/>
      <c r="CX340" s="9"/>
      <c r="CY340" s="9"/>
      <c r="CZ340" s="9"/>
      <c r="DA340" s="9"/>
      <c r="DB340" s="9"/>
      <c r="DC340" s="9"/>
      <c r="DD340" s="9"/>
      <c r="DE340" s="9"/>
      <c r="DF340" s="9"/>
      <c r="DG340" s="9"/>
      <c r="DH340" s="9"/>
      <c r="DI340" s="9"/>
      <c r="DJ340" s="9"/>
      <c r="DK340" s="9"/>
      <c r="DL340" s="9"/>
      <c r="DM340" s="9"/>
      <c r="DN340" s="9"/>
      <c r="DO340" s="9"/>
      <c r="DP340" s="9"/>
      <c r="DQ340" s="9"/>
      <c r="DR340" s="9"/>
      <c r="DS340" s="9"/>
    </row>
    <row r="341" spans="1:123">
      <c r="A341" s="4" t="str">
        <f t="shared" si="16"/>
        <v>JUIN</v>
      </c>
      <c r="B341" s="4">
        <f t="shared" si="18"/>
        <v>23</v>
      </c>
      <c r="C341" s="4" t="str">
        <f t="shared" si="17"/>
        <v>MARDI</v>
      </c>
      <c r="D341" s="13">
        <v>43620</v>
      </c>
      <c r="E341" s="4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9"/>
      <c r="CN341" s="9"/>
      <c r="CO341" s="9"/>
      <c r="CP341" s="9"/>
      <c r="CQ341" s="9"/>
      <c r="CR341" s="9"/>
      <c r="CS341" s="9"/>
      <c r="CT341" s="9"/>
      <c r="CU341" s="9"/>
      <c r="CV341" s="9"/>
      <c r="CW341" s="9"/>
      <c r="CX341" s="9"/>
      <c r="CY341" s="9"/>
      <c r="CZ341" s="9"/>
      <c r="DA341" s="9"/>
      <c r="DB341" s="9"/>
      <c r="DC341" s="9"/>
      <c r="DD341" s="9"/>
      <c r="DE341" s="9"/>
      <c r="DF341" s="9"/>
      <c r="DG341" s="9"/>
      <c r="DH341" s="9"/>
      <c r="DI341" s="9"/>
      <c r="DJ341" s="9"/>
      <c r="DK341" s="9"/>
      <c r="DL341" s="9"/>
      <c r="DM341" s="9"/>
      <c r="DN341" s="9"/>
      <c r="DO341" s="9"/>
      <c r="DP341" s="9"/>
      <c r="DQ341" s="9"/>
      <c r="DR341" s="9"/>
      <c r="DS341" s="9"/>
    </row>
    <row r="342" spans="1:123">
      <c r="A342" s="4" t="str">
        <f t="shared" si="16"/>
        <v>JUIN</v>
      </c>
      <c r="B342" s="4">
        <f t="shared" si="18"/>
        <v>23</v>
      </c>
      <c r="C342" s="4" t="str">
        <f t="shared" si="17"/>
        <v>MERCREDI</v>
      </c>
      <c r="D342" s="13">
        <v>43621</v>
      </c>
      <c r="E342" s="4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9"/>
      <c r="CN342" s="9"/>
      <c r="CO342" s="9"/>
      <c r="CP342" s="9"/>
      <c r="CQ342" s="9"/>
      <c r="CR342" s="9"/>
      <c r="CS342" s="9"/>
      <c r="CT342" s="9"/>
      <c r="CU342" s="9"/>
      <c r="CV342" s="9"/>
      <c r="CW342" s="9"/>
      <c r="CX342" s="9"/>
      <c r="CY342" s="9"/>
      <c r="CZ342" s="9"/>
      <c r="DA342" s="9"/>
      <c r="DB342" s="9"/>
      <c r="DC342" s="9"/>
      <c r="DD342" s="9"/>
      <c r="DE342" s="9"/>
      <c r="DF342" s="9"/>
      <c r="DG342" s="9"/>
      <c r="DH342" s="9"/>
      <c r="DI342" s="9"/>
      <c r="DJ342" s="9"/>
      <c r="DK342" s="9"/>
      <c r="DL342" s="9"/>
      <c r="DM342" s="9"/>
      <c r="DN342" s="9"/>
      <c r="DO342" s="9"/>
      <c r="DP342" s="9"/>
      <c r="DQ342" s="9"/>
      <c r="DR342" s="9"/>
      <c r="DS342" s="9"/>
    </row>
    <row r="343" spans="1:123">
      <c r="A343" s="4" t="str">
        <f t="shared" si="16"/>
        <v>JUIN</v>
      </c>
      <c r="B343" s="4">
        <f t="shared" si="18"/>
        <v>23</v>
      </c>
      <c r="C343" s="4" t="str">
        <f t="shared" si="17"/>
        <v>JEUDI</v>
      </c>
      <c r="D343" s="13">
        <v>43622</v>
      </c>
      <c r="E343" s="4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9"/>
      <c r="CN343" s="9"/>
      <c r="CO343" s="9"/>
      <c r="CP343" s="9"/>
      <c r="CQ343" s="9"/>
      <c r="CR343" s="9"/>
      <c r="CS343" s="9"/>
      <c r="CT343" s="9"/>
      <c r="CU343" s="9"/>
      <c r="CV343" s="9"/>
      <c r="CW343" s="9"/>
      <c r="CX343" s="9"/>
      <c r="CY343" s="9"/>
      <c r="CZ343" s="9"/>
      <c r="DA343" s="9"/>
      <c r="DB343" s="9"/>
      <c r="DC343" s="9"/>
      <c r="DD343" s="9"/>
      <c r="DE343" s="9"/>
      <c r="DF343" s="9"/>
      <c r="DG343" s="9"/>
      <c r="DH343" s="9"/>
      <c r="DI343" s="9"/>
      <c r="DJ343" s="9"/>
      <c r="DK343" s="9"/>
      <c r="DL343" s="9"/>
      <c r="DM343" s="9"/>
      <c r="DN343" s="9"/>
      <c r="DO343" s="9"/>
      <c r="DP343" s="9"/>
      <c r="DQ343" s="9"/>
      <c r="DR343" s="9"/>
      <c r="DS343" s="9"/>
    </row>
    <row r="344" spans="1:123">
      <c r="A344" s="4" t="str">
        <f t="shared" si="16"/>
        <v>JUIN</v>
      </c>
      <c r="B344" s="4">
        <f t="shared" si="18"/>
        <v>23</v>
      </c>
      <c r="C344" s="4" t="str">
        <f t="shared" si="17"/>
        <v>VENDREDI</v>
      </c>
      <c r="D344" s="13">
        <v>43623</v>
      </c>
      <c r="E344" s="4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9"/>
      <c r="CN344" s="9"/>
      <c r="CO344" s="9"/>
      <c r="CP344" s="9"/>
      <c r="CQ344" s="9"/>
      <c r="CR344" s="9"/>
      <c r="CS344" s="9"/>
      <c r="CT344" s="9"/>
      <c r="CU344" s="9"/>
      <c r="CV344" s="9"/>
      <c r="CW344" s="9"/>
      <c r="CX344" s="9"/>
      <c r="CY344" s="9"/>
      <c r="CZ344" s="9"/>
      <c r="DA344" s="9"/>
      <c r="DB344" s="9"/>
      <c r="DC344" s="9"/>
      <c r="DD344" s="9"/>
      <c r="DE344" s="9"/>
      <c r="DF344" s="9"/>
      <c r="DG344" s="9"/>
      <c r="DH344" s="9"/>
      <c r="DI344" s="9"/>
      <c r="DJ344" s="9"/>
      <c r="DK344" s="9"/>
      <c r="DL344" s="9"/>
      <c r="DM344" s="9"/>
      <c r="DN344" s="9"/>
      <c r="DO344" s="9"/>
      <c r="DP344" s="9"/>
      <c r="DQ344" s="9"/>
      <c r="DR344" s="9"/>
      <c r="DS344" s="9"/>
    </row>
    <row r="345" spans="1:123">
      <c r="A345" s="4" t="str">
        <f t="shared" si="16"/>
        <v>JUIN</v>
      </c>
      <c r="B345" s="4">
        <f t="shared" si="18"/>
        <v>23</v>
      </c>
      <c r="C345" s="4" t="str">
        <f t="shared" si="17"/>
        <v>SAMEDI</v>
      </c>
      <c r="D345" s="13">
        <v>43624</v>
      </c>
      <c r="E345" s="4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9"/>
      <c r="CN345" s="9"/>
      <c r="CO345" s="9"/>
      <c r="CP345" s="9"/>
      <c r="CQ345" s="9"/>
      <c r="CR345" s="9"/>
      <c r="CS345" s="9"/>
      <c r="CT345" s="9"/>
      <c r="CU345" s="9"/>
      <c r="CV345" s="9"/>
      <c r="CW345" s="9"/>
      <c r="CX345" s="9"/>
      <c r="CY345" s="9"/>
      <c r="CZ345" s="9"/>
      <c r="DA345" s="9"/>
      <c r="DB345" s="9"/>
      <c r="DC345" s="9"/>
      <c r="DD345" s="9"/>
      <c r="DE345" s="9"/>
      <c r="DF345" s="9"/>
      <c r="DG345" s="9"/>
      <c r="DH345" s="9"/>
      <c r="DI345" s="9"/>
      <c r="DJ345" s="9"/>
      <c r="DK345" s="9"/>
      <c r="DL345" s="9"/>
      <c r="DM345" s="9"/>
      <c r="DN345" s="9"/>
      <c r="DO345" s="9"/>
      <c r="DP345" s="9"/>
      <c r="DQ345" s="9"/>
      <c r="DR345" s="9"/>
      <c r="DS345" s="9"/>
    </row>
    <row r="346" spans="1:123">
      <c r="A346" s="4" t="str">
        <f t="shared" si="16"/>
        <v>JUIN</v>
      </c>
      <c r="B346" s="4">
        <f t="shared" si="18"/>
        <v>24</v>
      </c>
      <c r="C346" s="4" t="str">
        <f t="shared" si="17"/>
        <v>DIMANCHE</v>
      </c>
      <c r="D346" s="13">
        <v>43625</v>
      </c>
      <c r="E346" s="4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9"/>
      <c r="CN346" s="9"/>
      <c r="CO346" s="9"/>
      <c r="CP346" s="9"/>
      <c r="CQ346" s="9"/>
      <c r="CR346" s="9"/>
      <c r="CS346" s="9"/>
      <c r="CT346" s="9"/>
      <c r="CU346" s="9"/>
      <c r="CV346" s="9"/>
      <c r="CW346" s="9"/>
      <c r="CX346" s="9"/>
      <c r="CY346" s="9"/>
      <c r="CZ346" s="9"/>
      <c r="DA346" s="9"/>
      <c r="DB346" s="9"/>
      <c r="DC346" s="9"/>
      <c r="DD346" s="9"/>
      <c r="DE346" s="9"/>
      <c r="DF346" s="9"/>
      <c r="DG346" s="9"/>
      <c r="DH346" s="9"/>
      <c r="DI346" s="9"/>
      <c r="DJ346" s="9"/>
      <c r="DK346" s="9"/>
      <c r="DL346" s="9"/>
      <c r="DM346" s="9"/>
      <c r="DN346" s="9"/>
      <c r="DO346" s="9"/>
      <c r="DP346" s="9"/>
      <c r="DQ346" s="9"/>
      <c r="DR346" s="9"/>
      <c r="DS346" s="9"/>
    </row>
    <row r="347" spans="1:123">
      <c r="A347" s="4" t="str">
        <f t="shared" si="16"/>
        <v>JUIN</v>
      </c>
      <c r="B347" s="4">
        <f t="shared" si="18"/>
        <v>24</v>
      </c>
      <c r="C347" s="4" t="str">
        <f t="shared" si="17"/>
        <v>LUNDI</v>
      </c>
      <c r="D347" s="13">
        <v>43626</v>
      </c>
      <c r="E347" s="4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9"/>
      <c r="CN347" s="9"/>
      <c r="CO347" s="9"/>
      <c r="CP347" s="9"/>
      <c r="CQ347" s="9"/>
      <c r="CR347" s="9"/>
      <c r="CS347" s="9"/>
      <c r="CT347" s="9"/>
      <c r="CU347" s="9"/>
      <c r="CV347" s="9"/>
      <c r="CW347" s="9"/>
      <c r="CX347" s="9"/>
      <c r="CY347" s="9"/>
      <c r="CZ347" s="9"/>
      <c r="DA347" s="9"/>
      <c r="DB347" s="9"/>
      <c r="DC347" s="9"/>
      <c r="DD347" s="9"/>
      <c r="DE347" s="9"/>
      <c r="DF347" s="9"/>
      <c r="DG347" s="9"/>
      <c r="DH347" s="9"/>
      <c r="DI347" s="9"/>
      <c r="DJ347" s="9"/>
      <c r="DK347" s="9"/>
      <c r="DL347" s="9"/>
      <c r="DM347" s="9"/>
      <c r="DN347" s="9"/>
      <c r="DO347" s="9"/>
      <c r="DP347" s="9"/>
      <c r="DQ347" s="9"/>
      <c r="DR347" s="9"/>
      <c r="DS347" s="9"/>
    </row>
    <row r="348" spans="1:123">
      <c r="A348" s="4" t="str">
        <f t="shared" si="16"/>
        <v>JUIN</v>
      </c>
      <c r="B348" s="4">
        <f t="shared" si="18"/>
        <v>24</v>
      </c>
      <c r="C348" s="4" t="str">
        <f t="shared" si="17"/>
        <v>MARDI</v>
      </c>
      <c r="D348" s="13">
        <v>43627</v>
      </c>
      <c r="E348" s="4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9"/>
      <c r="CN348" s="9"/>
      <c r="CO348" s="9"/>
      <c r="CP348" s="9"/>
      <c r="CQ348" s="9"/>
      <c r="CR348" s="9"/>
      <c r="CS348" s="9"/>
      <c r="CT348" s="9"/>
      <c r="CU348" s="9"/>
      <c r="CV348" s="9"/>
      <c r="CW348" s="9"/>
      <c r="CX348" s="9"/>
      <c r="CY348" s="9"/>
      <c r="CZ348" s="9"/>
      <c r="DA348" s="9"/>
      <c r="DB348" s="9"/>
      <c r="DC348" s="9"/>
      <c r="DD348" s="9"/>
      <c r="DE348" s="9"/>
      <c r="DF348" s="9"/>
      <c r="DG348" s="9"/>
      <c r="DH348" s="9"/>
      <c r="DI348" s="9"/>
      <c r="DJ348" s="9"/>
      <c r="DK348" s="9"/>
      <c r="DL348" s="9"/>
      <c r="DM348" s="9"/>
      <c r="DN348" s="9"/>
      <c r="DO348" s="9"/>
      <c r="DP348" s="9"/>
      <c r="DQ348" s="9"/>
      <c r="DR348" s="9"/>
      <c r="DS348" s="9"/>
    </row>
    <row r="349" spans="1:123">
      <c r="A349" s="4" t="str">
        <f t="shared" si="16"/>
        <v>JUIN</v>
      </c>
      <c r="B349" s="4">
        <f t="shared" si="18"/>
        <v>24</v>
      </c>
      <c r="C349" s="4" t="str">
        <f t="shared" si="17"/>
        <v>MERCREDI</v>
      </c>
      <c r="D349" s="13">
        <v>43628</v>
      </c>
      <c r="E349" s="4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9"/>
      <c r="CN349" s="9"/>
      <c r="CO349" s="9"/>
      <c r="CP349" s="9"/>
      <c r="CQ349" s="9"/>
      <c r="CR349" s="9"/>
      <c r="CS349" s="9"/>
      <c r="CT349" s="9"/>
      <c r="CU349" s="9"/>
      <c r="CV349" s="9"/>
      <c r="CW349" s="9"/>
      <c r="CX349" s="9"/>
      <c r="CY349" s="9"/>
      <c r="CZ349" s="9"/>
      <c r="DA349" s="9"/>
      <c r="DB349" s="9"/>
      <c r="DC349" s="9"/>
      <c r="DD349" s="9"/>
      <c r="DE349" s="9"/>
      <c r="DF349" s="9"/>
      <c r="DG349" s="9"/>
      <c r="DH349" s="9"/>
      <c r="DI349" s="9"/>
      <c r="DJ349" s="9"/>
      <c r="DK349" s="9"/>
      <c r="DL349" s="9"/>
      <c r="DM349" s="9"/>
      <c r="DN349" s="9"/>
      <c r="DO349" s="9"/>
      <c r="DP349" s="9"/>
      <c r="DQ349" s="9"/>
      <c r="DR349" s="9"/>
      <c r="DS349" s="9"/>
    </row>
    <row r="350" spans="1:123">
      <c r="A350" s="4" t="str">
        <f t="shared" si="16"/>
        <v>JUIN</v>
      </c>
      <c r="B350" s="4">
        <f t="shared" si="18"/>
        <v>24</v>
      </c>
      <c r="C350" s="4" t="str">
        <f t="shared" si="17"/>
        <v>JEUDI</v>
      </c>
      <c r="D350" s="13">
        <v>43629</v>
      </c>
      <c r="E350" s="4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9"/>
      <c r="CN350" s="9"/>
      <c r="CO350" s="9"/>
      <c r="CP350" s="9"/>
      <c r="CQ350" s="9"/>
      <c r="CR350" s="9"/>
      <c r="CS350" s="9"/>
      <c r="CT350" s="9"/>
      <c r="CU350" s="9"/>
      <c r="CV350" s="9"/>
      <c r="CW350" s="9"/>
      <c r="CX350" s="9"/>
      <c r="CY350" s="9"/>
      <c r="CZ350" s="9"/>
      <c r="DA350" s="9"/>
      <c r="DB350" s="9"/>
      <c r="DC350" s="9"/>
      <c r="DD350" s="9"/>
      <c r="DE350" s="9"/>
      <c r="DF350" s="9"/>
      <c r="DG350" s="9"/>
      <c r="DH350" s="9"/>
      <c r="DI350" s="9"/>
      <c r="DJ350" s="9"/>
      <c r="DK350" s="9"/>
      <c r="DL350" s="9"/>
      <c r="DM350" s="9"/>
      <c r="DN350" s="9"/>
      <c r="DO350" s="9"/>
      <c r="DP350" s="9"/>
      <c r="DQ350" s="9"/>
      <c r="DR350" s="9"/>
      <c r="DS350" s="9"/>
    </row>
    <row r="351" spans="1:123">
      <c r="A351" s="4" t="str">
        <f t="shared" si="16"/>
        <v>JUIN</v>
      </c>
      <c r="B351" s="4">
        <f t="shared" si="18"/>
        <v>24</v>
      </c>
      <c r="C351" s="4" t="str">
        <f t="shared" si="17"/>
        <v>VENDREDI</v>
      </c>
      <c r="D351" s="13">
        <v>43630</v>
      </c>
      <c r="E351" s="4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9"/>
      <c r="CN351" s="9"/>
      <c r="CO351" s="9"/>
      <c r="CP351" s="9"/>
      <c r="CQ351" s="9"/>
      <c r="CR351" s="9"/>
      <c r="CS351" s="9"/>
      <c r="CT351" s="9"/>
      <c r="CU351" s="9"/>
      <c r="CV351" s="9"/>
      <c r="CW351" s="9"/>
      <c r="CX351" s="9"/>
      <c r="CY351" s="9"/>
      <c r="CZ351" s="9"/>
      <c r="DA351" s="9"/>
      <c r="DB351" s="9"/>
      <c r="DC351" s="9"/>
      <c r="DD351" s="9"/>
      <c r="DE351" s="9"/>
      <c r="DF351" s="9"/>
      <c r="DG351" s="9"/>
      <c r="DH351" s="9"/>
      <c r="DI351" s="9"/>
      <c r="DJ351" s="9"/>
      <c r="DK351" s="9"/>
      <c r="DL351" s="9"/>
      <c r="DM351" s="9"/>
      <c r="DN351" s="9"/>
      <c r="DO351" s="9"/>
      <c r="DP351" s="9"/>
      <c r="DQ351" s="9"/>
      <c r="DR351" s="9"/>
      <c r="DS351" s="9"/>
    </row>
    <row r="352" spans="1:123">
      <c r="A352" s="4" t="str">
        <f t="shared" si="16"/>
        <v>JUIN</v>
      </c>
      <c r="B352" s="4">
        <f t="shared" si="18"/>
        <v>24</v>
      </c>
      <c r="C352" s="4" t="str">
        <f t="shared" si="17"/>
        <v>SAMEDI</v>
      </c>
      <c r="D352" s="13">
        <v>43631</v>
      </c>
      <c r="E352" s="4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9"/>
      <c r="CN352" s="9"/>
      <c r="CO352" s="9"/>
      <c r="CP352" s="9"/>
      <c r="CQ352" s="9"/>
      <c r="CR352" s="9"/>
      <c r="CS352" s="9"/>
      <c r="CT352" s="9"/>
      <c r="CU352" s="9"/>
      <c r="CV352" s="9"/>
      <c r="CW352" s="9"/>
      <c r="CX352" s="9"/>
      <c r="CY352" s="9"/>
      <c r="CZ352" s="9"/>
      <c r="DA352" s="9"/>
      <c r="DB352" s="9"/>
      <c r="DC352" s="9"/>
      <c r="DD352" s="9"/>
      <c r="DE352" s="9"/>
      <c r="DF352" s="9"/>
      <c r="DG352" s="9"/>
      <c r="DH352" s="9"/>
      <c r="DI352" s="9"/>
      <c r="DJ352" s="9"/>
      <c r="DK352" s="9"/>
      <c r="DL352" s="9"/>
      <c r="DM352" s="9"/>
      <c r="DN352" s="9"/>
      <c r="DO352" s="9"/>
      <c r="DP352" s="9"/>
      <c r="DQ352" s="9"/>
      <c r="DR352" s="9"/>
      <c r="DS352" s="9"/>
    </row>
    <row r="353" spans="1:123">
      <c r="A353" s="4" t="str">
        <f t="shared" si="16"/>
        <v>JUIN</v>
      </c>
      <c r="B353" s="4">
        <f t="shared" si="18"/>
        <v>25</v>
      </c>
      <c r="C353" s="4" t="str">
        <f t="shared" si="17"/>
        <v>DIMANCHE</v>
      </c>
      <c r="D353" s="13">
        <v>43632</v>
      </c>
      <c r="E353" s="4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9"/>
      <c r="CN353" s="9"/>
      <c r="CO353" s="9"/>
      <c r="CP353" s="9"/>
      <c r="CQ353" s="9"/>
      <c r="CR353" s="9"/>
      <c r="CS353" s="9"/>
      <c r="CT353" s="9"/>
      <c r="CU353" s="9"/>
      <c r="CV353" s="9"/>
      <c r="CW353" s="9"/>
      <c r="CX353" s="9"/>
      <c r="CY353" s="9"/>
      <c r="CZ353" s="9"/>
      <c r="DA353" s="9"/>
      <c r="DB353" s="9"/>
      <c r="DC353" s="9"/>
      <c r="DD353" s="9"/>
      <c r="DE353" s="9"/>
      <c r="DF353" s="9"/>
      <c r="DG353" s="9"/>
      <c r="DH353" s="9"/>
      <c r="DI353" s="9"/>
      <c r="DJ353" s="9"/>
      <c r="DK353" s="9"/>
      <c r="DL353" s="9"/>
      <c r="DM353" s="9"/>
      <c r="DN353" s="9"/>
      <c r="DO353" s="9"/>
      <c r="DP353" s="9"/>
      <c r="DQ353" s="9"/>
      <c r="DR353" s="9"/>
      <c r="DS353" s="9"/>
    </row>
    <row r="354" spans="1:123">
      <c r="A354" s="4" t="str">
        <f t="shared" si="16"/>
        <v>JUIN</v>
      </c>
      <c r="B354" s="4">
        <f t="shared" si="18"/>
        <v>25</v>
      </c>
      <c r="C354" s="4" t="str">
        <f t="shared" si="17"/>
        <v>LUNDI</v>
      </c>
      <c r="D354" s="13">
        <v>43633</v>
      </c>
      <c r="E354" s="4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9"/>
      <c r="CN354" s="9"/>
      <c r="CO354" s="9"/>
      <c r="CP354" s="9"/>
      <c r="CQ354" s="9"/>
      <c r="CR354" s="9"/>
      <c r="CS354" s="9"/>
      <c r="CT354" s="9"/>
      <c r="CU354" s="9"/>
      <c r="CV354" s="9"/>
      <c r="CW354" s="9"/>
      <c r="CX354" s="9"/>
      <c r="CY354" s="9"/>
      <c r="CZ354" s="9"/>
      <c r="DA354" s="9"/>
      <c r="DB354" s="9"/>
      <c r="DC354" s="9"/>
      <c r="DD354" s="9"/>
      <c r="DE354" s="9"/>
      <c r="DF354" s="9"/>
      <c r="DG354" s="9"/>
      <c r="DH354" s="9"/>
      <c r="DI354" s="9"/>
      <c r="DJ354" s="9"/>
      <c r="DK354" s="9"/>
      <c r="DL354" s="9"/>
      <c r="DM354" s="9"/>
      <c r="DN354" s="9"/>
      <c r="DO354" s="9"/>
      <c r="DP354" s="9"/>
      <c r="DQ354" s="9"/>
      <c r="DR354" s="9"/>
      <c r="DS354" s="9"/>
    </row>
    <row r="355" spans="1:123">
      <c r="A355" s="4" t="str">
        <f t="shared" si="16"/>
        <v>JUIN</v>
      </c>
      <c r="B355" s="4">
        <f t="shared" si="18"/>
        <v>25</v>
      </c>
      <c r="C355" s="4" t="str">
        <f t="shared" si="17"/>
        <v>MARDI</v>
      </c>
      <c r="D355" s="13">
        <v>43634</v>
      </c>
      <c r="E355" s="4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9"/>
      <c r="CN355" s="9"/>
      <c r="CO355" s="9"/>
      <c r="CP355" s="9"/>
      <c r="CQ355" s="9"/>
      <c r="CR355" s="9"/>
      <c r="CS355" s="9"/>
      <c r="CT355" s="9"/>
      <c r="CU355" s="9"/>
      <c r="CV355" s="9"/>
      <c r="CW355" s="9"/>
      <c r="CX355" s="9"/>
      <c r="CY355" s="9"/>
      <c r="CZ355" s="9"/>
      <c r="DA355" s="9"/>
      <c r="DB355" s="9"/>
      <c r="DC355" s="9"/>
      <c r="DD355" s="9"/>
      <c r="DE355" s="9"/>
      <c r="DF355" s="9"/>
      <c r="DG355" s="9"/>
      <c r="DH355" s="9"/>
      <c r="DI355" s="9"/>
      <c r="DJ355" s="9"/>
      <c r="DK355" s="9"/>
      <c r="DL355" s="9"/>
      <c r="DM355" s="9"/>
      <c r="DN355" s="9"/>
      <c r="DO355" s="9"/>
      <c r="DP355" s="9"/>
      <c r="DQ355" s="9"/>
      <c r="DR355" s="9"/>
      <c r="DS355" s="9"/>
    </row>
    <row r="356" spans="1:123">
      <c r="A356" s="4" t="str">
        <f t="shared" si="16"/>
        <v>JUIN</v>
      </c>
      <c r="B356" s="4">
        <f t="shared" si="18"/>
        <v>25</v>
      </c>
      <c r="C356" s="4" t="str">
        <f t="shared" si="17"/>
        <v>MERCREDI</v>
      </c>
      <c r="D356" s="13">
        <v>43635</v>
      </c>
      <c r="E356" s="4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9"/>
      <c r="CN356" s="9"/>
      <c r="CO356" s="9"/>
      <c r="CP356" s="9"/>
      <c r="CQ356" s="9"/>
      <c r="CR356" s="9"/>
      <c r="CS356" s="9"/>
      <c r="CT356" s="9"/>
      <c r="CU356" s="9"/>
      <c r="CV356" s="9"/>
      <c r="CW356" s="9"/>
      <c r="CX356" s="9"/>
      <c r="CY356" s="9"/>
      <c r="CZ356" s="9"/>
      <c r="DA356" s="9"/>
      <c r="DB356" s="9"/>
      <c r="DC356" s="9"/>
      <c r="DD356" s="9"/>
      <c r="DE356" s="9"/>
      <c r="DF356" s="9"/>
      <c r="DG356" s="9"/>
      <c r="DH356" s="9"/>
      <c r="DI356" s="9"/>
      <c r="DJ356" s="9"/>
      <c r="DK356" s="9"/>
      <c r="DL356" s="9"/>
      <c r="DM356" s="9"/>
      <c r="DN356" s="9"/>
      <c r="DO356" s="9"/>
      <c r="DP356" s="9"/>
      <c r="DQ356" s="9"/>
      <c r="DR356" s="9"/>
      <c r="DS356" s="9"/>
    </row>
    <row r="357" spans="1:123">
      <c r="A357" s="4" t="str">
        <f t="shared" si="16"/>
        <v>JUIN</v>
      </c>
      <c r="B357" s="4">
        <f t="shared" si="18"/>
        <v>25</v>
      </c>
      <c r="C357" s="4" t="str">
        <f t="shared" si="17"/>
        <v>JEUDI</v>
      </c>
      <c r="D357" s="13">
        <v>43636</v>
      </c>
      <c r="E357" s="4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9"/>
      <c r="CN357" s="9"/>
      <c r="CO357" s="9"/>
      <c r="CP357" s="9"/>
      <c r="CQ357" s="9"/>
      <c r="CR357" s="9"/>
      <c r="CS357" s="9"/>
      <c r="CT357" s="9"/>
      <c r="CU357" s="9"/>
      <c r="CV357" s="9"/>
      <c r="CW357" s="9"/>
      <c r="CX357" s="9"/>
      <c r="CY357" s="9"/>
      <c r="CZ357" s="9"/>
      <c r="DA357" s="9"/>
      <c r="DB357" s="9"/>
      <c r="DC357" s="9"/>
      <c r="DD357" s="9"/>
      <c r="DE357" s="9"/>
      <c r="DF357" s="9"/>
      <c r="DG357" s="9"/>
      <c r="DH357" s="9"/>
      <c r="DI357" s="9"/>
      <c r="DJ357" s="9"/>
      <c r="DK357" s="9"/>
      <c r="DL357" s="9"/>
      <c r="DM357" s="9"/>
      <c r="DN357" s="9"/>
      <c r="DO357" s="9"/>
      <c r="DP357" s="9"/>
      <c r="DQ357" s="9"/>
      <c r="DR357" s="9"/>
      <c r="DS357" s="9"/>
    </row>
    <row r="358" spans="1:123">
      <c r="A358" s="4" t="str">
        <f t="shared" si="16"/>
        <v>JUIN</v>
      </c>
      <c r="B358" s="4">
        <f t="shared" si="18"/>
        <v>25</v>
      </c>
      <c r="C358" s="4" t="str">
        <f t="shared" si="17"/>
        <v>VENDREDI</v>
      </c>
      <c r="D358" s="13">
        <v>43637</v>
      </c>
      <c r="E358" s="4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9"/>
      <c r="CN358" s="9"/>
      <c r="CO358" s="9"/>
      <c r="CP358" s="9"/>
      <c r="CQ358" s="9"/>
      <c r="CR358" s="9"/>
      <c r="CS358" s="9"/>
      <c r="CT358" s="9"/>
      <c r="CU358" s="9"/>
      <c r="CV358" s="9"/>
      <c r="CW358" s="9"/>
      <c r="CX358" s="9"/>
      <c r="CY358" s="9"/>
      <c r="CZ358" s="9"/>
      <c r="DA358" s="9"/>
      <c r="DB358" s="9"/>
      <c r="DC358" s="9"/>
      <c r="DD358" s="9"/>
      <c r="DE358" s="9"/>
      <c r="DF358" s="9"/>
      <c r="DG358" s="9"/>
      <c r="DH358" s="9"/>
      <c r="DI358" s="9"/>
      <c r="DJ358" s="9"/>
      <c r="DK358" s="9"/>
      <c r="DL358" s="9"/>
      <c r="DM358" s="9"/>
      <c r="DN358" s="9"/>
      <c r="DO358" s="9"/>
      <c r="DP358" s="9"/>
      <c r="DQ358" s="9"/>
      <c r="DR358" s="9"/>
      <c r="DS358" s="9"/>
    </row>
    <row r="359" spans="1:123">
      <c r="A359" s="4" t="str">
        <f t="shared" si="16"/>
        <v>JUIN</v>
      </c>
      <c r="B359" s="4">
        <f t="shared" si="18"/>
        <v>25</v>
      </c>
      <c r="C359" s="4" t="str">
        <f t="shared" si="17"/>
        <v>SAMEDI</v>
      </c>
      <c r="D359" s="13">
        <v>43638</v>
      </c>
      <c r="E359" s="4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9"/>
      <c r="CN359" s="9"/>
      <c r="CO359" s="9"/>
      <c r="CP359" s="9"/>
      <c r="CQ359" s="9"/>
      <c r="CR359" s="9"/>
      <c r="CS359" s="9"/>
      <c r="CT359" s="9"/>
      <c r="CU359" s="9"/>
      <c r="CV359" s="9"/>
      <c r="CW359" s="9"/>
      <c r="CX359" s="9"/>
      <c r="CY359" s="9"/>
      <c r="CZ359" s="9"/>
      <c r="DA359" s="9"/>
      <c r="DB359" s="9"/>
      <c r="DC359" s="9"/>
      <c r="DD359" s="9"/>
      <c r="DE359" s="9"/>
      <c r="DF359" s="9"/>
      <c r="DG359" s="9"/>
      <c r="DH359" s="9"/>
      <c r="DI359" s="9"/>
      <c r="DJ359" s="9"/>
      <c r="DK359" s="9"/>
      <c r="DL359" s="9"/>
      <c r="DM359" s="9"/>
      <c r="DN359" s="9"/>
      <c r="DO359" s="9"/>
      <c r="DP359" s="9"/>
      <c r="DQ359" s="9"/>
      <c r="DR359" s="9"/>
      <c r="DS359" s="9"/>
    </row>
    <row r="360" spans="1:123">
      <c r="A360" s="4" t="str">
        <f t="shared" si="16"/>
        <v>JUIN</v>
      </c>
      <c r="B360" s="4">
        <f t="shared" si="18"/>
        <v>26</v>
      </c>
      <c r="C360" s="4" t="str">
        <f t="shared" si="17"/>
        <v>DIMANCHE</v>
      </c>
      <c r="D360" s="13">
        <v>43639</v>
      </c>
      <c r="E360" s="4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9"/>
      <c r="CN360" s="9"/>
      <c r="CO360" s="9"/>
      <c r="CP360" s="9"/>
      <c r="CQ360" s="9"/>
      <c r="CR360" s="9"/>
      <c r="CS360" s="9"/>
      <c r="CT360" s="9"/>
      <c r="CU360" s="9"/>
      <c r="CV360" s="9"/>
      <c r="CW360" s="9"/>
      <c r="CX360" s="9"/>
      <c r="CY360" s="9"/>
      <c r="CZ360" s="9"/>
      <c r="DA360" s="9"/>
      <c r="DB360" s="9"/>
      <c r="DC360" s="9"/>
      <c r="DD360" s="9"/>
      <c r="DE360" s="9"/>
      <c r="DF360" s="9"/>
      <c r="DG360" s="9"/>
      <c r="DH360" s="9"/>
      <c r="DI360" s="9"/>
      <c r="DJ360" s="9"/>
      <c r="DK360" s="9"/>
      <c r="DL360" s="9"/>
      <c r="DM360" s="9"/>
      <c r="DN360" s="9"/>
      <c r="DO360" s="9"/>
      <c r="DP360" s="9"/>
      <c r="DQ360" s="9"/>
      <c r="DR360" s="9"/>
      <c r="DS360" s="9"/>
    </row>
    <row r="361" spans="1:123">
      <c r="A361" s="4" t="str">
        <f t="shared" si="16"/>
        <v>JUIN</v>
      </c>
      <c r="B361" s="4">
        <f t="shared" si="18"/>
        <v>26</v>
      </c>
      <c r="C361" s="4" t="str">
        <f t="shared" si="17"/>
        <v>LUNDI</v>
      </c>
      <c r="D361" s="13">
        <v>43640</v>
      </c>
      <c r="E361" s="4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9"/>
      <c r="CN361" s="9"/>
      <c r="CO361" s="9"/>
      <c r="CP361" s="9"/>
      <c r="CQ361" s="9"/>
      <c r="CR361" s="9"/>
      <c r="CS361" s="9"/>
      <c r="CT361" s="9"/>
      <c r="CU361" s="9"/>
      <c r="CV361" s="9"/>
      <c r="CW361" s="9"/>
      <c r="CX361" s="9"/>
      <c r="CY361" s="9"/>
      <c r="CZ361" s="9"/>
      <c r="DA361" s="9"/>
      <c r="DB361" s="9"/>
      <c r="DC361" s="9"/>
      <c r="DD361" s="9"/>
      <c r="DE361" s="9"/>
      <c r="DF361" s="9"/>
      <c r="DG361" s="9"/>
      <c r="DH361" s="9"/>
      <c r="DI361" s="9"/>
      <c r="DJ361" s="9"/>
      <c r="DK361" s="9"/>
      <c r="DL361" s="9"/>
      <c r="DM361" s="9"/>
      <c r="DN361" s="9"/>
      <c r="DO361" s="9"/>
      <c r="DP361" s="9"/>
      <c r="DQ361" s="9"/>
      <c r="DR361" s="9"/>
      <c r="DS361" s="9"/>
    </row>
    <row r="362" spans="1:123">
      <c r="A362" s="4" t="str">
        <f t="shared" si="16"/>
        <v>JUIN</v>
      </c>
      <c r="B362" s="4">
        <f t="shared" si="18"/>
        <v>26</v>
      </c>
      <c r="C362" s="4" t="str">
        <f t="shared" si="17"/>
        <v>MARDI</v>
      </c>
      <c r="D362" s="13">
        <v>43641</v>
      </c>
      <c r="E362" s="4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9"/>
      <c r="CN362" s="9"/>
      <c r="CO362" s="9"/>
      <c r="CP362" s="9"/>
      <c r="CQ362" s="9"/>
      <c r="CR362" s="9"/>
      <c r="CS362" s="9"/>
      <c r="CT362" s="9"/>
      <c r="CU362" s="9"/>
      <c r="CV362" s="9"/>
      <c r="CW362" s="9"/>
      <c r="CX362" s="9"/>
      <c r="CY362" s="9"/>
      <c r="CZ362" s="9"/>
      <c r="DA362" s="9"/>
      <c r="DB362" s="9"/>
      <c r="DC362" s="9"/>
      <c r="DD362" s="9"/>
      <c r="DE362" s="9"/>
      <c r="DF362" s="9"/>
      <c r="DG362" s="9"/>
      <c r="DH362" s="9"/>
      <c r="DI362" s="9"/>
      <c r="DJ362" s="9"/>
      <c r="DK362" s="9"/>
      <c r="DL362" s="9"/>
      <c r="DM362" s="9"/>
      <c r="DN362" s="9"/>
      <c r="DO362" s="9"/>
      <c r="DP362" s="9"/>
      <c r="DQ362" s="9"/>
      <c r="DR362" s="9"/>
      <c r="DS362" s="9"/>
    </row>
    <row r="363" spans="1:123">
      <c r="A363" s="4" t="str">
        <f t="shared" si="16"/>
        <v>JUIN</v>
      </c>
      <c r="B363" s="4">
        <f t="shared" si="18"/>
        <v>26</v>
      </c>
      <c r="C363" s="4" t="str">
        <f t="shared" si="17"/>
        <v>MERCREDI</v>
      </c>
      <c r="D363" s="13">
        <v>43642</v>
      </c>
      <c r="E363" s="4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9"/>
      <c r="CN363" s="9"/>
      <c r="CO363" s="9"/>
      <c r="CP363" s="9"/>
      <c r="CQ363" s="9"/>
      <c r="CR363" s="9"/>
      <c r="CS363" s="9"/>
      <c r="CT363" s="9"/>
      <c r="CU363" s="9"/>
      <c r="CV363" s="9"/>
      <c r="CW363" s="9"/>
      <c r="CX363" s="9"/>
      <c r="CY363" s="9"/>
      <c r="CZ363" s="9"/>
      <c r="DA363" s="9"/>
      <c r="DB363" s="9"/>
      <c r="DC363" s="9"/>
      <c r="DD363" s="9"/>
      <c r="DE363" s="9"/>
      <c r="DF363" s="9"/>
      <c r="DG363" s="9"/>
      <c r="DH363" s="9"/>
      <c r="DI363" s="9"/>
      <c r="DJ363" s="9"/>
      <c r="DK363" s="9"/>
      <c r="DL363" s="9"/>
      <c r="DM363" s="9"/>
      <c r="DN363" s="9"/>
      <c r="DO363" s="9"/>
      <c r="DP363" s="9"/>
      <c r="DQ363" s="9"/>
      <c r="DR363" s="9"/>
      <c r="DS363" s="9"/>
    </row>
    <row r="364" spans="1:123">
      <c r="A364" s="4" t="str">
        <f t="shared" si="16"/>
        <v>JUIN</v>
      </c>
      <c r="B364" s="4">
        <f t="shared" si="18"/>
        <v>26</v>
      </c>
      <c r="C364" s="4" t="str">
        <f t="shared" si="17"/>
        <v>JEUDI</v>
      </c>
      <c r="D364" s="13">
        <v>43643</v>
      </c>
      <c r="E364" s="4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9"/>
      <c r="CN364" s="9"/>
      <c r="CO364" s="9"/>
      <c r="CP364" s="9"/>
      <c r="CQ364" s="9"/>
      <c r="CR364" s="9"/>
      <c r="CS364" s="9"/>
      <c r="CT364" s="9"/>
      <c r="CU364" s="9"/>
      <c r="CV364" s="9"/>
      <c r="CW364" s="9"/>
      <c r="CX364" s="9"/>
      <c r="CY364" s="9"/>
      <c r="CZ364" s="9"/>
      <c r="DA364" s="9"/>
      <c r="DB364" s="9"/>
      <c r="DC364" s="9"/>
      <c r="DD364" s="9"/>
      <c r="DE364" s="9"/>
      <c r="DF364" s="9"/>
      <c r="DG364" s="9"/>
      <c r="DH364" s="9"/>
      <c r="DI364" s="9"/>
      <c r="DJ364" s="9"/>
      <c r="DK364" s="9"/>
      <c r="DL364" s="9"/>
      <c r="DM364" s="9"/>
      <c r="DN364" s="9"/>
      <c r="DO364" s="9"/>
      <c r="DP364" s="9"/>
      <c r="DQ364" s="9"/>
      <c r="DR364" s="9"/>
      <c r="DS364" s="9"/>
    </row>
    <row r="365" spans="1:123">
      <c r="A365" s="4" t="str">
        <f t="shared" si="16"/>
        <v>JUIN</v>
      </c>
      <c r="B365" s="4">
        <f t="shared" si="18"/>
        <v>26</v>
      </c>
      <c r="C365" s="4" t="str">
        <f t="shared" si="17"/>
        <v>VENDREDI</v>
      </c>
      <c r="D365" s="13">
        <v>43644</v>
      </c>
      <c r="E365" s="4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9"/>
      <c r="CN365" s="9"/>
      <c r="CO365" s="9"/>
      <c r="CP365" s="9"/>
      <c r="CQ365" s="9"/>
      <c r="CR365" s="9"/>
      <c r="CS365" s="9"/>
      <c r="CT365" s="9"/>
      <c r="CU365" s="9"/>
      <c r="CV365" s="9"/>
      <c r="CW365" s="9"/>
      <c r="CX365" s="9"/>
      <c r="CY365" s="9"/>
      <c r="CZ365" s="9"/>
      <c r="DA365" s="9"/>
      <c r="DB365" s="9"/>
      <c r="DC365" s="9"/>
      <c r="DD365" s="9"/>
      <c r="DE365" s="9"/>
      <c r="DF365" s="9"/>
      <c r="DG365" s="9"/>
      <c r="DH365" s="9"/>
      <c r="DI365" s="9"/>
      <c r="DJ365" s="9"/>
      <c r="DK365" s="9"/>
      <c r="DL365" s="9"/>
      <c r="DM365" s="9"/>
      <c r="DN365" s="9"/>
      <c r="DO365" s="9"/>
      <c r="DP365" s="9"/>
      <c r="DQ365" s="9"/>
      <c r="DR365" s="9"/>
      <c r="DS365" s="9"/>
    </row>
    <row r="366" spans="1:123">
      <c r="A366" s="4" t="str">
        <f t="shared" si="16"/>
        <v>JUIN</v>
      </c>
      <c r="B366" s="4">
        <f t="shared" si="18"/>
        <v>26</v>
      </c>
      <c r="C366" s="4" t="str">
        <f t="shared" si="17"/>
        <v>SAMEDI</v>
      </c>
      <c r="D366" s="13">
        <v>43645</v>
      </c>
      <c r="E366" s="4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9"/>
      <c r="CN366" s="9"/>
      <c r="CO366" s="9"/>
      <c r="CP366" s="9"/>
      <c r="CQ366" s="9"/>
      <c r="CR366" s="9"/>
      <c r="CS366" s="9"/>
      <c r="CT366" s="9"/>
      <c r="CU366" s="9"/>
      <c r="CV366" s="9"/>
      <c r="CW366" s="9"/>
      <c r="CX366" s="9"/>
      <c r="CY366" s="9"/>
      <c r="CZ366" s="9"/>
      <c r="DA366" s="9"/>
      <c r="DB366" s="9"/>
      <c r="DC366" s="9"/>
      <c r="DD366" s="9"/>
      <c r="DE366" s="9"/>
      <c r="DF366" s="9"/>
      <c r="DG366" s="9"/>
      <c r="DH366" s="9"/>
      <c r="DI366" s="9"/>
      <c r="DJ366" s="9"/>
      <c r="DK366" s="9"/>
      <c r="DL366" s="9"/>
      <c r="DM366" s="9"/>
      <c r="DN366" s="9"/>
      <c r="DO366" s="9"/>
      <c r="DP366" s="9"/>
      <c r="DQ366" s="9"/>
      <c r="DR366" s="9"/>
      <c r="DS366" s="9"/>
    </row>
    <row r="367" spans="1:123">
      <c r="A367" s="4" t="str">
        <f t="shared" si="16"/>
        <v>JUIN</v>
      </c>
      <c r="B367" s="4">
        <f t="shared" si="18"/>
        <v>27</v>
      </c>
      <c r="C367" s="4" t="str">
        <f t="shared" si="17"/>
        <v>DIMANCHE</v>
      </c>
      <c r="D367" s="13">
        <v>43646</v>
      </c>
      <c r="E367" s="4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9"/>
      <c r="CN367" s="9"/>
      <c r="CO367" s="9"/>
      <c r="CP367" s="9"/>
      <c r="CQ367" s="9"/>
      <c r="CR367" s="9"/>
      <c r="CS367" s="9"/>
      <c r="CT367" s="9"/>
      <c r="CU367" s="9"/>
      <c r="CV367" s="9"/>
      <c r="CW367" s="9"/>
      <c r="CX367" s="9"/>
      <c r="CY367" s="9"/>
      <c r="CZ367" s="9"/>
      <c r="DA367" s="9"/>
      <c r="DB367" s="9"/>
      <c r="DC367" s="9"/>
      <c r="DD367" s="9"/>
      <c r="DE367" s="9"/>
      <c r="DF367" s="9"/>
      <c r="DG367" s="9"/>
      <c r="DH367" s="9"/>
      <c r="DI367" s="9"/>
      <c r="DJ367" s="9"/>
      <c r="DK367" s="9"/>
      <c r="DL367" s="9"/>
      <c r="DM367" s="9"/>
      <c r="DN367" s="9"/>
      <c r="DO367" s="9"/>
      <c r="DP367" s="9"/>
      <c r="DQ367" s="9"/>
      <c r="DR367" s="9"/>
      <c r="DS367" s="9"/>
    </row>
  </sheetData>
  <autoFilter ref="A2:C2"/>
  <conditionalFormatting sqref="A368:CS1521 A1:DS367">
    <cfRule type="expression" dxfId="82" priority="1">
      <formula>$C1="DIMANCHE"</formula>
    </cfRule>
  </conditionalFormatting>
  <dataValidations count="1">
    <dataValidation type="list" allowBlank="1" showInputMessage="1" showErrorMessage="1" sqref="E3:DS367">
      <formula1>#REF!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I367"/>
  <sheetViews>
    <sheetView workbookViewId="0">
      <selection activeCell="AK2" sqref="AK2"/>
    </sheetView>
  </sheetViews>
  <sheetFormatPr baseColWidth="10" defaultColWidth="10.83203125" defaultRowHeight="14" x14ac:dyDescent="0"/>
  <cols>
    <col min="1" max="1" width="15.83203125" style="3" customWidth="1"/>
    <col min="2" max="2" width="9.1640625" style="3" customWidth="1"/>
    <col min="3" max="3" width="12.6640625" style="3" customWidth="1"/>
    <col min="4" max="4" width="11.33203125" style="3" bestFit="1" customWidth="1"/>
    <col min="5" max="5" width="5.1640625" style="18" bestFit="1" customWidth="1"/>
    <col min="6" max="7" width="5.5" style="18" bestFit="1" customWidth="1"/>
    <col min="8" max="8" width="5.6640625" style="18" bestFit="1" customWidth="1"/>
    <col min="9" max="9" width="5.6640625" style="3" bestFit="1" customWidth="1"/>
    <col min="10" max="10" width="5.5" style="3" bestFit="1" customWidth="1"/>
    <col min="11" max="11" width="5.6640625" style="3" bestFit="1" customWidth="1"/>
    <col min="12" max="13" width="5.5" style="3" bestFit="1" customWidth="1"/>
    <col min="14" max="14" width="5.6640625" style="3" bestFit="1" customWidth="1"/>
    <col min="15" max="15" width="3.1640625" style="3" bestFit="1" customWidth="1"/>
    <col min="16" max="16" width="5.5" style="3" bestFit="1" customWidth="1"/>
    <col min="17" max="17" width="13.1640625" style="3" bestFit="1" customWidth="1"/>
    <col min="18" max="18" width="7" style="242" bestFit="1" customWidth="1"/>
    <col min="19" max="34" width="5.6640625" style="3" hidden="1" customWidth="1"/>
    <col min="35" max="35" width="9.1640625" style="3" hidden="1" customWidth="1"/>
    <col min="36" max="16384" width="10.83203125" style="3"/>
  </cols>
  <sheetData>
    <row r="1" spans="1:35">
      <c r="A1" s="4"/>
      <c r="B1" s="4"/>
      <c r="C1" s="4"/>
      <c r="D1" s="10" t="s">
        <v>14</v>
      </c>
      <c r="E1" s="17">
        <v>1</v>
      </c>
      <c r="F1" s="17">
        <v>2</v>
      </c>
      <c r="G1" s="17">
        <v>3</v>
      </c>
      <c r="H1" s="17">
        <v>4</v>
      </c>
      <c r="I1" s="4">
        <v>5</v>
      </c>
      <c r="J1" s="4">
        <v>6</v>
      </c>
      <c r="K1" s="4">
        <v>7</v>
      </c>
      <c r="L1" s="4">
        <v>8</v>
      </c>
      <c r="M1" s="4">
        <v>9</v>
      </c>
      <c r="N1" s="4">
        <v>10</v>
      </c>
      <c r="O1" s="4">
        <v>11</v>
      </c>
      <c r="P1" s="4">
        <v>12</v>
      </c>
      <c r="Q1" s="226">
        <f>VLOOKUP(R1,XTIME!$A$1:P98,3,FALSE)</f>
        <v>0</v>
      </c>
      <c r="R1" s="4">
        <v>13</v>
      </c>
      <c r="S1" s="4">
        <v>14</v>
      </c>
      <c r="T1" s="4">
        <v>15</v>
      </c>
      <c r="U1" s="4">
        <v>16</v>
      </c>
      <c r="V1" s="4">
        <v>17</v>
      </c>
      <c r="W1" s="4">
        <v>18</v>
      </c>
      <c r="X1" s="4">
        <v>19</v>
      </c>
      <c r="Y1" s="4">
        <v>20</v>
      </c>
      <c r="Z1" s="4">
        <v>21</v>
      </c>
      <c r="AA1" s="4">
        <v>22</v>
      </c>
      <c r="AB1" s="4">
        <v>23</v>
      </c>
      <c r="AC1" s="4">
        <v>24</v>
      </c>
      <c r="AD1" s="4">
        <v>25</v>
      </c>
      <c r="AE1" s="4">
        <v>26</v>
      </c>
      <c r="AF1" s="4">
        <v>27</v>
      </c>
      <c r="AG1" s="4">
        <v>28</v>
      </c>
      <c r="AH1" s="4">
        <v>29</v>
      </c>
      <c r="AI1" s="4">
        <v>30</v>
      </c>
    </row>
    <row r="2" spans="1:35" ht="150" customHeight="1">
      <c r="A2" s="4" t="s">
        <v>20</v>
      </c>
      <c r="B2" s="4" t="s">
        <v>21</v>
      </c>
      <c r="C2" s="4" t="s">
        <v>22</v>
      </c>
      <c r="D2" s="238" t="s">
        <v>18</v>
      </c>
      <c r="E2" s="23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3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3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3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227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227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227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227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227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227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227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227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227" t="s">
        <v>128</v>
      </c>
      <c r="R2" s="227" t="str">
        <f>CONCATENATE(VLOOKUP(R1,XTIME!$A$1:P98,2,FALSE),"                                                           ",VLOOKUP(R1,XTIME!$A$1:P98,3,FALSE)," ",VLOOKUP(R1,XTIME!$A$1:P98,4,FALSE))</f>
        <v xml:space="preserve">                                                            </v>
      </c>
      <c r="S2" s="12" t="str">
        <f>CONCATENATE(VLOOKUP(S1,XTIME!$A$1:Q98,2,FALSE),"                                                           ",VLOOKUP(S1,XTIME!$A$1:Q98,3,FALSE)," ",VLOOKUP(S1,XTIME!$A$1:Q98,4,FALSE))</f>
        <v xml:space="preserve">                                                            </v>
      </c>
      <c r="T2" s="12" t="str">
        <f>CONCATENATE(VLOOKUP(T1,XTIME!$A$1:R98,2,FALSE),"                                                           ",VLOOKUP(T1,XTIME!$A$1:R98,3,FALSE)," ",VLOOKUP(T1,XTIME!$A$1:R98,4,FALSE))</f>
        <v xml:space="preserve">                                                            </v>
      </c>
      <c r="U2" s="12" t="str">
        <f>CONCATENATE(VLOOKUP(U1,XTIME!$A$1:S98,2,FALSE),"                                                           ",VLOOKUP(U1,XTIME!$A$1:S98,3,FALSE)," ",VLOOKUP(U1,XTIME!$A$1:S98,4,FALSE))</f>
        <v xml:space="preserve">                                                            </v>
      </c>
      <c r="V2" s="12" t="str">
        <f>CONCATENATE(VLOOKUP(V1,XTIME!$A$1:T98,2,FALSE),"                                                           ",VLOOKUP(V1,XTIME!$A$1:T98,3,FALSE)," ",VLOOKUP(V1,XTIME!$A$1:T98,4,FALSE))</f>
        <v xml:space="preserve">                                                            </v>
      </c>
      <c r="W2" s="12" t="str">
        <f>CONCATENATE(VLOOKUP(W1,XTIME!$A$1:U98,2,FALSE),"                                                           ",VLOOKUP(W1,XTIME!$A$1:U98,3,FALSE)," ",VLOOKUP(W1,XTIME!$A$1:U98,4,FALSE))</f>
        <v xml:space="preserve">                                                            </v>
      </c>
      <c r="X2" s="12" t="str">
        <f>CONCATENATE(VLOOKUP(X1,XTIME!$A$1:V98,2,FALSE),"                                                           ",VLOOKUP(X1,XTIME!$A$1:V98,3,FALSE)," ",VLOOKUP(X1,XTIME!$A$1:V98,4,FALSE))</f>
        <v xml:space="preserve">                                                            </v>
      </c>
      <c r="Y2" s="12" t="str">
        <f>CONCATENATE(VLOOKUP(Y1,XTIME!$A$1:W98,2,FALSE),"                                                           ",VLOOKUP(Y1,XTIME!$A$1:W98,3,FALSE)," ",VLOOKUP(Y1,XTIME!$A$1:W98,4,FALSE))</f>
        <v xml:space="preserve">                                                            </v>
      </c>
      <c r="Z2" s="12" t="str">
        <f>CONCATENATE(VLOOKUP(Z1,XTIME!$A$1:X98,2,FALSE),"                                                           ",VLOOKUP(Z1,XTIME!$A$1:X98,3,FALSE)," ",VLOOKUP(Z1,XTIME!$A$1:X98,4,FALSE))</f>
        <v xml:space="preserve">                                                            </v>
      </c>
      <c r="AA2" s="12" t="e">
        <f>CONCATENATE(VLOOKUP(AA1,XTIME!$A$1:Y98,2,FALSE),"                                                           ",VLOOKUP(AA1,XTIME!$A$1:Y98,3,FALSE)," ",VLOOKUP(AA1,XTIME!$A$1:Y98,4,FALSE))</f>
        <v>#N/A</v>
      </c>
      <c r="AB2" s="12" t="e">
        <f>CONCATENATE(VLOOKUP(AB1,XTIME!$A$1:Z98,2,FALSE),"                                                           ",VLOOKUP(AB1,XTIME!$A$1:Z98,3,FALSE)," ",VLOOKUP(AB1,XTIME!$A$1:Z98,4,FALSE))</f>
        <v>#N/A</v>
      </c>
      <c r="AC2" s="12" t="e">
        <f>CONCATENATE(VLOOKUP(AC1,XTIME!$A$1:AA98,2,FALSE),"                                                           ",VLOOKUP(AC1,XTIME!$A$1:AA98,3,FALSE)," ",VLOOKUP(AC1,XTIME!$A$1:AA98,4,FALSE))</f>
        <v>#N/A</v>
      </c>
      <c r="AD2" s="12" t="e">
        <f>CONCATENATE(VLOOKUP(AD1,XTIME!$A$1:AB98,2,FALSE),"                                                           ",VLOOKUP(AD1,XTIME!$A$1:AB98,3,FALSE)," ",VLOOKUP(AD1,XTIME!$A$1:AB98,4,FALSE))</f>
        <v>#N/A</v>
      </c>
      <c r="AE2" s="12" t="e">
        <f>CONCATENATE(VLOOKUP(AE1,XTIME!$A$1:AC98,2,FALSE),"                                                           ",VLOOKUP(AE1,XTIME!$A$1:AC98,3,FALSE)," ",VLOOKUP(AE1,XTIME!$A$1:AC98,4,FALSE))</f>
        <v>#N/A</v>
      </c>
      <c r="AF2" s="12" t="e">
        <f>CONCATENATE(VLOOKUP(AF1,XTIME!$A$1:AD98,2,FALSE),"                                                           ",VLOOKUP(AF1,XTIME!$A$1:AD98,3,FALSE)," ",VLOOKUP(AF1,XTIME!$A$1:AD98,4,FALSE))</f>
        <v>#N/A</v>
      </c>
      <c r="AG2" s="12" t="e">
        <f>CONCATENATE(VLOOKUP(AG1,XTIME!$A$1:AE98,2,FALSE),"                                                           ",VLOOKUP(AG1,XTIME!$A$1:AE98,3,FALSE)," ",VLOOKUP(AG1,XTIME!$A$1:AE98,4,FALSE))</f>
        <v>#N/A</v>
      </c>
      <c r="AH2" s="12" t="e">
        <f>CONCATENATE(VLOOKUP(AH1,XTIME!$A$1:AF98,2,FALSE),"                                                           ",VLOOKUP(AH1,XTIME!$A$1:AF98,3,FALSE)," ",VLOOKUP(AH1,XTIME!$A$1:AF98,4,FALSE))</f>
        <v>#N/A</v>
      </c>
      <c r="AI2" s="12" t="e">
        <f>CONCATENATE(VLOOKUP(AI1,XTIME!$A$1:AG98,2,FALSE),"                                                           ",VLOOKUP(AI1,XTIME!$A$1:AG98,3,FALSE)," ",VLOOKUP(AI1,XTIME!$A$1:AG98,4,FALSE))</f>
        <v>#N/A</v>
      </c>
    </row>
    <row r="3" spans="1:35">
      <c r="A3" s="4" t="str">
        <f>CHOOSE(MONTH(D3),"JANVIER","FEVRIER","MARS","AVRIL","MAI","JUIN","JUILLET","MARS","AVRIL","MAI","JUIN","JUILLET","AOUT","SEPTEMBRE","OCTOBRE","NOVEMBRE","DECEMBRE")</f>
        <v>JUILLET</v>
      </c>
      <c r="B3" s="4">
        <f>WEEKNUM(D3)</f>
        <v>27</v>
      </c>
      <c r="C3" s="4" t="str">
        <f>CHOOSE(WEEKDAY(D3,11),"LUNDI","MARDI","MERCREDI","JEUDI","VENDREDI","SAMEDI","DIMANCHE")</f>
        <v>DIMANCHE</v>
      </c>
      <c r="D3" s="13">
        <v>43282</v>
      </c>
      <c r="E3" s="17"/>
      <c r="F3" s="17"/>
      <c r="G3" s="17"/>
      <c r="H3" s="17"/>
      <c r="I3" s="4"/>
      <c r="J3" s="4"/>
      <c r="K3" s="4"/>
      <c r="L3" s="4"/>
      <c r="M3" s="4"/>
      <c r="N3" s="4"/>
      <c r="O3" s="4"/>
      <c r="P3" s="4"/>
      <c r="Q3" s="226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5">
      <c r="A4" s="4" t="str">
        <f>CHOOSE(MONTH(D4),"JANVIER","FEVRIER","MARS","AVRIL","MAI","JUIN","JUILLET","AOUT","SEPTEMBRE","OCTOBRE","NOVEMBRE","DECEMBRE")</f>
        <v>SEPTEMBRE</v>
      </c>
      <c r="B4" s="4">
        <f t="shared" ref="B4:B15" si="0">WEEKNUM(D4)</f>
        <v>35</v>
      </c>
      <c r="C4" s="4" t="str">
        <f t="shared" ref="C4:C67" si="1">CHOOSE(WEEKDAY(D4,11),"LUNDI","MARDI","MERCREDI","JEUDI","VENDREDI","SAMEDI","DIMANCHE")</f>
        <v>SAMEDI</v>
      </c>
      <c r="D4" s="13">
        <v>43344</v>
      </c>
      <c r="E4" s="17"/>
      <c r="F4" s="17"/>
      <c r="G4" s="17">
        <v>5</v>
      </c>
      <c r="H4" s="17"/>
      <c r="I4" s="4"/>
      <c r="J4" s="4"/>
      <c r="K4" s="4"/>
      <c r="L4" s="4"/>
      <c r="M4" s="4"/>
      <c r="N4" s="4"/>
      <c r="O4" s="4"/>
      <c r="P4" s="4"/>
      <c r="Q4" s="226" t="str">
        <f>CONCATENATE($Q$1,$D4)</f>
        <v>043344</v>
      </c>
      <c r="R4" s="240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>
      <c r="A5" s="226" t="str">
        <f t="shared" ref="A5:A68" si="2">CHOOSE(MONTH(D5),"JANVIER","FEVRIER","MARS","AVRIL","MAI","JUIN","JUILLET","AOUT","SEPTEMBRE","OCTOBRE","NOVEMBRE","DECEMBRE")</f>
        <v>SEPTEMBRE</v>
      </c>
      <c r="B5" s="4">
        <f t="shared" si="0"/>
        <v>36</v>
      </c>
      <c r="C5" s="4" t="str">
        <f t="shared" si="1"/>
        <v>DIMANCHE</v>
      </c>
      <c r="D5" s="13">
        <v>43345</v>
      </c>
      <c r="E5" s="17"/>
      <c r="F5" s="17"/>
      <c r="G5" s="17"/>
      <c r="H5" s="17"/>
      <c r="I5" s="4"/>
      <c r="J5" s="4"/>
      <c r="K5" s="4"/>
      <c r="L5" s="4"/>
      <c r="M5" s="4"/>
      <c r="N5" s="4"/>
      <c r="O5" s="4"/>
      <c r="P5" s="4"/>
      <c r="Q5" s="226" t="str">
        <f t="shared" ref="Q5:Q68" si="3">CONCATENATE($Q$1,$D5)</f>
        <v>043345</v>
      </c>
      <c r="R5" s="240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</row>
    <row r="6" spans="1:35">
      <c r="A6" s="226" t="str">
        <f t="shared" si="2"/>
        <v>SEPTEMBRE</v>
      </c>
      <c r="B6" s="4">
        <f t="shared" si="0"/>
        <v>36</v>
      </c>
      <c r="C6" s="4" t="str">
        <f t="shared" si="1"/>
        <v>LUNDI</v>
      </c>
      <c r="D6" s="13">
        <v>43346</v>
      </c>
      <c r="E6" s="17"/>
      <c r="F6" s="17"/>
      <c r="G6" s="17"/>
      <c r="H6" s="17"/>
      <c r="I6" s="4"/>
      <c r="J6" s="4"/>
      <c r="K6" s="4"/>
      <c r="L6" s="4"/>
      <c r="M6" s="4"/>
      <c r="N6" s="4"/>
      <c r="O6" s="4"/>
      <c r="P6" s="4"/>
      <c r="Q6" s="226" t="str">
        <f t="shared" si="3"/>
        <v>043346</v>
      </c>
      <c r="R6" s="240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>
      <c r="A7" s="226" t="str">
        <f t="shared" si="2"/>
        <v>SEPTEMBRE</v>
      </c>
      <c r="B7" s="4">
        <f t="shared" si="0"/>
        <v>36</v>
      </c>
      <c r="C7" s="4" t="str">
        <f t="shared" si="1"/>
        <v>MARDI</v>
      </c>
      <c r="D7" s="13">
        <v>43347</v>
      </c>
      <c r="E7" s="17"/>
      <c r="F7" s="17"/>
      <c r="G7" s="17"/>
      <c r="H7" s="17"/>
      <c r="I7" s="4"/>
      <c r="J7" s="4"/>
      <c r="K7" s="4"/>
      <c r="L7" s="4"/>
      <c r="M7" s="4"/>
      <c r="N7" s="4"/>
      <c r="O7" s="4"/>
      <c r="P7" s="4"/>
      <c r="Q7" s="226" t="str">
        <f t="shared" si="3"/>
        <v>043347</v>
      </c>
      <c r="R7" s="240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</row>
    <row r="8" spans="1:35">
      <c r="A8" s="226" t="str">
        <f t="shared" si="2"/>
        <v>SEPTEMBRE</v>
      </c>
      <c r="B8" s="4">
        <f t="shared" si="0"/>
        <v>36</v>
      </c>
      <c r="C8" s="4" t="str">
        <f t="shared" si="1"/>
        <v>MERCREDI</v>
      </c>
      <c r="D8" s="13">
        <v>43348</v>
      </c>
      <c r="E8" s="17"/>
      <c r="F8" s="17"/>
      <c r="G8" s="17"/>
      <c r="H8" s="17"/>
      <c r="I8" s="4"/>
      <c r="J8" s="4"/>
      <c r="K8" s="4"/>
      <c r="L8" s="4"/>
      <c r="M8" s="4"/>
      <c r="N8" s="4"/>
      <c r="O8" s="4"/>
      <c r="P8" s="4"/>
      <c r="Q8" s="226" t="str">
        <f t="shared" si="3"/>
        <v>043348</v>
      </c>
      <c r="R8" s="240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>
      <c r="A9" s="226" t="str">
        <f t="shared" si="2"/>
        <v>SEPTEMBRE</v>
      </c>
      <c r="B9" s="4">
        <f t="shared" si="0"/>
        <v>36</v>
      </c>
      <c r="C9" s="4" t="str">
        <f t="shared" si="1"/>
        <v>JEUDI</v>
      </c>
      <c r="D9" s="13">
        <v>43349</v>
      </c>
      <c r="E9" s="17"/>
      <c r="F9" s="17"/>
      <c r="G9" s="17"/>
      <c r="H9" s="17"/>
      <c r="I9" s="4"/>
      <c r="J9" s="4"/>
      <c r="K9" s="4"/>
      <c r="L9" s="4"/>
      <c r="M9" s="4"/>
      <c r="N9" s="4"/>
      <c r="O9" s="4"/>
      <c r="P9" s="4"/>
      <c r="Q9" s="226" t="str">
        <f t="shared" si="3"/>
        <v>043349</v>
      </c>
      <c r="R9" s="240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</row>
    <row r="10" spans="1:35">
      <c r="A10" s="226" t="str">
        <f t="shared" si="2"/>
        <v>SEPTEMBRE</v>
      </c>
      <c r="B10" s="4">
        <f t="shared" si="0"/>
        <v>36</v>
      </c>
      <c r="C10" s="4" t="str">
        <f t="shared" si="1"/>
        <v>VENDREDI</v>
      </c>
      <c r="D10" s="13">
        <v>43350</v>
      </c>
      <c r="E10" s="17"/>
      <c r="F10" s="17"/>
      <c r="G10" s="17"/>
      <c r="H10" s="17"/>
      <c r="I10" s="4"/>
      <c r="J10" s="4"/>
      <c r="K10" s="4"/>
      <c r="L10" s="4"/>
      <c r="M10" s="4"/>
      <c r="N10" s="4"/>
      <c r="O10" s="4"/>
      <c r="P10" s="4"/>
      <c r="Q10" s="226" t="str">
        <f t="shared" si="3"/>
        <v>043350</v>
      </c>
      <c r="R10" s="240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</row>
    <row r="11" spans="1:35">
      <c r="A11" s="226" t="str">
        <f t="shared" si="2"/>
        <v>SEPTEMBRE</v>
      </c>
      <c r="B11" s="4">
        <f t="shared" si="0"/>
        <v>36</v>
      </c>
      <c r="C11" s="4" t="str">
        <f t="shared" si="1"/>
        <v>SAMEDI</v>
      </c>
      <c r="D11" s="13">
        <v>43351</v>
      </c>
      <c r="E11" s="17"/>
      <c r="F11" s="17"/>
      <c r="G11" s="17"/>
      <c r="H11" s="17"/>
      <c r="I11" s="4"/>
      <c r="J11" s="4"/>
      <c r="K11" s="4"/>
      <c r="L11" s="4"/>
      <c r="M11" s="4"/>
      <c r="N11" s="4"/>
      <c r="O11" s="4"/>
      <c r="P11" s="4"/>
      <c r="Q11" s="226" t="str">
        <f t="shared" si="3"/>
        <v>043351</v>
      </c>
      <c r="R11" s="240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>
      <c r="A12" s="226" t="str">
        <f t="shared" si="2"/>
        <v>SEPTEMBRE</v>
      </c>
      <c r="B12" s="4">
        <f t="shared" si="0"/>
        <v>37</v>
      </c>
      <c r="C12" s="4" t="str">
        <f t="shared" si="1"/>
        <v>DIMANCHE</v>
      </c>
      <c r="D12" s="13">
        <v>43352</v>
      </c>
      <c r="E12" s="17"/>
      <c r="F12" s="17"/>
      <c r="G12" s="17"/>
      <c r="H12" s="17"/>
      <c r="I12" s="4"/>
      <c r="J12" s="4"/>
      <c r="K12" s="4"/>
      <c r="L12" s="13"/>
      <c r="M12" s="4"/>
      <c r="N12" s="4"/>
      <c r="O12" s="4"/>
      <c r="P12" s="4"/>
      <c r="Q12" s="226" t="str">
        <f t="shared" si="3"/>
        <v>043352</v>
      </c>
      <c r="R12" s="240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</row>
    <row r="13" spans="1:35">
      <c r="A13" s="226" t="str">
        <f t="shared" si="2"/>
        <v>SEPTEMBRE</v>
      </c>
      <c r="B13" s="4">
        <f t="shared" si="0"/>
        <v>37</v>
      </c>
      <c r="C13" s="4" t="str">
        <f t="shared" si="1"/>
        <v>LUNDI</v>
      </c>
      <c r="D13" s="13">
        <v>43353</v>
      </c>
      <c r="E13" s="17"/>
      <c r="F13" s="17"/>
      <c r="G13" s="17"/>
      <c r="H13" s="17"/>
      <c r="I13" s="4"/>
      <c r="J13" s="4"/>
      <c r="K13" s="4"/>
      <c r="L13" s="4"/>
      <c r="M13" s="4"/>
      <c r="N13" s="4"/>
      <c r="O13" s="4"/>
      <c r="P13" s="4"/>
      <c r="Q13" s="226" t="str">
        <f t="shared" si="3"/>
        <v>043353</v>
      </c>
      <c r="R13" s="240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</row>
    <row r="14" spans="1:35">
      <c r="A14" s="226" t="str">
        <f t="shared" si="2"/>
        <v>SEPTEMBRE</v>
      </c>
      <c r="B14" s="4">
        <f t="shared" si="0"/>
        <v>37</v>
      </c>
      <c r="C14" s="4" t="str">
        <f t="shared" si="1"/>
        <v>MARDI</v>
      </c>
      <c r="D14" s="13">
        <v>43354</v>
      </c>
      <c r="E14" s="17"/>
      <c r="F14" s="17"/>
      <c r="G14" s="17"/>
      <c r="H14" s="17"/>
      <c r="I14" s="4"/>
      <c r="J14" s="4"/>
      <c r="K14" s="4"/>
      <c r="L14" s="4"/>
      <c r="M14" s="4"/>
      <c r="N14" s="4"/>
      <c r="O14" s="4"/>
      <c r="P14" s="4"/>
      <c r="Q14" s="226" t="str">
        <f t="shared" si="3"/>
        <v>043354</v>
      </c>
      <c r="R14" s="240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</row>
    <row r="15" spans="1:35">
      <c r="A15" s="226" t="str">
        <f t="shared" si="2"/>
        <v>SEPTEMBRE</v>
      </c>
      <c r="B15" s="4">
        <f t="shared" si="0"/>
        <v>37</v>
      </c>
      <c r="C15" s="4" t="str">
        <f t="shared" si="1"/>
        <v>MERCREDI</v>
      </c>
      <c r="D15" s="13">
        <v>43355</v>
      </c>
      <c r="E15" s="17"/>
      <c r="F15" s="17"/>
      <c r="G15" s="17"/>
      <c r="H15" s="17"/>
      <c r="I15" s="4"/>
      <c r="J15" s="4"/>
      <c r="K15" s="4"/>
      <c r="L15" s="4"/>
      <c r="M15" s="4"/>
      <c r="N15" s="4"/>
      <c r="O15" s="4"/>
      <c r="P15" s="4"/>
      <c r="Q15" s="226" t="str">
        <f t="shared" si="3"/>
        <v>043355</v>
      </c>
      <c r="R15" s="240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</row>
    <row r="16" spans="1:35">
      <c r="A16" s="226" t="str">
        <f t="shared" si="2"/>
        <v>SEPTEMBRE</v>
      </c>
      <c r="B16" s="4">
        <f>WEEKNUM(D16)</f>
        <v>37</v>
      </c>
      <c r="C16" s="4" t="str">
        <f t="shared" si="1"/>
        <v>JEUDI</v>
      </c>
      <c r="D16" s="13">
        <v>43356</v>
      </c>
      <c r="E16" s="17"/>
      <c r="F16" s="17"/>
      <c r="G16" s="17"/>
      <c r="H16" s="17"/>
      <c r="I16" s="4"/>
      <c r="J16" s="4"/>
      <c r="K16" s="4"/>
      <c r="L16" s="4"/>
      <c r="M16" s="4"/>
      <c r="N16" s="4"/>
      <c r="O16" s="4"/>
      <c r="P16" s="4"/>
      <c r="Q16" s="226" t="str">
        <f t="shared" si="3"/>
        <v>043356</v>
      </c>
      <c r="R16" s="240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</row>
    <row r="17" spans="1:35">
      <c r="A17" s="226" t="str">
        <f t="shared" si="2"/>
        <v>SEPTEMBRE</v>
      </c>
      <c r="B17" s="4">
        <f t="shared" ref="B17:B80" si="4">WEEKNUM(D17)</f>
        <v>37</v>
      </c>
      <c r="C17" s="4" t="str">
        <f t="shared" si="1"/>
        <v>VENDREDI</v>
      </c>
      <c r="D17" s="13">
        <v>43357</v>
      </c>
      <c r="E17" s="17"/>
      <c r="F17" s="17"/>
      <c r="G17" s="17"/>
      <c r="H17" s="17"/>
      <c r="I17" s="4"/>
      <c r="J17" s="4"/>
      <c r="K17" s="4"/>
      <c r="L17" s="4"/>
      <c r="M17" s="4"/>
      <c r="N17" s="4"/>
      <c r="O17" s="4"/>
      <c r="P17" s="4"/>
      <c r="Q17" s="226" t="str">
        <f t="shared" si="3"/>
        <v>043357</v>
      </c>
      <c r="R17" s="240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</row>
    <row r="18" spans="1:35">
      <c r="A18" s="226" t="str">
        <f t="shared" si="2"/>
        <v>SEPTEMBRE</v>
      </c>
      <c r="B18" s="4">
        <f t="shared" si="4"/>
        <v>37</v>
      </c>
      <c r="C18" s="4" t="str">
        <f t="shared" si="1"/>
        <v>SAMEDI</v>
      </c>
      <c r="D18" s="13">
        <v>43358</v>
      </c>
      <c r="E18" s="17"/>
      <c r="F18" s="17"/>
      <c r="G18" s="17"/>
      <c r="H18" s="17"/>
      <c r="I18" s="4"/>
      <c r="J18" s="4"/>
      <c r="K18" s="4"/>
      <c r="L18" s="4"/>
      <c r="M18" s="4"/>
      <c r="N18" s="4"/>
      <c r="O18" s="4"/>
      <c r="P18" s="4"/>
      <c r="Q18" s="226" t="str">
        <f t="shared" si="3"/>
        <v>043358</v>
      </c>
      <c r="R18" s="240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</row>
    <row r="19" spans="1:35">
      <c r="A19" s="226" t="str">
        <f t="shared" si="2"/>
        <v>SEPTEMBRE</v>
      </c>
      <c r="B19" s="4">
        <f t="shared" si="4"/>
        <v>38</v>
      </c>
      <c r="C19" s="4" t="str">
        <f t="shared" si="1"/>
        <v>DIMANCHE</v>
      </c>
      <c r="D19" s="13">
        <v>43359</v>
      </c>
      <c r="E19" s="17"/>
      <c r="F19" s="17"/>
      <c r="G19" s="17"/>
      <c r="H19" s="17"/>
      <c r="I19" s="4"/>
      <c r="J19" s="4"/>
      <c r="K19" s="4"/>
      <c r="L19" s="4"/>
      <c r="M19" s="4"/>
      <c r="N19" s="4"/>
      <c r="O19" s="4"/>
      <c r="P19" s="4"/>
      <c r="Q19" s="226" t="str">
        <f t="shared" si="3"/>
        <v>043359</v>
      </c>
      <c r="R19" s="240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</row>
    <row r="20" spans="1:35">
      <c r="A20" s="226" t="str">
        <f t="shared" si="2"/>
        <v>SEPTEMBRE</v>
      </c>
      <c r="B20" s="4">
        <f t="shared" si="4"/>
        <v>38</v>
      </c>
      <c r="C20" s="4" t="str">
        <f t="shared" si="1"/>
        <v>LUNDI</v>
      </c>
      <c r="D20" s="13">
        <v>43360</v>
      </c>
      <c r="E20" s="17"/>
      <c r="F20" s="17"/>
      <c r="G20" s="17"/>
      <c r="H20" s="17"/>
      <c r="I20" s="4"/>
      <c r="J20" s="4"/>
      <c r="K20" s="4"/>
      <c r="L20" s="4"/>
      <c r="M20" s="4"/>
      <c r="N20" s="4"/>
      <c r="O20" s="4"/>
      <c r="P20" s="4"/>
      <c r="Q20" s="226" t="str">
        <f t="shared" si="3"/>
        <v>043360</v>
      </c>
      <c r="R20" s="240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</row>
    <row r="21" spans="1:35">
      <c r="A21" s="226" t="str">
        <f t="shared" si="2"/>
        <v>SEPTEMBRE</v>
      </c>
      <c r="B21" s="4">
        <f t="shared" si="4"/>
        <v>38</v>
      </c>
      <c r="C21" s="4" t="str">
        <f t="shared" si="1"/>
        <v>MARDI</v>
      </c>
      <c r="D21" s="13">
        <v>43361</v>
      </c>
      <c r="E21" s="17"/>
      <c r="F21" s="17"/>
      <c r="G21" s="17"/>
      <c r="H21" s="17"/>
      <c r="I21" s="4"/>
      <c r="J21" s="4"/>
      <c r="K21" s="4"/>
      <c r="L21" s="4"/>
      <c r="M21" s="4"/>
      <c r="N21" s="4"/>
      <c r="O21" s="4"/>
      <c r="P21" s="4"/>
      <c r="Q21" s="226" t="str">
        <f t="shared" si="3"/>
        <v>043361</v>
      </c>
      <c r="R21" s="240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</row>
    <row r="22" spans="1:35">
      <c r="A22" s="226" t="str">
        <f t="shared" si="2"/>
        <v>SEPTEMBRE</v>
      </c>
      <c r="B22" s="4">
        <f t="shared" si="4"/>
        <v>38</v>
      </c>
      <c r="C22" s="4" t="str">
        <f t="shared" si="1"/>
        <v>MERCREDI</v>
      </c>
      <c r="D22" s="13">
        <v>43362</v>
      </c>
      <c r="E22" s="17"/>
      <c r="F22" s="17"/>
      <c r="G22" s="17"/>
      <c r="H22" s="17"/>
      <c r="I22" s="4"/>
      <c r="J22" s="4"/>
      <c r="K22" s="4"/>
      <c r="L22" s="4"/>
      <c r="M22" s="4"/>
      <c r="N22" s="4"/>
      <c r="O22" s="4"/>
      <c r="P22" s="4"/>
      <c r="Q22" s="226" t="str">
        <f t="shared" si="3"/>
        <v>043362</v>
      </c>
      <c r="R22" s="240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</row>
    <row r="23" spans="1:35">
      <c r="A23" s="226" t="str">
        <f t="shared" si="2"/>
        <v>SEPTEMBRE</v>
      </c>
      <c r="B23" s="4">
        <f t="shared" si="4"/>
        <v>38</v>
      </c>
      <c r="C23" s="4" t="str">
        <f t="shared" si="1"/>
        <v>JEUDI</v>
      </c>
      <c r="D23" s="13">
        <v>43363</v>
      </c>
      <c r="E23" s="17"/>
      <c r="F23" s="17"/>
      <c r="G23" s="17"/>
      <c r="H23" s="17"/>
      <c r="I23" s="4"/>
      <c r="J23" s="4"/>
      <c r="K23" s="4"/>
      <c r="L23" s="4"/>
      <c r="M23" s="4"/>
      <c r="N23" s="4"/>
      <c r="O23" s="4"/>
      <c r="P23" s="4"/>
      <c r="Q23" s="226" t="str">
        <f t="shared" si="3"/>
        <v>043363</v>
      </c>
      <c r="R23" s="240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</row>
    <row r="24" spans="1:35">
      <c r="A24" s="226" t="str">
        <f t="shared" si="2"/>
        <v>SEPTEMBRE</v>
      </c>
      <c r="B24" s="4">
        <f t="shared" si="4"/>
        <v>38</v>
      </c>
      <c r="C24" s="4" t="str">
        <f t="shared" si="1"/>
        <v>VENDREDI</v>
      </c>
      <c r="D24" s="13">
        <v>43364</v>
      </c>
      <c r="E24" s="17"/>
      <c r="F24" s="17"/>
      <c r="G24" s="17"/>
      <c r="H24" s="17"/>
      <c r="I24" s="4"/>
      <c r="J24" s="4"/>
      <c r="K24" s="4"/>
      <c r="L24" s="4"/>
      <c r="M24" s="4"/>
      <c r="N24" s="4"/>
      <c r="O24" s="4"/>
      <c r="P24" s="4"/>
      <c r="Q24" s="226" t="str">
        <f t="shared" si="3"/>
        <v>043364</v>
      </c>
      <c r="R24" s="240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</row>
    <row r="25" spans="1:35">
      <c r="A25" s="226" t="str">
        <f t="shared" si="2"/>
        <v>SEPTEMBRE</v>
      </c>
      <c r="B25" s="4">
        <f t="shared" si="4"/>
        <v>38</v>
      </c>
      <c r="C25" s="4" t="str">
        <f t="shared" si="1"/>
        <v>SAMEDI</v>
      </c>
      <c r="D25" s="13">
        <v>43365</v>
      </c>
      <c r="E25" s="17"/>
      <c r="F25" s="17"/>
      <c r="G25" s="17"/>
      <c r="H25" s="17"/>
      <c r="I25" s="4"/>
      <c r="J25" s="4"/>
      <c r="K25" s="4"/>
      <c r="L25" s="4"/>
      <c r="M25" s="4"/>
      <c r="N25" s="4"/>
      <c r="O25" s="4"/>
      <c r="P25" s="4"/>
      <c r="Q25" s="226" t="str">
        <f t="shared" si="3"/>
        <v>043365</v>
      </c>
      <c r="R25" s="240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</row>
    <row r="26" spans="1:35">
      <c r="A26" s="226" t="str">
        <f t="shared" si="2"/>
        <v>SEPTEMBRE</v>
      </c>
      <c r="B26" s="4">
        <f t="shared" si="4"/>
        <v>39</v>
      </c>
      <c r="C26" s="4" t="str">
        <f t="shared" si="1"/>
        <v>DIMANCHE</v>
      </c>
      <c r="D26" s="13">
        <v>43366</v>
      </c>
      <c r="E26" s="17"/>
      <c r="F26" s="17"/>
      <c r="G26" s="17"/>
      <c r="H26" s="17"/>
      <c r="I26" s="4"/>
      <c r="J26" s="4"/>
      <c r="K26" s="4"/>
      <c r="L26" s="4"/>
      <c r="M26" s="4"/>
      <c r="N26" s="4"/>
      <c r="O26" s="4"/>
      <c r="P26" s="4"/>
      <c r="Q26" s="226" t="str">
        <f t="shared" si="3"/>
        <v>043366</v>
      </c>
      <c r="R26" s="240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</row>
    <row r="27" spans="1:35">
      <c r="A27" s="226" t="str">
        <f t="shared" si="2"/>
        <v>SEPTEMBRE</v>
      </c>
      <c r="B27" s="4">
        <f t="shared" si="4"/>
        <v>39</v>
      </c>
      <c r="C27" s="4" t="str">
        <f t="shared" si="1"/>
        <v>LUNDI</v>
      </c>
      <c r="D27" s="13">
        <v>43367</v>
      </c>
      <c r="E27" s="17"/>
      <c r="F27" s="17"/>
      <c r="G27" s="17"/>
      <c r="H27" s="17"/>
      <c r="I27" s="4"/>
      <c r="J27" s="4"/>
      <c r="K27" s="4"/>
      <c r="L27" s="4"/>
      <c r="M27" s="4"/>
      <c r="N27" s="4"/>
      <c r="O27" s="4"/>
      <c r="P27" s="4"/>
      <c r="Q27" s="226" t="str">
        <f t="shared" si="3"/>
        <v>043367</v>
      </c>
      <c r="R27" s="240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</row>
    <row r="28" spans="1:35">
      <c r="A28" s="226" t="str">
        <f t="shared" si="2"/>
        <v>SEPTEMBRE</v>
      </c>
      <c r="B28" s="4">
        <f t="shared" si="4"/>
        <v>39</v>
      </c>
      <c r="C28" s="4" t="str">
        <f t="shared" si="1"/>
        <v>MARDI</v>
      </c>
      <c r="D28" s="13">
        <v>43368</v>
      </c>
      <c r="E28" s="17"/>
      <c r="F28" s="17"/>
      <c r="G28" s="17"/>
      <c r="H28" s="17"/>
      <c r="I28" s="4"/>
      <c r="J28" s="4"/>
      <c r="K28" s="4"/>
      <c r="L28" s="4"/>
      <c r="M28" s="4"/>
      <c r="N28" s="4"/>
      <c r="O28" s="4"/>
      <c r="P28" s="4"/>
      <c r="Q28" s="226" t="str">
        <f t="shared" si="3"/>
        <v>043368</v>
      </c>
      <c r="R28" s="240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</row>
    <row r="29" spans="1:35">
      <c r="A29" s="226" t="str">
        <f t="shared" si="2"/>
        <v>SEPTEMBRE</v>
      </c>
      <c r="B29" s="4">
        <f t="shared" si="4"/>
        <v>39</v>
      </c>
      <c r="C29" s="4" t="str">
        <f t="shared" si="1"/>
        <v>MERCREDI</v>
      </c>
      <c r="D29" s="13">
        <v>43369</v>
      </c>
      <c r="E29" s="17"/>
      <c r="F29" s="17"/>
      <c r="G29" s="17"/>
      <c r="H29" s="17"/>
      <c r="I29" s="4"/>
      <c r="J29" s="4"/>
      <c r="K29" s="4"/>
      <c r="L29" s="4"/>
      <c r="M29" s="4"/>
      <c r="N29" s="4"/>
      <c r="O29" s="4"/>
      <c r="P29" s="4"/>
      <c r="Q29" s="226" t="str">
        <f t="shared" si="3"/>
        <v>043369</v>
      </c>
      <c r="R29" s="240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</row>
    <row r="30" spans="1:35">
      <c r="A30" s="226" t="str">
        <f t="shared" si="2"/>
        <v>SEPTEMBRE</v>
      </c>
      <c r="B30" s="4">
        <f t="shared" si="4"/>
        <v>39</v>
      </c>
      <c r="C30" s="4" t="str">
        <f t="shared" si="1"/>
        <v>JEUDI</v>
      </c>
      <c r="D30" s="13">
        <v>43370</v>
      </c>
      <c r="E30" s="17"/>
      <c r="F30" s="17"/>
      <c r="G30" s="17"/>
      <c r="H30" s="17"/>
      <c r="I30" s="4"/>
      <c r="J30" s="4"/>
      <c r="K30" s="4"/>
      <c r="L30" s="4"/>
      <c r="M30" s="4"/>
      <c r="N30" s="4"/>
      <c r="O30" s="4"/>
      <c r="P30" s="4"/>
      <c r="Q30" s="226" t="str">
        <f t="shared" si="3"/>
        <v>043370</v>
      </c>
      <c r="R30" s="240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</row>
    <row r="31" spans="1:35">
      <c r="A31" s="226" t="str">
        <f t="shared" si="2"/>
        <v>SEPTEMBRE</v>
      </c>
      <c r="B31" s="4">
        <f t="shared" si="4"/>
        <v>39</v>
      </c>
      <c r="C31" s="4" t="str">
        <f t="shared" si="1"/>
        <v>VENDREDI</v>
      </c>
      <c r="D31" s="13">
        <v>43371</v>
      </c>
      <c r="E31" s="17"/>
      <c r="F31" s="17"/>
      <c r="G31" s="17"/>
      <c r="H31" s="17"/>
      <c r="I31" s="4"/>
      <c r="J31" s="4"/>
      <c r="K31" s="4"/>
      <c r="L31" s="4"/>
      <c r="M31" s="4"/>
      <c r="N31" s="4"/>
      <c r="O31" s="4"/>
      <c r="P31" s="4"/>
      <c r="Q31" s="226" t="str">
        <f t="shared" si="3"/>
        <v>043371</v>
      </c>
      <c r="R31" s="240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</row>
    <row r="32" spans="1:35">
      <c r="A32" s="226" t="str">
        <f t="shared" si="2"/>
        <v>SEPTEMBRE</v>
      </c>
      <c r="B32" s="4">
        <f t="shared" si="4"/>
        <v>39</v>
      </c>
      <c r="C32" s="4" t="str">
        <f t="shared" si="1"/>
        <v>SAMEDI</v>
      </c>
      <c r="D32" s="13">
        <v>43372</v>
      </c>
      <c r="E32" s="17"/>
      <c r="F32" s="17"/>
      <c r="G32" s="17"/>
      <c r="H32" s="17"/>
      <c r="I32" s="4"/>
      <c r="J32" s="4"/>
      <c r="K32" s="4"/>
      <c r="L32" s="4"/>
      <c r="M32" s="4"/>
      <c r="N32" s="4"/>
      <c r="O32" s="4"/>
      <c r="P32" s="4"/>
      <c r="Q32" s="226" t="str">
        <f t="shared" si="3"/>
        <v>043372</v>
      </c>
      <c r="R32" s="240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</row>
    <row r="33" spans="1:35">
      <c r="A33" s="226" t="str">
        <f t="shared" si="2"/>
        <v>SEPTEMBRE</v>
      </c>
      <c r="B33" s="4">
        <f t="shared" si="4"/>
        <v>40</v>
      </c>
      <c r="C33" s="4" t="str">
        <f t="shared" si="1"/>
        <v>DIMANCHE</v>
      </c>
      <c r="D33" s="13">
        <v>43373</v>
      </c>
      <c r="E33" s="17"/>
      <c r="F33" s="17"/>
      <c r="G33" s="17"/>
      <c r="H33" s="17"/>
      <c r="I33" s="4"/>
      <c r="J33" s="4"/>
      <c r="K33" s="4"/>
      <c r="L33" s="4"/>
      <c r="M33" s="4"/>
      <c r="N33" s="4"/>
      <c r="O33" s="4"/>
      <c r="P33" s="4"/>
      <c r="Q33" s="226" t="str">
        <f t="shared" si="3"/>
        <v>043373</v>
      </c>
      <c r="R33" s="240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</row>
    <row r="34" spans="1:35">
      <c r="A34" s="226" t="str">
        <f t="shared" si="2"/>
        <v>OCTOBRE</v>
      </c>
      <c r="B34" s="4">
        <f t="shared" si="4"/>
        <v>40</v>
      </c>
      <c r="C34" s="4" t="str">
        <f t="shared" si="1"/>
        <v>LUNDI</v>
      </c>
      <c r="D34" s="13">
        <v>43374</v>
      </c>
      <c r="E34" s="17"/>
      <c r="F34" s="17"/>
      <c r="G34" s="17"/>
      <c r="H34" s="17"/>
      <c r="I34" s="4"/>
      <c r="J34" s="4"/>
      <c r="K34" s="4"/>
      <c r="L34" s="4"/>
      <c r="M34" s="4"/>
      <c r="N34" s="4"/>
      <c r="O34" s="4"/>
      <c r="P34" s="4"/>
      <c r="Q34" s="226" t="str">
        <f t="shared" si="3"/>
        <v>043374</v>
      </c>
      <c r="R34" s="240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</row>
    <row r="35" spans="1:35">
      <c r="A35" s="226" t="str">
        <f t="shared" si="2"/>
        <v>OCTOBRE</v>
      </c>
      <c r="B35" s="4">
        <f t="shared" si="4"/>
        <v>40</v>
      </c>
      <c r="C35" s="4" t="str">
        <f t="shared" si="1"/>
        <v>MARDI</v>
      </c>
      <c r="D35" s="13">
        <v>43375</v>
      </c>
      <c r="E35" s="17"/>
      <c r="F35" s="17"/>
      <c r="G35" s="17"/>
      <c r="H35" s="17"/>
      <c r="I35" s="4"/>
      <c r="J35" s="4"/>
      <c r="K35" s="4"/>
      <c r="L35" s="4"/>
      <c r="M35" s="4"/>
      <c r="N35" s="4"/>
      <c r="O35" s="4"/>
      <c r="P35" s="4"/>
      <c r="Q35" s="226" t="str">
        <f t="shared" si="3"/>
        <v>043375</v>
      </c>
      <c r="R35" s="240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</row>
    <row r="36" spans="1:35">
      <c r="A36" s="226" t="str">
        <f t="shared" si="2"/>
        <v>OCTOBRE</v>
      </c>
      <c r="B36" s="4">
        <f t="shared" si="4"/>
        <v>40</v>
      </c>
      <c r="C36" s="4" t="str">
        <f t="shared" si="1"/>
        <v>MERCREDI</v>
      </c>
      <c r="D36" s="13">
        <v>43376</v>
      </c>
      <c r="E36" s="17"/>
      <c r="F36" s="17"/>
      <c r="G36" s="17"/>
      <c r="H36" s="17"/>
      <c r="I36" s="4"/>
      <c r="J36" s="4"/>
      <c r="K36" s="4"/>
      <c r="L36" s="4"/>
      <c r="M36" s="4"/>
      <c r="N36" s="4"/>
      <c r="O36" s="4"/>
      <c r="P36" s="4"/>
      <c r="Q36" s="226" t="str">
        <f t="shared" si="3"/>
        <v>043376</v>
      </c>
      <c r="R36" s="240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>
      <c r="A37" s="226" t="str">
        <f t="shared" si="2"/>
        <v>OCTOBRE</v>
      </c>
      <c r="B37" s="4">
        <f t="shared" si="4"/>
        <v>40</v>
      </c>
      <c r="C37" s="4" t="str">
        <f t="shared" si="1"/>
        <v>JEUDI</v>
      </c>
      <c r="D37" s="13">
        <v>43377</v>
      </c>
      <c r="E37" s="17"/>
      <c r="F37" s="17"/>
      <c r="G37" s="17"/>
      <c r="H37" s="17"/>
      <c r="I37" s="4"/>
      <c r="J37" s="4"/>
      <c r="K37" s="4"/>
      <c r="L37" s="4"/>
      <c r="M37" s="4"/>
      <c r="N37" s="4"/>
      <c r="O37" s="4"/>
      <c r="P37" s="4"/>
      <c r="Q37" s="226" t="str">
        <f t="shared" si="3"/>
        <v>043377</v>
      </c>
      <c r="R37" s="240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>
      <c r="A38" s="226" t="str">
        <f t="shared" si="2"/>
        <v>OCTOBRE</v>
      </c>
      <c r="B38" s="4">
        <f t="shared" si="4"/>
        <v>40</v>
      </c>
      <c r="C38" s="4" t="str">
        <f t="shared" si="1"/>
        <v>VENDREDI</v>
      </c>
      <c r="D38" s="13">
        <v>43378</v>
      </c>
      <c r="E38" s="17"/>
      <c r="F38" s="17"/>
      <c r="G38" s="17"/>
      <c r="H38" s="17"/>
      <c r="I38" s="4"/>
      <c r="J38" s="4"/>
      <c r="K38" s="4"/>
      <c r="L38" s="4"/>
      <c r="M38" s="4"/>
      <c r="N38" s="4"/>
      <c r="O38" s="4"/>
      <c r="P38" s="4"/>
      <c r="Q38" s="226" t="str">
        <f t="shared" si="3"/>
        <v>043378</v>
      </c>
      <c r="R38" s="240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>
      <c r="A39" s="226" t="str">
        <f t="shared" si="2"/>
        <v>OCTOBRE</v>
      </c>
      <c r="B39" s="4">
        <f t="shared" si="4"/>
        <v>40</v>
      </c>
      <c r="C39" s="4" t="str">
        <f t="shared" si="1"/>
        <v>SAMEDI</v>
      </c>
      <c r="D39" s="13">
        <v>43379</v>
      </c>
      <c r="E39" s="17"/>
      <c r="F39" s="17"/>
      <c r="G39" s="17"/>
      <c r="H39" s="17"/>
      <c r="I39" s="4"/>
      <c r="J39" s="4"/>
      <c r="K39" s="4"/>
      <c r="L39" s="4"/>
      <c r="M39" s="4"/>
      <c r="N39" s="4"/>
      <c r="O39" s="4"/>
      <c r="P39" s="4"/>
      <c r="Q39" s="226" t="str">
        <f t="shared" si="3"/>
        <v>043379</v>
      </c>
      <c r="R39" s="240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>
      <c r="A40" s="226" t="str">
        <f t="shared" si="2"/>
        <v>OCTOBRE</v>
      </c>
      <c r="B40" s="4">
        <f t="shared" si="4"/>
        <v>41</v>
      </c>
      <c r="C40" s="4" t="str">
        <f t="shared" si="1"/>
        <v>DIMANCHE</v>
      </c>
      <c r="D40" s="13">
        <v>43380</v>
      </c>
      <c r="E40" s="17"/>
      <c r="F40" s="17"/>
      <c r="G40" s="17"/>
      <c r="H40" s="17"/>
      <c r="I40" s="4"/>
      <c r="J40" s="4"/>
      <c r="K40" s="4"/>
      <c r="L40" s="4"/>
      <c r="M40" s="4"/>
      <c r="N40" s="4"/>
      <c r="O40" s="4"/>
      <c r="P40" s="4"/>
      <c r="Q40" s="226" t="str">
        <f t="shared" si="3"/>
        <v>043380</v>
      </c>
      <c r="R40" s="240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>
      <c r="A41" s="226" t="str">
        <f t="shared" si="2"/>
        <v>OCTOBRE</v>
      </c>
      <c r="B41" s="4">
        <f t="shared" si="4"/>
        <v>41</v>
      </c>
      <c r="C41" s="4" t="str">
        <f t="shared" si="1"/>
        <v>LUNDI</v>
      </c>
      <c r="D41" s="13">
        <v>43381</v>
      </c>
      <c r="E41" s="17"/>
      <c r="F41" s="17"/>
      <c r="G41" s="17"/>
      <c r="H41" s="17"/>
      <c r="I41" s="4"/>
      <c r="J41" s="4"/>
      <c r="K41" s="4"/>
      <c r="L41" s="4"/>
      <c r="M41" s="4"/>
      <c r="N41" s="4"/>
      <c r="O41" s="4"/>
      <c r="P41" s="4"/>
      <c r="Q41" s="226" t="str">
        <f t="shared" si="3"/>
        <v>043381</v>
      </c>
      <c r="R41" s="240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>
      <c r="A42" s="226" t="str">
        <f t="shared" si="2"/>
        <v>OCTOBRE</v>
      </c>
      <c r="B42" s="4">
        <f t="shared" si="4"/>
        <v>41</v>
      </c>
      <c r="C42" s="4" t="str">
        <f t="shared" si="1"/>
        <v>MARDI</v>
      </c>
      <c r="D42" s="13">
        <v>43382</v>
      </c>
      <c r="E42" s="17"/>
      <c r="F42" s="17"/>
      <c r="G42" s="17"/>
      <c r="H42" s="17"/>
      <c r="I42" s="4"/>
      <c r="J42" s="4"/>
      <c r="K42" s="4"/>
      <c r="L42" s="4"/>
      <c r="M42" s="4"/>
      <c r="N42" s="4"/>
      <c r="O42" s="4"/>
      <c r="P42" s="4"/>
      <c r="Q42" s="226" t="str">
        <f t="shared" si="3"/>
        <v>043382</v>
      </c>
      <c r="R42" s="240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>
      <c r="A43" s="226" t="str">
        <f t="shared" si="2"/>
        <v>OCTOBRE</v>
      </c>
      <c r="B43" s="4">
        <f t="shared" si="4"/>
        <v>41</v>
      </c>
      <c r="C43" s="4" t="str">
        <f t="shared" si="1"/>
        <v>MERCREDI</v>
      </c>
      <c r="D43" s="13">
        <v>43383</v>
      </c>
      <c r="E43" s="17"/>
      <c r="F43" s="17"/>
      <c r="G43" s="17"/>
      <c r="H43" s="17"/>
      <c r="I43" s="4"/>
      <c r="J43" s="4"/>
      <c r="K43" s="4"/>
      <c r="L43" s="4"/>
      <c r="M43" s="4"/>
      <c r="N43" s="4"/>
      <c r="O43" s="4"/>
      <c r="P43" s="4"/>
      <c r="Q43" s="226" t="str">
        <f t="shared" si="3"/>
        <v>043383</v>
      </c>
      <c r="R43" s="240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>
      <c r="A44" s="226" t="str">
        <f t="shared" si="2"/>
        <v>OCTOBRE</v>
      </c>
      <c r="B44" s="4">
        <f t="shared" si="4"/>
        <v>41</v>
      </c>
      <c r="C44" s="4" t="str">
        <f t="shared" si="1"/>
        <v>JEUDI</v>
      </c>
      <c r="D44" s="13">
        <v>43384</v>
      </c>
      <c r="E44" s="17"/>
      <c r="F44" s="17"/>
      <c r="G44" s="17"/>
      <c r="H44" s="17"/>
      <c r="I44" s="4"/>
      <c r="J44" s="4"/>
      <c r="K44" s="4"/>
      <c r="L44" s="4"/>
      <c r="M44" s="4"/>
      <c r="N44" s="4"/>
      <c r="O44" s="4"/>
      <c r="P44" s="4"/>
      <c r="Q44" s="226" t="str">
        <f t="shared" si="3"/>
        <v>043384</v>
      </c>
      <c r="R44" s="240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>
      <c r="A45" s="226" t="str">
        <f t="shared" si="2"/>
        <v>OCTOBRE</v>
      </c>
      <c r="B45" s="4">
        <f t="shared" si="4"/>
        <v>41</v>
      </c>
      <c r="C45" s="4" t="str">
        <f t="shared" si="1"/>
        <v>VENDREDI</v>
      </c>
      <c r="D45" s="13">
        <v>43385</v>
      </c>
      <c r="E45" s="17"/>
      <c r="F45" s="17"/>
      <c r="G45" s="17"/>
      <c r="H45" s="17"/>
      <c r="I45" s="4"/>
      <c r="J45" s="4"/>
      <c r="K45" s="4"/>
      <c r="L45" s="4"/>
      <c r="M45" s="4"/>
      <c r="N45" s="4"/>
      <c r="O45" s="4"/>
      <c r="P45" s="4"/>
      <c r="Q45" s="226" t="str">
        <f t="shared" si="3"/>
        <v>043385</v>
      </c>
      <c r="R45" s="240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>
      <c r="A46" s="226" t="str">
        <f t="shared" si="2"/>
        <v>OCTOBRE</v>
      </c>
      <c r="B46" s="4">
        <f t="shared" si="4"/>
        <v>41</v>
      </c>
      <c r="C46" s="4" t="str">
        <f t="shared" si="1"/>
        <v>SAMEDI</v>
      </c>
      <c r="D46" s="13">
        <v>43386</v>
      </c>
      <c r="E46" s="17"/>
      <c r="F46" s="17"/>
      <c r="G46" s="17"/>
      <c r="H46" s="17"/>
      <c r="I46" s="4"/>
      <c r="J46" s="4"/>
      <c r="K46" s="4"/>
      <c r="L46" s="4"/>
      <c r="M46" s="4"/>
      <c r="N46" s="4"/>
      <c r="O46" s="4"/>
      <c r="P46" s="4"/>
      <c r="Q46" s="226" t="str">
        <f t="shared" si="3"/>
        <v>043386</v>
      </c>
      <c r="R46" s="240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>
      <c r="A47" s="226" t="str">
        <f t="shared" si="2"/>
        <v>OCTOBRE</v>
      </c>
      <c r="B47" s="4">
        <f t="shared" si="4"/>
        <v>42</v>
      </c>
      <c r="C47" s="4" t="str">
        <f t="shared" si="1"/>
        <v>DIMANCHE</v>
      </c>
      <c r="D47" s="13">
        <v>43387</v>
      </c>
      <c r="E47" s="17"/>
      <c r="F47" s="17"/>
      <c r="G47" s="17"/>
      <c r="H47" s="17"/>
      <c r="I47" s="4"/>
      <c r="J47" s="4"/>
      <c r="K47" s="4"/>
      <c r="L47" s="4"/>
      <c r="M47" s="4"/>
      <c r="N47" s="4"/>
      <c r="O47" s="4"/>
      <c r="P47" s="4"/>
      <c r="Q47" s="226" t="str">
        <f t="shared" si="3"/>
        <v>043387</v>
      </c>
      <c r="R47" s="240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:35">
      <c r="A48" s="226" t="str">
        <f t="shared" si="2"/>
        <v>OCTOBRE</v>
      </c>
      <c r="B48" s="4">
        <f t="shared" si="4"/>
        <v>42</v>
      </c>
      <c r="C48" s="4" t="str">
        <f t="shared" si="1"/>
        <v>LUNDI</v>
      </c>
      <c r="D48" s="13">
        <v>43388</v>
      </c>
      <c r="E48" s="17"/>
      <c r="F48" s="17"/>
      <c r="G48" s="17"/>
      <c r="H48" s="17"/>
      <c r="I48" s="4"/>
      <c r="J48" s="4"/>
      <c r="K48" s="4"/>
      <c r="L48" s="4"/>
      <c r="M48" s="4"/>
      <c r="N48" s="4"/>
      <c r="O48" s="4"/>
      <c r="P48" s="4"/>
      <c r="Q48" s="226" t="str">
        <f t="shared" si="3"/>
        <v>043388</v>
      </c>
      <c r="R48" s="240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1:35">
      <c r="A49" s="226" t="str">
        <f t="shared" si="2"/>
        <v>OCTOBRE</v>
      </c>
      <c r="B49" s="4">
        <f t="shared" si="4"/>
        <v>42</v>
      </c>
      <c r="C49" s="4" t="str">
        <f t="shared" si="1"/>
        <v>MARDI</v>
      </c>
      <c r="D49" s="13">
        <v>43389</v>
      </c>
      <c r="E49" s="17"/>
      <c r="F49" s="17"/>
      <c r="G49" s="17"/>
      <c r="H49" s="17"/>
      <c r="I49" s="4"/>
      <c r="J49" s="4"/>
      <c r="K49" s="4"/>
      <c r="L49" s="4"/>
      <c r="M49" s="4"/>
      <c r="N49" s="4"/>
      <c r="O49" s="4"/>
      <c r="P49" s="4"/>
      <c r="Q49" s="226" t="str">
        <f t="shared" si="3"/>
        <v>043389</v>
      </c>
      <c r="R49" s="240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1:35">
      <c r="A50" s="226" t="str">
        <f t="shared" si="2"/>
        <v>OCTOBRE</v>
      </c>
      <c r="B50" s="4">
        <f t="shared" si="4"/>
        <v>42</v>
      </c>
      <c r="C50" s="4" t="str">
        <f t="shared" si="1"/>
        <v>MERCREDI</v>
      </c>
      <c r="D50" s="13">
        <v>43390</v>
      </c>
      <c r="E50" s="17"/>
      <c r="F50" s="17"/>
      <c r="G50" s="17"/>
      <c r="H50" s="17"/>
      <c r="I50" s="4"/>
      <c r="J50" s="4"/>
      <c r="K50" s="4"/>
      <c r="L50" s="4"/>
      <c r="M50" s="4"/>
      <c r="N50" s="4"/>
      <c r="O50" s="4"/>
      <c r="P50" s="4"/>
      <c r="Q50" s="226" t="str">
        <f t="shared" si="3"/>
        <v>043390</v>
      </c>
      <c r="R50" s="240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1:35">
      <c r="A51" s="226" t="str">
        <f t="shared" si="2"/>
        <v>OCTOBRE</v>
      </c>
      <c r="B51" s="4">
        <f t="shared" si="4"/>
        <v>42</v>
      </c>
      <c r="C51" s="4" t="str">
        <f t="shared" si="1"/>
        <v>JEUDI</v>
      </c>
      <c r="D51" s="13">
        <v>43391</v>
      </c>
      <c r="E51" s="17"/>
      <c r="F51" s="17"/>
      <c r="G51" s="17"/>
      <c r="H51" s="17"/>
      <c r="I51" s="4"/>
      <c r="J51" s="4"/>
      <c r="K51" s="4"/>
      <c r="L51" s="4"/>
      <c r="M51" s="4"/>
      <c r="N51" s="4"/>
      <c r="O51" s="4"/>
      <c r="P51" s="4"/>
      <c r="Q51" s="226" t="str">
        <f t="shared" si="3"/>
        <v>043391</v>
      </c>
      <c r="R51" s="240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1:35">
      <c r="A52" s="226" t="str">
        <f t="shared" si="2"/>
        <v>OCTOBRE</v>
      </c>
      <c r="B52" s="4">
        <f t="shared" si="4"/>
        <v>42</v>
      </c>
      <c r="C52" s="4" t="str">
        <f t="shared" si="1"/>
        <v>VENDREDI</v>
      </c>
      <c r="D52" s="13">
        <v>43392</v>
      </c>
      <c r="E52" s="17"/>
      <c r="F52" s="17"/>
      <c r="G52" s="17"/>
      <c r="H52" s="17"/>
      <c r="I52" s="4"/>
      <c r="J52" s="4"/>
      <c r="K52" s="4"/>
      <c r="L52" s="4"/>
      <c r="M52" s="4"/>
      <c r="N52" s="4"/>
      <c r="O52" s="4"/>
      <c r="P52" s="4"/>
      <c r="Q52" s="226" t="str">
        <f t="shared" si="3"/>
        <v>043392</v>
      </c>
      <c r="R52" s="240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1:35">
      <c r="A53" s="226" t="str">
        <f t="shared" si="2"/>
        <v>OCTOBRE</v>
      </c>
      <c r="B53" s="4">
        <f t="shared" si="4"/>
        <v>42</v>
      </c>
      <c r="C53" s="4" t="str">
        <f t="shared" si="1"/>
        <v>SAMEDI</v>
      </c>
      <c r="D53" s="13">
        <v>43393</v>
      </c>
      <c r="E53" s="17"/>
      <c r="F53" s="17"/>
      <c r="G53" s="17"/>
      <c r="H53" s="17"/>
      <c r="I53" s="4"/>
      <c r="J53" s="4"/>
      <c r="K53" s="4"/>
      <c r="L53" s="4"/>
      <c r="M53" s="4"/>
      <c r="N53" s="4"/>
      <c r="O53" s="4"/>
      <c r="P53" s="4"/>
      <c r="Q53" s="226" t="str">
        <f t="shared" si="3"/>
        <v>043393</v>
      </c>
      <c r="R53" s="240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  <row r="54" spans="1:35">
      <c r="A54" s="226" t="str">
        <f t="shared" si="2"/>
        <v>OCTOBRE</v>
      </c>
      <c r="B54" s="4">
        <f t="shared" si="4"/>
        <v>43</v>
      </c>
      <c r="C54" s="4" t="str">
        <f t="shared" si="1"/>
        <v>DIMANCHE</v>
      </c>
      <c r="D54" s="13">
        <v>43394</v>
      </c>
      <c r="E54" s="17"/>
      <c r="F54" s="17"/>
      <c r="G54" s="17"/>
      <c r="H54" s="17"/>
      <c r="I54" s="4"/>
      <c r="J54" s="4"/>
      <c r="K54" s="4"/>
      <c r="L54" s="4"/>
      <c r="M54" s="4"/>
      <c r="N54" s="4"/>
      <c r="O54" s="4"/>
      <c r="P54" s="4"/>
      <c r="Q54" s="226" t="str">
        <f t="shared" si="3"/>
        <v>043394</v>
      </c>
      <c r="R54" s="240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</row>
    <row r="55" spans="1:35">
      <c r="A55" s="226" t="str">
        <f t="shared" si="2"/>
        <v>OCTOBRE</v>
      </c>
      <c r="B55" s="4">
        <f t="shared" si="4"/>
        <v>43</v>
      </c>
      <c r="C55" s="4" t="str">
        <f t="shared" si="1"/>
        <v>LUNDI</v>
      </c>
      <c r="D55" s="13">
        <v>43395</v>
      </c>
      <c r="E55" s="17"/>
      <c r="F55" s="17"/>
      <c r="G55" s="17"/>
      <c r="H55" s="17"/>
      <c r="I55" s="4"/>
      <c r="J55" s="4"/>
      <c r="K55" s="4"/>
      <c r="L55" s="4"/>
      <c r="M55" s="4"/>
      <c r="N55" s="4"/>
      <c r="O55" s="4"/>
      <c r="P55" s="4"/>
      <c r="Q55" s="226" t="str">
        <f t="shared" si="3"/>
        <v>043395</v>
      </c>
      <c r="R55" s="240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</row>
    <row r="56" spans="1:35">
      <c r="A56" s="226" t="str">
        <f t="shared" si="2"/>
        <v>OCTOBRE</v>
      </c>
      <c r="B56" s="4">
        <f t="shared" si="4"/>
        <v>43</v>
      </c>
      <c r="C56" s="4" t="str">
        <f t="shared" si="1"/>
        <v>MARDI</v>
      </c>
      <c r="D56" s="13">
        <v>43396</v>
      </c>
      <c r="E56" s="17"/>
      <c r="F56" s="17"/>
      <c r="G56" s="17"/>
      <c r="H56" s="17"/>
      <c r="I56" s="4"/>
      <c r="J56" s="4"/>
      <c r="K56" s="4"/>
      <c r="L56" s="4"/>
      <c r="M56" s="4"/>
      <c r="N56" s="4"/>
      <c r="O56" s="4"/>
      <c r="P56" s="4"/>
      <c r="Q56" s="226" t="str">
        <f t="shared" si="3"/>
        <v>043396</v>
      </c>
      <c r="R56" s="240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</row>
    <row r="57" spans="1:35">
      <c r="A57" s="226" t="str">
        <f t="shared" si="2"/>
        <v>OCTOBRE</v>
      </c>
      <c r="B57" s="4">
        <f t="shared" si="4"/>
        <v>43</v>
      </c>
      <c r="C57" s="4" t="str">
        <f t="shared" si="1"/>
        <v>MERCREDI</v>
      </c>
      <c r="D57" s="13">
        <v>43397</v>
      </c>
      <c r="E57" s="17"/>
      <c r="F57" s="17"/>
      <c r="G57" s="17"/>
      <c r="H57" s="17"/>
      <c r="I57" s="4"/>
      <c r="J57" s="4"/>
      <c r="K57" s="4"/>
      <c r="L57" s="4"/>
      <c r="M57" s="4"/>
      <c r="N57" s="4"/>
      <c r="O57" s="4"/>
      <c r="P57" s="4"/>
      <c r="Q57" s="226" t="str">
        <f t="shared" si="3"/>
        <v>043397</v>
      </c>
      <c r="R57" s="240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1:35">
      <c r="A58" s="226" t="str">
        <f t="shared" si="2"/>
        <v>OCTOBRE</v>
      </c>
      <c r="B58" s="4">
        <f t="shared" si="4"/>
        <v>43</v>
      </c>
      <c r="C58" s="4" t="str">
        <f t="shared" si="1"/>
        <v>JEUDI</v>
      </c>
      <c r="D58" s="13">
        <v>43398</v>
      </c>
      <c r="E58" s="17"/>
      <c r="F58" s="17"/>
      <c r="G58" s="17"/>
      <c r="H58" s="17"/>
      <c r="I58" s="4"/>
      <c r="J58" s="4"/>
      <c r="K58" s="4"/>
      <c r="L58" s="4"/>
      <c r="M58" s="4"/>
      <c r="N58" s="4"/>
      <c r="O58" s="4"/>
      <c r="P58" s="4"/>
      <c r="Q58" s="226" t="str">
        <f t="shared" si="3"/>
        <v>043398</v>
      </c>
      <c r="R58" s="240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1:35">
      <c r="A59" s="226" t="str">
        <f t="shared" si="2"/>
        <v>OCTOBRE</v>
      </c>
      <c r="B59" s="4">
        <f t="shared" si="4"/>
        <v>43</v>
      </c>
      <c r="C59" s="4" t="str">
        <f t="shared" si="1"/>
        <v>VENDREDI</v>
      </c>
      <c r="D59" s="13">
        <v>43399</v>
      </c>
      <c r="E59" s="17"/>
      <c r="F59" s="17"/>
      <c r="G59" s="17"/>
      <c r="H59" s="17"/>
      <c r="I59" s="4"/>
      <c r="J59" s="4"/>
      <c r="K59" s="4"/>
      <c r="L59" s="4"/>
      <c r="M59" s="4"/>
      <c r="N59" s="4"/>
      <c r="O59" s="4"/>
      <c r="P59" s="4"/>
      <c r="Q59" s="226" t="str">
        <f t="shared" si="3"/>
        <v>043399</v>
      </c>
      <c r="R59" s="240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1:35">
      <c r="A60" s="226" t="str">
        <f t="shared" si="2"/>
        <v>OCTOBRE</v>
      </c>
      <c r="B60" s="4">
        <f t="shared" si="4"/>
        <v>43</v>
      </c>
      <c r="C60" s="4" t="str">
        <f t="shared" si="1"/>
        <v>SAMEDI</v>
      </c>
      <c r="D60" s="13">
        <v>43400</v>
      </c>
      <c r="E60" s="17"/>
      <c r="F60" s="17"/>
      <c r="G60" s="17"/>
      <c r="H60" s="17"/>
      <c r="I60" s="4"/>
      <c r="J60" s="4"/>
      <c r="K60" s="4"/>
      <c r="L60" s="4"/>
      <c r="M60" s="4"/>
      <c r="N60" s="4"/>
      <c r="O60" s="4"/>
      <c r="P60" s="4"/>
      <c r="Q60" s="226" t="str">
        <f t="shared" si="3"/>
        <v>043400</v>
      </c>
      <c r="R60" s="240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</row>
    <row r="61" spans="1:35">
      <c r="A61" s="226" t="str">
        <f t="shared" si="2"/>
        <v>OCTOBRE</v>
      </c>
      <c r="B61" s="4">
        <f t="shared" si="4"/>
        <v>44</v>
      </c>
      <c r="C61" s="4" t="str">
        <f t="shared" si="1"/>
        <v>DIMANCHE</v>
      </c>
      <c r="D61" s="13">
        <v>43401</v>
      </c>
      <c r="E61" s="17"/>
      <c r="F61" s="17"/>
      <c r="G61" s="17"/>
      <c r="H61" s="17"/>
      <c r="I61" s="4"/>
      <c r="J61" s="4"/>
      <c r="K61" s="4"/>
      <c r="L61" s="4"/>
      <c r="M61" s="4"/>
      <c r="N61" s="4"/>
      <c r="O61" s="4"/>
      <c r="P61" s="4"/>
      <c r="Q61" s="226" t="str">
        <f t="shared" si="3"/>
        <v>043401</v>
      </c>
      <c r="R61" s="240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1:35">
      <c r="A62" s="226" t="str">
        <f t="shared" si="2"/>
        <v>OCTOBRE</v>
      </c>
      <c r="B62" s="4">
        <f t="shared" si="4"/>
        <v>44</v>
      </c>
      <c r="C62" s="4" t="str">
        <f t="shared" si="1"/>
        <v>LUNDI</v>
      </c>
      <c r="D62" s="13">
        <v>43402</v>
      </c>
      <c r="E62" s="17"/>
      <c r="F62" s="17"/>
      <c r="G62" s="17"/>
      <c r="H62" s="17"/>
      <c r="I62" s="4"/>
      <c r="J62" s="4"/>
      <c r="K62" s="4"/>
      <c r="L62" s="4"/>
      <c r="M62" s="4"/>
      <c r="N62" s="4"/>
      <c r="O62" s="4"/>
      <c r="P62" s="4"/>
      <c r="Q62" s="226" t="str">
        <f t="shared" si="3"/>
        <v>043402</v>
      </c>
      <c r="R62" s="240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</row>
    <row r="63" spans="1:35">
      <c r="A63" s="226" t="str">
        <f t="shared" si="2"/>
        <v>OCTOBRE</v>
      </c>
      <c r="B63" s="4">
        <f t="shared" si="4"/>
        <v>44</v>
      </c>
      <c r="C63" s="4" t="str">
        <f t="shared" si="1"/>
        <v>MARDI</v>
      </c>
      <c r="D63" s="13">
        <v>43403</v>
      </c>
      <c r="E63" s="17"/>
      <c r="F63" s="17"/>
      <c r="G63" s="17"/>
      <c r="H63" s="17"/>
      <c r="I63" s="4"/>
      <c r="J63" s="4"/>
      <c r="K63" s="4"/>
      <c r="L63" s="4"/>
      <c r="M63" s="4"/>
      <c r="N63" s="4"/>
      <c r="O63" s="4"/>
      <c r="P63" s="4"/>
      <c r="Q63" s="226" t="str">
        <f t="shared" si="3"/>
        <v>043403</v>
      </c>
      <c r="R63" s="240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</row>
    <row r="64" spans="1:35">
      <c r="A64" s="226" t="str">
        <f t="shared" si="2"/>
        <v>OCTOBRE</v>
      </c>
      <c r="B64" s="4">
        <f t="shared" si="4"/>
        <v>44</v>
      </c>
      <c r="C64" s="4" t="str">
        <f t="shared" si="1"/>
        <v>MERCREDI</v>
      </c>
      <c r="D64" s="13">
        <v>43404</v>
      </c>
      <c r="E64" s="17"/>
      <c r="F64" s="17"/>
      <c r="G64" s="17"/>
      <c r="H64" s="17"/>
      <c r="I64" s="4"/>
      <c r="J64" s="4"/>
      <c r="K64" s="4"/>
      <c r="L64" s="4"/>
      <c r="M64" s="4"/>
      <c r="N64" s="4"/>
      <c r="O64" s="4"/>
      <c r="P64" s="4"/>
      <c r="Q64" s="226" t="str">
        <f t="shared" si="3"/>
        <v>043404</v>
      </c>
      <c r="R64" s="240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1:35">
      <c r="A65" s="226" t="str">
        <f t="shared" si="2"/>
        <v>NOVEMBRE</v>
      </c>
      <c r="B65" s="4">
        <f t="shared" si="4"/>
        <v>44</v>
      </c>
      <c r="C65" s="4" t="str">
        <f t="shared" si="1"/>
        <v>JEUDI</v>
      </c>
      <c r="D65" s="13">
        <v>43405</v>
      </c>
      <c r="E65" s="17"/>
      <c r="F65" s="17"/>
      <c r="G65" s="17"/>
      <c r="H65" s="17"/>
      <c r="I65" s="4"/>
      <c r="J65" s="4"/>
      <c r="K65" s="4"/>
      <c r="L65" s="4"/>
      <c r="M65" s="4"/>
      <c r="N65" s="4"/>
      <c r="O65" s="4"/>
      <c r="P65" s="4"/>
      <c r="Q65" s="226" t="str">
        <f t="shared" si="3"/>
        <v>043405</v>
      </c>
      <c r="R65" s="240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1:35">
      <c r="A66" s="226" t="str">
        <f t="shared" si="2"/>
        <v>NOVEMBRE</v>
      </c>
      <c r="B66" s="4">
        <f t="shared" si="4"/>
        <v>44</v>
      </c>
      <c r="C66" s="4" t="str">
        <f t="shared" si="1"/>
        <v>VENDREDI</v>
      </c>
      <c r="D66" s="13">
        <v>43406</v>
      </c>
      <c r="E66" s="17"/>
      <c r="F66" s="17"/>
      <c r="G66" s="17"/>
      <c r="H66" s="17"/>
      <c r="I66" s="4"/>
      <c r="J66" s="4"/>
      <c r="K66" s="4"/>
      <c r="L66" s="4"/>
      <c r="M66" s="4"/>
      <c r="N66" s="4"/>
      <c r="O66" s="4"/>
      <c r="P66" s="4"/>
      <c r="Q66" s="226" t="str">
        <f t="shared" si="3"/>
        <v>043406</v>
      </c>
      <c r="R66" s="240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1:35">
      <c r="A67" s="226" t="str">
        <f t="shared" si="2"/>
        <v>NOVEMBRE</v>
      </c>
      <c r="B67" s="4">
        <f t="shared" si="4"/>
        <v>44</v>
      </c>
      <c r="C67" s="4" t="str">
        <f t="shared" si="1"/>
        <v>SAMEDI</v>
      </c>
      <c r="D67" s="13">
        <v>43407</v>
      </c>
      <c r="E67" s="17"/>
      <c r="F67" s="17"/>
      <c r="G67" s="17"/>
      <c r="H67" s="17"/>
      <c r="I67" s="4"/>
      <c r="J67" s="4"/>
      <c r="K67" s="4"/>
      <c r="L67" s="4"/>
      <c r="M67" s="4"/>
      <c r="N67" s="4"/>
      <c r="O67" s="4"/>
      <c r="P67" s="4"/>
      <c r="Q67" s="226" t="str">
        <f t="shared" si="3"/>
        <v>043407</v>
      </c>
      <c r="R67" s="240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</row>
    <row r="68" spans="1:35">
      <c r="A68" s="226" t="str">
        <f t="shared" si="2"/>
        <v>NOVEMBRE</v>
      </c>
      <c r="B68" s="4">
        <f t="shared" si="4"/>
        <v>45</v>
      </c>
      <c r="C68" s="4" t="str">
        <f t="shared" ref="C68:C131" si="5">CHOOSE(WEEKDAY(D68,11),"LUNDI","MARDI","MERCREDI","JEUDI","VENDREDI","SAMEDI","DIMANCHE")</f>
        <v>DIMANCHE</v>
      </c>
      <c r="D68" s="13">
        <v>43408</v>
      </c>
      <c r="E68" s="17"/>
      <c r="F68" s="17"/>
      <c r="G68" s="17"/>
      <c r="H68" s="17"/>
      <c r="I68" s="4"/>
      <c r="J68" s="4"/>
      <c r="K68" s="4"/>
      <c r="L68" s="4"/>
      <c r="M68" s="4"/>
      <c r="N68" s="4"/>
      <c r="O68" s="4"/>
      <c r="P68" s="4"/>
      <c r="Q68" s="226" t="str">
        <f t="shared" si="3"/>
        <v>043408</v>
      </c>
      <c r="R68" s="240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1:35">
      <c r="A69" s="226" t="str">
        <f t="shared" ref="A69:A132" si="6">CHOOSE(MONTH(D69),"JANVIER","FEVRIER","MARS","AVRIL","MAI","JUIN","JUILLET","AOUT","SEPTEMBRE","OCTOBRE","NOVEMBRE","DECEMBRE")</f>
        <v>NOVEMBRE</v>
      </c>
      <c r="B69" s="4">
        <f t="shared" si="4"/>
        <v>45</v>
      </c>
      <c r="C69" s="4" t="str">
        <f t="shared" si="5"/>
        <v>LUNDI</v>
      </c>
      <c r="D69" s="13">
        <v>43409</v>
      </c>
      <c r="E69" s="17"/>
      <c r="F69" s="17"/>
      <c r="G69" s="17"/>
      <c r="H69" s="17"/>
      <c r="I69" s="4"/>
      <c r="J69" s="4"/>
      <c r="K69" s="4"/>
      <c r="L69" s="4"/>
      <c r="M69" s="4"/>
      <c r="N69" s="4"/>
      <c r="O69" s="4"/>
      <c r="P69" s="4"/>
      <c r="Q69" s="226" t="str">
        <f t="shared" ref="Q69:Q132" si="7">CONCATENATE($Q$1,$D69)</f>
        <v>043409</v>
      </c>
      <c r="R69" s="240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1:35">
      <c r="A70" s="226" t="str">
        <f t="shared" si="6"/>
        <v>NOVEMBRE</v>
      </c>
      <c r="B70" s="4">
        <f t="shared" si="4"/>
        <v>45</v>
      </c>
      <c r="C70" s="4" t="str">
        <f t="shared" si="5"/>
        <v>MARDI</v>
      </c>
      <c r="D70" s="13">
        <v>43410</v>
      </c>
      <c r="E70" s="17"/>
      <c r="F70" s="17"/>
      <c r="G70" s="17"/>
      <c r="H70" s="17"/>
      <c r="I70" s="4"/>
      <c r="J70" s="4"/>
      <c r="K70" s="4"/>
      <c r="L70" s="4"/>
      <c r="M70" s="4"/>
      <c r="N70" s="4"/>
      <c r="O70" s="4"/>
      <c r="P70" s="4"/>
      <c r="Q70" s="226" t="str">
        <f t="shared" si="7"/>
        <v>043410</v>
      </c>
      <c r="R70" s="240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  <row r="71" spans="1:35">
      <c r="A71" s="226" t="str">
        <f t="shared" si="6"/>
        <v>NOVEMBRE</v>
      </c>
      <c r="B71" s="4">
        <f t="shared" si="4"/>
        <v>45</v>
      </c>
      <c r="C71" s="4" t="str">
        <f t="shared" si="5"/>
        <v>MERCREDI</v>
      </c>
      <c r="D71" s="13">
        <v>43411</v>
      </c>
      <c r="E71" s="17"/>
      <c r="F71" s="17"/>
      <c r="G71" s="17"/>
      <c r="H71" s="17"/>
      <c r="I71" s="4"/>
      <c r="J71" s="4"/>
      <c r="K71" s="4"/>
      <c r="L71" s="4"/>
      <c r="M71" s="4"/>
      <c r="N71" s="4"/>
      <c r="O71" s="4"/>
      <c r="P71" s="4"/>
      <c r="Q71" s="226" t="str">
        <f t="shared" si="7"/>
        <v>043411</v>
      </c>
      <c r="R71" s="240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</row>
    <row r="72" spans="1:35">
      <c r="A72" s="226" t="str">
        <f t="shared" si="6"/>
        <v>NOVEMBRE</v>
      </c>
      <c r="B72" s="4">
        <f t="shared" si="4"/>
        <v>45</v>
      </c>
      <c r="C72" s="4" t="str">
        <f t="shared" si="5"/>
        <v>JEUDI</v>
      </c>
      <c r="D72" s="13">
        <v>43412</v>
      </c>
      <c r="E72" s="17"/>
      <c r="F72" s="17"/>
      <c r="G72" s="17"/>
      <c r="H72" s="17"/>
      <c r="I72" s="4"/>
      <c r="J72" s="4"/>
      <c r="K72" s="4"/>
      <c r="L72" s="4"/>
      <c r="M72" s="4"/>
      <c r="N72" s="4"/>
      <c r="O72" s="4"/>
      <c r="P72" s="4"/>
      <c r="Q72" s="226" t="str">
        <f t="shared" si="7"/>
        <v>043412</v>
      </c>
      <c r="R72" s="240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</row>
    <row r="73" spans="1:35">
      <c r="A73" s="226" t="str">
        <f t="shared" si="6"/>
        <v>NOVEMBRE</v>
      </c>
      <c r="B73" s="4">
        <f t="shared" si="4"/>
        <v>45</v>
      </c>
      <c r="C73" s="4" t="str">
        <f t="shared" si="5"/>
        <v>VENDREDI</v>
      </c>
      <c r="D73" s="13">
        <v>43413</v>
      </c>
      <c r="E73" s="17"/>
      <c r="F73" s="17"/>
      <c r="G73" s="17"/>
      <c r="H73" s="17"/>
      <c r="I73" s="4"/>
      <c r="J73" s="4"/>
      <c r="K73" s="4"/>
      <c r="L73" s="4"/>
      <c r="M73" s="4"/>
      <c r="N73" s="4"/>
      <c r="O73" s="4"/>
      <c r="P73" s="4"/>
      <c r="Q73" s="226" t="str">
        <f t="shared" si="7"/>
        <v>043413</v>
      </c>
      <c r="R73" s="240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</row>
    <row r="74" spans="1:35">
      <c r="A74" s="226" t="str">
        <f t="shared" si="6"/>
        <v>NOVEMBRE</v>
      </c>
      <c r="B74" s="4">
        <f t="shared" si="4"/>
        <v>45</v>
      </c>
      <c r="C74" s="4" t="str">
        <f t="shared" si="5"/>
        <v>SAMEDI</v>
      </c>
      <c r="D74" s="13">
        <v>43414</v>
      </c>
      <c r="E74" s="17"/>
      <c r="F74" s="17"/>
      <c r="G74" s="17"/>
      <c r="H74" s="17"/>
      <c r="I74" s="4"/>
      <c r="J74" s="4"/>
      <c r="K74" s="4"/>
      <c r="L74" s="4"/>
      <c r="M74" s="4"/>
      <c r="N74" s="4"/>
      <c r="O74" s="4"/>
      <c r="P74" s="4"/>
      <c r="Q74" s="226" t="str">
        <f t="shared" si="7"/>
        <v>043414</v>
      </c>
      <c r="R74" s="240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</row>
    <row r="75" spans="1:35">
      <c r="A75" s="226" t="str">
        <f t="shared" si="6"/>
        <v>NOVEMBRE</v>
      </c>
      <c r="B75" s="4">
        <f t="shared" si="4"/>
        <v>46</v>
      </c>
      <c r="C75" s="4" t="str">
        <f t="shared" si="5"/>
        <v>DIMANCHE</v>
      </c>
      <c r="D75" s="13">
        <v>43415</v>
      </c>
      <c r="E75" s="17"/>
      <c r="F75" s="17"/>
      <c r="G75" s="17"/>
      <c r="H75" s="17"/>
      <c r="I75" s="4"/>
      <c r="J75" s="4"/>
      <c r="K75" s="4"/>
      <c r="L75" s="4"/>
      <c r="M75" s="4"/>
      <c r="N75" s="4"/>
      <c r="O75" s="4"/>
      <c r="P75" s="4"/>
      <c r="Q75" s="226" t="str">
        <f t="shared" si="7"/>
        <v>043415</v>
      </c>
      <c r="R75" s="240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</row>
    <row r="76" spans="1:35">
      <c r="A76" s="226" t="str">
        <f t="shared" si="6"/>
        <v>NOVEMBRE</v>
      </c>
      <c r="B76" s="4">
        <f t="shared" si="4"/>
        <v>46</v>
      </c>
      <c r="C76" s="4" t="str">
        <f t="shared" si="5"/>
        <v>LUNDI</v>
      </c>
      <c r="D76" s="13">
        <v>43416</v>
      </c>
      <c r="E76" s="17"/>
      <c r="F76" s="17"/>
      <c r="G76" s="17"/>
      <c r="H76" s="17"/>
      <c r="I76" s="4"/>
      <c r="J76" s="4"/>
      <c r="K76" s="4"/>
      <c r="L76" s="4"/>
      <c r="M76" s="4"/>
      <c r="N76" s="4"/>
      <c r="O76" s="4"/>
      <c r="P76" s="4"/>
      <c r="Q76" s="226" t="str">
        <f t="shared" si="7"/>
        <v>043416</v>
      </c>
      <c r="R76" s="240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</row>
    <row r="77" spans="1:35">
      <c r="A77" s="226" t="str">
        <f t="shared" si="6"/>
        <v>NOVEMBRE</v>
      </c>
      <c r="B77" s="4">
        <f t="shared" si="4"/>
        <v>46</v>
      </c>
      <c r="C77" s="4" t="str">
        <f t="shared" si="5"/>
        <v>MARDI</v>
      </c>
      <c r="D77" s="13">
        <v>43417</v>
      </c>
      <c r="E77" s="17"/>
      <c r="F77" s="17"/>
      <c r="G77" s="17"/>
      <c r="H77" s="17"/>
      <c r="I77" s="4"/>
      <c r="J77" s="4"/>
      <c r="K77" s="4"/>
      <c r="L77" s="4"/>
      <c r="M77" s="4"/>
      <c r="N77" s="4"/>
      <c r="O77" s="4"/>
      <c r="P77" s="4"/>
      <c r="Q77" s="226" t="str">
        <f t="shared" si="7"/>
        <v>043417</v>
      </c>
      <c r="R77" s="240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</row>
    <row r="78" spans="1:35">
      <c r="A78" s="226" t="str">
        <f t="shared" si="6"/>
        <v>NOVEMBRE</v>
      </c>
      <c r="B78" s="4">
        <f t="shared" si="4"/>
        <v>46</v>
      </c>
      <c r="C78" s="4" t="str">
        <f t="shared" si="5"/>
        <v>MERCREDI</v>
      </c>
      <c r="D78" s="13">
        <v>43418</v>
      </c>
      <c r="E78" s="17"/>
      <c r="F78" s="17"/>
      <c r="G78" s="17"/>
      <c r="H78" s="17"/>
      <c r="I78" s="4"/>
      <c r="J78" s="4"/>
      <c r="K78" s="4"/>
      <c r="L78" s="4"/>
      <c r="M78" s="4"/>
      <c r="N78" s="4"/>
      <c r="O78" s="4"/>
      <c r="P78" s="4"/>
      <c r="Q78" s="226" t="str">
        <f t="shared" si="7"/>
        <v>043418</v>
      </c>
      <c r="R78" s="240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</row>
    <row r="79" spans="1:35">
      <c r="A79" s="226" t="str">
        <f t="shared" si="6"/>
        <v>NOVEMBRE</v>
      </c>
      <c r="B79" s="4">
        <f t="shared" si="4"/>
        <v>46</v>
      </c>
      <c r="C79" s="4" t="str">
        <f t="shared" si="5"/>
        <v>JEUDI</v>
      </c>
      <c r="D79" s="13">
        <v>43419</v>
      </c>
      <c r="E79" s="17"/>
      <c r="F79" s="17"/>
      <c r="G79" s="17"/>
      <c r="H79" s="17"/>
      <c r="I79" s="4"/>
      <c r="J79" s="4"/>
      <c r="K79" s="4"/>
      <c r="L79" s="4"/>
      <c r="M79" s="4"/>
      <c r="N79" s="4"/>
      <c r="O79" s="4"/>
      <c r="P79" s="4"/>
      <c r="Q79" s="226" t="str">
        <f t="shared" si="7"/>
        <v>043419</v>
      </c>
      <c r="R79" s="240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</row>
    <row r="80" spans="1:35">
      <c r="A80" s="226" t="str">
        <f t="shared" si="6"/>
        <v>NOVEMBRE</v>
      </c>
      <c r="B80" s="4">
        <f t="shared" si="4"/>
        <v>46</v>
      </c>
      <c r="C80" s="4" t="str">
        <f t="shared" si="5"/>
        <v>VENDREDI</v>
      </c>
      <c r="D80" s="13">
        <v>43420</v>
      </c>
      <c r="E80" s="17"/>
      <c r="F80" s="17"/>
      <c r="G80" s="17"/>
      <c r="H80" s="17"/>
      <c r="I80" s="4"/>
      <c r="J80" s="4"/>
      <c r="K80" s="4"/>
      <c r="L80" s="4"/>
      <c r="M80" s="4"/>
      <c r="N80" s="4"/>
      <c r="O80" s="4"/>
      <c r="P80" s="4"/>
      <c r="Q80" s="226" t="str">
        <f t="shared" si="7"/>
        <v>043420</v>
      </c>
      <c r="R80" s="240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</row>
    <row r="81" spans="1:35">
      <c r="A81" s="226" t="str">
        <f t="shared" si="6"/>
        <v>NOVEMBRE</v>
      </c>
      <c r="B81" s="4">
        <f t="shared" ref="B81:B144" si="8">WEEKNUM(D81)</f>
        <v>46</v>
      </c>
      <c r="C81" s="4" t="str">
        <f t="shared" si="5"/>
        <v>SAMEDI</v>
      </c>
      <c r="D81" s="13">
        <v>43421</v>
      </c>
      <c r="E81" s="17"/>
      <c r="F81" s="17"/>
      <c r="G81" s="17"/>
      <c r="H81" s="17"/>
      <c r="I81" s="4"/>
      <c r="J81" s="4"/>
      <c r="K81" s="4"/>
      <c r="L81" s="4"/>
      <c r="M81" s="4"/>
      <c r="N81" s="4"/>
      <c r="O81" s="4"/>
      <c r="P81" s="4"/>
      <c r="Q81" s="226" t="str">
        <f t="shared" si="7"/>
        <v>043421</v>
      </c>
      <c r="R81" s="240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</row>
    <row r="82" spans="1:35">
      <c r="A82" s="226" t="str">
        <f t="shared" si="6"/>
        <v>NOVEMBRE</v>
      </c>
      <c r="B82" s="4">
        <f t="shared" si="8"/>
        <v>47</v>
      </c>
      <c r="C82" s="4" t="str">
        <f t="shared" si="5"/>
        <v>DIMANCHE</v>
      </c>
      <c r="D82" s="13">
        <v>43422</v>
      </c>
      <c r="E82" s="17"/>
      <c r="F82" s="17"/>
      <c r="G82" s="17"/>
      <c r="H82" s="17"/>
      <c r="I82" s="4"/>
      <c r="J82" s="4"/>
      <c r="K82" s="4"/>
      <c r="L82" s="4"/>
      <c r="M82" s="4"/>
      <c r="N82" s="4"/>
      <c r="O82" s="4"/>
      <c r="P82" s="4"/>
      <c r="Q82" s="226" t="str">
        <f t="shared" si="7"/>
        <v>043422</v>
      </c>
      <c r="R82" s="240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</row>
    <row r="83" spans="1:35">
      <c r="A83" s="226" t="str">
        <f t="shared" si="6"/>
        <v>NOVEMBRE</v>
      </c>
      <c r="B83" s="4">
        <f t="shared" si="8"/>
        <v>47</v>
      </c>
      <c r="C83" s="4" t="str">
        <f t="shared" si="5"/>
        <v>LUNDI</v>
      </c>
      <c r="D83" s="13">
        <v>43423</v>
      </c>
      <c r="E83" s="17"/>
      <c r="F83" s="17"/>
      <c r="G83" s="17"/>
      <c r="H83" s="17"/>
      <c r="I83" s="4"/>
      <c r="J83" s="4"/>
      <c r="K83" s="4"/>
      <c r="L83" s="4"/>
      <c r="M83" s="4"/>
      <c r="N83" s="4"/>
      <c r="O83" s="4"/>
      <c r="P83" s="4"/>
      <c r="Q83" s="226" t="str">
        <f t="shared" si="7"/>
        <v>043423</v>
      </c>
      <c r="R83" s="240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</row>
    <row r="84" spans="1:35">
      <c r="A84" s="226" t="str">
        <f t="shared" si="6"/>
        <v>NOVEMBRE</v>
      </c>
      <c r="B84" s="4">
        <f t="shared" si="8"/>
        <v>47</v>
      </c>
      <c r="C84" s="4" t="str">
        <f t="shared" si="5"/>
        <v>MARDI</v>
      </c>
      <c r="D84" s="13">
        <v>43424</v>
      </c>
      <c r="E84" s="17"/>
      <c r="F84" s="17"/>
      <c r="G84" s="17"/>
      <c r="H84" s="17"/>
      <c r="I84" s="4"/>
      <c r="J84" s="4"/>
      <c r="K84" s="4"/>
      <c r="L84" s="4"/>
      <c r="M84" s="4"/>
      <c r="N84" s="4"/>
      <c r="O84" s="4"/>
      <c r="P84" s="4"/>
      <c r="Q84" s="226" t="str">
        <f t="shared" si="7"/>
        <v>043424</v>
      </c>
      <c r="R84" s="240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</row>
    <row r="85" spans="1:35">
      <c r="A85" s="226" t="str">
        <f t="shared" si="6"/>
        <v>NOVEMBRE</v>
      </c>
      <c r="B85" s="4">
        <f t="shared" si="8"/>
        <v>47</v>
      </c>
      <c r="C85" s="4" t="str">
        <f t="shared" si="5"/>
        <v>MERCREDI</v>
      </c>
      <c r="D85" s="13">
        <v>43425</v>
      </c>
      <c r="E85" s="17"/>
      <c r="F85" s="17"/>
      <c r="G85" s="17"/>
      <c r="H85" s="17"/>
      <c r="I85" s="4"/>
      <c r="J85" s="4"/>
      <c r="K85" s="4"/>
      <c r="L85" s="4"/>
      <c r="M85" s="4"/>
      <c r="N85" s="4"/>
      <c r="O85" s="4"/>
      <c r="P85" s="4"/>
      <c r="Q85" s="226" t="str">
        <f t="shared" si="7"/>
        <v>043425</v>
      </c>
      <c r="R85" s="240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</row>
    <row r="86" spans="1:35">
      <c r="A86" s="226" t="str">
        <f t="shared" si="6"/>
        <v>NOVEMBRE</v>
      </c>
      <c r="B86" s="4">
        <f t="shared" si="8"/>
        <v>47</v>
      </c>
      <c r="C86" s="4" t="str">
        <f t="shared" si="5"/>
        <v>JEUDI</v>
      </c>
      <c r="D86" s="13">
        <v>43426</v>
      </c>
      <c r="E86" s="17"/>
      <c r="F86" s="17"/>
      <c r="G86" s="17"/>
      <c r="H86" s="17"/>
      <c r="I86" s="4"/>
      <c r="J86" s="4"/>
      <c r="K86" s="4"/>
      <c r="L86" s="4"/>
      <c r="M86" s="4"/>
      <c r="N86" s="4"/>
      <c r="O86" s="4"/>
      <c r="P86" s="4"/>
      <c r="Q86" s="226" t="str">
        <f t="shared" si="7"/>
        <v>043426</v>
      </c>
      <c r="R86" s="240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</row>
    <row r="87" spans="1:35">
      <c r="A87" s="226" t="str">
        <f t="shared" si="6"/>
        <v>NOVEMBRE</v>
      </c>
      <c r="B87" s="4">
        <f t="shared" si="8"/>
        <v>47</v>
      </c>
      <c r="C87" s="4" t="str">
        <f t="shared" si="5"/>
        <v>VENDREDI</v>
      </c>
      <c r="D87" s="13">
        <v>43427</v>
      </c>
      <c r="E87" s="17"/>
      <c r="F87" s="17"/>
      <c r="G87" s="17"/>
      <c r="H87" s="17"/>
      <c r="I87" s="4"/>
      <c r="J87" s="4"/>
      <c r="K87" s="4"/>
      <c r="L87" s="4"/>
      <c r="M87" s="4"/>
      <c r="N87" s="4"/>
      <c r="O87" s="4"/>
      <c r="P87" s="4"/>
      <c r="Q87" s="226" t="str">
        <f t="shared" si="7"/>
        <v>043427</v>
      </c>
      <c r="R87" s="240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</row>
    <row r="88" spans="1:35">
      <c r="A88" s="226" t="str">
        <f t="shared" si="6"/>
        <v>NOVEMBRE</v>
      </c>
      <c r="B88" s="4">
        <f t="shared" si="8"/>
        <v>47</v>
      </c>
      <c r="C88" s="4" t="str">
        <f t="shared" si="5"/>
        <v>SAMEDI</v>
      </c>
      <c r="D88" s="13">
        <v>43428</v>
      </c>
      <c r="E88" s="17"/>
      <c r="F88" s="17"/>
      <c r="G88" s="17"/>
      <c r="H88" s="17"/>
      <c r="I88" s="4"/>
      <c r="J88" s="4"/>
      <c r="K88" s="4"/>
      <c r="L88" s="4"/>
      <c r="M88" s="4"/>
      <c r="N88" s="4"/>
      <c r="O88" s="4"/>
      <c r="P88" s="4"/>
      <c r="Q88" s="226" t="str">
        <f t="shared" si="7"/>
        <v>043428</v>
      </c>
      <c r="R88" s="240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</row>
    <row r="89" spans="1:35">
      <c r="A89" s="226" t="str">
        <f t="shared" si="6"/>
        <v>NOVEMBRE</v>
      </c>
      <c r="B89" s="4">
        <f t="shared" si="8"/>
        <v>48</v>
      </c>
      <c r="C89" s="4" t="str">
        <f t="shared" si="5"/>
        <v>DIMANCHE</v>
      </c>
      <c r="D89" s="13">
        <v>43429</v>
      </c>
      <c r="E89" s="17"/>
      <c r="F89" s="17"/>
      <c r="G89" s="17"/>
      <c r="H89" s="17"/>
      <c r="I89" s="4"/>
      <c r="J89" s="4"/>
      <c r="K89" s="4"/>
      <c r="L89" s="4"/>
      <c r="M89" s="4"/>
      <c r="N89" s="4"/>
      <c r="O89" s="4"/>
      <c r="P89" s="4"/>
      <c r="Q89" s="226" t="str">
        <f t="shared" si="7"/>
        <v>043429</v>
      </c>
      <c r="R89" s="240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</row>
    <row r="90" spans="1:35">
      <c r="A90" s="226" t="str">
        <f t="shared" si="6"/>
        <v>NOVEMBRE</v>
      </c>
      <c r="B90" s="4">
        <f t="shared" si="8"/>
        <v>48</v>
      </c>
      <c r="C90" s="4" t="str">
        <f t="shared" si="5"/>
        <v>LUNDI</v>
      </c>
      <c r="D90" s="13">
        <v>43430</v>
      </c>
      <c r="E90" s="17"/>
      <c r="F90" s="17"/>
      <c r="G90" s="17"/>
      <c r="H90" s="17"/>
      <c r="I90" s="4"/>
      <c r="J90" s="4"/>
      <c r="K90" s="4"/>
      <c r="L90" s="4"/>
      <c r="M90" s="4"/>
      <c r="N90" s="4"/>
      <c r="O90" s="4"/>
      <c r="P90" s="4"/>
      <c r="Q90" s="226" t="str">
        <f t="shared" si="7"/>
        <v>043430</v>
      </c>
      <c r="R90" s="240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</row>
    <row r="91" spans="1:35">
      <c r="A91" s="226" t="str">
        <f t="shared" si="6"/>
        <v>NOVEMBRE</v>
      </c>
      <c r="B91" s="4">
        <f t="shared" si="8"/>
        <v>48</v>
      </c>
      <c r="C91" s="4" t="str">
        <f t="shared" si="5"/>
        <v>MARDI</v>
      </c>
      <c r="D91" s="13">
        <v>43431</v>
      </c>
      <c r="E91" s="17"/>
      <c r="F91" s="17"/>
      <c r="G91" s="17"/>
      <c r="H91" s="17"/>
      <c r="I91" s="4"/>
      <c r="J91" s="4"/>
      <c r="K91" s="4"/>
      <c r="L91" s="4"/>
      <c r="M91" s="4"/>
      <c r="N91" s="4"/>
      <c r="O91" s="4"/>
      <c r="P91" s="4"/>
      <c r="Q91" s="226" t="str">
        <f t="shared" si="7"/>
        <v>043431</v>
      </c>
      <c r="R91" s="240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</row>
    <row r="92" spans="1:35">
      <c r="A92" s="226" t="str">
        <f t="shared" si="6"/>
        <v>NOVEMBRE</v>
      </c>
      <c r="B92" s="4">
        <f t="shared" si="8"/>
        <v>48</v>
      </c>
      <c r="C92" s="4" t="str">
        <f t="shared" si="5"/>
        <v>MERCREDI</v>
      </c>
      <c r="D92" s="13">
        <v>43432</v>
      </c>
      <c r="E92" s="17"/>
      <c r="F92" s="17"/>
      <c r="G92" s="17"/>
      <c r="H92" s="17"/>
      <c r="I92" s="4"/>
      <c r="J92" s="4"/>
      <c r="K92" s="4"/>
      <c r="L92" s="4"/>
      <c r="M92" s="4"/>
      <c r="N92" s="4"/>
      <c r="O92" s="4"/>
      <c r="P92" s="4"/>
      <c r="Q92" s="226" t="str">
        <f t="shared" si="7"/>
        <v>043432</v>
      </c>
      <c r="R92" s="240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</row>
    <row r="93" spans="1:35">
      <c r="A93" s="226" t="str">
        <f t="shared" si="6"/>
        <v>NOVEMBRE</v>
      </c>
      <c r="B93" s="4">
        <f t="shared" si="8"/>
        <v>48</v>
      </c>
      <c r="C93" s="4" t="str">
        <f t="shared" si="5"/>
        <v>JEUDI</v>
      </c>
      <c r="D93" s="13">
        <v>43433</v>
      </c>
      <c r="E93" s="17"/>
      <c r="F93" s="17"/>
      <c r="G93" s="17"/>
      <c r="H93" s="17"/>
      <c r="I93" s="4"/>
      <c r="J93" s="4"/>
      <c r="K93" s="4"/>
      <c r="L93" s="4"/>
      <c r="M93" s="4"/>
      <c r="N93" s="4"/>
      <c r="O93" s="4"/>
      <c r="P93" s="4"/>
      <c r="Q93" s="226" t="str">
        <f t="shared" si="7"/>
        <v>043433</v>
      </c>
      <c r="R93" s="240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</row>
    <row r="94" spans="1:35">
      <c r="A94" s="226" t="str">
        <f t="shared" si="6"/>
        <v>NOVEMBRE</v>
      </c>
      <c r="B94" s="4">
        <f t="shared" si="8"/>
        <v>48</v>
      </c>
      <c r="C94" s="4" t="str">
        <f t="shared" si="5"/>
        <v>VENDREDI</v>
      </c>
      <c r="D94" s="13">
        <v>43434</v>
      </c>
      <c r="E94" s="17"/>
      <c r="F94" s="17"/>
      <c r="G94" s="17"/>
      <c r="H94" s="17"/>
      <c r="I94" s="4"/>
      <c r="J94" s="4"/>
      <c r="K94" s="4"/>
      <c r="L94" s="4"/>
      <c r="M94" s="4"/>
      <c r="N94" s="4"/>
      <c r="O94" s="4"/>
      <c r="P94" s="4"/>
      <c r="Q94" s="226" t="str">
        <f t="shared" si="7"/>
        <v>043434</v>
      </c>
      <c r="R94" s="240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</row>
    <row r="95" spans="1:35">
      <c r="A95" s="226" t="str">
        <f t="shared" si="6"/>
        <v>DECEMBRE</v>
      </c>
      <c r="B95" s="4">
        <f t="shared" si="8"/>
        <v>48</v>
      </c>
      <c r="C95" s="4" t="str">
        <f t="shared" si="5"/>
        <v>SAMEDI</v>
      </c>
      <c r="D95" s="13">
        <v>43435</v>
      </c>
      <c r="E95" s="17"/>
      <c r="F95" s="17"/>
      <c r="G95" s="17"/>
      <c r="H95" s="17"/>
      <c r="I95" s="4"/>
      <c r="J95" s="4"/>
      <c r="K95" s="4"/>
      <c r="L95" s="4"/>
      <c r="M95" s="4"/>
      <c r="N95" s="4"/>
      <c r="O95" s="4"/>
      <c r="P95" s="4"/>
      <c r="Q95" s="226" t="str">
        <f t="shared" si="7"/>
        <v>043435</v>
      </c>
      <c r="R95" s="240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</row>
    <row r="96" spans="1:35">
      <c r="A96" s="226" t="str">
        <f t="shared" si="6"/>
        <v>DECEMBRE</v>
      </c>
      <c r="B96" s="4">
        <f t="shared" si="8"/>
        <v>49</v>
      </c>
      <c r="C96" s="4" t="str">
        <f t="shared" si="5"/>
        <v>DIMANCHE</v>
      </c>
      <c r="D96" s="13">
        <v>43436</v>
      </c>
      <c r="E96" s="17"/>
      <c r="F96" s="17"/>
      <c r="G96" s="17"/>
      <c r="H96" s="17"/>
      <c r="I96" s="4"/>
      <c r="J96" s="4"/>
      <c r="K96" s="4"/>
      <c r="L96" s="4"/>
      <c r="M96" s="4"/>
      <c r="N96" s="4"/>
      <c r="O96" s="4"/>
      <c r="P96" s="4"/>
      <c r="Q96" s="226" t="str">
        <f t="shared" si="7"/>
        <v>043436</v>
      </c>
      <c r="R96" s="240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</row>
    <row r="97" spans="1:35">
      <c r="A97" s="226" t="str">
        <f t="shared" si="6"/>
        <v>DECEMBRE</v>
      </c>
      <c r="B97" s="4">
        <f t="shared" si="8"/>
        <v>49</v>
      </c>
      <c r="C97" s="4" t="str">
        <f t="shared" si="5"/>
        <v>LUNDI</v>
      </c>
      <c r="D97" s="13">
        <v>43437</v>
      </c>
      <c r="E97" s="17"/>
      <c r="F97" s="17"/>
      <c r="G97" s="17"/>
      <c r="H97" s="17"/>
      <c r="I97" s="4"/>
      <c r="J97" s="4"/>
      <c r="K97" s="4"/>
      <c r="L97" s="4"/>
      <c r="M97" s="4"/>
      <c r="N97" s="4"/>
      <c r="O97" s="4"/>
      <c r="P97" s="4"/>
      <c r="Q97" s="226" t="str">
        <f t="shared" si="7"/>
        <v>043437</v>
      </c>
      <c r="R97" s="240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</row>
    <row r="98" spans="1:35">
      <c r="A98" s="226" t="str">
        <f t="shared" si="6"/>
        <v>DECEMBRE</v>
      </c>
      <c r="B98" s="4">
        <f t="shared" si="8"/>
        <v>49</v>
      </c>
      <c r="C98" s="4" t="str">
        <f t="shared" si="5"/>
        <v>MARDI</v>
      </c>
      <c r="D98" s="13">
        <v>43438</v>
      </c>
      <c r="E98" s="17"/>
      <c r="F98" s="17"/>
      <c r="G98" s="17"/>
      <c r="H98" s="17"/>
      <c r="I98" s="4"/>
      <c r="J98" s="4"/>
      <c r="K98" s="4"/>
      <c r="L98" s="4"/>
      <c r="M98" s="4"/>
      <c r="N98" s="4"/>
      <c r="O98" s="4"/>
      <c r="P98" s="4"/>
      <c r="Q98" s="226" t="str">
        <f t="shared" si="7"/>
        <v>043438</v>
      </c>
      <c r="R98" s="240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</row>
    <row r="99" spans="1:35">
      <c r="A99" s="226" t="str">
        <f t="shared" si="6"/>
        <v>DECEMBRE</v>
      </c>
      <c r="B99" s="4">
        <f t="shared" si="8"/>
        <v>49</v>
      </c>
      <c r="C99" s="4" t="str">
        <f t="shared" si="5"/>
        <v>MERCREDI</v>
      </c>
      <c r="D99" s="13">
        <v>43439</v>
      </c>
      <c r="E99" s="17"/>
      <c r="F99" s="17"/>
      <c r="G99" s="17"/>
      <c r="H99" s="17"/>
      <c r="I99" s="4"/>
      <c r="J99" s="4"/>
      <c r="K99" s="4"/>
      <c r="L99" s="4"/>
      <c r="M99" s="4"/>
      <c r="N99" s="4"/>
      <c r="O99" s="4"/>
      <c r="P99" s="4"/>
      <c r="Q99" s="226" t="str">
        <f t="shared" si="7"/>
        <v>043439</v>
      </c>
      <c r="R99" s="240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</row>
    <row r="100" spans="1:35">
      <c r="A100" s="226" t="str">
        <f t="shared" si="6"/>
        <v>DECEMBRE</v>
      </c>
      <c r="B100" s="4">
        <f t="shared" si="8"/>
        <v>49</v>
      </c>
      <c r="C100" s="4" t="str">
        <f t="shared" si="5"/>
        <v>JEUDI</v>
      </c>
      <c r="D100" s="13">
        <v>43440</v>
      </c>
      <c r="E100" s="17"/>
      <c r="F100" s="17"/>
      <c r="G100" s="17"/>
      <c r="H100" s="17"/>
      <c r="I100" s="4"/>
      <c r="J100" s="4"/>
      <c r="K100" s="4"/>
      <c r="L100" s="4"/>
      <c r="M100" s="4"/>
      <c r="N100" s="4"/>
      <c r="O100" s="4"/>
      <c r="P100" s="4"/>
      <c r="Q100" s="226" t="str">
        <f t="shared" si="7"/>
        <v>043440</v>
      </c>
      <c r="R100" s="240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</row>
    <row r="101" spans="1:35">
      <c r="A101" s="226" t="str">
        <f t="shared" si="6"/>
        <v>DECEMBRE</v>
      </c>
      <c r="B101" s="4">
        <f t="shared" si="8"/>
        <v>49</v>
      </c>
      <c r="C101" s="4" t="str">
        <f t="shared" si="5"/>
        <v>VENDREDI</v>
      </c>
      <c r="D101" s="13">
        <v>43441</v>
      </c>
      <c r="E101" s="17"/>
      <c r="F101" s="17"/>
      <c r="G101" s="17"/>
      <c r="H101" s="17"/>
      <c r="I101" s="4"/>
      <c r="J101" s="4"/>
      <c r="K101" s="4"/>
      <c r="L101" s="4"/>
      <c r="M101" s="4"/>
      <c r="N101" s="4"/>
      <c r="O101" s="4"/>
      <c r="P101" s="4"/>
      <c r="Q101" s="226" t="str">
        <f t="shared" si="7"/>
        <v>043441</v>
      </c>
      <c r="R101" s="240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</row>
    <row r="102" spans="1:35">
      <c r="A102" s="226" t="str">
        <f t="shared" si="6"/>
        <v>DECEMBRE</v>
      </c>
      <c r="B102" s="4">
        <f t="shared" si="8"/>
        <v>49</v>
      </c>
      <c r="C102" s="4" t="str">
        <f t="shared" si="5"/>
        <v>SAMEDI</v>
      </c>
      <c r="D102" s="13">
        <v>43442</v>
      </c>
      <c r="E102" s="17"/>
      <c r="F102" s="17"/>
      <c r="G102" s="17"/>
      <c r="H102" s="17"/>
      <c r="I102" s="4"/>
      <c r="J102" s="4"/>
      <c r="K102" s="4"/>
      <c r="L102" s="4"/>
      <c r="M102" s="4"/>
      <c r="N102" s="4"/>
      <c r="O102" s="4"/>
      <c r="P102" s="4"/>
      <c r="Q102" s="226" t="str">
        <f t="shared" si="7"/>
        <v>043442</v>
      </c>
      <c r="R102" s="240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</row>
    <row r="103" spans="1:35">
      <c r="A103" s="226" t="str">
        <f t="shared" si="6"/>
        <v>DECEMBRE</v>
      </c>
      <c r="B103" s="4">
        <f t="shared" si="8"/>
        <v>50</v>
      </c>
      <c r="C103" s="4" t="str">
        <f t="shared" si="5"/>
        <v>DIMANCHE</v>
      </c>
      <c r="D103" s="13">
        <v>43443</v>
      </c>
      <c r="E103" s="17"/>
      <c r="F103" s="17"/>
      <c r="G103" s="17"/>
      <c r="H103" s="17"/>
      <c r="I103" s="4"/>
      <c r="J103" s="4"/>
      <c r="K103" s="4"/>
      <c r="L103" s="4"/>
      <c r="M103" s="4"/>
      <c r="N103" s="4"/>
      <c r="O103" s="4"/>
      <c r="P103" s="4"/>
      <c r="Q103" s="226" t="str">
        <f t="shared" si="7"/>
        <v>043443</v>
      </c>
      <c r="R103" s="240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</row>
    <row r="104" spans="1:35">
      <c r="A104" s="226" t="str">
        <f t="shared" si="6"/>
        <v>DECEMBRE</v>
      </c>
      <c r="B104" s="4">
        <f t="shared" si="8"/>
        <v>50</v>
      </c>
      <c r="C104" s="4" t="str">
        <f t="shared" si="5"/>
        <v>LUNDI</v>
      </c>
      <c r="D104" s="13">
        <v>43444</v>
      </c>
      <c r="E104" s="17"/>
      <c r="F104" s="17"/>
      <c r="G104" s="17"/>
      <c r="H104" s="17"/>
      <c r="I104" s="4"/>
      <c r="J104" s="4"/>
      <c r="K104" s="4"/>
      <c r="L104" s="4"/>
      <c r="M104" s="4"/>
      <c r="N104" s="4"/>
      <c r="O104" s="4"/>
      <c r="P104" s="4"/>
      <c r="Q104" s="226" t="str">
        <f t="shared" si="7"/>
        <v>043444</v>
      </c>
      <c r="R104" s="240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</row>
    <row r="105" spans="1:35">
      <c r="A105" s="226" t="str">
        <f t="shared" si="6"/>
        <v>DECEMBRE</v>
      </c>
      <c r="B105" s="4">
        <f t="shared" si="8"/>
        <v>50</v>
      </c>
      <c r="C105" s="4" t="str">
        <f t="shared" si="5"/>
        <v>MARDI</v>
      </c>
      <c r="D105" s="13">
        <v>43445</v>
      </c>
      <c r="E105" s="17"/>
      <c r="F105" s="17"/>
      <c r="G105" s="17"/>
      <c r="H105" s="17"/>
      <c r="I105" s="4"/>
      <c r="J105" s="4"/>
      <c r="K105" s="4"/>
      <c r="L105" s="4"/>
      <c r="M105" s="4"/>
      <c r="N105" s="4"/>
      <c r="O105" s="4"/>
      <c r="P105" s="4"/>
      <c r="Q105" s="226" t="str">
        <f t="shared" si="7"/>
        <v>043445</v>
      </c>
      <c r="R105" s="240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</row>
    <row r="106" spans="1:35">
      <c r="A106" s="226" t="str">
        <f t="shared" si="6"/>
        <v>DECEMBRE</v>
      </c>
      <c r="B106" s="4">
        <f t="shared" si="8"/>
        <v>50</v>
      </c>
      <c r="C106" s="4" t="str">
        <f t="shared" si="5"/>
        <v>MERCREDI</v>
      </c>
      <c r="D106" s="13">
        <v>43446</v>
      </c>
      <c r="E106" s="17"/>
      <c r="F106" s="17"/>
      <c r="G106" s="17"/>
      <c r="H106" s="17"/>
      <c r="I106" s="4"/>
      <c r="J106" s="4"/>
      <c r="K106" s="4"/>
      <c r="L106" s="4"/>
      <c r="M106" s="4"/>
      <c r="N106" s="4"/>
      <c r="O106" s="4"/>
      <c r="P106" s="4"/>
      <c r="Q106" s="226" t="str">
        <f t="shared" si="7"/>
        <v>043446</v>
      </c>
      <c r="R106" s="240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</row>
    <row r="107" spans="1:35">
      <c r="A107" s="226" t="str">
        <f t="shared" si="6"/>
        <v>DECEMBRE</v>
      </c>
      <c r="B107" s="4">
        <f t="shared" si="8"/>
        <v>50</v>
      </c>
      <c r="C107" s="4" t="str">
        <f t="shared" si="5"/>
        <v>JEUDI</v>
      </c>
      <c r="D107" s="13">
        <v>43447</v>
      </c>
      <c r="E107" s="17"/>
      <c r="F107" s="17"/>
      <c r="G107" s="17"/>
      <c r="H107" s="17"/>
      <c r="I107" s="4"/>
      <c r="J107" s="4"/>
      <c r="K107" s="4"/>
      <c r="L107" s="4"/>
      <c r="M107" s="4"/>
      <c r="N107" s="4"/>
      <c r="O107" s="4"/>
      <c r="P107" s="4"/>
      <c r="Q107" s="226" t="str">
        <f t="shared" si="7"/>
        <v>043447</v>
      </c>
      <c r="R107" s="240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</row>
    <row r="108" spans="1:35">
      <c r="A108" s="226" t="str">
        <f t="shared" si="6"/>
        <v>DECEMBRE</v>
      </c>
      <c r="B108" s="4">
        <f t="shared" si="8"/>
        <v>50</v>
      </c>
      <c r="C108" s="4" t="str">
        <f t="shared" si="5"/>
        <v>VENDREDI</v>
      </c>
      <c r="D108" s="13">
        <v>43448</v>
      </c>
      <c r="E108" s="17"/>
      <c r="F108" s="17"/>
      <c r="G108" s="17"/>
      <c r="H108" s="17"/>
      <c r="I108" s="4"/>
      <c r="J108" s="4"/>
      <c r="K108" s="4"/>
      <c r="L108" s="4"/>
      <c r="M108" s="4"/>
      <c r="N108" s="4"/>
      <c r="O108" s="4"/>
      <c r="P108" s="4"/>
      <c r="Q108" s="226" t="str">
        <f t="shared" si="7"/>
        <v>043448</v>
      </c>
      <c r="R108" s="240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</row>
    <row r="109" spans="1:35">
      <c r="A109" s="226" t="str">
        <f t="shared" si="6"/>
        <v>DECEMBRE</v>
      </c>
      <c r="B109" s="4">
        <f t="shared" si="8"/>
        <v>50</v>
      </c>
      <c r="C109" s="4" t="str">
        <f t="shared" si="5"/>
        <v>SAMEDI</v>
      </c>
      <c r="D109" s="13">
        <v>43449</v>
      </c>
      <c r="E109" s="17"/>
      <c r="F109" s="17"/>
      <c r="G109" s="17"/>
      <c r="H109" s="17"/>
      <c r="I109" s="4"/>
      <c r="J109" s="4"/>
      <c r="K109" s="4"/>
      <c r="L109" s="4"/>
      <c r="M109" s="4"/>
      <c r="N109" s="4"/>
      <c r="O109" s="4"/>
      <c r="P109" s="4"/>
      <c r="Q109" s="226" t="str">
        <f t="shared" si="7"/>
        <v>043449</v>
      </c>
      <c r="R109" s="240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</row>
    <row r="110" spans="1:35">
      <c r="A110" s="226" t="str">
        <f t="shared" si="6"/>
        <v>DECEMBRE</v>
      </c>
      <c r="B110" s="4">
        <f t="shared" si="8"/>
        <v>51</v>
      </c>
      <c r="C110" s="4" t="str">
        <f t="shared" si="5"/>
        <v>DIMANCHE</v>
      </c>
      <c r="D110" s="13">
        <v>43450</v>
      </c>
      <c r="E110" s="17"/>
      <c r="F110" s="17"/>
      <c r="G110" s="17"/>
      <c r="H110" s="17"/>
      <c r="I110" s="4"/>
      <c r="J110" s="4"/>
      <c r="K110" s="4"/>
      <c r="L110" s="4"/>
      <c r="M110" s="4"/>
      <c r="N110" s="4"/>
      <c r="O110" s="4"/>
      <c r="P110" s="4"/>
      <c r="Q110" s="226" t="str">
        <f t="shared" si="7"/>
        <v>043450</v>
      </c>
      <c r="R110" s="240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</row>
    <row r="111" spans="1:35">
      <c r="A111" s="226" t="str">
        <f t="shared" si="6"/>
        <v>DECEMBRE</v>
      </c>
      <c r="B111" s="4">
        <f t="shared" si="8"/>
        <v>51</v>
      </c>
      <c r="C111" s="4" t="str">
        <f t="shared" si="5"/>
        <v>LUNDI</v>
      </c>
      <c r="D111" s="13">
        <v>43451</v>
      </c>
      <c r="E111" s="17"/>
      <c r="F111" s="17"/>
      <c r="G111" s="17"/>
      <c r="H111" s="17"/>
      <c r="I111" s="4"/>
      <c r="J111" s="4"/>
      <c r="K111" s="4"/>
      <c r="L111" s="4"/>
      <c r="M111" s="4"/>
      <c r="N111" s="4"/>
      <c r="O111" s="4"/>
      <c r="P111" s="4"/>
      <c r="Q111" s="226" t="str">
        <f t="shared" si="7"/>
        <v>043451</v>
      </c>
      <c r="R111" s="240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</row>
    <row r="112" spans="1:35">
      <c r="A112" s="226" t="str">
        <f t="shared" si="6"/>
        <v>DECEMBRE</v>
      </c>
      <c r="B112" s="4">
        <f t="shared" si="8"/>
        <v>51</v>
      </c>
      <c r="C112" s="4" t="str">
        <f t="shared" si="5"/>
        <v>MARDI</v>
      </c>
      <c r="D112" s="13">
        <v>43452</v>
      </c>
      <c r="E112" s="17"/>
      <c r="F112" s="17"/>
      <c r="G112" s="17"/>
      <c r="H112" s="17"/>
      <c r="I112" s="4"/>
      <c r="J112" s="4"/>
      <c r="K112" s="4"/>
      <c r="L112" s="4"/>
      <c r="M112" s="4"/>
      <c r="N112" s="4"/>
      <c r="O112" s="4"/>
      <c r="P112" s="4"/>
      <c r="Q112" s="226" t="str">
        <f t="shared" si="7"/>
        <v>043452</v>
      </c>
      <c r="R112" s="240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</row>
    <row r="113" spans="1:35">
      <c r="A113" s="226" t="str">
        <f t="shared" si="6"/>
        <v>DECEMBRE</v>
      </c>
      <c r="B113" s="4">
        <f t="shared" si="8"/>
        <v>51</v>
      </c>
      <c r="C113" s="4" t="str">
        <f t="shared" si="5"/>
        <v>MERCREDI</v>
      </c>
      <c r="D113" s="13">
        <v>43453</v>
      </c>
      <c r="E113" s="17"/>
      <c r="F113" s="17"/>
      <c r="G113" s="17"/>
      <c r="H113" s="17"/>
      <c r="I113" s="4"/>
      <c r="J113" s="4"/>
      <c r="K113" s="4"/>
      <c r="L113" s="4"/>
      <c r="M113" s="4"/>
      <c r="N113" s="4"/>
      <c r="O113" s="4"/>
      <c r="P113" s="4"/>
      <c r="Q113" s="226" t="str">
        <f t="shared" si="7"/>
        <v>043453</v>
      </c>
      <c r="R113" s="240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</row>
    <row r="114" spans="1:35">
      <c r="A114" s="226" t="str">
        <f t="shared" si="6"/>
        <v>DECEMBRE</v>
      </c>
      <c r="B114" s="4">
        <f t="shared" si="8"/>
        <v>51</v>
      </c>
      <c r="C114" s="4" t="str">
        <f t="shared" si="5"/>
        <v>JEUDI</v>
      </c>
      <c r="D114" s="13">
        <v>43454</v>
      </c>
      <c r="E114" s="17"/>
      <c r="F114" s="17"/>
      <c r="G114" s="17"/>
      <c r="H114" s="17"/>
      <c r="I114" s="4"/>
      <c r="J114" s="4"/>
      <c r="K114" s="4"/>
      <c r="L114" s="4"/>
      <c r="M114" s="4"/>
      <c r="N114" s="4"/>
      <c r="O114" s="4"/>
      <c r="P114" s="4"/>
      <c r="Q114" s="226" t="str">
        <f t="shared" si="7"/>
        <v>043454</v>
      </c>
      <c r="R114" s="240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</row>
    <row r="115" spans="1:35">
      <c r="A115" s="226" t="str">
        <f t="shared" si="6"/>
        <v>DECEMBRE</v>
      </c>
      <c r="B115" s="4">
        <f t="shared" si="8"/>
        <v>51</v>
      </c>
      <c r="C115" s="4" t="str">
        <f t="shared" si="5"/>
        <v>VENDREDI</v>
      </c>
      <c r="D115" s="13">
        <v>43455</v>
      </c>
      <c r="E115" s="17"/>
      <c r="F115" s="17"/>
      <c r="G115" s="17"/>
      <c r="H115" s="17"/>
      <c r="I115" s="4"/>
      <c r="J115" s="4"/>
      <c r="K115" s="4"/>
      <c r="L115" s="4"/>
      <c r="M115" s="4"/>
      <c r="N115" s="4"/>
      <c r="O115" s="4"/>
      <c r="P115" s="4"/>
      <c r="Q115" s="226" t="str">
        <f t="shared" si="7"/>
        <v>043455</v>
      </c>
      <c r="R115" s="240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</row>
    <row r="116" spans="1:35">
      <c r="A116" s="226" t="str">
        <f t="shared" si="6"/>
        <v>DECEMBRE</v>
      </c>
      <c r="B116" s="4">
        <f t="shared" si="8"/>
        <v>51</v>
      </c>
      <c r="C116" s="4" t="str">
        <f t="shared" si="5"/>
        <v>SAMEDI</v>
      </c>
      <c r="D116" s="13">
        <v>43456</v>
      </c>
      <c r="E116" s="17"/>
      <c r="F116" s="17"/>
      <c r="G116" s="17"/>
      <c r="H116" s="17"/>
      <c r="I116" s="4"/>
      <c r="J116" s="4"/>
      <c r="K116" s="4"/>
      <c r="L116" s="4"/>
      <c r="M116" s="4"/>
      <c r="N116" s="4"/>
      <c r="O116" s="4"/>
      <c r="P116" s="4"/>
      <c r="Q116" s="226" t="str">
        <f t="shared" si="7"/>
        <v>043456</v>
      </c>
      <c r="R116" s="240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</row>
    <row r="117" spans="1:35">
      <c r="A117" s="226" t="str">
        <f t="shared" si="6"/>
        <v>DECEMBRE</v>
      </c>
      <c r="B117" s="4">
        <f t="shared" si="8"/>
        <v>52</v>
      </c>
      <c r="C117" s="4" t="str">
        <f t="shared" si="5"/>
        <v>DIMANCHE</v>
      </c>
      <c r="D117" s="13">
        <v>43457</v>
      </c>
      <c r="E117" s="17"/>
      <c r="F117" s="17"/>
      <c r="G117" s="17"/>
      <c r="H117" s="17"/>
      <c r="I117" s="4"/>
      <c r="J117" s="4"/>
      <c r="K117" s="4"/>
      <c r="L117" s="4"/>
      <c r="M117" s="4"/>
      <c r="N117" s="4"/>
      <c r="O117" s="4"/>
      <c r="P117" s="4"/>
      <c r="Q117" s="226" t="str">
        <f t="shared" si="7"/>
        <v>043457</v>
      </c>
      <c r="R117" s="240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</row>
    <row r="118" spans="1:35">
      <c r="A118" s="226" t="str">
        <f t="shared" si="6"/>
        <v>DECEMBRE</v>
      </c>
      <c r="B118" s="4">
        <f t="shared" si="8"/>
        <v>52</v>
      </c>
      <c r="C118" s="4" t="str">
        <f t="shared" si="5"/>
        <v>LUNDI</v>
      </c>
      <c r="D118" s="13">
        <v>43458</v>
      </c>
      <c r="E118" s="17"/>
      <c r="F118" s="17"/>
      <c r="G118" s="17"/>
      <c r="H118" s="17"/>
      <c r="I118" s="4"/>
      <c r="J118" s="4"/>
      <c r="K118" s="4"/>
      <c r="L118" s="4"/>
      <c r="M118" s="4"/>
      <c r="N118" s="4"/>
      <c r="O118" s="4"/>
      <c r="P118" s="4"/>
      <c r="Q118" s="226" t="str">
        <f t="shared" si="7"/>
        <v>043458</v>
      </c>
      <c r="R118" s="240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</row>
    <row r="119" spans="1:35">
      <c r="A119" s="226" t="str">
        <f t="shared" si="6"/>
        <v>DECEMBRE</v>
      </c>
      <c r="B119" s="4">
        <f t="shared" si="8"/>
        <v>52</v>
      </c>
      <c r="C119" s="4" t="str">
        <f t="shared" si="5"/>
        <v>MARDI</v>
      </c>
      <c r="D119" s="13">
        <v>43459</v>
      </c>
      <c r="E119" s="17"/>
      <c r="F119" s="17"/>
      <c r="G119" s="17"/>
      <c r="H119" s="17"/>
      <c r="I119" s="4"/>
      <c r="J119" s="4"/>
      <c r="K119" s="4"/>
      <c r="L119" s="4"/>
      <c r="M119" s="4"/>
      <c r="N119" s="4"/>
      <c r="O119" s="4"/>
      <c r="P119" s="4"/>
      <c r="Q119" s="226" t="str">
        <f t="shared" si="7"/>
        <v>043459</v>
      </c>
      <c r="R119" s="240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</row>
    <row r="120" spans="1:35">
      <c r="A120" s="226" t="str">
        <f t="shared" si="6"/>
        <v>DECEMBRE</v>
      </c>
      <c r="B120" s="4">
        <f t="shared" si="8"/>
        <v>52</v>
      </c>
      <c r="C120" s="4" t="str">
        <f t="shared" si="5"/>
        <v>MERCREDI</v>
      </c>
      <c r="D120" s="13">
        <v>43460</v>
      </c>
      <c r="E120" s="17"/>
      <c r="F120" s="17"/>
      <c r="G120" s="17"/>
      <c r="H120" s="17"/>
      <c r="I120" s="4"/>
      <c r="J120" s="4"/>
      <c r="K120" s="4"/>
      <c r="L120" s="4"/>
      <c r="M120" s="4"/>
      <c r="N120" s="4"/>
      <c r="O120" s="4"/>
      <c r="P120" s="4"/>
      <c r="Q120" s="226" t="str">
        <f t="shared" si="7"/>
        <v>043460</v>
      </c>
      <c r="R120" s="240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</row>
    <row r="121" spans="1:35">
      <c r="A121" s="226" t="str">
        <f t="shared" si="6"/>
        <v>DECEMBRE</v>
      </c>
      <c r="B121" s="4">
        <f t="shared" si="8"/>
        <v>52</v>
      </c>
      <c r="C121" s="4" t="str">
        <f t="shared" si="5"/>
        <v>JEUDI</v>
      </c>
      <c r="D121" s="13">
        <v>43461</v>
      </c>
      <c r="E121" s="17"/>
      <c r="F121" s="17"/>
      <c r="G121" s="17"/>
      <c r="H121" s="17"/>
      <c r="I121" s="4"/>
      <c r="J121" s="4"/>
      <c r="K121" s="4"/>
      <c r="L121" s="4"/>
      <c r="M121" s="4"/>
      <c r="N121" s="4"/>
      <c r="O121" s="4"/>
      <c r="P121" s="4"/>
      <c r="Q121" s="226" t="str">
        <f t="shared" si="7"/>
        <v>043461</v>
      </c>
      <c r="R121" s="240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</row>
    <row r="122" spans="1:35">
      <c r="A122" s="226" t="str">
        <f t="shared" si="6"/>
        <v>DECEMBRE</v>
      </c>
      <c r="B122" s="4">
        <f t="shared" si="8"/>
        <v>52</v>
      </c>
      <c r="C122" s="4" t="str">
        <f t="shared" si="5"/>
        <v>VENDREDI</v>
      </c>
      <c r="D122" s="13">
        <v>43462</v>
      </c>
      <c r="E122" s="17"/>
      <c r="F122" s="17"/>
      <c r="G122" s="17"/>
      <c r="H122" s="17"/>
      <c r="I122" s="4"/>
      <c r="J122" s="4"/>
      <c r="K122" s="4"/>
      <c r="L122" s="4"/>
      <c r="M122" s="4"/>
      <c r="N122" s="4"/>
      <c r="O122" s="4"/>
      <c r="P122" s="4"/>
      <c r="Q122" s="226" t="str">
        <f t="shared" si="7"/>
        <v>043462</v>
      </c>
      <c r="R122" s="240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</row>
    <row r="123" spans="1:35">
      <c r="A123" s="226" t="str">
        <f t="shared" si="6"/>
        <v>DECEMBRE</v>
      </c>
      <c r="B123" s="4">
        <f t="shared" si="8"/>
        <v>52</v>
      </c>
      <c r="C123" s="4" t="str">
        <f t="shared" si="5"/>
        <v>SAMEDI</v>
      </c>
      <c r="D123" s="13">
        <v>43463</v>
      </c>
      <c r="E123" s="17"/>
      <c r="F123" s="17"/>
      <c r="G123" s="17"/>
      <c r="H123" s="17"/>
      <c r="I123" s="4"/>
      <c r="J123" s="4"/>
      <c r="K123" s="4"/>
      <c r="L123" s="4"/>
      <c r="M123" s="4"/>
      <c r="N123" s="4"/>
      <c r="O123" s="4"/>
      <c r="P123" s="4"/>
      <c r="Q123" s="226" t="str">
        <f t="shared" si="7"/>
        <v>043463</v>
      </c>
      <c r="R123" s="240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</row>
    <row r="124" spans="1:35">
      <c r="A124" s="226" t="str">
        <f t="shared" si="6"/>
        <v>DECEMBRE</v>
      </c>
      <c r="B124" s="4">
        <f t="shared" si="8"/>
        <v>53</v>
      </c>
      <c r="C124" s="4" t="str">
        <f t="shared" si="5"/>
        <v>DIMANCHE</v>
      </c>
      <c r="D124" s="13">
        <v>43464</v>
      </c>
      <c r="E124" s="17"/>
      <c r="F124" s="17"/>
      <c r="G124" s="17"/>
      <c r="H124" s="17"/>
      <c r="I124" s="4"/>
      <c r="J124" s="4"/>
      <c r="K124" s="4"/>
      <c r="L124" s="4"/>
      <c r="M124" s="4"/>
      <c r="N124" s="4"/>
      <c r="O124" s="4"/>
      <c r="P124" s="4"/>
      <c r="Q124" s="226" t="str">
        <f t="shared" si="7"/>
        <v>043464</v>
      </c>
      <c r="R124" s="240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</row>
    <row r="125" spans="1:35">
      <c r="A125" s="226" t="str">
        <f t="shared" si="6"/>
        <v>DECEMBRE</v>
      </c>
      <c r="B125" s="4">
        <f t="shared" si="8"/>
        <v>53</v>
      </c>
      <c r="C125" s="4" t="str">
        <f t="shared" si="5"/>
        <v>LUNDI</v>
      </c>
      <c r="D125" s="13">
        <v>43465</v>
      </c>
      <c r="E125" s="17"/>
      <c r="F125" s="17"/>
      <c r="G125" s="17"/>
      <c r="H125" s="17"/>
      <c r="I125" s="4"/>
      <c r="J125" s="4"/>
      <c r="K125" s="4"/>
      <c r="L125" s="4"/>
      <c r="M125" s="4"/>
      <c r="N125" s="4"/>
      <c r="O125" s="4"/>
      <c r="P125" s="4"/>
      <c r="Q125" s="226" t="str">
        <f t="shared" si="7"/>
        <v>043465</v>
      </c>
      <c r="R125" s="240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</row>
    <row r="126" spans="1:35">
      <c r="A126" s="226" t="str">
        <f t="shared" si="6"/>
        <v>JANVIER</v>
      </c>
      <c r="B126" s="4">
        <f t="shared" si="8"/>
        <v>1</v>
      </c>
      <c r="C126" s="4" t="str">
        <f t="shared" si="5"/>
        <v>MARDI</v>
      </c>
      <c r="D126" s="13">
        <v>43466</v>
      </c>
      <c r="E126" s="17"/>
      <c r="F126" s="17"/>
      <c r="G126" s="17"/>
      <c r="H126" s="17"/>
      <c r="I126" s="4"/>
      <c r="J126" s="4"/>
      <c r="K126" s="4"/>
      <c r="L126" s="4"/>
      <c r="M126" s="4"/>
      <c r="N126" s="4"/>
      <c r="O126" s="4"/>
      <c r="P126" s="4"/>
      <c r="Q126" s="226" t="str">
        <f t="shared" si="7"/>
        <v>043466</v>
      </c>
      <c r="R126" s="240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</row>
    <row r="127" spans="1:35">
      <c r="A127" s="226" t="str">
        <f t="shared" si="6"/>
        <v>JANVIER</v>
      </c>
      <c r="B127" s="4">
        <f t="shared" si="8"/>
        <v>1</v>
      </c>
      <c r="C127" s="4" t="str">
        <f t="shared" si="5"/>
        <v>MERCREDI</v>
      </c>
      <c r="D127" s="13">
        <v>43467</v>
      </c>
      <c r="E127" s="17"/>
      <c r="F127" s="17"/>
      <c r="G127" s="17"/>
      <c r="H127" s="17"/>
      <c r="I127" s="4"/>
      <c r="J127" s="4"/>
      <c r="K127" s="4"/>
      <c r="L127" s="4"/>
      <c r="M127" s="4"/>
      <c r="N127" s="4"/>
      <c r="O127" s="4"/>
      <c r="P127" s="4"/>
      <c r="Q127" s="226" t="str">
        <f t="shared" si="7"/>
        <v>043467</v>
      </c>
      <c r="R127" s="240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</row>
    <row r="128" spans="1:35">
      <c r="A128" s="226" t="str">
        <f t="shared" si="6"/>
        <v>JANVIER</v>
      </c>
      <c r="B128" s="4">
        <f t="shared" si="8"/>
        <v>1</v>
      </c>
      <c r="C128" s="4" t="str">
        <f t="shared" si="5"/>
        <v>JEUDI</v>
      </c>
      <c r="D128" s="13">
        <v>43468</v>
      </c>
      <c r="E128" s="17"/>
      <c r="F128" s="17"/>
      <c r="G128" s="17"/>
      <c r="H128" s="17"/>
      <c r="I128" s="4"/>
      <c r="J128" s="4"/>
      <c r="K128" s="4"/>
      <c r="L128" s="4"/>
      <c r="M128" s="4"/>
      <c r="N128" s="4"/>
      <c r="O128" s="4"/>
      <c r="P128" s="4"/>
      <c r="Q128" s="226" t="str">
        <f t="shared" si="7"/>
        <v>043468</v>
      </c>
      <c r="R128" s="240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</row>
    <row r="129" spans="1:35">
      <c r="A129" s="226" t="str">
        <f t="shared" si="6"/>
        <v>JANVIER</v>
      </c>
      <c r="B129" s="4">
        <f t="shared" si="8"/>
        <v>1</v>
      </c>
      <c r="C129" s="4" t="str">
        <f t="shared" si="5"/>
        <v>VENDREDI</v>
      </c>
      <c r="D129" s="13">
        <v>43469</v>
      </c>
      <c r="E129" s="17"/>
      <c r="F129" s="17"/>
      <c r="G129" s="17"/>
      <c r="H129" s="17"/>
      <c r="I129" s="4"/>
      <c r="J129" s="4"/>
      <c r="K129" s="4"/>
      <c r="L129" s="4"/>
      <c r="M129" s="4"/>
      <c r="N129" s="4"/>
      <c r="O129" s="4"/>
      <c r="P129" s="4"/>
      <c r="Q129" s="226" t="str">
        <f t="shared" si="7"/>
        <v>043469</v>
      </c>
      <c r="R129" s="240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</row>
    <row r="130" spans="1:35">
      <c r="A130" s="226" t="str">
        <f t="shared" si="6"/>
        <v>JANVIER</v>
      </c>
      <c r="B130" s="4">
        <f t="shared" si="8"/>
        <v>1</v>
      </c>
      <c r="C130" s="4" t="str">
        <f t="shared" si="5"/>
        <v>SAMEDI</v>
      </c>
      <c r="D130" s="13">
        <v>43470</v>
      </c>
      <c r="E130" s="17"/>
      <c r="F130" s="17"/>
      <c r="G130" s="17"/>
      <c r="H130" s="17"/>
      <c r="I130" s="4"/>
      <c r="J130" s="4"/>
      <c r="K130" s="4"/>
      <c r="L130" s="4"/>
      <c r="M130" s="4"/>
      <c r="N130" s="4"/>
      <c r="O130" s="4"/>
      <c r="P130" s="4"/>
      <c r="Q130" s="226" t="str">
        <f t="shared" si="7"/>
        <v>043470</v>
      </c>
      <c r="R130" s="240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</row>
    <row r="131" spans="1:35">
      <c r="A131" s="226" t="str">
        <f t="shared" si="6"/>
        <v>JANVIER</v>
      </c>
      <c r="B131" s="4">
        <f t="shared" si="8"/>
        <v>2</v>
      </c>
      <c r="C131" s="4" t="str">
        <f t="shared" si="5"/>
        <v>DIMANCHE</v>
      </c>
      <c r="D131" s="13">
        <v>43471</v>
      </c>
      <c r="E131" s="17"/>
      <c r="F131" s="17"/>
      <c r="G131" s="17"/>
      <c r="H131" s="17"/>
      <c r="I131" s="4"/>
      <c r="J131" s="4"/>
      <c r="K131" s="4"/>
      <c r="L131" s="4"/>
      <c r="M131" s="4"/>
      <c r="N131" s="4"/>
      <c r="O131" s="4"/>
      <c r="P131" s="4"/>
      <c r="Q131" s="226" t="str">
        <f t="shared" si="7"/>
        <v>043471</v>
      </c>
      <c r="R131" s="240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</row>
    <row r="132" spans="1:35">
      <c r="A132" s="226" t="str">
        <f t="shared" si="6"/>
        <v>JANVIER</v>
      </c>
      <c r="B132" s="4">
        <f t="shared" si="8"/>
        <v>2</v>
      </c>
      <c r="C132" s="4" t="str">
        <f t="shared" ref="C132:C195" si="9">CHOOSE(WEEKDAY(D132,11),"LUNDI","MARDI","MERCREDI","JEUDI","VENDREDI","SAMEDI","DIMANCHE")</f>
        <v>LUNDI</v>
      </c>
      <c r="D132" s="13">
        <v>43472</v>
      </c>
      <c r="E132" s="17"/>
      <c r="F132" s="17"/>
      <c r="G132" s="17"/>
      <c r="H132" s="17"/>
      <c r="I132" s="4"/>
      <c r="J132" s="4"/>
      <c r="K132" s="4"/>
      <c r="L132" s="4"/>
      <c r="M132" s="4"/>
      <c r="N132" s="4"/>
      <c r="O132" s="4"/>
      <c r="P132" s="4"/>
      <c r="Q132" s="226" t="str">
        <f t="shared" si="7"/>
        <v>043472</v>
      </c>
      <c r="R132" s="240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</row>
    <row r="133" spans="1:35">
      <c r="A133" s="226" t="str">
        <f t="shared" ref="A133:A196" si="10">CHOOSE(MONTH(D133),"JANVIER","FEVRIER","MARS","AVRIL","MAI","JUIN","JUILLET","AOUT","SEPTEMBRE","OCTOBRE","NOVEMBRE","DECEMBRE")</f>
        <v>JANVIER</v>
      </c>
      <c r="B133" s="4">
        <f t="shared" si="8"/>
        <v>2</v>
      </c>
      <c r="C133" s="4" t="str">
        <f t="shared" si="9"/>
        <v>MARDI</v>
      </c>
      <c r="D133" s="13">
        <v>43473</v>
      </c>
      <c r="E133" s="17"/>
      <c r="F133" s="17"/>
      <c r="G133" s="17"/>
      <c r="H133" s="17"/>
      <c r="I133" s="4"/>
      <c r="J133" s="4"/>
      <c r="K133" s="4"/>
      <c r="L133" s="4"/>
      <c r="M133" s="4"/>
      <c r="N133" s="4"/>
      <c r="O133" s="4"/>
      <c r="P133" s="4"/>
      <c r="Q133" s="226" t="str">
        <f t="shared" ref="Q133:Q196" si="11">CONCATENATE($Q$1,$D133)</f>
        <v>043473</v>
      </c>
      <c r="R133" s="240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</row>
    <row r="134" spans="1:35">
      <c r="A134" s="226" t="str">
        <f t="shared" si="10"/>
        <v>JANVIER</v>
      </c>
      <c r="B134" s="4">
        <f t="shared" si="8"/>
        <v>2</v>
      </c>
      <c r="C134" s="4" t="str">
        <f t="shared" si="9"/>
        <v>MERCREDI</v>
      </c>
      <c r="D134" s="13">
        <v>43474</v>
      </c>
      <c r="E134" s="17"/>
      <c r="F134" s="17"/>
      <c r="G134" s="17"/>
      <c r="H134" s="17"/>
      <c r="I134" s="4"/>
      <c r="J134" s="4"/>
      <c r="K134" s="4"/>
      <c r="L134" s="4"/>
      <c r="M134" s="4"/>
      <c r="N134" s="4"/>
      <c r="O134" s="4"/>
      <c r="P134" s="4"/>
      <c r="Q134" s="226" t="str">
        <f t="shared" si="11"/>
        <v>043474</v>
      </c>
      <c r="R134" s="240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</row>
    <row r="135" spans="1:35">
      <c r="A135" s="226" t="str">
        <f t="shared" si="10"/>
        <v>JANVIER</v>
      </c>
      <c r="B135" s="4">
        <f t="shared" si="8"/>
        <v>2</v>
      </c>
      <c r="C135" s="4" t="str">
        <f t="shared" si="9"/>
        <v>JEUDI</v>
      </c>
      <c r="D135" s="13">
        <v>43475</v>
      </c>
      <c r="E135" s="17"/>
      <c r="F135" s="17"/>
      <c r="G135" s="17"/>
      <c r="H135" s="17"/>
      <c r="I135" s="4"/>
      <c r="J135" s="4"/>
      <c r="K135" s="4"/>
      <c r="L135" s="4"/>
      <c r="M135" s="4"/>
      <c r="N135" s="4"/>
      <c r="O135" s="4"/>
      <c r="P135" s="4"/>
      <c r="Q135" s="226" t="str">
        <f t="shared" si="11"/>
        <v>043475</v>
      </c>
      <c r="R135" s="240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</row>
    <row r="136" spans="1:35">
      <c r="A136" s="226" t="str">
        <f t="shared" si="10"/>
        <v>JANVIER</v>
      </c>
      <c r="B136" s="4">
        <f t="shared" si="8"/>
        <v>2</v>
      </c>
      <c r="C136" s="4" t="str">
        <f t="shared" si="9"/>
        <v>VENDREDI</v>
      </c>
      <c r="D136" s="13">
        <v>43476</v>
      </c>
      <c r="E136" s="17"/>
      <c r="F136" s="17"/>
      <c r="G136" s="17"/>
      <c r="H136" s="17"/>
      <c r="I136" s="4"/>
      <c r="J136" s="4"/>
      <c r="K136" s="4"/>
      <c r="L136" s="4"/>
      <c r="M136" s="4"/>
      <c r="N136" s="4"/>
      <c r="O136" s="4"/>
      <c r="P136" s="4"/>
      <c r="Q136" s="226" t="str">
        <f t="shared" si="11"/>
        <v>043476</v>
      </c>
      <c r="R136" s="240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</row>
    <row r="137" spans="1:35">
      <c r="A137" s="226" t="str">
        <f t="shared" si="10"/>
        <v>JANVIER</v>
      </c>
      <c r="B137" s="4">
        <f t="shared" si="8"/>
        <v>2</v>
      </c>
      <c r="C137" s="4" t="str">
        <f t="shared" si="9"/>
        <v>SAMEDI</v>
      </c>
      <c r="D137" s="13">
        <v>43477</v>
      </c>
      <c r="E137" s="17"/>
      <c r="F137" s="17"/>
      <c r="G137" s="17"/>
      <c r="H137" s="17"/>
      <c r="I137" s="4"/>
      <c r="J137" s="4"/>
      <c r="K137" s="4"/>
      <c r="L137" s="4"/>
      <c r="M137" s="4"/>
      <c r="N137" s="4"/>
      <c r="O137" s="4"/>
      <c r="P137" s="4"/>
      <c r="Q137" s="226" t="str">
        <f t="shared" si="11"/>
        <v>043477</v>
      </c>
      <c r="R137" s="240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</row>
    <row r="138" spans="1:35">
      <c r="A138" s="226" t="str">
        <f t="shared" si="10"/>
        <v>JANVIER</v>
      </c>
      <c r="B138" s="4">
        <f t="shared" si="8"/>
        <v>3</v>
      </c>
      <c r="C138" s="4" t="str">
        <f t="shared" si="9"/>
        <v>DIMANCHE</v>
      </c>
      <c r="D138" s="13">
        <v>43478</v>
      </c>
      <c r="E138" s="17"/>
      <c r="F138" s="17"/>
      <c r="G138" s="17"/>
      <c r="H138" s="17"/>
      <c r="I138" s="4"/>
      <c r="J138" s="4"/>
      <c r="K138" s="4"/>
      <c r="L138" s="4"/>
      <c r="M138" s="4"/>
      <c r="N138" s="4"/>
      <c r="O138" s="4"/>
      <c r="P138" s="4"/>
      <c r="Q138" s="226" t="str">
        <f t="shared" si="11"/>
        <v>043478</v>
      </c>
      <c r="R138" s="240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</row>
    <row r="139" spans="1:35">
      <c r="A139" s="226" t="str">
        <f t="shared" si="10"/>
        <v>JANVIER</v>
      </c>
      <c r="B139" s="4">
        <f t="shared" si="8"/>
        <v>3</v>
      </c>
      <c r="C139" s="4" t="str">
        <f t="shared" si="9"/>
        <v>LUNDI</v>
      </c>
      <c r="D139" s="13">
        <v>43479</v>
      </c>
      <c r="E139" s="17"/>
      <c r="F139" s="17"/>
      <c r="G139" s="17"/>
      <c r="H139" s="17"/>
      <c r="I139" s="4"/>
      <c r="J139" s="4"/>
      <c r="K139" s="4"/>
      <c r="L139" s="4"/>
      <c r="M139" s="4"/>
      <c r="N139" s="4"/>
      <c r="O139" s="4"/>
      <c r="P139" s="4"/>
      <c r="Q139" s="226" t="str">
        <f t="shared" si="11"/>
        <v>043479</v>
      </c>
      <c r="R139" s="240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</row>
    <row r="140" spans="1:35">
      <c r="A140" s="226" t="str">
        <f t="shared" si="10"/>
        <v>JANVIER</v>
      </c>
      <c r="B140" s="4">
        <f t="shared" si="8"/>
        <v>3</v>
      </c>
      <c r="C140" s="4" t="str">
        <f t="shared" si="9"/>
        <v>MARDI</v>
      </c>
      <c r="D140" s="13">
        <v>43480</v>
      </c>
      <c r="E140" s="17"/>
      <c r="F140" s="17"/>
      <c r="G140" s="17"/>
      <c r="H140" s="17"/>
      <c r="I140" s="4"/>
      <c r="J140" s="4"/>
      <c r="K140" s="4"/>
      <c r="L140" s="4"/>
      <c r="M140" s="4"/>
      <c r="N140" s="4"/>
      <c r="O140" s="4"/>
      <c r="P140" s="4"/>
      <c r="Q140" s="226" t="str">
        <f t="shared" si="11"/>
        <v>043480</v>
      </c>
      <c r="R140" s="240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</row>
    <row r="141" spans="1:35">
      <c r="A141" s="226" t="str">
        <f t="shared" si="10"/>
        <v>JANVIER</v>
      </c>
      <c r="B141" s="4">
        <f t="shared" si="8"/>
        <v>3</v>
      </c>
      <c r="C141" s="4" t="str">
        <f t="shared" si="9"/>
        <v>MERCREDI</v>
      </c>
      <c r="D141" s="13">
        <v>43481</v>
      </c>
      <c r="E141" s="17"/>
      <c r="F141" s="17"/>
      <c r="G141" s="17"/>
      <c r="H141" s="17"/>
      <c r="I141" s="4"/>
      <c r="J141" s="4"/>
      <c r="K141" s="4"/>
      <c r="L141" s="4"/>
      <c r="M141" s="4"/>
      <c r="N141" s="4"/>
      <c r="O141" s="4"/>
      <c r="P141" s="4"/>
      <c r="Q141" s="226" t="str">
        <f t="shared" si="11"/>
        <v>043481</v>
      </c>
      <c r="R141" s="240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</row>
    <row r="142" spans="1:35">
      <c r="A142" s="226" t="str">
        <f t="shared" si="10"/>
        <v>JANVIER</v>
      </c>
      <c r="B142" s="4">
        <f t="shared" si="8"/>
        <v>3</v>
      </c>
      <c r="C142" s="4" t="str">
        <f t="shared" si="9"/>
        <v>JEUDI</v>
      </c>
      <c r="D142" s="13">
        <v>43482</v>
      </c>
      <c r="E142" s="17"/>
      <c r="F142" s="17"/>
      <c r="G142" s="17"/>
      <c r="H142" s="17"/>
      <c r="I142" s="4"/>
      <c r="J142" s="4"/>
      <c r="K142" s="4"/>
      <c r="L142" s="4"/>
      <c r="M142" s="4"/>
      <c r="N142" s="4"/>
      <c r="O142" s="4"/>
      <c r="P142" s="4"/>
      <c r="Q142" s="226" t="str">
        <f t="shared" si="11"/>
        <v>043482</v>
      </c>
      <c r="R142" s="240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</row>
    <row r="143" spans="1:35">
      <c r="A143" s="226" t="str">
        <f t="shared" si="10"/>
        <v>JANVIER</v>
      </c>
      <c r="B143" s="4">
        <f t="shared" si="8"/>
        <v>3</v>
      </c>
      <c r="C143" s="4" t="str">
        <f t="shared" si="9"/>
        <v>VENDREDI</v>
      </c>
      <c r="D143" s="13">
        <v>43483</v>
      </c>
      <c r="E143" s="17"/>
      <c r="F143" s="17"/>
      <c r="G143" s="17"/>
      <c r="H143" s="17"/>
      <c r="I143" s="4"/>
      <c r="J143" s="4"/>
      <c r="K143" s="4"/>
      <c r="L143" s="4"/>
      <c r="M143" s="4"/>
      <c r="N143" s="4"/>
      <c r="O143" s="4"/>
      <c r="P143" s="4"/>
      <c r="Q143" s="226" t="str">
        <f t="shared" si="11"/>
        <v>043483</v>
      </c>
      <c r="R143" s="240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</row>
    <row r="144" spans="1:35">
      <c r="A144" s="226" t="str">
        <f t="shared" si="10"/>
        <v>JANVIER</v>
      </c>
      <c r="B144" s="4">
        <f t="shared" si="8"/>
        <v>3</v>
      </c>
      <c r="C144" s="4" t="str">
        <f t="shared" si="9"/>
        <v>SAMEDI</v>
      </c>
      <c r="D144" s="13">
        <v>43484</v>
      </c>
      <c r="E144" s="17"/>
      <c r="F144" s="17"/>
      <c r="G144" s="17"/>
      <c r="H144" s="17"/>
      <c r="I144" s="4"/>
      <c r="J144" s="4"/>
      <c r="K144" s="4"/>
      <c r="L144" s="4"/>
      <c r="M144" s="4"/>
      <c r="N144" s="4"/>
      <c r="O144" s="4"/>
      <c r="P144" s="4"/>
      <c r="Q144" s="226" t="str">
        <f t="shared" si="11"/>
        <v>043484</v>
      </c>
      <c r="R144" s="240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</row>
    <row r="145" spans="1:35">
      <c r="A145" s="226" t="str">
        <f t="shared" si="10"/>
        <v>JANVIER</v>
      </c>
      <c r="B145" s="4">
        <f t="shared" ref="B145:B208" si="12">WEEKNUM(D145)</f>
        <v>4</v>
      </c>
      <c r="C145" s="4" t="str">
        <f t="shared" si="9"/>
        <v>DIMANCHE</v>
      </c>
      <c r="D145" s="13">
        <v>43485</v>
      </c>
      <c r="E145" s="17"/>
      <c r="F145" s="17"/>
      <c r="G145" s="17"/>
      <c r="H145" s="17"/>
      <c r="I145" s="4"/>
      <c r="J145" s="4"/>
      <c r="K145" s="4"/>
      <c r="L145" s="4"/>
      <c r="M145" s="4"/>
      <c r="N145" s="4"/>
      <c r="O145" s="4"/>
      <c r="P145" s="4"/>
      <c r="Q145" s="226" t="str">
        <f t="shared" si="11"/>
        <v>043485</v>
      </c>
      <c r="R145" s="240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</row>
    <row r="146" spans="1:35">
      <c r="A146" s="226" t="str">
        <f t="shared" si="10"/>
        <v>JANVIER</v>
      </c>
      <c r="B146" s="4">
        <f t="shared" si="12"/>
        <v>4</v>
      </c>
      <c r="C146" s="4" t="str">
        <f t="shared" si="9"/>
        <v>LUNDI</v>
      </c>
      <c r="D146" s="13">
        <v>43486</v>
      </c>
      <c r="E146" s="17"/>
      <c r="F146" s="17"/>
      <c r="G146" s="17"/>
      <c r="H146" s="17"/>
      <c r="I146" s="4"/>
      <c r="J146" s="4"/>
      <c r="K146" s="4"/>
      <c r="L146" s="4"/>
      <c r="M146" s="4"/>
      <c r="N146" s="4"/>
      <c r="O146" s="4"/>
      <c r="P146" s="4"/>
      <c r="Q146" s="226" t="str">
        <f t="shared" si="11"/>
        <v>043486</v>
      </c>
      <c r="R146" s="240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</row>
    <row r="147" spans="1:35">
      <c r="A147" s="226" t="str">
        <f t="shared" si="10"/>
        <v>JANVIER</v>
      </c>
      <c r="B147" s="4">
        <f t="shared" si="12"/>
        <v>4</v>
      </c>
      <c r="C147" s="4" t="str">
        <f t="shared" si="9"/>
        <v>MARDI</v>
      </c>
      <c r="D147" s="13">
        <v>43487</v>
      </c>
      <c r="E147" s="17"/>
      <c r="F147" s="17"/>
      <c r="G147" s="17"/>
      <c r="H147" s="17"/>
      <c r="I147" s="4"/>
      <c r="J147" s="4"/>
      <c r="K147" s="4"/>
      <c r="L147" s="4"/>
      <c r="M147" s="4"/>
      <c r="N147" s="4"/>
      <c r="O147" s="4"/>
      <c r="P147" s="4"/>
      <c r="Q147" s="226" t="str">
        <f t="shared" si="11"/>
        <v>043487</v>
      </c>
      <c r="R147" s="240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</row>
    <row r="148" spans="1:35">
      <c r="A148" s="226" t="str">
        <f t="shared" si="10"/>
        <v>JANVIER</v>
      </c>
      <c r="B148" s="4">
        <f t="shared" si="12"/>
        <v>4</v>
      </c>
      <c r="C148" s="4" t="str">
        <f t="shared" si="9"/>
        <v>MERCREDI</v>
      </c>
      <c r="D148" s="13">
        <v>43488</v>
      </c>
      <c r="E148" s="17"/>
      <c r="F148" s="17"/>
      <c r="G148" s="17"/>
      <c r="H148" s="17"/>
      <c r="I148" s="4"/>
      <c r="J148" s="4"/>
      <c r="K148" s="4"/>
      <c r="L148" s="4"/>
      <c r="M148" s="4"/>
      <c r="N148" s="4"/>
      <c r="O148" s="4"/>
      <c r="P148" s="4"/>
      <c r="Q148" s="226" t="str">
        <f t="shared" si="11"/>
        <v>043488</v>
      </c>
      <c r="R148" s="240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</row>
    <row r="149" spans="1:35">
      <c r="A149" s="226" t="str">
        <f t="shared" si="10"/>
        <v>JANVIER</v>
      </c>
      <c r="B149" s="4">
        <f t="shared" si="12"/>
        <v>4</v>
      </c>
      <c r="C149" s="4" t="str">
        <f t="shared" si="9"/>
        <v>JEUDI</v>
      </c>
      <c r="D149" s="13">
        <v>43489</v>
      </c>
      <c r="E149" s="17"/>
      <c r="F149" s="17"/>
      <c r="G149" s="17"/>
      <c r="H149" s="17"/>
      <c r="I149" s="4"/>
      <c r="J149" s="4"/>
      <c r="K149" s="4"/>
      <c r="L149" s="4"/>
      <c r="M149" s="4"/>
      <c r="N149" s="4"/>
      <c r="O149" s="4"/>
      <c r="P149" s="4"/>
      <c r="Q149" s="226" t="str">
        <f t="shared" si="11"/>
        <v>043489</v>
      </c>
      <c r="R149" s="240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</row>
    <row r="150" spans="1:35">
      <c r="A150" s="226" t="str">
        <f t="shared" si="10"/>
        <v>JANVIER</v>
      </c>
      <c r="B150" s="4">
        <f t="shared" si="12"/>
        <v>4</v>
      </c>
      <c r="C150" s="4" t="str">
        <f t="shared" si="9"/>
        <v>VENDREDI</v>
      </c>
      <c r="D150" s="13">
        <v>43490</v>
      </c>
      <c r="E150" s="17"/>
      <c r="F150" s="17"/>
      <c r="G150" s="17"/>
      <c r="H150" s="17"/>
      <c r="I150" s="4"/>
      <c r="J150" s="4"/>
      <c r="K150" s="4"/>
      <c r="L150" s="4"/>
      <c r="M150" s="4"/>
      <c r="N150" s="4"/>
      <c r="O150" s="4"/>
      <c r="P150" s="4"/>
      <c r="Q150" s="226" t="str">
        <f t="shared" si="11"/>
        <v>043490</v>
      </c>
      <c r="R150" s="240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</row>
    <row r="151" spans="1:35">
      <c r="A151" s="226" t="str">
        <f t="shared" si="10"/>
        <v>JANVIER</v>
      </c>
      <c r="B151" s="4">
        <f t="shared" si="12"/>
        <v>4</v>
      </c>
      <c r="C151" s="4" t="str">
        <f t="shared" si="9"/>
        <v>SAMEDI</v>
      </c>
      <c r="D151" s="13">
        <v>43491</v>
      </c>
      <c r="E151" s="17"/>
      <c r="F151" s="17"/>
      <c r="G151" s="17"/>
      <c r="H151" s="17"/>
      <c r="I151" s="4"/>
      <c r="J151" s="4"/>
      <c r="K151" s="4"/>
      <c r="L151" s="4"/>
      <c r="M151" s="4"/>
      <c r="N151" s="4"/>
      <c r="O151" s="4"/>
      <c r="P151" s="4"/>
      <c r="Q151" s="226" t="str">
        <f t="shared" si="11"/>
        <v>043491</v>
      </c>
      <c r="R151" s="240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</row>
    <row r="152" spans="1:35">
      <c r="A152" s="226" t="str">
        <f t="shared" si="10"/>
        <v>JANVIER</v>
      </c>
      <c r="B152" s="4">
        <f t="shared" si="12"/>
        <v>5</v>
      </c>
      <c r="C152" s="4" t="str">
        <f t="shared" si="9"/>
        <v>DIMANCHE</v>
      </c>
      <c r="D152" s="13">
        <v>43492</v>
      </c>
      <c r="E152" s="17"/>
      <c r="F152" s="17"/>
      <c r="G152" s="17"/>
      <c r="H152" s="17"/>
      <c r="I152" s="4"/>
      <c r="J152" s="4"/>
      <c r="K152" s="4"/>
      <c r="L152" s="4"/>
      <c r="M152" s="4"/>
      <c r="N152" s="4"/>
      <c r="O152" s="4"/>
      <c r="P152" s="4"/>
      <c r="Q152" s="226" t="str">
        <f t="shared" si="11"/>
        <v>043492</v>
      </c>
      <c r="R152" s="240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</row>
    <row r="153" spans="1:35">
      <c r="A153" s="226" t="str">
        <f t="shared" si="10"/>
        <v>JANVIER</v>
      </c>
      <c r="B153" s="4">
        <f t="shared" si="12"/>
        <v>5</v>
      </c>
      <c r="C153" s="4" t="str">
        <f t="shared" si="9"/>
        <v>LUNDI</v>
      </c>
      <c r="D153" s="13">
        <v>43493</v>
      </c>
      <c r="E153" s="17"/>
      <c r="F153" s="17"/>
      <c r="G153" s="17"/>
      <c r="H153" s="17"/>
      <c r="I153" s="4"/>
      <c r="J153" s="4"/>
      <c r="K153" s="4"/>
      <c r="L153" s="4"/>
      <c r="M153" s="4"/>
      <c r="N153" s="4"/>
      <c r="O153" s="4"/>
      <c r="P153" s="4"/>
      <c r="Q153" s="226" t="str">
        <f t="shared" si="11"/>
        <v>043493</v>
      </c>
      <c r="R153" s="240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</row>
    <row r="154" spans="1:35">
      <c r="A154" s="226" t="str">
        <f t="shared" si="10"/>
        <v>JANVIER</v>
      </c>
      <c r="B154" s="4">
        <f t="shared" si="12"/>
        <v>5</v>
      </c>
      <c r="C154" s="4" t="str">
        <f t="shared" si="9"/>
        <v>MARDI</v>
      </c>
      <c r="D154" s="13">
        <v>43494</v>
      </c>
      <c r="E154" s="17"/>
      <c r="F154" s="17"/>
      <c r="G154" s="17"/>
      <c r="H154" s="17"/>
      <c r="I154" s="4"/>
      <c r="J154" s="4"/>
      <c r="K154" s="4"/>
      <c r="L154" s="4"/>
      <c r="M154" s="4"/>
      <c r="N154" s="4"/>
      <c r="O154" s="4"/>
      <c r="P154" s="4"/>
      <c r="Q154" s="226" t="str">
        <f t="shared" si="11"/>
        <v>043494</v>
      </c>
      <c r="R154" s="240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</row>
    <row r="155" spans="1:35">
      <c r="A155" s="226" t="str">
        <f t="shared" si="10"/>
        <v>JANVIER</v>
      </c>
      <c r="B155" s="4">
        <f t="shared" si="12"/>
        <v>5</v>
      </c>
      <c r="C155" s="4" t="str">
        <f t="shared" si="9"/>
        <v>MERCREDI</v>
      </c>
      <c r="D155" s="13">
        <v>43495</v>
      </c>
      <c r="E155" s="17"/>
      <c r="F155" s="17"/>
      <c r="G155" s="17"/>
      <c r="H155" s="17"/>
      <c r="I155" s="4"/>
      <c r="J155" s="4"/>
      <c r="K155" s="4"/>
      <c r="L155" s="4"/>
      <c r="M155" s="4"/>
      <c r="N155" s="4"/>
      <c r="O155" s="4"/>
      <c r="P155" s="4"/>
      <c r="Q155" s="226" t="str">
        <f t="shared" si="11"/>
        <v>043495</v>
      </c>
      <c r="R155" s="240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</row>
    <row r="156" spans="1:35">
      <c r="A156" s="226" t="str">
        <f t="shared" si="10"/>
        <v>JANVIER</v>
      </c>
      <c r="B156" s="4">
        <f t="shared" si="12"/>
        <v>5</v>
      </c>
      <c r="C156" s="4" t="str">
        <f t="shared" si="9"/>
        <v>JEUDI</v>
      </c>
      <c r="D156" s="13">
        <v>43496</v>
      </c>
      <c r="E156" s="17"/>
      <c r="F156" s="17"/>
      <c r="G156" s="17"/>
      <c r="H156" s="17"/>
      <c r="I156" s="4"/>
      <c r="J156" s="4"/>
      <c r="K156" s="4"/>
      <c r="L156" s="4"/>
      <c r="M156" s="4"/>
      <c r="N156" s="4"/>
      <c r="O156" s="4"/>
      <c r="P156" s="4"/>
      <c r="Q156" s="226" t="str">
        <f t="shared" si="11"/>
        <v>043496</v>
      </c>
      <c r="R156" s="240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</row>
    <row r="157" spans="1:35">
      <c r="A157" s="226" t="str">
        <f t="shared" si="10"/>
        <v>FEVRIER</v>
      </c>
      <c r="B157" s="4">
        <f t="shared" si="12"/>
        <v>5</v>
      </c>
      <c r="C157" s="4" t="str">
        <f t="shared" si="9"/>
        <v>VENDREDI</v>
      </c>
      <c r="D157" s="13">
        <v>43497</v>
      </c>
      <c r="E157" s="17"/>
      <c r="F157" s="17"/>
      <c r="G157" s="17"/>
      <c r="H157" s="17"/>
      <c r="I157" s="4"/>
      <c r="J157" s="4"/>
      <c r="K157" s="4"/>
      <c r="L157" s="4"/>
      <c r="M157" s="4"/>
      <c r="N157" s="4"/>
      <c r="O157" s="4"/>
      <c r="P157" s="4"/>
      <c r="Q157" s="226" t="str">
        <f t="shared" si="11"/>
        <v>043497</v>
      </c>
      <c r="R157" s="240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</row>
    <row r="158" spans="1:35">
      <c r="A158" s="226" t="str">
        <f t="shared" si="10"/>
        <v>FEVRIER</v>
      </c>
      <c r="B158" s="4">
        <f t="shared" si="12"/>
        <v>5</v>
      </c>
      <c r="C158" s="4" t="str">
        <f t="shared" si="9"/>
        <v>SAMEDI</v>
      </c>
      <c r="D158" s="13">
        <v>43498</v>
      </c>
      <c r="E158" s="17"/>
      <c r="F158" s="17"/>
      <c r="G158" s="17"/>
      <c r="H158" s="17"/>
      <c r="I158" s="4"/>
      <c r="J158" s="4"/>
      <c r="K158" s="4"/>
      <c r="L158" s="4"/>
      <c r="M158" s="4"/>
      <c r="N158" s="4"/>
      <c r="O158" s="4"/>
      <c r="P158" s="4"/>
      <c r="Q158" s="226" t="str">
        <f t="shared" si="11"/>
        <v>043498</v>
      </c>
      <c r="R158" s="240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</row>
    <row r="159" spans="1:35">
      <c r="A159" s="226" t="str">
        <f t="shared" si="10"/>
        <v>FEVRIER</v>
      </c>
      <c r="B159" s="4">
        <f t="shared" si="12"/>
        <v>6</v>
      </c>
      <c r="C159" s="4" t="str">
        <f t="shared" si="9"/>
        <v>DIMANCHE</v>
      </c>
      <c r="D159" s="13">
        <v>43499</v>
      </c>
      <c r="E159" s="17"/>
      <c r="F159" s="17"/>
      <c r="G159" s="17"/>
      <c r="H159" s="17"/>
      <c r="I159" s="4"/>
      <c r="J159" s="4"/>
      <c r="K159" s="4"/>
      <c r="L159" s="4"/>
      <c r="M159" s="4"/>
      <c r="N159" s="4"/>
      <c r="O159" s="4"/>
      <c r="P159" s="4"/>
      <c r="Q159" s="226" t="str">
        <f t="shared" si="11"/>
        <v>043499</v>
      </c>
      <c r="R159" s="240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</row>
    <row r="160" spans="1:35">
      <c r="A160" s="226" t="str">
        <f t="shared" si="10"/>
        <v>FEVRIER</v>
      </c>
      <c r="B160" s="4">
        <f t="shared" si="12"/>
        <v>6</v>
      </c>
      <c r="C160" s="4" t="str">
        <f t="shared" si="9"/>
        <v>LUNDI</v>
      </c>
      <c r="D160" s="13">
        <v>43500</v>
      </c>
      <c r="E160" s="17"/>
      <c r="F160" s="17"/>
      <c r="G160" s="17"/>
      <c r="H160" s="17"/>
      <c r="I160" s="4"/>
      <c r="J160" s="4"/>
      <c r="K160" s="4"/>
      <c r="L160" s="4"/>
      <c r="M160" s="4"/>
      <c r="N160" s="4"/>
      <c r="O160" s="4"/>
      <c r="P160" s="4"/>
      <c r="Q160" s="226" t="str">
        <f t="shared" si="11"/>
        <v>043500</v>
      </c>
      <c r="R160" s="240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</row>
    <row r="161" spans="1:35">
      <c r="A161" s="226" t="str">
        <f t="shared" si="10"/>
        <v>FEVRIER</v>
      </c>
      <c r="B161" s="4">
        <f t="shared" si="12"/>
        <v>6</v>
      </c>
      <c r="C161" s="4" t="str">
        <f t="shared" si="9"/>
        <v>MARDI</v>
      </c>
      <c r="D161" s="13">
        <v>43501</v>
      </c>
      <c r="E161" s="17"/>
      <c r="F161" s="17"/>
      <c r="G161" s="17"/>
      <c r="H161" s="17"/>
      <c r="I161" s="4"/>
      <c r="J161" s="4"/>
      <c r="K161" s="4"/>
      <c r="L161" s="4"/>
      <c r="M161" s="4"/>
      <c r="N161" s="4"/>
      <c r="O161" s="4"/>
      <c r="P161" s="4"/>
      <c r="Q161" s="226" t="str">
        <f t="shared" si="11"/>
        <v>043501</v>
      </c>
      <c r="R161" s="240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</row>
    <row r="162" spans="1:35">
      <c r="A162" s="226" t="str">
        <f t="shared" si="10"/>
        <v>FEVRIER</v>
      </c>
      <c r="B162" s="4">
        <f t="shared" si="12"/>
        <v>6</v>
      </c>
      <c r="C162" s="4" t="str">
        <f t="shared" si="9"/>
        <v>MERCREDI</v>
      </c>
      <c r="D162" s="13">
        <v>43502</v>
      </c>
      <c r="E162" s="17"/>
      <c r="F162" s="17"/>
      <c r="G162" s="17"/>
      <c r="H162" s="17"/>
      <c r="I162" s="4"/>
      <c r="J162" s="4"/>
      <c r="K162" s="4"/>
      <c r="L162" s="4"/>
      <c r="M162" s="4"/>
      <c r="N162" s="4"/>
      <c r="O162" s="4"/>
      <c r="P162" s="4"/>
      <c r="Q162" s="226" t="str">
        <f t="shared" si="11"/>
        <v>043502</v>
      </c>
      <c r="R162" s="240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</row>
    <row r="163" spans="1:35">
      <c r="A163" s="226" t="str">
        <f t="shared" si="10"/>
        <v>FEVRIER</v>
      </c>
      <c r="B163" s="4">
        <f t="shared" si="12"/>
        <v>6</v>
      </c>
      <c r="C163" s="4" t="str">
        <f t="shared" si="9"/>
        <v>JEUDI</v>
      </c>
      <c r="D163" s="13">
        <v>43503</v>
      </c>
      <c r="E163" s="17"/>
      <c r="F163" s="17"/>
      <c r="G163" s="17"/>
      <c r="H163" s="17"/>
      <c r="I163" s="4"/>
      <c r="J163" s="4"/>
      <c r="K163" s="4"/>
      <c r="L163" s="4"/>
      <c r="M163" s="4"/>
      <c r="N163" s="4"/>
      <c r="O163" s="4"/>
      <c r="P163" s="4"/>
      <c r="Q163" s="226" t="str">
        <f t="shared" si="11"/>
        <v>043503</v>
      </c>
      <c r="R163" s="240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</row>
    <row r="164" spans="1:35">
      <c r="A164" s="226" t="str">
        <f t="shared" si="10"/>
        <v>FEVRIER</v>
      </c>
      <c r="B164" s="4">
        <f t="shared" si="12"/>
        <v>6</v>
      </c>
      <c r="C164" s="4" t="str">
        <f t="shared" si="9"/>
        <v>VENDREDI</v>
      </c>
      <c r="D164" s="13">
        <v>43504</v>
      </c>
      <c r="E164" s="17"/>
      <c r="F164" s="17"/>
      <c r="G164" s="17"/>
      <c r="H164" s="17"/>
      <c r="I164" s="4"/>
      <c r="J164" s="4"/>
      <c r="K164" s="4"/>
      <c r="L164" s="4"/>
      <c r="M164" s="4"/>
      <c r="N164" s="4"/>
      <c r="O164" s="4"/>
      <c r="P164" s="4"/>
      <c r="Q164" s="226" t="str">
        <f t="shared" si="11"/>
        <v>043504</v>
      </c>
      <c r="R164" s="240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</row>
    <row r="165" spans="1:35">
      <c r="A165" s="226" t="str">
        <f t="shared" si="10"/>
        <v>FEVRIER</v>
      </c>
      <c r="B165" s="4">
        <f t="shared" si="12"/>
        <v>6</v>
      </c>
      <c r="C165" s="4" t="str">
        <f t="shared" si="9"/>
        <v>SAMEDI</v>
      </c>
      <c r="D165" s="13">
        <v>43505</v>
      </c>
      <c r="E165" s="17"/>
      <c r="F165" s="17"/>
      <c r="G165" s="17"/>
      <c r="H165" s="17"/>
      <c r="I165" s="4"/>
      <c r="J165" s="4"/>
      <c r="K165" s="4"/>
      <c r="L165" s="4"/>
      <c r="M165" s="4"/>
      <c r="N165" s="4"/>
      <c r="O165" s="4"/>
      <c r="P165" s="4"/>
      <c r="Q165" s="226" t="str">
        <f t="shared" si="11"/>
        <v>043505</v>
      </c>
      <c r="R165" s="240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</row>
    <row r="166" spans="1:35">
      <c r="A166" s="226" t="str">
        <f t="shared" si="10"/>
        <v>FEVRIER</v>
      </c>
      <c r="B166" s="4">
        <f t="shared" si="12"/>
        <v>7</v>
      </c>
      <c r="C166" s="4" t="str">
        <f t="shared" si="9"/>
        <v>DIMANCHE</v>
      </c>
      <c r="D166" s="13">
        <v>43506</v>
      </c>
      <c r="E166" s="17"/>
      <c r="F166" s="17"/>
      <c r="G166" s="17"/>
      <c r="H166" s="17"/>
      <c r="I166" s="4"/>
      <c r="J166" s="4"/>
      <c r="K166" s="4"/>
      <c r="L166" s="4"/>
      <c r="M166" s="4"/>
      <c r="N166" s="4"/>
      <c r="O166" s="4"/>
      <c r="P166" s="4"/>
      <c r="Q166" s="226" t="str">
        <f t="shared" si="11"/>
        <v>043506</v>
      </c>
      <c r="R166" s="240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</row>
    <row r="167" spans="1:35">
      <c r="A167" s="226" t="str">
        <f t="shared" si="10"/>
        <v>FEVRIER</v>
      </c>
      <c r="B167" s="4">
        <f t="shared" si="12"/>
        <v>7</v>
      </c>
      <c r="C167" s="4" t="str">
        <f t="shared" si="9"/>
        <v>LUNDI</v>
      </c>
      <c r="D167" s="13">
        <v>43507</v>
      </c>
      <c r="E167" s="17"/>
      <c r="F167" s="17"/>
      <c r="G167" s="17"/>
      <c r="H167" s="17"/>
      <c r="I167" s="4"/>
      <c r="J167" s="4"/>
      <c r="K167" s="4"/>
      <c r="L167" s="4"/>
      <c r="M167" s="4"/>
      <c r="N167" s="4"/>
      <c r="O167" s="4"/>
      <c r="P167" s="4"/>
      <c r="Q167" s="226" t="str">
        <f t="shared" si="11"/>
        <v>043507</v>
      </c>
      <c r="R167" s="240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</row>
    <row r="168" spans="1:35">
      <c r="A168" s="226" t="str">
        <f t="shared" si="10"/>
        <v>FEVRIER</v>
      </c>
      <c r="B168" s="4">
        <f t="shared" si="12"/>
        <v>7</v>
      </c>
      <c r="C168" s="4" t="str">
        <f t="shared" si="9"/>
        <v>MARDI</v>
      </c>
      <c r="D168" s="13">
        <v>43508</v>
      </c>
      <c r="E168" s="17"/>
      <c r="F168" s="17"/>
      <c r="G168" s="17"/>
      <c r="H168" s="17"/>
      <c r="I168" s="4"/>
      <c r="J168" s="4"/>
      <c r="K168" s="4"/>
      <c r="L168" s="4"/>
      <c r="M168" s="4"/>
      <c r="N168" s="4"/>
      <c r="O168" s="4"/>
      <c r="P168" s="4"/>
      <c r="Q168" s="226" t="str">
        <f t="shared" si="11"/>
        <v>043508</v>
      </c>
      <c r="R168" s="240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</row>
    <row r="169" spans="1:35">
      <c r="A169" s="226" t="str">
        <f t="shared" si="10"/>
        <v>FEVRIER</v>
      </c>
      <c r="B169" s="4">
        <f t="shared" si="12"/>
        <v>7</v>
      </c>
      <c r="C169" s="4" t="str">
        <f t="shared" si="9"/>
        <v>MERCREDI</v>
      </c>
      <c r="D169" s="13">
        <v>43509</v>
      </c>
      <c r="E169" s="17"/>
      <c r="F169" s="17"/>
      <c r="G169" s="17"/>
      <c r="H169" s="17"/>
      <c r="I169" s="4"/>
      <c r="J169" s="4"/>
      <c r="K169" s="4"/>
      <c r="L169" s="4"/>
      <c r="M169" s="4"/>
      <c r="N169" s="4"/>
      <c r="O169" s="4"/>
      <c r="P169" s="4"/>
      <c r="Q169" s="226" t="str">
        <f t="shared" si="11"/>
        <v>043509</v>
      </c>
      <c r="R169" s="240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</row>
    <row r="170" spans="1:35">
      <c r="A170" s="226" t="str">
        <f t="shared" si="10"/>
        <v>FEVRIER</v>
      </c>
      <c r="B170" s="4">
        <f t="shared" si="12"/>
        <v>7</v>
      </c>
      <c r="C170" s="4" t="str">
        <f t="shared" si="9"/>
        <v>JEUDI</v>
      </c>
      <c r="D170" s="13">
        <v>43510</v>
      </c>
      <c r="E170" s="17"/>
      <c r="F170" s="17"/>
      <c r="G170" s="17"/>
      <c r="H170" s="17"/>
      <c r="I170" s="4"/>
      <c r="J170" s="4"/>
      <c r="K170" s="4"/>
      <c r="L170" s="4"/>
      <c r="M170" s="4"/>
      <c r="N170" s="4"/>
      <c r="O170" s="4"/>
      <c r="P170" s="4"/>
      <c r="Q170" s="226" t="str">
        <f t="shared" si="11"/>
        <v>043510</v>
      </c>
      <c r="R170" s="240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</row>
    <row r="171" spans="1:35">
      <c r="A171" s="226" t="str">
        <f t="shared" si="10"/>
        <v>FEVRIER</v>
      </c>
      <c r="B171" s="4">
        <f t="shared" si="12"/>
        <v>7</v>
      </c>
      <c r="C171" s="4" t="str">
        <f t="shared" si="9"/>
        <v>VENDREDI</v>
      </c>
      <c r="D171" s="13">
        <v>43511</v>
      </c>
      <c r="E171" s="17"/>
      <c r="F171" s="17"/>
      <c r="G171" s="17"/>
      <c r="H171" s="17"/>
      <c r="I171" s="4"/>
      <c r="J171" s="4"/>
      <c r="K171" s="4"/>
      <c r="L171" s="4"/>
      <c r="M171" s="4"/>
      <c r="N171" s="4"/>
      <c r="O171" s="4"/>
      <c r="P171" s="4"/>
      <c r="Q171" s="226" t="str">
        <f t="shared" si="11"/>
        <v>043511</v>
      </c>
      <c r="R171" s="240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</row>
    <row r="172" spans="1:35">
      <c r="A172" s="226" t="str">
        <f t="shared" si="10"/>
        <v>FEVRIER</v>
      </c>
      <c r="B172" s="4">
        <f t="shared" si="12"/>
        <v>7</v>
      </c>
      <c r="C172" s="4" t="str">
        <f t="shared" si="9"/>
        <v>SAMEDI</v>
      </c>
      <c r="D172" s="13">
        <v>43512</v>
      </c>
      <c r="E172" s="17"/>
      <c r="F172" s="17"/>
      <c r="G172" s="17"/>
      <c r="H172" s="17"/>
      <c r="I172" s="4"/>
      <c r="J172" s="4"/>
      <c r="K172" s="4"/>
      <c r="L172" s="4"/>
      <c r="M172" s="4"/>
      <c r="N172" s="4"/>
      <c r="O172" s="4"/>
      <c r="P172" s="4"/>
      <c r="Q172" s="226" t="str">
        <f t="shared" si="11"/>
        <v>043512</v>
      </c>
      <c r="R172" s="240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</row>
    <row r="173" spans="1:35">
      <c r="A173" s="226" t="str">
        <f t="shared" si="10"/>
        <v>FEVRIER</v>
      </c>
      <c r="B173" s="4">
        <f t="shared" si="12"/>
        <v>8</v>
      </c>
      <c r="C173" s="4" t="str">
        <f t="shared" si="9"/>
        <v>DIMANCHE</v>
      </c>
      <c r="D173" s="13">
        <v>43513</v>
      </c>
      <c r="E173" s="17"/>
      <c r="F173" s="17"/>
      <c r="G173" s="17"/>
      <c r="H173" s="17"/>
      <c r="I173" s="4"/>
      <c r="J173" s="4"/>
      <c r="K173" s="4"/>
      <c r="L173" s="4"/>
      <c r="M173" s="4"/>
      <c r="N173" s="4"/>
      <c r="O173" s="4"/>
      <c r="P173" s="4"/>
      <c r="Q173" s="226" t="str">
        <f t="shared" si="11"/>
        <v>043513</v>
      </c>
      <c r="R173" s="240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</row>
    <row r="174" spans="1:35">
      <c r="A174" s="226" t="str">
        <f t="shared" si="10"/>
        <v>FEVRIER</v>
      </c>
      <c r="B174" s="4">
        <f t="shared" si="12"/>
        <v>8</v>
      </c>
      <c r="C174" s="4" t="str">
        <f t="shared" si="9"/>
        <v>LUNDI</v>
      </c>
      <c r="D174" s="13">
        <v>43514</v>
      </c>
      <c r="E174" s="17"/>
      <c r="F174" s="17"/>
      <c r="G174" s="17"/>
      <c r="H174" s="17"/>
      <c r="I174" s="4"/>
      <c r="J174" s="4"/>
      <c r="K174" s="4"/>
      <c r="L174" s="4"/>
      <c r="M174" s="4"/>
      <c r="N174" s="4"/>
      <c r="O174" s="4"/>
      <c r="P174" s="4"/>
      <c r="Q174" s="226" t="str">
        <f t="shared" si="11"/>
        <v>043514</v>
      </c>
      <c r="R174" s="240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</row>
    <row r="175" spans="1:35">
      <c r="A175" s="226" t="str">
        <f t="shared" si="10"/>
        <v>FEVRIER</v>
      </c>
      <c r="B175" s="4">
        <f t="shared" si="12"/>
        <v>8</v>
      </c>
      <c r="C175" s="4" t="str">
        <f t="shared" si="9"/>
        <v>MARDI</v>
      </c>
      <c r="D175" s="13">
        <v>43515</v>
      </c>
      <c r="E175" s="17"/>
      <c r="F175" s="17"/>
      <c r="G175" s="17"/>
      <c r="H175" s="17"/>
      <c r="I175" s="4"/>
      <c r="J175" s="4"/>
      <c r="K175" s="4"/>
      <c r="L175" s="4"/>
      <c r="M175" s="4"/>
      <c r="N175" s="4"/>
      <c r="O175" s="4"/>
      <c r="P175" s="4"/>
      <c r="Q175" s="226" t="str">
        <f t="shared" si="11"/>
        <v>043515</v>
      </c>
      <c r="R175" s="240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</row>
    <row r="176" spans="1:35">
      <c r="A176" s="226" t="str">
        <f t="shared" si="10"/>
        <v>FEVRIER</v>
      </c>
      <c r="B176" s="4">
        <f t="shared" si="12"/>
        <v>8</v>
      </c>
      <c r="C176" s="4" t="str">
        <f t="shared" si="9"/>
        <v>MERCREDI</v>
      </c>
      <c r="D176" s="13">
        <v>43516</v>
      </c>
      <c r="E176" s="17"/>
      <c r="F176" s="17"/>
      <c r="G176" s="17"/>
      <c r="H176" s="17"/>
      <c r="I176" s="4"/>
      <c r="J176" s="4"/>
      <c r="K176" s="4"/>
      <c r="L176" s="4"/>
      <c r="M176" s="4"/>
      <c r="N176" s="4"/>
      <c r="O176" s="4"/>
      <c r="P176" s="4"/>
      <c r="Q176" s="226" t="str">
        <f t="shared" si="11"/>
        <v>043516</v>
      </c>
      <c r="R176" s="240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</row>
    <row r="177" spans="1:35">
      <c r="A177" s="226" t="str">
        <f t="shared" si="10"/>
        <v>FEVRIER</v>
      </c>
      <c r="B177" s="4">
        <f t="shared" si="12"/>
        <v>8</v>
      </c>
      <c r="C177" s="4" t="str">
        <f t="shared" si="9"/>
        <v>JEUDI</v>
      </c>
      <c r="D177" s="13">
        <v>43517</v>
      </c>
      <c r="E177" s="17"/>
      <c r="F177" s="17"/>
      <c r="G177" s="17"/>
      <c r="H177" s="17"/>
      <c r="I177" s="4"/>
      <c r="J177" s="4"/>
      <c r="K177" s="4"/>
      <c r="L177" s="4"/>
      <c r="M177" s="4"/>
      <c r="N177" s="4"/>
      <c r="O177" s="4"/>
      <c r="P177" s="4"/>
      <c r="Q177" s="226" t="str">
        <f t="shared" si="11"/>
        <v>043517</v>
      </c>
      <c r="R177" s="240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</row>
    <row r="178" spans="1:35">
      <c r="A178" s="226" t="str">
        <f t="shared" si="10"/>
        <v>FEVRIER</v>
      </c>
      <c r="B178" s="4">
        <f t="shared" si="12"/>
        <v>8</v>
      </c>
      <c r="C178" s="4" t="str">
        <f t="shared" si="9"/>
        <v>VENDREDI</v>
      </c>
      <c r="D178" s="13">
        <v>43518</v>
      </c>
      <c r="E178" s="17"/>
      <c r="F178" s="17"/>
      <c r="G178" s="17"/>
      <c r="H178" s="17"/>
      <c r="I178" s="4"/>
      <c r="J178" s="4"/>
      <c r="K178" s="4"/>
      <c r="L178" s="4"/>
      <c r="M178" s="4"/>
      <c r="N178" s="4"/>
      <c r="O178" s="4"/>
      <c r="P178" s="4"/>
      <c r="Q178" s="226" t="str">
        <f t="shared" si="11"/>
        <v>043518</v>
      </c>
      <c r="R178" s="240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</row>
    <row r="179" spans="1:35">
      <c r="A179" s="226" t="str">
        <f t="shared" si="10"/>
        <v>FEVRIER</v>
      </c>
      <c r="B179" s="4">
        <f t="shared" si="12"/>
        <v>8</v>
      </c>
      <c r="C179" s="4" t="str">
        <f t="shared" si="9"/>
        <v>SAMEDI</v>
      </c>
      <c r="D179" s="13">
        <v>43519</v>
      </c>
      <c r="E179" s="17"/>
      <c r="F179" s="17"/>
      <c r="G179" s="17"/>
      <c r="H179" s="17"/>
      <c r="I179" s="4"/>
      <c r="J179" s="4"/>
      <c r="K179" s="4"/>
      <c r="L179" s="4"/>
      <c r="M179" s="4"/>
      <c r="N179" s="4"/>
      <c r="O179" s="4"/>
      <c r="P179" s="4"/>
      <c r="Q179" s="226" t="str">
        <f t="shared" si="11"/>
        <v>043519</v>
      </c>
      <c r="R179" s="240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</row>
    <row r="180" spans="1:35">
      <c r="A180" s="226" t="str">
        <f t="shared" si="10"/>
        <v>FEVRIER</v>
      </c>
      <c r="B180" s="4">
        <f t="shared" si="12"/>
        <v>9</v>
      </c>
      <c r="C180" s="4" t="str">
        <f t="shared" si="9"/>
        <v>DIMANCHE</v>
      </c>
      <c r="D180" s="13">
        <v>43520</v>
      </c>
      <c r="E180" s="17"/>
      <c r="F180" s="17"/>
      <c r="G180" s="17"/>
      <c r="H180" s="17"/>
      <c r="I180" s="4"/>
      <c r="J180" s="4"/>
      <c r="K180" s="4"/>
      <c r="L180" s="4"/>
      <c r="M180" s="4"/>
      <c r="N180" s="4"/>
      <c r="O180" s="4"/>
      <c r="P180" s="4"/>
      <c r="Q180" s="226" t="str">
        <f t="shared" si="11"/>
        <v>043520</v>
      </c>
      <c r="R180" s="240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</row>
    <row r="181" spans="1:35">
      <c r="A181" s="226" t="str">
        <f t="shared" si="10"/>
        <v>FEVRIER</v>
      </c>
      <c r="B181" s="4">
        <f t="shared" si="12"/>
        <v>9</v>
      </c>
      <c r="C181" s="4" t="str">
        <f t="shared" si="9"/>
        <v>LUNDI</v>
      </c>
      <c r="D181" s="13">
        <v>43521</v>
      </c>
      <c r="E181" s="17"/>
      <c r="F181" s="17"/>
      <c r="G181" s="17"/>
      <c r="H181" s="17"/>
      <c r="I181" s="4"/>
      <c r="J181" s="4"/>
      <c r="K181" s="4"/>
      <c r="L181" s="4"/>
      <c r="M181" s="4"/>
      <c r="N181" s="4"/>
      <c r="O181" s="4"/>
      <c r="P181" s="4"/>
      <c r="Q181" s="226" t="str">
        <f t="shared" si="11"/>
        <v>043521</v>
      </c>
      <c r="R181" s="240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</row>
    <row r="182" spans="1:35">
      <c r="A182" s="226" t="str">
        <f t="shared" si="10"/>
        <v>FEVRIER</v>
      </c>
      <c r="B182" s="4">
        <f t="shared" si="12"/>
        <v>9</v>
      </c>
      <c r="C182" s="4" t="str">
        <f t="shared" si="9"/>
        <v>MARDI</v>
      </c>
      <c r="D182" s="13">
        <v>43522</v>
      </c>
      <c r="E182" s="17"/>
      <c r="F182" s="17"/>
      <c r="G182" s="17"/>
      <c r="H182" s="17"/>
      <c r="I182" s="4"/>
      <c r="J182" s="4"/>
      <c r="K182" s="4"/>
      <c r="L182" s="4"/>
      <c r="M182" s="4"/>
      <c r="N182" s="4"/>
      <c r="O182" s="4"/>
      <c r="P182" s="4"/>
      <c r="Q182" s="226" t="str">
        <f t="shared" si="11"/>
        <v>043522</v>
      </c>
      <c r="R182" s="240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</row>
    <row r="183" spans="1:35">
      <c r="A183" s="226" t="str">
        <f t="shared" si="10"/>
        <v>FEVRIER</v>
      </c>
      <c r="B183" s="4">
        <f t="shared" si="12"/>
        <v>9</v>
      </c>
      <c r="C183" s="4" t="str">
        <f t="shared" si="9"/>
        <v>MERCREDI</v>
      </c>
      <c r="D183" s="13">
        <v>43523</v>
      </c>
      <c r="E183" s="17"/>
      <c r="F183" s="17"/>
      <c r="G183" s="17"/>
      <c r="H183" s="17"/>
      <c r="I183" s="4"/>
      <c r="J183" s="4"/>
      <c r="K183" s="4"/>
      <c r="L183" s="4"/>
      <c r="M183" s="4"/>
      <c r="N183" s="4"/>
      <c r="O183" s="4"/>
      <c r="P183" s="4"/>
      <c r="Q183" s="226" t="str">
        <f t="shared" si="11"/>
        <v>043523</v>
      </c>
      <c r="R183" s="240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</row>
    <row r="184" spans="1:35">
      <c r="A184" s="226" t="str">
        <f t="shared" si="10"/>
        <v>FEVRIER</v>
      </c>
      <c r="B184" s="4">
        <f t="shared" si="12"/>
        <v>9</v>
      </c>
      <c r="C184" s="4" t="str">
        <f t="shared" si="9"/>
        <v>JEUDI</v>
      </c>
      <c r="D184" s="13">
        <v>43524</v>
      </c>
      <c r="E184" s="17"/>
      <c r="F184" s="17"/>
      <c r="G184" s="17"/>
      <c r="H184" s="17"/>
      <c r="I184" s="4"/>
      <c r="J184" s="4"/>
      <c r="K184" s="4"/>
      <c r="L184" s="4"/>
      <c r="M184" s="4"/>
      <c r="N184" s="4"/>
      <c r="O184" s="4"/>
      <c r="P184" s="4"/>
      <c r="Q184" s="226" t="str">
        <f t="shared" si="11"/>
        <v>043524</v>
      </c>
      <c r="R184" s="240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</row>
    <row r="185" spans="1:35">
      <c r="A185" s="226" t="str">
        <f t="shared" si="10"/>
        <v>MARS</v>
      </c>
      <c r="B185" s="4">
        <f t="shared" si="12"/>
        <v>9</v>
      </c>
      <c r="C185" s="4" t="str">
        <f t="shared" si="9"/>
        <v>VENDREDI</v>
      </c>
      <c r="D185" s="13">
        <v>43525</v>
      </c>
      <c r="E185" s="17"/>
      <c r="F185" s="17"/>
      <c r="G185" s="17"/>
      <c r="H185" s="17"/>
      <c r="I185" s="4"/>
      <c r="J185" s="4"/>
      <c r="K185" s="4"/>
      <c r="L185" s="4"/>
      <c r="M185" s="4"/>
      <c r="N185" s="4"/>
      <c r="O185" s="4"/>
      <c r="P185" s="4"/>
      <c r="Q185" s="226" t="str">
        <f t="shared" si="11"/>
        <v>043525</v>
      </c>
      <c r="R185" s="240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</row>
    <row r="186" spans="1:35">
      <c r="A186" s="226" t="str">
        <f t="shared" si="10"/>
        <v>MARS</v>
      </c>
      <c r="B186" s="4">
        <f t="shared" si="12"/>
        <v>9</v>
      </c>
      <c r="C186" s="4" t="str">
        <f t="shared" si="9"/>
        <v>SAMEDI</v>
      </c>
      <c r="D186" s="13">
        <v>43526</v>
      </c>
      <c r="E186" s="17"/>
      <c r="F186" s="17"/>
      <c r="G186" s="17"/>
      <c r="H186" s="17"/>
      <c r="I186" s="4"/>
      <c r="J186" s="4"/>
      <c r="K186" s="4"/>
      <c r="L186" s="4"/>
      <c r="M186" s="4"/>
      <c r="N186" s="4"/>
      <c r="O186" s="4"/>
      <c r="P186" s="4"/>
      <c r="Q186" s="226" t="str">
        <f t="shared" si="11"/>
        <v>043526</v>
      </c>
      <c r="R186" s="240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</row>
    <row r="187" spans="1:35">
      <c r="A187" s="226" t="str">
        <f t="shared" si="10"/>
        <v>MARS</v>
      </c>
      <c r="B187" s="4">
        <f t="shared" si="12"/>
        <v>10</v>
      </c>
      <c r="C187" s="4" t="str">
        <f t="shared" si="9"/>
        <v>DIMANCHE</v>
      </c>
      <c r="D187" s="13">
        <v>43527</v>
      </c>
      <c r="E187" s="17"/>
      <c r="F187" s="17"/>
      <c r="G187" s="17"/>
      <c r="H187" s="17"/>
      <c r="I187" s="4"/>
      <c r="J187" s="4"/>
      <c r="K187" s="4"/>
      <c r="L187" s="4"/>
      <c r="M187" s="4"/>
      <c r="N187" s="4"/>
      <c r="O187" s="4"/>
      <c r="P187" s="4"/>
      <c r="Q187" s="226" t="str">
        <f t="shared" si="11"/>
        <v>043527</v>
      </c>
      <c r="R187" s="240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</row>
    <row r="188" spans="1:35">
      <c r="A188" s="226" t="str">
        <f t="shared" si="10"/>
        <v>MARS</v>
      </c>
      <c r="B188" s="4">
        <f t="shared" si="12"/>
        <v>10</v>
      </c>
      <c r="C188" s="4" t="str">
        <f t="shared" si="9"/>
        <v>LUNDI</v>
      </c>
      <c r="D188" s="13">
        <v>43528</v>
      </c>
      <c r="E188" s="17"/>
      <c r="F188" s="17"/>
      <c r="G188" s="17"/>
      <c r="H188" s="17"/>
      <c r="I188" s="4"/>
      <c r="J188" s="4"/>
      <c r="K188" s="4"/>
      <c r="L188" s="4"/>
      <c r="M188" s="4"/>
      <c r="N188" s="4"/>
      <c r="O188" s="4"/>
      <c r="P188" s="4"/>
      <c r="Q188" s="226" t="str">
        <f t="shared" si="11"/>
        <v>043528</v>
      </c>
      <c r="R188" s="240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</row>
    <row r="189" spans="1:35">
      <c r="A189" s="226" t="str">
        <f t="shared" si="10"/>
        <v>MARS</v>
      </c>
      <c r="B189" s="4">
        <f t="shared" si="12"/>
        <v>10</v>
      </c>
      <c r="C189" s="4" t="str">
        <f t="shared" si="9"/>
        <v>MARDI</v>
      </c>
      <c r="D189" s="13">
        <v>43529</v>
      </c>
      <c r="E189" s="17"/>
      <c r="F189" s="17"/>
      <c r="G189" s="17"/>
      <c r="H189" s="17"/>
      <c r="I189" s="4"/>
      <c r="J189" s="4"/>
      <c r="K189" s="4"/>
      <c r="L189" s="4"/>
      <c r="M189" s="4"/>
      <c r="N189" s="4"/>
      <c r="O189" s="4"/>
      <c r="P189" s="4"/>
      <c r="Q189" s="226" t="str">
        <f t="shared" si="11"/>
        <v>043529</v>
      </c>
      <c r="R189" s="240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</row>
    <row r="190" spans="1:35">
      <c r="A190" s="226" t="str">
        <f t="shared" si="10"/>
        <v>MARS</v>
      </c>
      <c r="B190" s="4">
        <f t="shared" si="12"/>
        <v>10</v>
      </c>
      <c r="C190" s="4" t="str">
        <f t="shared" si="9"/>
        <v>MERCREDI</v>
      </c>
      <c r="D190" s="13">
        <v>43530</v>
      </c>
      <c r="E190" s="17"/>
      <c r="F190" s="17"/>
      <c r="G190" s="17"/>
      <c r="H190" s="17"/>
      <c r="I190" s="4"/>
      <c r="J190" s="4"/>
      <c r="K190" s="4"/>
      <c r="L190" s="4"/>
      <c r="M190" s="4"/>
      <c r="N190" s="4"/>
      <c r="O190" s="4"/>
      <c r="P190" s="4"/>
      <c r="Q190" s="226" t="str">
        <f t="shared" si="11"/>
        <v>043530</v>
      </c>
      <c r="R190" s="240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</row>
    <row r="191" spans="1:35">
      <c r="A191" s="226" t="str">
        <f t="shared" si="10"/>
        <v>MARS</v>
      </c>
      <c r="B191" s="4">
        <f t="shared" si="12"/>
        <v>10</v>
      </c>
      <c r="C191" s="4" t="str">
        <f t="shared" si="9"/>
        <v>JEUDI</v>
      </c>
      <c r="D191" s="13">
        <v>43531</v>
      </c>
      <c r="E191" s="17"/>
      <c r="F191" s="17"/>
      <c r="G191" s="17"/>
      <c r="H191" s="17"/>
      <c r="I191" s="4"/>
      <c r="J191" s="4"/>
      <c r="K191" s="4"/>
      <c r="L191" s="4"/>
      <c r="M191" s="4"/>
      <c r="N191" s="4"/>
      <c r="O191" s="4"/>
      <c r="P191" s="4"/>
      <c r="Q191" s="226" t="str">
        <f t="shared" si="11"/>
        <v>043531</v>
      </c>
      <c r="R191" s="240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</row>
    <row r="192" spans="1:35">
      <c r="A192" s="226" t="str">
        <f t="shared" si="10"/>
        <v>MARS</v>
      </c>
      <c r="B192" s="4">
        <f t="shared" si="12"/>
        <v>10</v>
      </c>
      <c r="C192" s="4" t="str">
        <f t="shared" si="9"/>
        <v>VENDREDI</v>
      </c>
      <c r="D192" s="13">
        <v>43532</v>
      </c>
      <c r="E192" s="17"/>
      <c r="F192" s="17"/>
      <c r="G192" s="17"/>
      <c r="H192" s="17"/>
      <c r="I192" s="4"/>
      <c r="J192" s="4"/>
      <c r="K192" s="4"/>
      <c r="L192" s="4"/>
      <c r="M192" s="4"/>
      <c r="N192" s="4"/>
      <c r="O192" s="4"/>
      <c r="P192" s="4"/>
      <c r="Q192" s="226" t="str">
        <f t="shared" si="11"/>
        <v>043532</v>
      </c>
      <c r="R192" s="240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</row>
    <row r="193" spans="1:35">
      <c r="A193" s="226" t="str">
        <f t="shared" si="10"/>
        <v>MARS</v>
      </c>
      <c r="B193" s="4">
        <f t="shared" si="12"/>
        <v>10</v>
      </c>
      <c r="C193" s="4" t="str">
        <f t="shared" si="9"/>
        <v>SAMEDI</v>
      </c>
      <c r="D193" s="13">
        <v>43533</v>
      </c>
      <c r="E193" s="17"/>
      <c r="F193" s="17"/>
      <c r="G193" s="17"/>
      <c r="H193" s="17"/>
      <c r="I193" s="4"/>
      <c r="J193" s="4"/>
      <c r="K193" s="4"/>
      <c r="L193" s="4"/>
      <c r="M193" s="4"/>
      <c r="N193" s="4"/>
      <c r="O193" s="4"/>
      <c r="P193" s="4"/>
      <c r="Q193" s="226" t="str">
        <f t="shared" si="11"/>
        <v>043533</v>
      </c>
      <c r="R193" s="240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</row>
    <row r="194" spans="1:35">
      <c r="A194" s="226" t="str">
        <f t="shared" si="10"/>
        <v>MARS</v>
      </c>
      <c r="B194" s="4">
        <f t="shared" si="12"/>
        <v>11</v>
      </c>
      <c r="C194" s="4" t="str">
        <f t="shared" si="9"/>
        <v>DIMANCHE</v>
      </c>
      <c r="D194" s="13">
        <v>43534</v>
      </c>
      <c r="E194" s="17"/>
      <c r="F194" s="17"/>
      <c r="G194" s="17"/>
      <c r="H194" s="17"/>
      <c r="I194" s="4"/>
      <c r="J194" s="4"/>
      <c r="K194" s="4"/>
      <c r="L194" s="4"/>
      <c r="M194" s="4"/>
      <c r="N194" s="4"/>
      <c r="O194" s="4"/>
      <c r="P194" s="4"/>
      <c r="Q194" s="226" t="str">
        <f t="shared" si="11"/>
        <v>043534</v>
      </c>
      <c r="R194" s="240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</row>
    <row r="195" spans="1:35">
      <c r="A195" s="226" t="str">
        <f t="shared" si="10"/>
        <v>MARS</v>
      </c>
      <c r="B195" s="4">
        <f t="shared" si="12"/>
        <v>11</v>
      </c>
      <c r="C195" s="4" t="str">
        <f t="shared" si="9"/>
        <v>LUNDI</v>
      </c>
      <c r="D195" s="13">
        <v>43535</v>
      </c>
      <c r="E195" s="17"/>
      <c r="F195" s="17"/>
      <c r="G195" s="17"/>
      <c r="H195" s="17"/>
      <c r="I195" s="4"/>
      <c r="J195" s="4"/>
      <c r="K195" s="4"/>
      <c r="L195" s="4"/>
      <c r="M195" s="4"/>
      <c r="N195" s="4"/>
      <c r="O195" s="4"/>
      <c r="P195" s="4"/>
      <c r="Q195" s="226" t="str">
        <f t="shared" si="11"/>
        <v>043535</v>
      </c>
      <c r="R195" s="240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</row>
    <row r="196" spans="1:35">
      <c r="A196" s="226" t="str">
        <f t="shared" si="10"/>
        <v>MARS</v>
      </c>
      <c r="B196" s="4">
        <f t="shared" si="12"/>
        <v>11</v>
      </c>
      <c r="C196" s="4" t="str">
        <f t="shared" ref="C196:C259" si="13">CHOOSE(WEEKDAY(D196,11),"LUNDI","MARDI","MERCREDI","JEUDI","VENDREDI","SAMEDI","DIMANCHE")</f>
        <v>MARDI</v>
      </c>
      <c r="D196" s="13">
        <v>43536</v>
      </c>
      <c r="E196" s="17"/>
      <c r="F196" s="17"/>
      <c r="G196" s="17"/>
      <c r="H196" s="17"/>
      <c r="I196" s="4"/>
      <c r="J196" s="4"/>
      <c r="K196" s="4"/>
      <c r="L196" s="4"/>
      <c r="M196" s="4"/>
      <c r="N196" s="4"/>
      <c r="O196" s="4"/>
      <c r="P196" s="4"/>
      <c r="Q196" s="226" t="str">
        <f t="shared" si="11"/>
        <v>043536</v>
      </c>
      <c r="R196" s="240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</row>
    <row r="197" spans="1:35">
      <c r="A197" s="226" t="str">
        <f t="shared" ref="A197:A260" si="14">CHOOSE(MONTH(D197),"JANVIER","FEVRIER","MARS","AVRIL","MAI","JUIN","JUILLET","AOUT","SEPTEMBRE","OCTOBRE","NOVEMBRE","DECEMBRE")</f>
        <v>MARS</v>
      </c>
      <c r="B197" s="4">
        <f t="shared" si="12"/>
        <v>11</v>
      </c>
      <c r="C197" s="4" t="str">
        <f t="shared" si="13"/>
        <v>MERCREDI</v>
      </c>
      <c r="D197" s="13">
        <v>43537</v>
      </c>
      <c r="E197" s="17"/>
      <c r="F197" s="17"/>
      <c r="G197" s="17"/>
      <c r="H197" s="17"/>
      <c r="I197" s="4"/>
      <c r="J197" s="4"/>
      <c r="K197" s="4"/>
      <c r="L197" s="4"/>
      <c r="M197" s="4"/>
      <c r="N197" s="4"/>
      <c r="O197" s="4"/>
      <c r="P197" s="4"/>
      <c r="Q197" s="226" t="str">
        <f t="shared" ref="Q197:Q260" si="15">CONCATENATE($Q$1,$D197)</f>
        <v>043537</v>
      </c>
      <c r="R197" s="240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</row>
    <row r="198" spans="1:35">
      <c r="A198" s="226" t="str">
        <f t="shared" si="14"/>
        <v>MARS</v>
      </c>
      <c r="B198" s="4">
        <f t="shared" si="12"/>
        <v>11</v>
      </c>
      <c r="C198" s="4" t="str">
        <f t="shared" si="13"/>
        <v>JEUDI</v>
      </c>
      <c r="D198" s="13">
        <v>43538</v>
      </c>
      <c r="E198" s="17"/>
      <c r="F198" s="17"/>
      <c r="G198" s="17"/>
      <c r="H198" s="17"/>
      <c r="I198" s="4"/>
      <c r="J198" s="4"/>
      <c r="K198" s="4"/>
      <c r="L198" s="4"/>
      <c r="M198" s="4"/>
      <c r="N198" s="4"/>
      <c r="O198" s="4"/>
      <c r="P198" s="4"/>
      <c r="Q198" s="226" t="str">
        <f t="shared" si="15"/>
        <v>043538</v>
      </c>
      <c r="R198" s="240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</row>
    <row r="199" spans="1:35">
      <c r="A199" s="226" t="str">
        <f t="shared" si="14"/>
        <v>MARS</v>
      </c>
      <c r="B199" s="4">
        <f t="shared" si="12"/>
        <v>11</v>
      </c>
      <c r="C199" s="4" t="str">
        <f t="shared" si="13"/>
        <v>VENDREDI</v>
      </c>
      <c r="D199" s="13">
        <v>43539</v>
      </c>
      <c r="E199" s="17"/>
      <c r="F199" s="17"/>
      <c r="G199" s="17"/>
      <c r="H199" s="17"/>
      <c r="I199" s="4"/>
      <c r="J199" s="4"/>
      <c r="K199" s="4"/>
      <c r="L199" s="4"/>
      <c r="M199" s="4"/>
      <c r="N199" s="4"/>
      <c r="O199" s="4"/>
      <c r="P199" s="4"/>
      <c r="Q199" s="226" t="str">
        <f t="shared" si="15"/>
        <v>043539</v>
      </c>
      <c r="R199" s="240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</row>
    <row r="200" spans="1:35">
      <c r="A200" s="226" t="str">
        <f t="shared" si="14"/>
        <v>MARS</v>
      </c>
      <c r="B200" s="4">
        <f t="shared" si="12"/>
        <v>11</v>
      </c>
      <c r="C200" s="4" t="str">
        <f t="shared" si="13"/>
        <v>SAMEDI</v>
      </c>
      <c r="D200" s="13">
        <v>43540</v>
      </c>
      <c r="E200" s="17"/>
      <c r="F200" s="17"/>
      <c r="G200" s="17"/>
      <c r="H200" s="17"/>
      <c r="I200" s="4"/>
      <c r="J200" s="4"/>
      <c r="K200" s="4"/>
      <c r="L200" s="4"/>
      <c r="M200" s="4"/>
      <c r="N200" s="4"/>
      <c r="O200" s="4"/>
      <c r="P200" s="4"/>
      <c r="Q200" s="226" t="str">
        <f t="shared" si="15"/>
        <v>043540</v>
      </c>
      <c r="R200" s="240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</row>
    <row r="201" spans="1:35">
      <c r="A201" s="226" t="str">
        <f t="shared" si="14"/>
        <v>MARS</v>
      </c>
      <c r="B201" s="4">
        <f t="shared" si="12"/>
        <v>12</v>
      </c>
      <c r="C201" s="4" t="str">
        <f t="shared" si="13"/>
        <v>DIMANCHE</v>
      </c>
      <c r="D201" s="13">
        <v>43541</v>
      </c>
      <c r="E201" s="17"/>
      <c r="F201" s="17"/>
      <c r="G201" s="17"/>
      <c r="H201" s="17"/>
      <c r="I201" s="4"/>
      <c r="J201" s="4"/>
      <c r="K201" s="4"/>
      <c r="L201" s="4"/>
      <c r="M201" s="4"/>
      <c r="N201" s="4"/>
      <c r="O201" s="4"/>
      <c r="P201" s="4"/>
      <c r="Q201" s="226" t="str">
        <f t="shared" si="15"/>
        <v>043541</v>
      </c>
      <c r="R201" s="240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</row>
    <row r="202" spans="1:35">
      <c r="A202" s="226" t="str">
        <f t="shared" si="14"/>
        <v>MARS</v>
      </c>
      <c r="B202" s="4">
        <f t="shared" si="12"/>
        <v>12</v>
      </c>
      <c r="C202" s="4" t="str">
        <f t="shared" si="13"/>
        <v>LUNDI</v>
      </c>
      <c r="D202" s="13">
        <v>43542</v>
      </c>
      <c r="E202" s="17"/>
      <c r="F202" s="17"/>
      <c r="G202" s="17"/>
      <c r="H202" s="17"/>
      <c r="I202" s="4"/>
      <c r="J202" s="4"/>
      <c r="K202" s="4"/>
      <c r="L202" s="4"/>
      <c r="M202" s="4"/>
      <c r="N202" s="4"/>
      <c r="O202" s="4"/>
      <c r="P202" s="4"/>
      <c r="Q202" s="226" t="str">
        <f t="shared" si="15"/>
        <v>043542</v>
      </c>
      <c r="R202" s="240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</row>
    <row r="203" spans="1:35">
      <c r="A203" s="226" t="str">
        <f t="shared" si="14"/>
        <v>MARS</v>
      </c>
      <c r="B203" s="4">
        <f t="shared" si="12"/>
        <v>12</v>
      </c>
      <c r="C203" s="4" t="str">
        <f t="shared" si="13"/>
        <v>MARDI</v>
      </c>
      <c r="D203" s="13">
        <v>43543</v>
      </c>
      <c r="E203" s="17"/>
      <c r="F203" s="17"/>
      <c r="G203" s="17"/>
      <c r="H203" s="17"/>
      <c r="I203" s="4"/>
      <c r="J203" s="4"/>
      <c r="K203" s="4"/>
      <c r="L203" s="4"/>
      <c r="M203" s="4"/>
      <c r="N203" s="4"/>
      <c r="O203" s="4"/>
      <c r="P203" s="4"/>
      <c r="Q203" s="226" t="str">
        <f t="shared" si="15"/>
        <v>043543</v>
      </c>
      <c r="R203" s="240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</row>
    <row r="204" spans="1:35">
      <c r="A204" s="226" t="str">
        <f t="shared" si="14"/>
        <v>MARS</v>
      </c>
      <c r="B204" s="4">
        <f t="shared" si="12"/>
        <v>12</v>
      </c>
      <c r="C204" s="4" t="str">
        <f t="shared" si="13"/>
        <v>MERCREDI</v>
      </c>
      <c r="D204" s="13">
        <v>43544</v>
      </c>
      <c r="E204" s="17"/>
      <c r="F204" s="17"/>
      <c r="G204" s="17"/>
      <c r="H204" s="17"/>
      <c r="I204" s="4"/>
      <c r="J204" s="4"/>
      <c r="K204" s="4"/>
      <c r="L204" s="4"/>
      <c r="M204" s="4"/>
      <c r="N204" s="4"/>
      <c r="O204" s="4"/>
      <c r="P204" s="4"/>
      <c r="Q204" s="226" t="str">
        <f t="shared" si="15"/>
        <v>043544</v>
      </c>
      <c r="R204" s="240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</row>
    <row r="205" spans="1:35">
      <c r="A205" s="226" t="str">
        <f t="shared" si="14"/>
        <v>MARS</v>
      </c>
      <c r="B205" s="4">
        <f t="shared" si="12"/>
        <v>12</v>
      </c>
      <c r="C205" s="4" t="str">
        <f t="shared" si="13"/>
        <v>JEUDI</v>
      </c>
      <c r="D205" s="13">
        <v>43545</v>
      </c>
      <c r="E205" s="17"/>
      <c r="F205" s="17"/>
      <c r="G205" s="17"/>
      <c r="H205" s="17"/>
      <c r="I205" s="4"/>
      <c r="J205" s="4"/>
      <c r="K205" s="4"/>
      <c r="L205" s="4"/>
      <c r="M205" s="4"/>
      <c r="N205" s="4"/>
      <c r="O205" s="4"/>
      <c r="P205" s="4"/>
      <c r="Q205" s="226" t="str">
        <f t="shared" si="15"/>
        <v>043545</v>
      </c>
      <c r="R205" s="240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</row>
    <row r="206" spans="1:35">
      <c r="A206" s="226" t="str">
        <f t="shared" si="14"/>
        <v>MARS</v>
      </c>
      <c r="B206" s="4">
        <f t="shared" si="12"/>
        <v>12</v>
      </c>
      <c r="C206" s="4" t="str">
        <f t="shared" si="13"/>
        <v>VENDREDI</v>
      </c>
      <c r="D206" s="13">
        <v>43546</v>
      </c>
      <c r="E206" s="17"/>
      <c r="F206" s="17"/>
      <c r="G206" s="17"/>
      <c r="H206" s="17"/>
      <c r="I206" s="4"/>
      <c r="J206" s="4"/>
      <c r="K206" s="4"/>
      <c r="L206" s="4"/>
      <c r="M206" s="4"/>
      <c r="N206" s="4"/>
      <c r="O206" s="4"/>
      <c r="P206" s="4"/>
      <c r="Q206" s="226" t="str">
        <f t="shared" si="15"/>
        <v>043546</v>
      </c>
      <c r="R206" s="240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</row>
    <row r="207" spans="1:35">
      <c r="A207" s="226" t="str">
        <f t="shared" si="14"/>
        <v>MARS</v>
      </c>
      <c r="B207" s="4">
        <f t="shared" si="12"/>
        <v>12</v>
      </c>
      <c r="C207" s="4" t="str">
        <f t="shared" si="13"/>
        <v>SAMEDI</v>
      </c>
      <c r="D207" s="13">
        <v>43547</v>
      </c>
      <c r="E207" s="17"/>
      <c r="F207" s="17"/>
      <c r="G207" s="17"/>
      <c r="H207" s="17"/>
      <c r="I207" s="4"/>
      <c r="J207" s="4"/>
      <c r="K207" s="4"/>
      <c r="L207" s="4"/>
      <c r="M207" s="4"/>
      <c r="N207" s="4"/>
      <c r="O207" s="4"/>
      <c r="P207" s="4"/>
      <c r="Q207" s="226" t="str">
        <f t="shared" si="15"/>
        <v>043547</v>
      </c>
      <c r="R207" s="240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</row>
    <row r="208" spans="1:35">
      <c r="A208" s="226" t="str">
        <f t="shared" si="14"/>
        <v>MARS</v>
      </c>
      <c r="B208" s="4">
        <f t="shared" si="12"/>
        <v>13</v>
      </c>
      <c r="C208" s="4" t="str">
        <f t="shared" si="13"/>
        <v>DIMANCHE</v>
      </c>
      <c r="D208" s="13">
        <v>43548</v>
      </c>
      <c r="E208" s="17"/>
      <c r="F208" s="17"/>
      <c r="G208" s="17"/>
      <c r="H208" s="17"/>
      <c r="I208" s="4"/>
      <c r="J208" s="4"/>
      <c r="K208" s="4"/>
      <c r="L208" s="4"/>
      <c r="M208" s="4"/>
      <c r="N208" s="4"/>
      <c r="O208" s="4"/>
      <c r="P208" s="4"/>
      <c r="Q208" s="226" t="str">
        <f t="shared" si="15"/>
        <v>043548</v>
      </c>
      <c r="R208" s="240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</row>
    <row r="209" spans="1:35">
      <c r="A209" s="226" t="str">
        <f t="shared" si="14"/>
        <v>MARS</v>
      </c>
      <c r="B209" s="4">
        <f t="shared" ref="B209:B272" si="16">WEEKNUM(D209)</f>
        <v>13</v>
      </c>
      <c r="C209" s="4" t="str">
        <f t="shared" si="13"/>
        <v>LUNDI</v>
      </c>
      <c r="D209" s="13">
        <v>43549</v>
      </c>
      <c r="E209" s="17"/>
      <c r="F209" s="17"/>
      <c r="G209" s="17"/>
      <c r="H209" s="17"/>
      <c r="I209" s="4"/>
      <c r="J209" s="4"/>
      <c r="K209" s="4"/>
      <c r="L209" s="4"/>
      <c r="M209" s="4"/>
      <c r="N209" s="4"/>
      <c r="O209" s="4"/>
      <c r="P209" s="4"/>
      <c r="Q209" s="226" t="str">
        <f t="shared" si="15"/>
        <v>043549</v>
      </c>
      <c r="R209" s="240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</row>
    <row r="210" spans="1:35">
      <c r="A210" s="226" t="str">
        <f t="shared" si="14"/>
        <v>MARS</v>
      </c>
      <c r="B210" s="4">
        <f t="shared" si="16"/>
        <v>13</v>
      </c>
      <c r="C210" s="4" t="str">
        <f t="shared" si="13"/>
        <v>MARDI</v>
      </c>
      <c r="D210" s="13">
        <v>43550</v>
      </c>
      <c r="E210" s="17"/>
      <c r="F210" s="17"/>
      <c r="G210" s="17"/>
      <c r="H210" s="17"/>
      <c r="I210" s="4"/>
      <c r="J210" s="4"/>
      <c r="K210" s="4"/>
      <c r="L210" s="4"/>
      <c r="M210" s="4"/>
      <c r="N210" s="4"/>
      <c r="O210" s="4"/>
      <c r="P210" s="4"/>
      <c r="Q210" s="226" t="str">
        <f t="shared" si="15"/>
        <v>043550</v>
      </c>
      <c r="R210" s="240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</row>
    <row r="211" spans="1:35">
      <c r="A211" s="226" t="str">
        <f t="shared" si="14"/>
        <v>MARS</v>
      </c>
      <c r="B211" s="4">
        <f t="shared" si="16"/>
        <v>13</v>
      </c>
      <c r="C211" s="4" t="str">
        <f t="shared" si="13"/>
        <v>MERCREDI</v>
      </c>
      <c r="D211" s="13">
        <v>43551</v>
      </c>
      <c r="E211" s="17"/>
      <c r="F211" s="17"/>
      <c r="G211" s="17"/>
      <c r="H211" s="17"/>
      <c r="I211" s="4"/>
      <c r="J211" s="4"/>
      <c r="K211" s="4"/>
      <c r="L211" s="4"/>
      <c r="M211" s="4"/>
      <c r="N211" s="4"/>
      <c r="O211" s="4"/>
      <c r="P211" s="4"/>
      <c r="Q211" s="226" t="str">
        <f t="shared" si="15"/>
        <v>043551</v>
      </c>
      <c r="R211" s="240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</row>
    <row r="212" spans="1:35">
      <c r="A212" s="226" t="str">
        <f t="shared" si="14"/>
        <v>MARS</v>
      </c>
      <c r="B212" s="4">
        <f t="shared" si="16"/>
        <v>13</v>
      </c>
      <c r="C212" s="4" t="str">
        <f t="shared" si="13"/>
        <v>JEUDI</v>
      </c>
      <c r="D212" s="13">
        <v>43552</v>
      </c>
      <c r="E212" s="17"/>
      <c r="F212" s="17"/>
      <c r="G212" s="17"/>
      <c r="H212" s="17"/>
      <c r="I212" s="4"/>
      <c r="J212" s="4"/>
      <c r="K212" s="4"/>
      <c r="L212" s="4"/>
      <c r="M212" s="4"/>
      <c r="N212" s="4"/>
      <c r="O212" s="4"/>
      <c r="P212" s="4"/>
      <c r="Q212" s="226" t="str">
        <f t="shared" si="15"/>
        <v>043552</v>
      </c>
      <c r="R212" s="240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</row>
    <row r="213" spans="1:35">
      <c r="A213" s="226" t="str">
        <f t="shared" si="14"/>
        <v>MARS</v>
      </c>
      <c r="B213" s="4">
        <f t="shared" si="16"/>
        <v>13</v>
      </c>
      <c r="C213" s="4" t="str">
        <f t="shared" si="13"/>
        <v>VENDREDI</v>
      </c>
      <c r="D213" s="13">
        <v>43553</v>
      </c>
      <c r="E213" s="17"/>
      <c r="F213" s="17"/>
      <c r="G213" s="17"/>
      <c r="H213" s="17"/>
      <c r="I213" s="4"/>
      <c r="J213" s="4"/>
      <c r="K213" s="4"/>
      <c r="L213" s="4"/>
      <c r="M213" s="4"/>
      <c r="N213" s="4"/>
      <c r="O213" s="4"/>
      <c r="P213" s="4"/>
      <c r="Q213" s="226" t="str">
        <f t="shared" si="15"/>
        <v>043553</v>
      </c>
      <c r="R213" s="240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</row>
    <row r="214" spans="1:35">
      <c r="A214" s="226" t="str">
        <f t="shared" si="14"/>
        <v>MARS</v>
      </c>
      <c r="B214" s="4">
        <f t="shared" si="16"/>
        <v>13</v>
      </c>
      <c r="C214" s="4" t="str">
        <f t="shared" si="13"/>
        <v>SAMEDI</v>
      </c>
      <c r="D214" s="13">
        <v>43554</v>
      </c>
      <c r="E214" s="17"/>
      <c r="F214" s="17"/>
      <c r="G214" s="17"/>
      <c r="H214" s="17"/>
      <c r="I214" s="4"/>
      <c r="J214" s="4"/>
      <c r="K214" s="4"/>
      <c r="L214" s="4"/>
      <c r="M214" s="4"/>
      <c r="N214" s="4"/>
      <c r="O214" s="4"/>
      <c r="P214" s="4"/>
      <c r="Q214" s="226" t="str">
        <f t="shared" si="15"/>
        <v>043554</v>
      </c>
      <c r="R214" s="240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</row>
    <row r="215" spans="1:35">
      <c r="A215" s="226" t="str">
        <f t="shared" si="14"/>
        <v>MARS</v>
      </c>
      <c r="B215" s="4">
        <f t="shared" si="16"/>
        <v>14</v>
      </c>
      <c r="C215" s="4" t="str">
        <f t="shared" si="13"/>
        <v>DIMANCHE</v>
      </c>
      <c r="D215" s="13">
        <v>43555</v>
      </c>
      <c r="E215" s="17"/>
      <c r="F215" s="17"/>
      <c r="G215" s="17"/>
      <c r="H215" s="17"/>
      <c r="I215" s="4"/>
      <c r="J215" s="4"/>
      <c r="K215" s="4"/>
      <c r="L215" s="4"/>
      <c r="M215" s="4"/>
      <c r="N215" s="4"/>
      <c r="O215" s="4"/>
      <c r="P215" s="4"/>
      <c r="Q215" s="226" t="str">
        <f t="shared" si="15"/>
        <v>043555</v>
      </c>
      <c r="R215" s="240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</row>
    <row r="216" spans="1:35">
      <c r="A216" s="226" t="str">
        <f t="shared" si="14"/>
        <v>AVRIL</v>
      </c>
      <c r="B216" s="4">
        <f t="shared" si="16"/>
        <v>14</v>
      </c>
      <c r="C216" s="4" t="str">
        <f t="shared" si="13"/>
        <v>LUNDI</v>
      </c>
      <c r="D216" s="13">
        <v>43556</v>
      </c>
      <c r="E216" s="17"/>
      <c r="F216" s="17"/>
      <c r="G216" s="17"/>
      <c r="H216" s="17"/>
      <c r="I216" s="4"/>
      <c r="J216" s="4"/>
      <c r="K216" s="4"/>
      <c r="L216" s="4"/>
      <c r="M216" s="4"/>
      <c r="N216" s="4"/>
      <c r="O216" s="4"/>
      <c r="P216" s="4"/>
      <c r="Q216" s="226" t="str">
        <f t="shared" si="15"/>
        <v>043556</v>
      </c>
      <c r="R216" s="241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</row>
    <row r="217" spans="1:35">
      <c r="A217" s="226" t="str">
        <f t="shared" si="14"/>
        <v>AVRIL</v>
      </c>
      <c r="B217" s="4">
        <f t="shared" si="16"/>
        <v>14</v>
      </c>
      <c r="C217" s="4" t="str">
        <f t="shared" si="13"/>
        <v>MARDI</v>
      </c>
      <c r="D217" s="13">
        <v>43557</v>
      </c>
      <c r="E217" s="17"/>
      <c r="F217" s="17"/>
      <c r="G217" s="17"/>
      <c r="H217" s="17"/>
      <c r="I217" s="4"/>
      <c r="J217" s="4"/>
      <c r="K217" s="4"/>
      <c r="L217" s="4"/>
      <c r="M217" s="4"/>
      <c r="N217" s="4"/>
      <c r="O217" s="4"/>
      <c r="P217" s="4"/>
      <c r="Q217" s="226" t="str">
        <f t="shared" si="15"/>
        <v>043557</v>
      </c>
      <c r="R217" s="241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</row>
    <row r="218" spans="1:35">
      <c r="A218" s="226" t="str">
        <f t="shared" si="14"/>
        <v>AVRIL</v>
      </c>
      <c r="B218" s="4">
        <f t="shared" si="16"/>
        <v>14</v>
      </c>
      <c r="C218" s="4" t="str">
        <f t="shared" si="13"/>
        <v>MERCREDI</v>
      </c>
      <c r="D218" s="13">
        <v>43558</v>
      </c>
      <c r="E218" s="17"/>
      <c r="F218" s="17"/>
      <c r="G218" s="17"/>
      <c r="H218" s="17"/>
      <c r="I218" s="4"/>
      <c r="J218" s="4"/>
      <c r="K218" s="4"/>
      <c r="L218" s="4"/>
      <c r="M218" s="4"/>
      <c r="N218" s="4"/>
      <c r="O218" s="4"/>
      <c r="P218" s="4"/>
      <c r="Q218" s="226" t="str">
        <f t="shared" si="15"/>
        <v>043558</v>
      </c>
      <c r="R218" s="241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</row>
    <row r="219" spans="1:35">
      <c r="A219" s="226" t="str">
        <f t="shared" si="14"/>
        <v>AVRIL</v>
      </c>
      <c r="B219" s="4">
        <f t="shared" si="16"/>
        <v>14</v>
      </c>
      <c r="C219" s="4" t="str">
        <f t="shared" si="13"/>
        <v>JEUDI</v>
      </c>
      <c r="D219" s="13">
        <v>43559</v>
      </c>
      <c r="E219" s="17"/>
      <c r="F219" s="17"/>
      <c r="G219" s="17"/>
      <c r="H219" s="17"/>
      <c r="I219" s="4"/>
      <c r="J219" s="4"/>
      <c r="K219" s="4"/>
      <c r="L219" s="4"/>
      <c r="M219" s="4"/>
      <c r="N219" s="4"/>
      <c r="O219" s="4"/>
      <c r="P219" s="4"/>
      <c r="Q219" s="226" t="str">
        <f t="shared" si="15"/>
        <v>043559</v>
      </c>
      <c r="R219" s="241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</row>
    <row r="220" spans="1:35">
      <c r="A220" s="226" t="str">
        <f t="shared" si="14"/>
        <v>AVRIL</v>
      </c>
      <c r="B220" s="4">
        <f t="shared" si="16"/>
        <v>14</v>
      </c>
      <c r="C220" s="4" t="str">
        <f t="shared" si="13"/>
        <v>VENDREDI</v>
      </c>
      <c r="D220" s="13">
        <v>43560</v>
      </c>
      <c r="E220" s="17"/>
      <c r="F220" s="17"/>
      <c r="G220" s="17"/>
      <c r="H220" s="17"/>
      <c r="I220" s="4"/>
      <c r="J220" s="4"/>
      <c r="K220" s="4"/>
      <c r="L220" s="4"/>
      <c r="M220" s="4"/>
      <c r="N220" s="4"/>
      <c r="O220" s="4"/>
      <c r="P220" s="4"/>
      <c r="Q220" s="226" t="str">
        <f t="shared" si="15"/>
        <v>043560</v>
      </c>
      <c r="R220" s="241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</row>
    <row r="221" spans="1:35">
      <c r="A221" s="226" t="str">
        <f t="shared" si="14"/>
        <v>AVRIL</v>
      </c>
      <c r="B221" s="4">
        <f t="shared" si="16"/>
        <v>14</v>
      </c>
      <c r="C221" s="4" t="str">
        <f t="shared" si="13"/>
        <v>SAMEDI</v>
      </c>
      <c r="D221" s="13">
        <v>43561</v>
      </c>
      <c r="E221" s="17"/>
      <c r="F221" s="17"/>
      <c r="G221" s="17"/>
      <c r="H221" s="17"/>
      <c r="I221" s="4"/>
      <c r="J221" s="4"/>
      <c r="K221" s="4"/>
      <c r="L221" s="4"/>
      <c r="M221" s="4"/>
      <c r="N221" s="4"/>
      <c r="O221" s="4"/>
      <c r="P221" s="4"/>
      <c r="Q221" s="226" t="str">
        <f t="shared" si="15"/>
        <v>043561</v>
      </c>
      <c r="R221" s="241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</row>
    <row r="222" spans="1:35">
      <c r="A222" s="226" t="str">
        <f t="shared" si="14"/>
        <v>AVRIL</v>
      </c>
      <c r="B222" s="4">
        <f t="shared" si="16"/>
        <v>15</v>
      </c>
      <c r="C222" s="4" t="str">
        <f t="shared" si="13"/>
        <v>DIMANCHE</v>
      </c>
      <c r="D222" s="13">
        <v>43562</v>
      </c>
      <c r="E222" s="17"/>
      <c r="F222" s="17"/>
      <c r="G222" s="17"/>
      <c r="H222" s="17"/>
      <c r="I222" s="4"/>
      <c r="J222" s="4"/>
      <c r="K222" s="4"/>
      <c r="L222" s="4"/>
      <c r="M222" s="4"/>
      <c r="N222" s="4"/>
      <c r="O222" s="4"/>
      <c r="P222" s="4"/>
      <c r="Q222" s="226" t="str">
        <f t="shared" si="15"/>
        <v>043562</v>
      </c>
      <c r="R222" s="240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</row>
    <row r="223" spans="1:35">
      <c r="A223" s="226" t="str">
        <f t="shared" si="14"/>
        <v>AVRIL</v>
      </c>
      <c r="B223" s="4">
        <f t="shared" si="16"/>
        <v>15</v>
      </c>
      <c r="C223" s="4" t="str">
        <f t="shared" si="13"/>
        <v>LUNDI</v>
      </c>
      <c r="D223" s="13">
        <v>43563</v>
      </c>
      <c r="E223" s="17"/>
      <c r="F223" s="17"/>
      <c r="G223" s="17"/>
      <c r="H223" s="17"/>
      <c r="I223" s="4"/>
      <c r="J223" s="4"/>
      <c r="K223" s="4"/>
      <c r="L223" s="4"/>
      <c r="M223" s="4"/>
      <c r="N223" s="4"/>
      <c r="O223" s="4"/>
      <c r="P223" s="4"/>
      <c r="Q223" s="226" t="str">
        <f t="shared" si="15"/>
        <v>043563</v>
      </c>
      <c r="R223" s="241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</row>
    <row r="224" spans="1:35">
      <c r="A224" s="226" t="str">
        <f t="shared" si="14"/>
        <v>AVRIL</v>
      </c>
      <c r="B224" s="4">
        <f t="shared" si="16"/>
        <v>15</v>
      </c>
      <c r="C224" s="4" t="str">
        <f t="shared" si="13"/>
        <v>MARDI</v>
      </c>
      <c r="D224" s="13">
        <v>43564</v>
      </c>
      <c r="E224" s="17"/>
      <c r="F224" s="17"/>
      <c r="G224" s="17"/>
      <c r="H224" s="17"/>
      <c r="I224" s="4"/>
      <c r="J224" s="4"/>
      <c r="K224" s="4"/>
      <c r="L224" s="4"/>
      <c r="M224" s="4"/>
      <c r="N224" s="4"/>
      <c r="O224" s="4"/>
      <c r="P224" s="4"/>
      <c r="Q224" s="226" t="str">
        <f t="shared" si="15"/>
        <v>043564</v>
      </c>
      <c r="R224" s="241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</row>
    <row r="225" spans="1:35">
      <c r="A225" s="226" t="str">
        <f t="shared" si="14"/>
        <v>AVRIL</v>
      </c>
      <c r="B225" s="4">
        <f t="shared" si="16"/>
        <v>15</v>
      </c>
      <c r="C225" s="4" t="str">
        <f t="shared" si="13"/>
        <v>MERCREDI</v>
      </c>
      <c r="D225" s="13">
        <v>43565</v>
      </c>
      <c r="E225" s="17"/>
      <c r="F225" s="17"/>
      <c r="G225" s="17"/>
      <c r="H225" s="17"/>
      <c r="I225" s="4"/>
      <c r="J225" s="4"/>
      <c r="K225" s="4"/>
      <c r="L225" s="4"/>
      <c r="M225" s="4"/>
      <c r="N225" s="4"/>
      <c r="O225" s="4"/>
      <c r="P225" s="4"/>
      <c r="Q225" s="226" t="str">
        <f t="shared" si="15"/>
        <v>043565</v>
      </c>
      <c r="R225" s="241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</row>
    <row r="226" spans="1:35">
      <c r="A226" s="226" t="str">
        <f t="shared" si="14"/>
        <v>AVRIL</v>
      </c>
      <c r="B226" s="4">
        <f t="shared" si="16"/>
        <v>15</v>
      </c>
      <c r="C226" s="4" t="str">
        <f t="shared" si="13"/>
        <v>JEUDI</v>
      </c>
      <c r="D226" s="13">
        <v>43566</v>
      </c>
      <c r="E226" s="17"/>
      <c r="F226" s="17"/>
      <c r="G226" s="17"/>
      <c r="H226" s="17"/>
      <c r="I226" s="4"/>
      <c r="J226" s="4"/>
      <c r="K226" s="4"/>
      <c r="L226" s="4"/>
      <c r="M226" s="4"/>
      <c r="N226" s="4"/>
      <c r="O226" s="4"/>
      <c r="P226" s="4"/>
      <c r="Q226" s="226" t="str">
        <f t="shared" si="15"/>
        <v>043566</v>
      </c>
      <c r="R226" s="241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</row>
    <row r="227" spans="1:35">
      <c r="A227" s="226" t="str">
        <f t="shared" si="14"/>
        <v>AVRIL</v>
      </c>
      <c r="B227" s="4">
        <f t="shared" si="16"/>
        <v>15</v>
      </c>
      <c r="C227" s="4" t="str">
        <f t="shared" si="13"/>
        <v>VENDREDI</v>
      </c>
      <c r="D227" s="13">
        <v>43567</v>
      </c>
      <c r="E227" s="17"/>
      <c r="F227" s="17"/>
      <c r="G227" s="17"/>
      <c r="H227" s="17"/>
      <c r="I227" s="4"/>
      <c r="J227" s="4"/>
      <c r="K227" s="4"/>
      <c r="L227" s="4"/>
      <c r="M227" s="4"/>
      <c r="N227" s="4"/>
      <c r="O227" s="4"/>
      <c r="P227" s="4"/>
      <c r="Q227" s="226" t="str">
        <f t="shared" si="15"/>
        <v>043567</v>
      </c>
      <c r="R227" s="241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</row>
    <row r="228" spans="1:35">
      <c r="A228" s="226" t="str">
        <f t="shared" si="14"/>
        <v>AVRIL</v>
      </c>
      <c r="B228" s="4">
        <f t="shared" si="16"/>
        <v>15</v>
      </c>
      <c r="C228" s="4" t="str">
        <f t="shared" si="13"/>
        <v>SAMEDI</v>
      </c>
      <c r="D228" s="13">
        <v>43568</v>
      </c>
      <c r="E228" s="17"/>
      <c r="F228" s="17"/>
      <c r="G228" s="17"/>
      <c r="H228" s="17"/>
      <c r="I228" s="4"/>
      <c r="J228" s="4"/>
      <c r="K228" s="4"/>
      <c r="L228" s="4"/>
      <c r="M228" s="4"/>
      <c r="N228" s="4"/>
      <c r="O228" s="4"/>
      <c r="P228" s="4"/>
      <c r="Q228" s="226" t="str">
        <f t="shared" si="15"/>
        <v>043568</v>
      </c>
      <c r="R228" s="241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</row>
    <row r="229" spans="1:35">
      <c r="A229" s="226" t="str">
        <f t="shared" si="14"/>
        <v>AVRIL</v>
      </c>
      <c r="B229" s="4">
        <f t="shared" si="16"/>
        <v>16</v>
      </c>
      <c r="C229" s="4" t="str">
        <f t="shared" si="13"/>
        <v>DIMANCHE</v>
      </c>
      <c r="D229" s="13">
        <v>43569</v>
      </c>
      <c r="E229" s="17"/>
      <c r="F229" s="17"/>
      <c r="G229" s="17"/>
      <c r="H229" s="17"/>
      <c r="I229" s="4"/>
      <c r="J229" s="4"/>
      <c r="K229" s="4"/>
      <c r="L229" s="4"/>
      <c r="M229" s="4"/>
      <c r="N229" s="4"/>
      <c r="O229" s="4"/>
      <c r="P229" s="4"/>
      <c r="Q229" s="226" t="str">
        <f t="shared" si="15"/>
        <v>043569</v>
      </c>
      <c r="R229" s="240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</row>
    <row r="230" spans="1:35">
      <c r="A230" s="226" t="str">
        <f t="shared" si="14"/>
        <v>AVRIL</v>
      </c>
      <c r="B230" s="4">
        <f t="shared" si="16"/>
        <v>16</v>
      </c>
      <c r="C230" s="4" t="str">
        <f t="shared" si="13"/>
        <v>LUNDI</v>
      </c>
      <c r="D230" s="13">
        <v>43570</v>
      </c>
      <c r="E230" s="17"/>
      <c r="F230" s="17"/>
      <c r="G230" s="17"/>
      <c r="H230" s="17"/>
      <c r="I230" s="4"/>
      <c r="J230" s="4"/>
      <c r="K230" s="4"/>
      <c r="L230" s="4"/>
      <c r="M230" s="4"/>
      <c r="N230" s="4"/>
      <c r="O230" s="4"/>
      <c r="P230" s="4"/>
      <c r="Q230" s="226" t="str">
        <f t="shared" si="15"/>
        <v>043570</v>
      </c>
      <c r="R230" s="241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</row>
    <row r="231" spans="1:35">
      <c r="A231" s="226" t="str">
        <f t="shared" si="14"/>
        <v>AVRIL</v>
      </c>
      <c r="B231" s="4">
        <f t="shared" si="16"/>
        <v>16</v>
      </c>
      <c r="C231" s="4" t="str">
        <f t="shared" si="13"/>
        <v>MARDI</v>
      </c>
      <c r="D231" s="13">
        <v>43571</v>
      </c>
      <c r="E231" s="17"/>
      <c r="F231" s="17"/>
      <c r="G231" s="17"/>
      <c r="H231" s="17"/>
      <c r="I231" s="4"/>
      <c r="J231" s="4"/>
      <c r="K231" s="4"/>
      <c r="L231" s="4"/>
      <c r="M231" s="4"/>
      <c r="N231" s="4"/>
      <c r="O231" s="4"/>
      <c r="P231" s="4"/>
      <c r="Q231" s="226" t="str">
        <f t="shared" si="15"/>
        <v>043571</v>
      </c>
      <c r="R231" s="241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</row>
    <row r="232" spans="1:35">
      <c r="A232" s="226" t="str">
        <f t="shared" si="14"/>
        <v>AVRIL</v>
      </c>
      <c r="B232" s="4">
        <f t="shared" si="16"/>
        <v>16</v>
      </c>
      <c r="C232" s="4" t="str">
        <f t="shared" si="13"/>
        <v>MERCREDI</v>
      </c>
      <c r="D232" s="13">
        <v>43572</v>
      </c>
      <c r="E232" s="17"/>
      <c r="F232" s="17"/>
      <c r="G232" s="17"/>
      <c r="H232" s="17"/>
      <c r="I232" s="4"/>
      <c r="J232" s="4"/>
      <c r="K232" s="4"/>
      <c r="L232" s="4"/>
      <c r="M232" s="4"/>
      <c r="N232" s="4"/>
      <c r="O232" s="4"/>
      <c r="P232" s="4"/>
      <c r="Q232" s="226" t="str">
        <f t="shared" si="15"/>
        <v>043572</v>
      </c>
      <c r="R232" s="241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</row>
    <row r="233" spans="1:35">
      <c r="A233" s="226" t="str">
        <f t="shared" si="14"/>
        <v>AVRIL</v>
      </c>
      <c r="B233" s="4">
        <f t="shared" si="16"/>
        <v>16</v>
      </c>
      <c r="C233" s="4" t="str">
        <f t="shared" si="13"/>
        <v>JEUDI</v>
      </c>
      <c r="D233" s="13">
        <v>43573</v>
      </c>
      <c r="E233" s="17"/>
      <c r="F233" s="17"/>
      <c r="G233" s="17"/>
      <c r="H233" s="17"/>
      <c r="I233" s="4"/>
      <c r="J233" s="4"/>
      <c r="K233" s="4"/>
      <c r="L233" s="4"/>
      <c r="M233" s="4"/>
      <c r="N233" s="4"/>
      <c r="O233" s="4"/>
      <c r="P233" s="4"/>
      <c r="Q233" s="226" t="str">
        <f t="shared" si="15"/>
        <v>043573</v>
      </c>
      <c r="R233" s="241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</row>
    <row r="234" spans="1:35">
      <c r="A234" s="226" t="str">
        <f t="shared" si="14"/>
        <v>AVRIL</v>
      </c>
      <c r="B234" s="4">
        <f t="shared" si="16"/>
        <v>16</v>
      </c>
      <c r="C234" s="4" t="str">
        <f t="shared" si="13"/>
        <v>VENDREDI</v>
      </c>
      <c r="D234" s="13">
        <v>43574</v>
      </c>
      <c r="E234" s="17"/>
      <c r="F234" s="17"/>
      <c r="G234" s="17"/>
      <c r="H234" s="17"/>
      <c r="I234" s="4"/>
      <c r="J234" s="4"/>
      <c r="K234" s="4"/>
      <c r="L234" s="4"/>
      <c r="M234" s="4"/>
      <c r="N234" s="4"/>
      <c r="O234" s="4"/>
      <c r="P234" s="4"/>
      <c r="Q234" s="226" t="str">
        <f t="shared" si="15"/>
        <v>043574</v>
      </c>
      <c r="R234" s="241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</row>
    <row r="235" spans="1:35">
      <c r="A235" s="226" t="str">
        <f t="shared" si="14"/>
        <v>AVRIL</v>
      </c>
      <c r="B235" s="4">
        <f t="shared" si="16"/>
        <v>16</v>
      </c>
      <c r="C235" s="4" t="str">
        <f t="shared" si="13"/>
        <v>SAMEDI</v>
      </c>
      <c r="D235" s="13">
        <v>43575</v>
      </c>
      <c r="E235" s="17"/>
      <c r="F235" s="17"/>
      <c r="G235" s="17"/>
      <c r="H235" s="17"/>
      <c r="I235" s="4"/>
      <c r="J235" s="4"/>
      <c r="K235" s="4"/>
      <c r="L235" s="4"/>
      <c r="M235" s="4"/>
      <c r="N235" s="4"/>
      <c r="O235" s="4"/>
      <c r="P235" s="4"/>
      <c r="Q235" s="226" t="str">
        <f t="shared" si="15"/>
        <v>043575</v>
      </c>
      <c r="R235" s="241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</row>
    <row r="236" spans="1:35">
      <c r="A236" s="226" t="str">
        <f t="shared" si="14"/>
        <v>AVRIL</v>
      </c>
      <c r="B236" s="4">
        <f t="shared" si="16"/>
        <v>17</v>
      </c>
      <c r="C236" s="4" t="str">
        <f t="shared" si="13"/>
        <v>DIMANCHE</v>
      </c>
      <c r="D236" s="13">
        <v>43576</v>
      </c>
      <c r="E236" s="17"/>
      <c r="F236" s="17"/>
      <c r="G236" s="17"/>
      <c r="H236" s="17"/>
      <c r="I236" s="4"/>
      <c r="J236" s="4"/>
      <c r="K236" s="4"/>
      <c r="L236" s="4"/>
      <c r="M236" s="4"/>
      <c r="N236" s="4"/>
      <c r="O236" s="4"/>
      <c r="P236" s="4"/>
      <c r="Q236" s="226" t="str">
        <f t="shared" si="15"/>
        <v>043576</v>
      </c>
      <c r="R236" s="240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</row>
    <row r="237" spans="1:35">
      <c r="A237" s="226" t="str">
        <f t="shared" si="14"/>
        <v>AVRIL</v>
      </c>
      <c r="B237" s="4">
        <f t="shared" si="16"/>
        <v>17</v>
      </c>
      <c r="C237" s="4" t="str">
        <f t="shared" si="13"/>
        <v>LUNDI</v>
      </c>
      <c r="D237" s="13">
        <v>43577</v>
      </c>
      <c r="E237" s="17"/>
      <c r="F237" s="17"/>
      <c r="G237" s="17"/>
      <c r="H237" s="17"/>
      <c r="I237" s="4"/>
      <c r="J237" s="4"/>
      <c r="K237" s="4"/>
      <c r="L237" s="4"/>
      <c r="M237" s="4"/>
      <c r="N237" s="4"/>
      <c r="O237" s="4"/>
      <c r="P237" s="4"/>
      <c r="Q237" s="226" t="str">
        <f t="shared" si="15"/>
        <v>043577</v>
      </c>
      <c r="R237" s="241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</row>
    <row r="238" spans="1:35">
      <c r="A238" s="226" t="str">
        <f t="shared" si="14"/>
        <v>AVRIL</v>
      </c>
      <c r="B238" s="4">
        <f t="shared" si="16"/>
        <v>17</v>
      </c>
      <c r="C238" s="4" t="str">
        <f t="shared" si="13"/>
        <v>MARDI</v>
      </c>
      <c r="D238" s="13">
        <v>43578</v>
      </c>
      <c r="E238" s="17"/>
      <c r="F238" s="17"/>
      <c r="G238" s="17"/>
      <c r="H238" s="17"/>
      <c r="I238" s="4"/>
      <c r="J238" s="4"/>
      <c r="K238" s="4"/>
      <c r="L238" s="4"/>
      <c r="M238" s="4"/>
      <c r="N238" s="4"/>
      <c r="O238" s="4"/>
      <c r="P238" s="4"/>
      <c r="Q238" s="226" t="str">
        <f t="shared" si="15"/>
        <v>043578</v>
      </c>
      <c r="R238" s="241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</row>
    <row r="239" spans="1:35">
      <c r="A239" s="226" t="str">
        <f t="shared" si="14"/>
        <v>AVRIL</v>
      </c>
      <c r="B239" s="4">
        <f t="shared" si="16"/>
        <v>17</v>
      </c>
      <c r="C239" s="4" t="str">
        <f t="shared" si="13"/>
        <v>MERCREDI</v>
      </c>
      <c r="D239" s="13">
        <v>43579</v>
      </c>
      <c r="E239" s="17"/>
      <c r="F239" s="17"/>
      <c r="G239" s="17"/>
      <c r="H239" s="17"/>
      <c r="I239" s="4"/>
      <c r="J239" s="4"/>
      <c r="K239" s="4"/>
      <c r="L239" s="4"/>
      <c r="M239" s="4"/>
      <c r="N239" s="4"/>
      <c r="O239" s="4"/>
      <c r="P239" s="4"/>
      <c r="Q239" s="226" t="str">
        <f t="shared" si="15"/>
        <v>043579</v>
      </c>
      <c r="R239" s="241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</row>
    <row r="240" spans="1:35">
      <c r="A240" s="226" t="str">
        <f t="shared" si="14"/>
        <v>AVRIL</v>
      </c>
      <c r="B240" s="4">
        <f t="shared" si="16"/>
        <v>17</v>
      </c>
      <c r="C240" s="4" t="str">
        <f t="shared" si="13"/>
        <v>JEUDI</v>
      </c>
      <c r="D240" s="13">
        <v>43580</v>
      </c>
      <c r="E240" s="17"/>
      <c r="F240" s="17"/>
      <c r="G240" s="17"/>
      <c r="H240" s="17"/>
      <c r="I240" s="4"/>
      <c r="J240" s="4"/>
      <c r="K240" s="4"/>
      <c r="L240" s="4"/>
      <c r="M240" s="4"/>
      <c r="N240" s="4"/>
      <c r="O240" s="4"/>
      <c r="P240" s="4"/>
      <c r="Q240" s="226" t="str">
        <f t="shared" si="15"/>
        <v>043580</v>
      </c>
      <c r="R240" s="241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</row>
    <row r="241" spans="1:35">
      <c r="A241" s="226" t="str">
        <f t="shared" si="14"/>
        <v>AVRIL</v>
      </c>
      <c r="B241" s="4">
        <f t="shared" si="16"/>
        <v>17</v>
      </c>
      <c r="C241" s="4" t="str">
        <f t="shared" si="13"/>
        <v>VENDREDI</v>
      </c>
      <c r="D241" s="13">
        <v>43581</v>
      </c>
      <c r="E241" s="17"/>
      <c r="F241" s="17"/>
      <c r="G241" s="17"/>
      <c r="H241" s="17"/>
      <c r="I241" s="4"/>
      <c r="J241" s="4"/>
      <c r="K241" s="4"/>
      <c r="L241" s="4"/>
      <c r="M241" s="4"/>
      <c r="N241" s="4"/>
      <c r="O241" s="4"/>
      <c r="P241" s="4"/>
      <c r="Q241" s="226" t="str">
        <f t="shared" si="15"/>
        <v>043581</v>
      </c>
      <c r="R241" s="241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</row>
    <row r="242" spans="1:35">
      <c r="A242" s="226" t="str">
        <f t="shared" si="14"/>
        <v>AVRIL</v>
      </c>
      <c r="B242" s="4">
        <f t="shared" si="16"/>
        <v>17</v>
      </c>
      <c r="C242" s="4" t="str">
        <f t="shared" si="13"/>
        <v>SAMEDI</v>
      </c>
      <c r="D242" s="13">
        <v>43582</v>
      </c>
      <c r="E242" s="17"/>
      <c r="F242" s="17"/>
      <c r="G242" s="17"/>
      <c r="H242" s="17"/>
      <c r="I242" s="4"/>
      <c r="J242" s="4"/>
      <c r="K242" s="4"/>
      <c r="L242" s="4"/>
      <c r="M242" s="4"/>
      <c r="N242" s="4"/>
      <c r="O242" s="4"/>
      <c r="P242" s="4"/>
      <c r="Q242" s="226" t="str">
        <f t="shared" si="15"/>
        <v>043582</v>
      </c>
      <c r="R242" s="241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</row>
    <row r="243" spans="1:35">
      <c r="A243" s="226" t="str">
        <f t="shared" si="14"/>
        <v>AVRIL</v>
      </c>
      <c r="B243" s="4">
        <f t="shared" si="16"/>
        <v>18</v>
      </c>
      <c r="C243" s="4" t="str">
        <f t="shared" si="13"/>
        <v>DIMANCHE</v>
      </c>
      <c r="D243" s="13">
        <v>43583</v>
      </c>
      <c r="E243" s="17"/>
      <c r="F243" s="17"/>
      <c r="G243" s="17"/>
      <c r="H243" s="17"/>
      <c r="I243" s="4"/>
      <c r="J243" s="4"/>
      <c r="K243" s="4"/>
      <c r="L243" s="4"/>
      <c r="M243" s="4"/>
      <c r="N243" s="4"/>
      <c r="O243" s="4"/>
      <c r="P243" s="4"/>
      <c r="Q243" s="226" t="str">
        <f t="shared" si="15"/>
        <v>043583</v>
      </c>
      <c r="R243" s="240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</row>
    <row r="244" spans="1:35">
      <c r="A244" s="226" t="str">
        <f t="shared" si="14"/>
        <v>AVRIL</v>
      </c>
      <c r="B244" s="4">
        <f t="shared" si="16"/>
        <v>18</v>
      </c>
      <c r="C244" s="4" t="str">
        <f t="shared" si="13"/>
        <v>LUNDI</v>
      </c>
      <c r="D244" s="13">
        <v>43584</v>
      </c>
      <c r="E244" s="17"/>
      <c r="F244" s="17"/>
      <c r="G244" s="17"/>
      <c r="H244" s="17"/>
      <c r="I244" s="4"/>
      <c r="J244" s="4"/>
      <c r="K244" s="4"/>
      <c r="L244" s="4"/>
      <c r="M244" s="4"/>
      <c r="N244" s="4"/>
      <c r="O244" s="4"/>
      <c r="P244" s="4"/>
      <c r="Q244" s="226" t="str">
        <f t="shared" si="15"/>
        <v>043584</v>
      </c>
      <c r="R244" s="241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</row>
    <row r="245" spans="1:35">
      <c r="A245" s="226" t="str">
        <f t="shared" si="14"/>
        <v>AVRIL</v>
      </c>
      <c r="B245" s="4">
        <f t="shared" si="16"/>
        <v>18</v>
      </c>
      <c r="C245" s="4" t="str">
        <f t="shared" si="13"/>
        <v>MARDI</v>
      </c>
      <c r="D245" s="13">
        <v>43585</v>
      </c>
      <c r="E245" s="17"/>
      <c r="F245" s="17"/>
      <c r="G245" s="17"/>
      <c r="H245" s="17"/>
      <c r="I245" s="4"/>
      <c r="J245" s="4"/>
      <c r="K245" s="4"/>
      <c r="L245" s="4"/>
      <c r="M245" s="4"/>
      <c r="N245" s="4"/>
      <c r="O245" s="4"/>
      <c r="P245" s="4"/>
      <c r="Q245" s="226" t="str">
        <f t="shared" si="15"/>
        <v>043585</v>
      </c>
      <c r="R245" s="241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</row>
    <row r="246" spans="1:35">
      <c r="A246" s="226" t="str">
        <f t="shared" si="14"/>
        <v>MAI</v>
      </c>
      <c r="B246" s="4">
        <f t="shared" si="16"/>
        <v>18</v>
      </c>
      <c r="C246" s="4" t="str">
        <f t="shared" si="13"/>
        <v>MERCREDI</v>
      </c>
      <c r="D246" s="13">
        <v>43586</v>
      </c>
      <c r="E246" s="17"/>
      <c r="F246" s="17"/>
      <c r="G246" s="17"/>
      <c r="H246" s="17"/>
      <c r="I246" s="4"/>
      <c r="J246" s="4"/>
      <c r="K246" s="4"/>
      <c r="L246" s="4"/>
      <c r="M246" s="4"/>
      <c r="N246" s="4"/>
      <c r="O246" s="4"/>
      <c r="P246" s="4"/>
      <c r="Q246" s="226" t="str">
        <f t="shared" si="15"/>
        <v>043586</v>
      </c>
      <c r="R246" s="241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</row>
    <row r="247" spans="1:35">
      <c r="A247" s="226" t="str">
        <f t="shared" si="14"/>
        <v>MAI</v>
      </c>
      <c r="B247" s="4">
        <f t="shared" si="16"/>
        <v>18</v>
      </c>
      <c r="C247" s="4" t="str">
        <f t="shared" si="13"/>
        <v>JEUDI</v>
      </c>
      <c r="D247" s="13">
        <v>43587</v>
      </c>
      <c r="E247" s="17"/>
      <c r="F247" s="17"/>
      <c r="G247" s="17"/>
      <c r="H247" s="17"/>
      <c r="I247" s="4"/>
      <c r="J247" s="4"/>
      <c r="K247" s="4"/>
      <c r="L247" s="4"/>
      <c r="M247" s="4"/>
      <c r="N247" s="4"/>
      <c r="O247" s="4"/>
      <c r="P247" s="4"/>
      <c r="Q247" s="226" t="str">
        <f t="shared" si="15"/>
        <v>043587</v>
      </c>
      <c r="R247" s="241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</row>
    <row r="248" spans="1:35">
      <c r="A248" s="226" t="str">
        <f t="shared" si="14"/>
        <v>MAI</v>
      </c>
      <c r="B248" s="4">
        <f t="shared" si="16"/>
        <v>18</v>
      </c>
      <c r="C248" s="4" t="str">
        <f t="shared" si="13"/>
        <v>VENDREDI</v>
      </c>
      <c r="D248" s="13">
        <v>43588</v>
      </c>
      <c r="E248" s="17"/>
      <c r="F248" s="17"/>
      <c r="G248" s="17"/>
      <c r="H248" s="17"/>
      <c r="I248" s="4"/>
      <c r="J248" s="4"/>
      <c r="K248" s="4"/>
      <c r="L248" s="4"/>
      <c r="M248" s="4"/>
      <c r="N248" s="4"/>
      <c r="O248" s="4"/>
      <c r="P248" s="4"/>
      <c r="Q248" s="226" t="str">
        <f t="shared" si="15"/>
        <v>043588</v>
      </c>
      <c r="R248" s="241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</row>
    <row r="249" spans="1:35">
      <c r="A249" s="226" t="str">
        <f t="shared" si="14"/>
        <v>MAI</v>
      </c>
      <c r="B249" s="4">
        <f t="shared" si="16"/>
        <v>18</v>
      </c>
      <c r="C249" s="4" t="str">
        <f t="shared" si="13"/>
        <v>SAMEDI</v>
      </c>
      <c r="D249" s="13">
        <v>43589</v>
      </c>
      <c r="E249" s="17"/>
      <c r="F249" s="17"/>
      <c r="G249" s="17"/>
      <c r="H249" s="17"/>
      <c r="I249" s="4"/>
      <c r="J249" s="4"/>
      <c r="K249" s="4"/>
      <c r="L249" s="4"/>
      <c r="M249" s="4"/>
      <c r="N249" s="4"/>
      <c r="O249" s="4"/>
      <c r="P249" s="4"/>
      <c r="Q249" s="226" t="str">
        <f t="shared" si="15"/>
        <v>043589</v>
      </c>
      <c r="R249" s="241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</row>
    <row r="250" spans="1:35">
      <c r="A250" s="226" t="str">
        <f t="shared" si="14"/>
        <v>MAI</v>
      </c>
      <c r="B250" s="4">
        <f t="shared" si="16"/>
        <v>19</v>
      </c>
      <c r="C250" s="4" t="str">
        <f t="shared" si="13"/>
        <v>DIMANCHE</v>
      </c>
      <c r="D250" s="13">
        <v>43590</v>
      </c>
      <c r="E250" s="17"/>
      <c r="F250" s="17"/>
      <c r="G250" s="17"/>
      <c r="H250" s="17"/>
      <c r="I250" s="4"/>
      <c r="J250" s="4"/>
      <c r="K250" s="4"/>
      <c r="L250" s="4"/>
      <c r="M250" s="4"/>
      <c r="N250" s="4"/>
      <c r="O250" s="4"/>
      <c r="P250" s="4"/>
      <c r="Q250" s="226" t="str">
        <f t="shared" si="15"/>
        <v>043590</v>
      </c>
      <c r="R250" s="240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</row>
    <row r="251" spans="1:35">
      <c r="A251" s="226" t="str">
        <f t="shared" si="14"/>
        <v>MAI</v>
      </c>
      <c r="B251" s="4">
        <f t="shared" si="16"/>
        <v>19</v>
      </c>
      <c r="C251" s="4" t="str">
        <f t="shared" si="13"/>
        <v>LUNDI</v>
      </c>
      <c r="D251" s="13">
        <v>43591</v>
      </c>
      <c r="E251" s="17"/>
      <c r="F251" s="17"/>
      <c r="G251" s="17"/>
      <c r="H251" s="17"/>
      <c r="I251" s="4"/>
      <c r="J251" s="4"/>
      <c r="K251" s="4"/>
      <c r="L251" s="4"/>
      <c r="M251" s="4"/>
      <c r="N251" s="4"/>
      <c r="O251" s="4"/>
      <c r="P251" s="4"/>
      <c r="Q251" s="226" t="str">
        <f t="shared" si="15"/>
        <v>043591</v>
      </c>
      <c r="R251" s="241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</row>
    <row r="252" spans="1:35">
      <c r="A252" s="226" t="str">
        <f t="shared" si="14"/>
        <v>MAI</v>
      </c>
      <c r="B252" s="4">
        <f t="shared" si="16"/>
        <v>19</v>
      </c>
      <c r="C252" s="4" t="str">
        <f t="shared" si="13"/>
        <v>MARDI</v>
      </c>
      <c r="D252" s="13">
        <v>43592</v>
      </c>
      <c r="E252" s="17"/>
      <c r="F252" s="17"/>
      <c r="G252" s="17"/>
      <c r="H252" s="17"/>
      <c r="I252" s="4"/>
      <c r="J252" s="4"/>
      <c r="K252" s="4"/>
      <c r="L252" s="4"/>
      <c r="M252" s="4"/>
      <c r="N252" s="4"/>
      <c r="O252" s="4"/>
      <c r="P252" s="4"/>
      <c r="Q252" s="226" t="str">
        <f t="shared" si="15"/>
        <v>043592</v>
      </c>
      <c r="R252" s="241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</row>
    <row r="253" spans="1:35">
      <c r="A253" s="226" t="str">
        <f t="shared" si="14"/>
        <v>MAI</v>
      </c>
      <c r="B253" s="4">
        <f t="shared" si="16"/>
        <v>19</v>
      </c>
      <c r="C253" s="4" t="str">
        <f t="shared" si="13"/>
        <v>MERCREDI</v>
      </c>
      <c r="D253" s="13">
        <v>43593</v>
      </c>
      <c r="E253" s="17"/>
      <c r="F253" s="17"/>
      <c r="G253" s="17"/>
      <c r="H253" s="17"/>
      <c r="I253" s="4"/>
      <c r="J253" s="4"/>
      <c r="K253" s="4"/>
      <c r="L253" s="4"/>
      <c r="M253" s="4"/>
      <c r="N253" s="4"/>
      <c r="O253" s="4"/>
      <c r="P253" s="4"/>
      <c r="Q253" s="226" t="str">
        <f t="shared" si="15"/>
        <v>043593</v>
      </c>
      <c r="R253" s="241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</row>
    <row r="254" spans="1:35">
      <c r="A254" s="226" t="str">
        <f t="shared" si="14"/>
        <v>MAI</v>
      </c>
      <c r="B254" s="4">
        <f t="shared" si="16"/>
        <v>19</v>
      </c>
      <c r="C254" s="4" t="str">
        <f t="shared" si="13"/>
        <v>JEUDI</v>
      </c>
      <c r="D254" s="13">
        <v>43594</v>
      </c>
      <c r="E254" s="17"/>
      <c r="F254" s="17"/>
      <c r="G254" s="17"/>
      <c r="H254" s="17"/>
      <c r="I254" s="4"/>
      <c r="J254" s="4"/>
      <c r="K254" s="4"/>
      <c r="L254" s="4"/>
      <c r="M254" s="4"/>
      <c r="N254" s="4"/>
      <c r="O254" s="4"/>
      <c r="P254" s="4"/>
      <c r="Q254" s="226" t="str">
        <f t="shared" si="15"/>
        <v>043594</v>
      </c>
      <c r="R254" s="241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</row>
    <row r="255" spans="1:35">
      <c r="A255" s="226" t="str">
        <f t="shared" si="14"/>
        <v>MAI</v>
      </c>
      <c r="B255" s="4">
        <f t="shared" si="16"/>
        <v>19</v>
      </c>
      <c r="C255" s="4" t="str">
        <f t="shared" si="13"/>
        <v>VENDREDI</v>
      </c>
      <c r="D255" s="13">
        <v>43595</v>
      </c>
      <c r="E255" s="17"/>
      <c r="F255" s="17"/>
      <c r="G255" s="17"/>
      <c r="H255" s="17"/>
      <c r="I255" s="4"/>
      <c r="J255" s="4"/>
      <c r="K255" s="4"/>
      <c r="L255" s="4"/>
      <c r="M255" s="4"/>
      <c r="N255" s="4"/>
      <c r="O255" s="4"/>
      <c r="P255" s="4"/>
      <c r="Q255" s="226" t="str">
        <f t="shared" si="15"/>
        <v>043595</v>
      </c>
      <c r="R255" s="241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</row>
    <row r="256" spans="1:35">
      <c r="A256" s="226" t="str">
        <f t="shared" si="14"/>
        <v>MAI</v>
      </c>
      <c r="B256" s="4">
        <f t="shared" si="16"/>
        <v>19</v>
      </c>
      <c r="C256" s="4" t="str">
        <f t="shared" si="13"/>
        <v>SAMEDI</v>
      </c>
      <c r="D256" s="13">
        <v>43596</v>
      </c>
      <c r="E256" s="17"/>
      <c r="F256" s="17"/>
      <c r="G256" s="17"/>
      <c r="H256" s="17"/>
      <c r="I256" s="4"/>
      <c r="J256" s="4"/>
      <c r="K256" s="4"/>
      <c r="L256" s="4"/>
      <c r="M256" s="4"/>
      <c r="N256" s="4"/>
      <c r="O256" s="4"/>
      <c r="P256" s="4"/>
      <c r="Q256" s="226" t="str">
        <f t="shared" si="15"/>
        <v>043596</v>
      </c>
      <c r="R256" s="241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</row>
    <row r="257" spans="1:35">
      <c r="A257" s="226" t="str">
        <f t="shared" si="14"/>
        <v>MAI</v>
      </c>
      <c r="B257" s="4">
        <f t="shared" si="16"/>
        <v>20</v>
      </c>
      <c r="C257" s="4" t="str">
        <f t="shared" si="13"/>
        <v>DIMANCHE</v>
      </c>
      <c r="D257" s="13">
        <v>43597</v>
      </c>
      <c r="E257" s="17"/>
      <c r="F257" s="17"/>
      <c r="G257" s="17"/>
      <c r="H257" s="17"/>
      <c r="I257" s="4"/>
      <c r="J257" s="4"/>
      <c r="K257" s="4"/>
      <c r="L257" s="4"/>
      <c r="M257" s="4"/>
      <c r="N257" s="4"/>
      <c r="O257" s="4"/>
      <c r="P257" s="4"/>
      <c r="Q257" s="226" t="str">
        <f t="shared" si="15"/>
        <v>043597</v>
      </c>
      <c r="R257" s="240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</row>
    <row r="258" spans="1:35">
      <c r="A258" s="226" t="str">
        <f t="shared" si="14"/>
        <v>MAI</v>
      </c>
      <c r="B258" s="4">
        <f t="shared" si="16"/>
        <v>20</v>
      </c>
      <c r="C258" s="4" t="str">
        <f t="shared" si="13"/>
        <v>LUNDI</v>
      </c>
      <c r="D258" s="13">
        <v>43598</v>
      </c>
      <c r="E258" s="17"/>
      <c r="F258" s="17"/>
      <c r="G258" s="17"/>
      <c r="H258" s="17"/>
      <c r="I258" s="4"/>
      <c r="J258" s="4"/>
      <c r="K258" s="4"/>
      <c r="L258" s="4"/>
      <c r="M258" s="4"/>
      <c r="N258" s="4"/>
      <c r="O258" s="4"/>
      <c r="P258" s="4"/>
      <c r="Q258" s="226" t="str">
        <f t="shared" si="15"/>
        <v>043598</v>
      </c>
      <c r="R258" s="241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</row>
    <row r="259" spans="1:35">
      <c r="A259" s="226" t="str">
        <f t="shared" si="14"/>
        <v>MAI</v>
      </c>
      <c r="B259" s="4">
        <f t="shared" si="16"/>
        <v>20</v>
      </c>
      <c r="C259" s="4" t="str">
        <f t="shared" si="13"/>
        <v>MARDI</v>
      </c>
      <c r="D259" s="13">
        <v>43599</v>
      </c>
      <c r="E259" s="17"/>
      <c r="F259" s="17"/>
      <c r="G259" s="17"/>
      <c r="H259" s="17"/>
      <c r="I259" s="4"/>
      <c r="J259" s="4"/>
      <c r="K259" s="4"/>
      <c r="L259" s="4"/>
      <c r="M259" s="4"/>
      <c r="N259" s="4"/>
      <c r="O259" s="4"/>
      <c r="P259" s="4"/>
      <c r="Q259" s="226" t="str">
        <f t="shared" si="15"/>
        <v>043599</v>
      </c>
      <c r="R259" s="241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</row>
    <row r="260" spans="1:35">
      <c r="A260" s="226" t="str">
        <f t="shared" si="14"/>
        <v>MAI</v>
      </c>
      <c r="B260" s="4">
        <f t="shared" si="16"/>
        <v>20</v>
      </c>
      <c r="C260" s="4" t="str">
        <f t="shared" ref="C260:C323" si="17">CHOOSE(WEEKDAY(D260,11),"LUNDI","MARDI","MERCREDI","JEUDI","VENDREDI","SAMEDI","DIMANCHE")</f>
        <v>MERCREDI</v>
      </c>
      <c r="D260" s="13">
        <v>43600</v>
      </c>
      <c r="E260" s="17"/>
      <c r="F260" s="17"/>
      <c r="G260" s="17"/>
      <c r="H260" s="17"/>
      <c r="I260" s="4"/>
      <c r="J260" s="4"/>
      <c r="K260" s="4"/>
      <c r="L260" s="4"/>
      <c r="M260" s="4"/>
      <c r="N260" s="4"/>
      <c r="O260" s="4"/>
      <c r="P260" s="4"/>
      <c r="Q260" s="226" t="str">
        <f t="shared" si="15"/>
        <v>043600</v>
      </c>
      <c r="R260" s="241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</row>
    <row r="261" spans="1:35">
      <c r="A261" s="226" t="str">
        <f t="shared" ref="A261:A324" si="18">CHOOSE(MONTH(D261),"JANVIER","FEVRIER","MARS","AVRIL","MAI","JUIN","JUILLET","AOUT","SEPTEMBRE","OCTOBRE","NOVEMBRE","DECEMBRE")</f>
        <v>MAI</v>
      </c>
      <c r="B261" s="4">
        <f t="shared" si="16"/>
        <v>20</v>
      </c>
      <c r="C261" s="4" t="str">
        <f t="shared" si="17"/>
        <v>JEUDI</v>
      </c>
      <c r="D261" s="13">
        <v>43601</v>
      </c>
      <c r="E261" s="17"/>
      <c r="F261" s="17"/>
      <c r="G261" s="17"/>
      <c r="H261" s="17"/>
      <c r="I261" s="4"/>
      <c r="J261" s="4"/>
      <c r="K261" s="4"/>
      <c r="L261" s="4"/>
      <c r="M261" s="4"/>
      <c r="N261" s="4"/>
      <c r="O261" s="4"/>
      <c r="P261" s="4"/>
      <c r="Q261" s="226" t="str">
        <f t="shared" ref="Q261:Q324" si="19">CONCATENATE($Q$1,$D261)</f>
        <v>043601</v>
      </c>
      <c r="R261" s="241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</row>
    <row r="262" spans="1:35">
      <c r="A262" s="226" t="str">
        <f t="shared" si="18"/>
        <v>MAI</v>
      </c>
      <c r="B262" s="4">
        <f t="shared" si="16"/>
        <v>20</v>
      </c>
      <c r="C262" s="4" t="str">
        <f t="shared" si="17"/>
        <v>VENDREDI</v>
      </c>
      <c r="D262" s="13">
        <v>43602</v>
      </c>
      <c r="E262" s="17"/>
      <c r="F262" s="17"/>
      <c r="G262" s="17"/>
      <c r="H262" s="17"/>
      <c r="I262" s="4"/>
      <c r="J262" s="4"/>
      <c r="K262" s="4"/>
      <c r="L262" s="4"/>
      <c r="M262" s="4"/>
      <c r="N262" s="4"/>
      <c r="O262" s="4"/>
      <c r="P262" s="4"/>
      <c r="Q262" s="226" t="str">
        <f t="shared" si="19"/>
        <v>043602</v>
      </c>
      <c r="R262" s="241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</row>
    <row r="263" spans="1:35">
      <c r="A263" s="226" t="str">
        <f t="shared" si="18"/>
        <v>MAI</v>
      </c>
      <c r="B263" s="4">
        <f t="shared" si="16"/>
        <v>20</v>
      </c>
      <c r="C263" s="4" t="str">
        <f t="shared" si="17"/>
        <v>SAMEDI</v>
      </c>
      <c r="D263" s="13">
        <v>43603</v>
      </c>
      <c r="E263" s="17"/>
      <c r="F263" s="17"/>
      <c r="G263" s="17"/>
      <c r="H263" s="17"/>
      <c r="I263" s="4"/>
      <c r="J263" s="4"/>
      <c r="K263" s="4"/>
      <c r="L263" s="4"/>
      <c r="M263" s="4"/>
      <c r="N263" s="4"/>
      <c r="O263" s="4"/>
      <c r="P263" s="4"/>
      <c r="Q263" s="226" t="str">
        <f t="shared" si="19"/>
        <v>043603</v>
      </c>
      <c r="R263" s="241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</row>
    <row r="264" spans="1:35">
      <c r="A264" s="226" t="str">
        <f t="shared" si="18"/>
        <v>MAI</v>
      </c>
      <c r="B264" s="4">
        <f t="shared" si="16"/>
        <v>21</v>
      </c>
      <c r="C264" s="4" t="str">
        <f t="shared" si="17"/>
        <v>DIMANCHE</v>
      </c>
      <c r="D264" s="13">
        <v>43604</v>
      </c>
      <c r="E264" s="17"/>
      <c r="F264" s="17"/>
      <c r="G264" s="17"/>
      <c r="H264" s="17"/>
      <c r="I264" s="4"/>
      <c r="J264" s="4"/>
      <c r="K264" s="4"/>
      <c r="L264" s="4"/>
      <c r="M264" s="4"/>
      <c r="N264" s="4"/>
      <c r="O264" s="4"/>
      <c r="P264" s="4"/>
      <c r="Q264" s="226" t="str">
        <f t="shared" si="19"/>
        <v>043604</v>
      </c>
      <c r="R264" s="240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</row>
    <row r="265" spans="1:35">
      <c r="A265" s="226" t="str">
        <f t="shared" si="18"/>
        <v>MAI</v>
      </c>
      <c r="B265" s="4">
        <f t="shared" si="16"/>
        <v>21</v>
      </c>
      <c r="C265" s="4" t="str">
        <f t="shared" si="17"/>
        <v>LUNDI</v>
      </c>
      <c r="D265" s="13">
        <v>43605</v>
      </c>
      <c r="E265" s="17"/>
      <c r="F265" s="17"/>
      <c r="G265" s="17"/>
      <c r="H265" s="17"/>
      <c r="I265" s="4"/>
      <c r="J265" s="4"/>
      <c r="K265" s="4"/>
      <c r="L265" s="4"/>
      <c r="M265" s="4"/>
      <c r="N265" s="4"/>
      <c r="O265" s="4"/>
      <c r="P265" s="4"/>
      <c r="Q265" s="226" t="str">
        <f t="shared" si="19"/>
        <v>043605</v>
      </c>
      <c r="R265" s="241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</row>
    <row r="266" spans="1:35">
      <c r="A266" s="226" t="str">
        <f t="shared" si="18"/>
        <v>MAI</v>
      </c>
      <c r="B266" s="4">
        <f t="shared" si="16"/>
        <v>21</v>
      </c>
      <c r="C266" s="4" t="str">
        <f t="shared" si="17"/>
        <v>MARDI</v>
      </c>
      <c r="D266" s="13">
        <v>43606</v>
      </c>
      <c r="E266" s="17"/>
      <c r="F266" s="17"/>
      <c r="G266" s="17"/>
      <c r="H266" s="17"/>
      <c r="I266" s="4"/>
      <c r="J266" s="4"/>
      <c r="K266" s="4"/>
      <c r="L266" s="4"/>
      <c r="M266" s="4"/>
      <c r="N266" s="4"/>
      <c r="O266" s="4"/>
      <c r="P266" s="4"/>
      <c r="Q266" s="226" t="str">
        <f t="shared" si="19"/>
        <v>043606</v>
      </c>
      <c r="R266" s="241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</row>
    <row r="267" spans="1:35">
      <c r="A267" s="226" t="str">
        <f t="shared" si="18"/>
        <v>MAI</v>
      </c>
      <c r="B267" s="4">
        <f t="shared" si="16"/>
        <v>21</v>
      </c>
      <c r="C267" s="4" t="str">
        <f t="shared" si="17"/>
        <v>MERCREDI</v>
      </c>
      <c r="D267" s="13">
        <v>43607</v>
      </c>
      <c r="E267" s="17"/>
      <c r="F267" s="17"/>
      <c r="G267" s="17"/>
      <c r="H267" s="17"/>
      <c r="I267" s="4"/>
      <c r="J267" s="4"/>
      <c r="K267" s="4"/>
      <c r="L267" s="4"/>
      <c r="M267" s="4"/>
      <c r="N267" s="4"/>
      <c r="O267" s="4"/>
      <c r="P267" s="4"/>
      <c r="Q267" s="226" t="str">
        <f t="shared" si="19"/>
        <v>043607</v>
      </c>
      <c r="R267" s="241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</row>
    <row r="268" spans="1:35">
      <c r="A268" s="226" t="str">
        <f t="shared" si="18"/>
        <v>MAI</v>
      </c>
      <c r="B268" s="4">
        <f t="shared" si="16"/>
        <v>21</v>
      </c>
      <c r="C268" s="4" t="str">
        <f t="shared" si="17"/>
        <v>JEUDI</v>
      </c>
      <c r="D268" s="13">
        <v>43608</v>
      </c>
      <c r="E268" s="17"/>
      <c r="F268" s="17"/>
      <c r="G268" s="17"/>
      <c r="H268" s="17"/>
      <c r="I268" s="4"/>
      <c r="J268" s="4"/>
      <c r="K268" s="4"/>
      <c r="L268" s="4"/>
      <c r="M268" s="4"/>
      <c r="N268" s="4"/>
      <c r="O268" s="4"/>
      <c r="P268" s="4"/>
      <c r="Q268" s="226" t="str">
        <f t="shared" si="19"/>
        <v>043608</v>
      </c>
      <c r="R268" s="241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</row>
    <row r="269" spans="1:35">
      <c r="A269" s="226" t="str">
        <f t="shared" si="18"/>
        <v>MAI</v>
      </c>
      <c r="B269" s="4">
        <f t="shared" si="16"/>
        <v>21</v>
      </c>
      <c r="C269" s="4" t="str">
        <f t="shared" si="17"/>
        <v>VENDREDI</v>
      </c>
      <c r="D269" s="13">
        <v>43609</v>
      </c>
      <c r="E269" s="17"/>
      <c r="F269" s="17"/>
      <c r="G269" s="17"/>
      <c r="H269" s="17"/>
      <c r="I269" s="4"/>
      <c r="J269" s="4"/>
      <c r="K269" s="4"/>
      <c r="L269" s="4"/>
      <c r="M269" s="4"/>
      <c r="N269" s="4"/>
      <c r="O269" s="4"/>
      <c r="P269" s="4"/>
      <c r="Q269" s="226" t="str">
        <f t="shared" si="19"/>
        <v>043609</v>
      </c>
      <c r="R269" s="241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</row>
    <row r="270" spans="1:35">
      <c r="A270" s="226" t="str">
        <f t="shared" si="18"/>
        <v>MAI</v>
      </c>
      <c r="B270" s="4">
        <f t="shared" si="16"/>
        <v>21</v>
      </c>
      <c r="C270" s="4" t="str">
        <f t="shared" si="17"/>
        <v>SAMEDI</v>
      </c>
      <c r="D270" s="13">
        <v>43610</v>
      </c>
      <c r="E270" s="17"/>
      <c r="F270" s="17"/>
      <c r="G270" s="17"/>
      <c r="H270" s="17"/>
      <c r="I270" s="4"/>
      <c r="J270" s="4"/>
      <c r="K270" s="4"/>
      <c r="L270" s="4"/>
      <c r="M270" s="4"/>
      <c r="N270" s="4"/>
      <c r="O270" s="4"/>
      <c r="P270" s="4"/>
      <c r="Q270" s="226" t="str">
        <f t="shared" si="19"/>
        <v>043610</v>
      </c>
      <c r="R270" s="241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</row>
    <row r="271" spans="1:35">
      <c r="A271" s="226" t="str">
        <f t="shared" si="18"/>
        <v>MAI</v>
      </c>
      <c r="B271" s="4">
        <f t="shared" si="16"/>
        <v>22</v>
      </c>
      <c r="C271" s="4" t="str">
        <f t="shared" si="17"/>
        <v>DIMANCHE</v>
      </c>
      <c r="D271" s="13">
        <v>43611</v>
      </c>
      <c r="E271" s="17"/>
      <c r="F271" s="17"/>
      <c r="G271" s="17"/>
      <c r="H271" s="17"/>
      <c r="I271" s="4"/>
      <c r="J271" s="4"/>
      <c r="K271" s="4"/>
      <c r="L271" s="4"/>
      <c r="M271" s="4"/>
      <c r="N271" s="4"/>
      <c r="O271" s="4"/>
      <c r="P271" s="4"/>
      <c r="Q271" s="226" t="str">
        <f t="shared" si="19"/>
        <v>043611</v>
      </c>
      <c r="R271" s="240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</row>
    <row r="272" spans="1:35">
      <c r="A272" s="226" t="str">
        <f t="shared" si="18"/>
        <v>MAI</v>
      </c>
      <c r="B272" s="4">
        <f t="shared" si="16"/>
        <v>22</v>
      </c>
      <c r="C272" s="4" t="str">
        <f t="shared" si="17"/>
        <v>LUNDI</v>
      </c>
      <c r="D272" s="13">
        <v>43612</v>
      </c>
      <c r="E272" s="17"/>
      <c r="F272" s="17"/>
      <c r="G272" s="17"/>
      <c r="H272" s="17"/>
      <c r="I272" s="4"/>
      <c r="J272" s="4"/>
      <c r="K272" s="4"/>
      <c r="L272" s="4"/>
      <c r="M272" s="4"/>
      <c r="N272" s="4"/>
      <c r="O272" s="4"/>
      <c r="P272" s="4"/>
      <c r="Q272" s="226" t="str">
        <f t="shared" si="19"/>
        <v>043612</v>
      </c>
      <c r="R272" s="241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</row>
    <row r="273" spans="1:35">
      <c r="A273" s="226" t="str">
        <f t="shared" si="18"/>
        <v>MAI</v>
      </c>
      <c r="B273" s="4">
        <f t="shared" ref="B273:B336" si="20">WEEKNUM(D273)</f>
        <v>22</v>
      </c>
      <c r="C273" s="4" t="str">
        <f t="shared" si="17"/>
        <v>MARDI</v>
      </c>
      <c r="D273" s="13">
        <v>43613</v>
      </c>
      <c r="E273" s="17"/>
      <c r="F273" s="17"/>
      <c r="G273" s="17"/>
      <c r="H273" s="17"/>
      <c r="I273" s="4"/>
      <c r="J273" s="4"/>
      <c r="K273" s="4"/>
      <c r="L273" s="4"/>
      <c r="M273" s="4"/>
      <c r="N273" s="4"/>
      <c r="O273" s="4"/>
      <c r="P273" s="4"/>
      <c r="Q273" s="226" t="str">
        <f t="shared" si="19"/>
        <v>043613</v>
      </c>
      <c r="R273" s="241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</row>
    <row r="274" spans="1:35">
      <c r="A274" s="226" t="str">
        <f t="shared" si="18"/>
        <v>MAI</v>
      </c>
      <c r="B274" s="4">
        <f t="shared" si="20"/>
        <v>22</v>
      </c>
      <c r="C274" s="4" t="str">
        <f t="shared" si="17"/>
        <v>MERCREDI</v>
      </c>
      <c r="D274" s="13">
        <v>43614</v>
      </c>
      <c r="E274" s="17"/>
      <c r="F274" s="17"/>
      <c r="G274" s="17"/>
      <c r="H274" s="17"/>
      <c r="I274" s="4"/>
      <c r="J274" s="4"/>
      <c r="K274" s="4"/>
      <c r="L274" s="4"/>
      <c r="M274" s="4"/>
      <c r="N274" s="4"/>
      <c r="O274" s="4"/>
      <c r="P274" s="4"/>
      <c r="Q274" s="226" t="str">
        <f t="shared" si="19"/>
        <v>043614</v>
      </c>
      <c r="R274" s="241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</row>
    <row r="275" spans="1:35">
      <c r="A275" s="226" t="str">
        <f t="shared" si="18"/>
        <v>MAI</v>
      </c>
      <c r="B275" s="4">
        <f t="shared" si="20"/>
        <v>22</v>
      </c>
      <c r="C275" s="4" t="str">
        <f t="shared" si="17"/>
        <v>JEUDI</v>
      </c>
      <c r="D275" s="13">
        <v>43615</v>
      </c>
      <c r="E275" s="17"/>
      <c r="F275" s="17"/>
      <c r="G275" s="17"/>
      <c r="H275" s="17"/>
      <c r="I275" s="4"/>
      <c r="J275" s="4"/>
      <c r="K275" s="4"/>
      <c r="L275" s="4"/>
      <c r="M275" s="4"/>
      <c r="N275" s="4"/>
      <c r="O275" s="4"/>
      <c r="P275" s="4"/>
      <c r="Q275" s="226" t="str">
        <f t="shared" si="19"/>
        <v>043615</v>
      </c>
      <c r="R275" s="241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</row>
    <row r="276" spans="1:35">
      <c r="A276" s="226" t="str">
        <f t="shared" si="18"/>
        <v>MAI</v>
      </c>
      <c r="B276" s="4">
        <f t="shared" si="20"/>
        <v>22</v>
      </c>
      <c r="C276" s="4" t="str">
        <f t="shared" si="17"/>
        <v>VENDREDI</v>
      </c>
      <c r="D276" s="13">
        <v>43616</v>
      </c>
      <c r="E276" s="17"/>
      <c r="F276" s="17"/>
      <c r="G276" s="17"/>
      <c r="H276" s="17"/>
      <c r="I276" s="4"/>
      <c r="J276" s="4"/>
      <c r="K276" s="4"/>
      <c r="L276" s="4"/>
      <c r="M276" s="4"/>
      <c r="N276" s="4"/>
      <c r="O276" s="4"/>
      <c r="P276" s="4"/>
      <c r="Q276" s="226" t="str">
        <f t="shared" si="19"/>
        <v>043616</v>
      </c>
      <c r="R276" s="241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</row>
    <row r="277" spans="1:35">
      <c r="A277" s="226" t="str">
        <f t="shared" si="18"/>
        <v>JUIN</v>
      </c>
      <c r="B277" s="4">
        <f t="shared" si="20"/>
        <v>22</v>
      </c>
      <c r="C277" s="4" t="str">
        <f t="shared" si="17"/>
        <v>SAMEDI</v>
      </c>
      <c r="D277" s="13">
        <v>43617</v>
      </c>
      <c r="E277" s="17"/>
      <c r="F277" s="17"/>
      <c r="G277" s="17"/>
      <c r="H277" s="17"/>
      <c r="I277" s="4"/>
      <c r="J277" s="4"/>
      <c r="K277" s="4"/>
      <c r="L277" s="4"/>
      <c r="M277" s="4"/>
      <c r="N277" s="4"/>
      <c r="O277" s="4"/>
      <c r="P277" s="4"/>
      <c r="Q277" s="226" t="str">
        <f t="shared" si="19"/>
        <v>043617</v>
      </c>
      <c r="R277" s="241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</row>
    <row r="278" spans="1:35">
      <c r="A278" s="226" t="str">
        <f t="shared" si="18"/>
        <v>JUIN</v>
      </c>
      <c r="B278" s="4">
        <f t="shared" si="20"/>
        <v>23</v>
      </c>
      <c r="C278" s="4" t="str">
        <f t="shared" si="17"/>
        <v>DIMANCHE</v>
      </c>
      <c r="D278" s="13">
        <v>43618</v>
      </c>
      <c r="E278" s="17"/>
      <c r="F278" s="17"/>
      <c r="G278" s="17"/>
      <c r="H278" s="17"/>
      <c r="I278" s="4"/>
      <c r="J278" s="4"/>
      <c r="K278" s="4"/>
      <c r="L278" s="4"/>
      <c r="M278" s="4"/>
      <c r="N278" s="4"/>
      <c r="O278" s="4"/>
      <c r="P278" s="4"/>
      <c r="Q278" s="226" t="str">
        <f t="shared" si="19"/>
        <v>043618</v>
      </c>
      <c r="R278" s="240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</row>
    <row r="279" spans="1:35">
      <c r="A279" s="226" t="str">
        <f t="shared" si="18"/>
        <v>JUIN</v>
      </c>
      <c r="B279" s="4">
        <f t="shared" si="20"/>
        <v>23</v>
      </c>
      <c r="C279" s="4" t="str">
        <f t="shared" si="17"/>
        <v>LUNDI</v>
      </c>
      <c r="D279" s="13">
        <v>43619</v>
      </c>
      <c r="E279" s="17"/>
      <c r="F279" s="17"/>
      <c r="G279" s="17"/>
      <c r="H279" s="17"/>
      <c r="I279" s="4"/>
      <c r="J279" s="4"/>
      <c r="K279" s="4"/>
      <c r="L279" s="4"/>
      <c r="M279" s="4"/>
      <c r="N279" s="4"/>
      <c r="O279" s="4"/>
      <c r="P279" s="4"/>
      <c r="Q279" s="226" t="str">
        <f t="shared" si="19"/>
        <v>043619</v>
      </c>
      <c r="R279" s="241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</row>
    <row r="280" spans="1:35">
      <c r="A280" s="226" t="str">
        <f t="shared" si="18"/>
        <v>JUIN</v>
      </c>
      <c r="B280" s="4">
        <f t="shared" si="20"/>
        <v>23</v>
      </c>
      <c r="C280" s="4" t="str">
        <f t="shared" si="17"/>
        <v>MARDI</v>
      </c>
      <c r="D280" s="13">
        <v>43620</v>
      </c>
      <c r="E280" s="17"/>
      <c r="F280" s="17"/>
      <c r="G280" s="17"/>
      <c r="H280" s="17"/>
      <c r="I280" s="4"/>
      <c r="J280" s="4"/>
      <c r="K280" s="4"/>
      <c r="L280" s="4"/>
      <c r="M280" s="4"/>
      <c r="N280" s="4"/>
      <c r="O280" s="4"/>
      <c r="P280" s="4"/>
      <c r="Q280" s="226" t="str">
        <f t="shared" si="19"/>
        <v>043620</v>
      </c>
      <c r="R280" s="241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</row>
    <row r="281" spans="1:35">
      <c r="A281" s="226" t="str">
        <f t="shared" si="18"/>
        <v>JUIN</v>
      </c>
      <c r="B281" s="4">
        <f t="shared" si="20"/>
        <v>23</v>
      </c>
      <c r="C281" s="4" t="str">
        <f t="shared" si="17"/>
        <v>MERCREDI</v>
      </c>
      <c r="D281" s="13">
        <v>43621</v>
      </c>
      <c r="E281" s="17"/>
      <c r="F281" s="17"/>
      <c r="G281" s="17"/>
      <c r="H281" s="17"/>
      <c r="I281" s="4"/>
      <c r="J281" s="4"/>
      <c r="K281" s="4"/>
      <c r="L281" s="4"/>
      <c r="M281" s="4"/>
      <c r="N281" s="4"/>
      <c r="O281" s="4"/>
      <c r="P281" s="4"/>
      <c r="Q281" s="226" t="str">
        <f t="shared" si="19"/>
        <v>043621</v>
      </c>
      <c r="R281" s="241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</row>
    <row r="282" spans="1:35">
      <c r="A282" s="226" t="str">
        <f t="shared" si="18"/>
        <v>JUIN</v>
      </c>
      <c r="B282" s="4">
        <f t="shared" si="20"/>
        <v>23</v>
      </c>
      <c r="C282" s="4" t="str">
        <f t="shared" si="17"/>
        <v>JEUDI</v>
      </c>
      <c r="D282" s="13">
        <v>43622</v>
      </c>
      <c r="E282" s="17"/>
      <c r="F282" s="17"/>
      <c r="G282" s="17"/>
      <c r="H282" s="17"/>
      <c r="I282" s="4"/>
      <c r="J282" s="4"/>
      <c r="K282" s="4"/>
      <c r="L282" s="4"/>
      <c r="M282" s="4"/>
      <c r="N282" s="4"/>
      <c r="O282" s="4"/>
      <c r="P282" s="4"/>
      <c r="Q282" s="226" t="str">
        <f t="shared" si="19"/>
        <v>043622</v>
      </c>
      <c r="R282" s="241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</row>
    <row r="283" spans="1:35">
      <c r="A283" s="226" t="str">
        <f t="shared" si="18"/>
        <v>JUIN</v>
      </c>
      <c r="B283" s="4">
        <f t="shared" si="20"/>
        <v>23</v>
      </c>
      <c r="C283" s="4" t="str">
        <f t="shared" si="17"/>
        <v>VENDREDI</v>
      </c>
      <c r="D283" s="13">
        <v>43623</v>
      </c>
      <c r="E283" s="17"/>
      <c r="F283" s="17"/>
      <c r="G283" s="17"/>
      <c r="H283" s="17"/>
      <c r="I283" s="4"/>
      <c r="J283" s="4"/>
      <c r="K283" s="4"/>
      <c r="L283" s="4"/>
      <c r="M283" s="4"/>
      <c r="N283" s="4"/>
      <c r="O283" s="4"/>
      <c r="P283" s="4"/>
      <c r="Q283" s="226" t="str">
        <f t="shared" si="19"/>
        <v>043623</v>
      </c>
      <c r="R283" s="241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</row>
    <row r="284" spans="1:35">
      <c r="A284" s="226" t="str">
        <f t="shared" si="18"/>
        <v>JUIN</v>
      </c>
      <c r="B284" s="4">
        <f t="shared" si="20"/>
        <v>23</v>
      </c>
      <c r="C284" s="4" t="str">
        <f t="shared" si="17"/>
        <v>SAMEDI</v>
      </c>
      <c r="D284" s="13">
        <v>43624</v>
      </c>
      <c r="E284" s="17"/>
      <c r="F284" s="17"/>
      <c r="G284" s="17"/>
      <c r="H284" s="17"/>
      <c r="I284" s="4"/>
      <c r="J284" s="4"/>
      <c r="K284" s="4"/>
      <c r="L284" s="4"/>
      <c r="M284" s="4"/>
      <c r="N284" s="4"/>
      <c r="O284" s="4"/>
      <c r="P284" s="4"/>
      <c r="Q284" s="226" t="str">
        <f t="shared" si="19"/>
        <v>043624</v>
      </c>
      <c r="R284" s="241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</row>
    <row r="285" spans="1:35">
      <c r="A285" s="226" t="str">
        <f t="shared" si="18"/>
        <v>JUIN</v>
      </c>
      <c r="B285" s="4">
        <f t="shared" si="20"/>
        <v>24</v>
      </c>
      <c r="C285" s="4" t="str">
        <f t="shared" si="17"/>
        <v>DIMANCHE</v>
      </c>
      <c r="D285" s="13">
        <v>43625</v>
      </c>
      <c r="E285" s="17"/>
      <c r="F285" s="17"/>
      <c r="G285" s="17"/>
      <c r="H285" s="17"/>
      <c r="I285" s="4"/>
      <c r="J285" s="4"/>
      <c r="K285" s="4"/>
      <c r="L285" s="4"/>
      <c r="M285" s="4"/>
      <c r="N285" s="4"/>
      <c r="O285" s="4"/>
      <c r="P285" s="4"/>
      <c r="Q285" s="226" t="str">
        <f t="shared" si="19"/>
        <v>043625</v>
      </c>
      <c r="R285" s="240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</row>
    <row r="286" spans="1:35">
      <c r="A286" s="226" t="str">
        <f t="shared" si="18"/>
        <v>JUIN</v>
      </c>
      <c r="B286" s="4">
        <f t="shared" si="20"/>
        <v>24</v>
      </c>
      <c r="C286" s="4" t="str">
        <f t="shared" si="17"/>
        <v>LUNDI</v>
      </c>
      <c r="D286" s="13">
        <v>43626</v>
      </c>
      <c r="E286" s="17"/>
      <c r="F286" s="17"/>
      <c r="G286" s="17"/>
      <c r="H286" s="17"/>
      <c r="I286" s="4"/>
      <c r="J286" s="4"/>
      <c r="K286" s="4"/>
      <c r="L286" s="4"/>
      <c r="M286" s="4"/>
      <c r="N286" s="4"/>
      <c r="O286" s="4"/>
      <c r="P286" s="4"/>
      <c r="Q286" s="226" t="str">
        <f t="shared" si="19"/>
        <v>043626</v>
      </c>
      <c r="R286" s="241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</row>
    <row r="287" spans="1:35">
      <c r="A287" s="226" t="str">
        <f t="shared" si="18"/>
        <v>JUIN</v>
      </c>
      <c r="B287" s="4">
        <f t="shared" si="20"/>
        <v>24</v>
      </c>
      <c r="C287" s="4" t="str">
        <f t="shared" si="17"/>
        <v>MARDI</v>
      </c>
      <c r="D287" s="13">
        <v>43627</v>
      </c>
      <c r="E287" s="17"/>
      <c r="F287" s="17"/>
      <c r="G287" s="17"/>
      <c r="H287" s="17"/>
      <c r="I287" s="4"/>
      <c r="J287" s="4"/>
      <c r="K287" s="4"/>
      <c r="L287" s="4"/>
      <c r="M287" s="4"/>
      <c r="N287" s="4"/>
      <c r="O287" s="4"/>
      <c r="P287" s="4"/>
      <c r="Q287" s="226" t="str">
        <f t="shared" si="19"/>
        <v>043627</v>
      </c>
      <c r="R287" s="241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</row>
    <row r="288" spans="1:35">
      <c r="A288" s="226" t="str">
        <f t="shared" si="18"/>
        <v>JUIN</v>
      </c>
      <c r="B288" s="4">
        <f t="shared" si="20"/>
        <v>24</v>
      </c>
      <c r="C288" s="4" t="str">
        <f t="shared" si="17"/>
        <v>MERCREDI</v>
      </c>
      <c r="D288" s="13">
        <v>43628</v>
      </c>
      <c r="E288" s="17"/>
      <c r="F288" s="17"/>
      <c r="G288" s="17"/>
      <c r="H288" s="17"/>
      <c r="I288" s="4"/>
      <c r="J288" s="4"/>
      <c r="K288" s="4"/>
      <c r="L288" s="4"/>
      <c r="M288" s="4"/>
      <c r="N288" s="4"/>
      <c r="O288" s="4"/>
      <c r="P288" s="4"/>
      <c r="Q288" s="226" t="str">
        <f t="shared" si="19"/>
        <v>043628</v>
      </c>
      <c r="R288" s="241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</row>
    <row r="289" spans="1:35">
      <c r="A289" s="226" t="str">
        <f t="shared" si="18"/>
        <v>JUIN</v>
      </c>
      <c r="B289" s="4">
        <f t="shared" si="20"/>
        <v>24</v>
      </c>
      <c r="C289" s="4" t="str">
        <f t="shared" si="17"/>
        <v>JEUDI</v>
      </c>
      <c r="D289" s="13">
        <v>43629</v>
      </c>
      <c r="E289" s="17"/>
      <c r="F289" s="17"/>
      <c r="G289" s="17"/>
      <c r="H289" s="17"/>
      <c r="I289" s="4"/>
      <c r="J289" s="4"/>
      <c r="K289" s="4"/>
      <c r="L289" s="4"/>
      <c r="M289" s="4"/>
      <c r="N289" s="4"/>
      <c r="O289" s="4"/>
      <c r="P289" s="4"/>
      <c r="Q289" s="226" t="str">
        <f t="shared" si="19"/>
        <v>043629</v>
      </c>
      <c r="R289" s="241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</row>
    <row r="290" spans="1:35">
      <c r="A290" s="226" t="str">
        <f t="shared" si="18"/>
        <v>JUIN</v>
      </c>
      <c r="B290" s="4">
        <f t="shared" si="20"/>
        <v>24</v>
      </c>
      <c r="C290" s="4" t="str">
        <f t="shared" si="17"/>
        <v>VENDREDI</v>
      </c>
      <c r="D290" s="13">
        <v>43630</v>
      </c>
      <c r="E290" s="17"/>
      <c r="F290" s="17"/>
      <c r="G290" s="17"/>
      <c r="H290" s="17"/>
      <c r="I290" s="4"/>
      <c r="J290" s="4"/>
      <c r="K290" s="4"/>
      <c r="L290" s="4"/>
      <c r="M290" s="4"/>
      <c r="N290" s="4"/>
      <c r="O290" s="4"/>
      <c r="P290" s="4"/>
      <c r="Q290" s="226" t="str">
        <f t="shared" si="19"/>
        <v>043630</v>
      </c>
      <c r="R290" s="241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</row>
    <row r="291" spans="1:35">
      <c r="A291" s="226" t="str">
        <f t="shared" si="18"/>
        <v>JUIN</v>
      </c>
      <c r="B291" s="4">
        <f t="shared" si="20"/>
        <v>24</v>
      </c>
      <c r="C291" s="4" t="str">
        <f t="shared" si="17"/>
        <v>SAMEDI</v>
      </c>
      <c r="D291" s="13">
        <v>43631</v>
      </c>
      <c r="E291" s="17"/>
      <c r="F291" s="17"/>
      <c r="G291" s="17"/>
      <c r="H291" s="17"/>
      <c r="I291" s="4"/>
      <c r="J291" s="4"/>
      <c r="K291" s="4"/>
      <c r="L291" s="4"/>
      <c r="M291" s="4"/>
      <c r="N291" s="4"/>
      <c r="O291" s="4"/>
      <c r="P291" s="4"/>
      <c r="Q291" s="226" t="str">
        <f t="shared" si="19"/>
        <v>043631</v>
      </c>
      <c r="R291" s="241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</row>
    <row r="292" spans="1:35">
      <c r="A292" s="226" t="str">
        <f t="shared" si="18"/>
        <v>JUIN</v>
      </c>
      <c r="B292" s="4">
        <f t="shared" si="20"/>
        <v>25</v>
      </c>
      <c r="C292" s="4" t="str">
        <f t="shared" si="17"/>
        <v>DIMANCHE</v>
      </c>
      <c r="D292" s="13">
        <v>43632</v>
      </c>
      <c r="E292" s="17"/>
      <c r="F292" s="17"/>
      <c r="G292" s="17"/>
      <c r="H292" s="17"/>
      <c r="I292" s="4"/>
      <c r="J292" s="4"/>
      <c r="K292" s="4"/>
      <c r="L292" s="4"/>
      <c r="M292" s="4"/>
      <c r="N292" s="4"/>
      <c r="O292" s="4"/>
      <c r="P292" s="4"/>
      <c r="Q292" s="226" t="str">
        <f t="shared" si="19"/>
        <v>043632</v>
      </c>
      <c r="R292" s="240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</row>
    <row r="293" spans="1:35">
      <c r="A293" s="226" t="str">
        <f t="shared" si="18"/>
        <v>JUIN</v>
      </c>
      <c r="B293" s="4">
        <f t="shared" si="20"/>
        <v>25</v>
      </c>
      <c r="C293" s="4" t="str">
        <f t="shared" si="17"/>
        <v>LUNDI</v>
      </c>
      <c r="D293" s="13">
        <v>43633</v>
      </c>
      <c r="E293" s="17"/>
      <c r="F293" s="17"/>
      <c r="G293" s="17"/>
      <c r="H293" s="17"/>
      <c r="I293" s="4"/>
      <c r="J293" s="4"/>
      <c r="K293" s="4"/>
      <c r="L293" s="4"/>
      <c r="M293" s="4"/>
      <c r="N293" s="4"/>
      <c r="O293" s="4"/>
      <c r="P293" s="4"/>
      <c r="Q293" s="226" t="str">
        <f t="shared" si="19"/>
        <v>043633</v>
      </c>
      <c r="R293" s="241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</row>
    <row r="294" spans="1:35">
      <c r="A294" s="226" t="str">
        <f t="shared" si="18"/>
        <v>JUIN</v>
      </c>
      <c r="B294" s="4">
        <f t="shared" si="20"/>
        <v>25</v>
      </c>
      <c r="C294" s="4" t="str">
        <f t="shared" si="17"/>
        <v>MARDI</v>
      </c>
      <c r="D294" s="13">
        <v>43634</v>
      </c>
      <c r="E294" s="17"/>
      <c r="F294" s="17"/>
      <c r="G294" s="17"/>
      <c r="H294" s="17"/>
      <c r="I294" s="4"/>
      <c r="J294" s="4"/>
      <c r="K294" s="4"/>
      <c r="L294" s="4"/>
      <c r="M294" s="4"/>
      <c r="N294" s="4"/>
      <c r="O294" s="4"/>
      <c r="P294" s="4"/>
      <c r="Q294" s="226" t="str">
        <f t="shared" si="19"/>
        <v>043634</v>
      </c>
      <c r="R294" s="241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</row>
    <row r="295" spans="1:35">
      <c r="A295" s="226" t="str">
        <f t="shared" si="18"/>
        <v>JUIN</v>
      </c>
      <c r="B295" s="4">
        <f t="shared" si="20"/>
        <v>25</v>
      </c>
      <c r="C295" s="4" t="str">
        <f t="shared" si="17"/>
        <v>MERCREDI</v>
      </c>
      <c r="D295" s="13">
        <v>43635</v>
      </c>
      <c r="E295" s="17"/>
      <c r="F295" s="17"/>
      <c r="G295" s="17"/>
      <c r="H295" s="17"/>
      <c r="I295" s="4"/>
      <c r="J295" s="4"/>
      <c r="K295" s="4"/>
      <c r="L295" s="4"/>
      <c r="M295" s="4"/>
      <c r="N295" s="4"/>
      <c r="O295" s="4"/>
      <c r="P295" s="4"/>
      <c r="Q295" s="226" t="str">
        <f t="shared" si="19"/>
        <v>043635</v>
      </c>
      <c r="R295" s="241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</row>
    <row r="296" spans="1:35">
      <c r="A296" s="226" t="str">
        <f t="shared" si="18"/>
        <v>JUIN</v>
      </c>
      <c r="B296" s="4">
        <f t="shared" si="20"/>
        <v>25</v>
      </c>
      <c r="C296" s="4" t="str">
        <f t="shared" si="17"/>
        <v>JEUDI</v>
      </c>
      <c r="D296" s="13">
        <v>43636</v>
      </c>
      <c r="E296" s="17"/>
      <c r="F296" s="17"/>
      <c r="G296" s="17"/>
      <c r="H296" s="17"/>
      <c r="I296" s="4"/>
      <c r="J296" s="4"/>
      <c r="K296" s="4"/>
      <c r="L296" s="4"/>
      <c r="M296" s="4"/>
      <c r="N296" s="4"/>
      <c r="O296" s="4"/>
      <c r="P296" s="4"/>
      <c r="Q296" s="226" t="str">
        <f t="shared" si="19"/>
        <v>043636</v>
      </c>
      <c r="R296" s="241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</row>
    <row r="297" spans="1:35">
      <c r="A297" s="226" t="str">
        <f t="shared" si="18"/>
        <v>JUIN</v>
      </c>
      <c r="B297" s="4">
        <f t="shared" si="20"/>
        <v>25</v>
      </c>
      <c r="C297" s="4" t="str">
        <f t="shared" si="17"/>
        <v>VENDREDI</v>
      </c>
      <c r="D297" s="13">
        <v>43637</v>
      </c>
      <c r="E297" s="17"/>
      <c r="F297" s="17"/>
      <c r="G297" s="17"/>
      <c r="H297" s="17"/>
      <c r="I297" s="4"/>
      <c r="J297" s="4"/>
      <c r="K297" s="4"/>
      <c r="L297" s="4"/>
      <c r="M297" s="4"/>
      <c r="N297" s="4"/>
      <c r="O297" s="4"/>
      <c r="P297" s="4"/>
      <c r="Q297" s="226" t="str">
        <f t="shared" si="19"/>
        <v>043637</v>
      </c>
      <c r="R297" s="241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</row>
    <row r="298" spans="1:35">
      <c r="A298" s="226" t="str">
        <f t="shared" si="18"/>
        <v>JUIN</v>
      </c>
      <c r="B298" s="4">
        <f t="shared" si="20"/>
        <v>25</v>
      </c>
      <c r="C298" s="4" t="str">
        <f t="shared" si="17"/>
        <v>SAMEDI</v>
      </c>
      <c r="D298" s="13">
        <v>43638</v>
      </c>
      <c r="E298" s="17"/>
      <c r="F298" s="17"/>
      <c r="G298" s="17"/>
      <c r="H298" s="17"/>
      <c r="I298" s="4"/>
      <c r="J298" s="4"/>
      <c r="K298" s="4"/>
      <c r="L298" s="4"/>
      <c r="M298" s="4"/>
      <c r="N298" s="4"/>
      <c r="O298" s="4"/>
      <c r="P298" s="4"/>
      <c r="Q298" s="226" t="str">
        <f t="shared" si="19"/>
        <v>043638</v>
      </c>
      <c r="R298" s="241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</row>
    <row r="299" spans="1:35">
      <c r="A299" s="226" t="str">
        <f t="shared" si="18"/>
        <v>JUIN</v>
      </c>
      <c r="B299" s="4">
        <f t="shared" si="20"/>
        <v>26</v>
      </c>
      <c r="C299" s="4" t="str">
        <f t="shared" si="17"/>
        <v>DIMANCHE</v>
      </c>
      <c r="D299" s="13">
        <v>43639</v>
      </c>
      <c r="E299" s="17"/>
      <c r="F299" s="17"/>
      <c r="G299" s="17"/>
      <c r="H299" s="17"/>
      <c r="I299" s="4"/>
      <c r="J299" s="4"/>
      <c r="K299" s="4"/>
      <c r="L299" s="4"/>
      <c r="M299" s="4"/>
      <c r="N299" s="4"/>
      <c r="O299" s="4"/>
      <c r="P299" s="4"/>
      <c r="Q299" s="226" t="str">
        <f t="shared" si="19"/>
        <v>043639</v>
      </c>
      <c r="R299" s="240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</row>
    <row r="300" spans="1:35">
      <c r="A300" s="226" t="str">
        <f t="shared" si="18"/>
        <v>JUIN</v>
      </c>
      <c r="B300" s="4">
        <f t="shared" si="20"/>
        <v>26</v>
      </c>
      <c r="C300" s="4" t="str">
        <f t="shared" si="17"/>
        <v>LUNDI</v>
      </c>
      <c r="D300" s="13">
        <v>43640</v>
      </c>
      <c r="E300" s="17"/>
      <c r="F300" s="17"/>
      <c r="G300" s="17"/>
      <c r="H300" s="17"/>
      <c r="I300" s="4"/>
      <c r="J300" s="4"/>
      <c r="K300" s="4"/>
      <c r="L300" s="4"/>
      <c r="M300" s="4"/>
      <c r="N300" s="4"/>
      <c r="O300" s="4"/>
      <c r="P300" s="4"/>
      <c r="Q300" s="226" t="str">
        <f t="shared" si="19"/>
        <v>043640</v>
      </c>
      <c r="R300" s="241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</row>
    <row r="301" spans="1:35">
      <c r="A301" s="226" t="str">
        <f t="shared" si="18"/>
        <v>JUIN</v>
      </c>
      <c r="B301" s="4">
        <f t="shared" si="20"/>
        <v>26</v>
      </c>
      <c r="C301" s="4" t="str">
        <f t="shared" si="17"/>
        <v>MARDI</v>
      </c>
      <c r="D301" s="13">
        <v>43641</v>
      </c>
      <c r="E301" s="17"/>
      <c r="F301" s="17"/>
      <c r="G301" s="17"/>
      <c r="H301" s="17"/>
      <c r="I301" s="4"/>
      <c r="J301" s="4"/>
      <c r="K301" s="4"/>
      <c r="L301" s="4"/>
      <c r="M301" s="4"/>
      <c r="N301" s="4"/>
      <c r="O301" s="4"/>
      <c r="P301" s="4"/>
      <c r="Q301" s="226" t="str">
        <f t="shared" si="19"/>
        <v>043641</v>
      </c>
      <c r="R301" s="241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</row>
    <row r="302" spans="1:35">
      <c r="A302" s="226" t="str">
        <f t="shared" si="18"/>
        <v>JUIN</v>
      </c>
      <c r="B302" s="4">
        <f t="shared" si="20"/>
        <v>26</v>
      </c>
      <c r="C302" s="4" t="str">
        <f t="shared" si="17"/>
        <v>MERCREDI</v>
      </c>
      <c r="D302" s="13">
        <v>43642</v>
      </c>
      <c r="E302" s="17"/>
      <c r="F302" s="17"/>
      <c r="G302" s="17"/>
      <c r="H302" s="17"/>
      <c r="I302" s="4"/>
      <c r="J302" s="4"/>
      <c r="K302" s="4"/>
      <c r="L302" s="4"/>
      <c r="M302" s="4"/>
      <c r="N302" s="4"/>
      <c r="O302" s="4"/>
      <c r="P302" s="4"/>
      <c r="Q302" s="226" t="str">
        <f t="shared" si="19"/>
        <v>043642</v>
      </c>
      <c r="R302" s="241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</row>
    <row r="303" spans="1:35">
      <c r="A303" s="226" t="str">
        <f t="shared" si="18"/>
        <v>JUIN</v>
      </c>
      <c r="B303" s="4">
        <f t="shared" si="20"/>
        <v>26</v>
      </c>
      <c r="C303" s="4" t="str">
        <f t="shared" si="17"/>
        <v>JEUDI</v>
      </c>
      <c r="D303" s="13">
        <v>43643</v>
      </c>
      <c r="E303" s="17"/>
      <c r="F303" s="17"/>
      <c r="G303" s="17"/>
      <c r="H303" s="17"/>
      <c r="I303" s="4"/>
      <c r="J303" s="4"/>
      <c r="K303" s="4"/>
      <c r="L303" s="4"/>
      <c r="M303" s="4"/>
      <c r="N303" s="4"/>
      <c r="O303" s="4"/>
      <c r="P303" s="4"/>
      <c r="Q303" s="226" t="str">
        <f t="shared" si="19"/>
        <v>043643</v>
      </c>
      <c r="R303" s="241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</row>
    <row r="304" spans="1:35">
      <c r="A304" s="226" t="str">
        <f t="shared" si="18"/>
        <v>JUIN</v>
      </c>
      <c r="B304" s="4">
        <f t="shared" si="20"/>
        <v>26</v>
      </c>
      <c r="C304" s="4" t="str">
        <f t="shared" si="17"/>
        <v>VENDREDI</v>
      </c>
      <c r="D304" s="13">
        <v>43644</v>
      </c>
      <c r="E304" s="17"/>
      <c r="F304" s="17"/>
      <c r="G304" s="17"/>
      <c r="H304" s="17"/>
      <c r="I304" s="4"/>
      <c r="J304" s="4"/>
      <c r="K304" s="4"/>
      <c r="L304" s="4"/>
      <c r="M304" s="4"/>
      <c r="N304" s="4"/>
      <c r="O304" s="4"/>
      <c r="P304" s="4"/>
      <c r="Q304" s="226" t="str">
        <f t="shared" si="19"/>
        <v>043644</v>
      </c>
      <c r="R304" s="241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</row>
    <row r="305" spans="1:35">
      <c r="A305" s="226" t="str">
        <f t="shared" si="18"/>
        <v>JUIN</v>
      </c>
      <c r="B305" s="4">
        <f t="shared" si="20"/>
        <v>26</v>
      </c>
      <c r="C305" s="4" t="str">
        <f t="shared" si="17"/>
        <v>SAMEDI</v>
      </c>
      <c r="D305" s="13">
        <v>43645</v>
      </c>
      <c r="E305" s="17"/>
      <c r="F305" s="17"/>
      <c r="G305" s="17"/>
      <c r="H305" s="17"/>
      <c r="I305" s="4"/>
      <c r="J305" s="4"/>
      <c r="K305" s="4"/>
      <c r="L305" s="4"/>
      <c r="M305" s="4"/>
      <c r="N305" s="4"/>
      <c r="O305" s="4"/>
      <c r="P305" s="4"/>
      <c r="Q305" s="226" t="str">
        <f t="shared" si="19"/>
        <v>043645</v>
      </c>
      <c r="R305" s="241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</row>
    <row r="306" spans="1:35">
      <c r="A306" s="226" t="str">
        <f t="shared" si="18"/>
        <v>JUIN</v>
      </c>
      <c r="B306" s="4">
        <f t="shared" si="20"/>
        <v>27</v>
      </c>
      <c r="C306" s="4" t="str">
        <f t="shared" si="17"/>
        <v>DIMANCHE</v>
      </c>
      <c r="D306" s="13">
        <v>43646</v>
      </c>
      <c r="E306" s="17"/>
      <c r="F306" s="17"/>
      <c r="G306" s="17"/>
      <c r="H306" s="17"/>
      <c r="I306" s="4"/>
      <c r="J306" s="4"/>
      <c r="K306" s="4"/>
      <c r="L306" s="4"/>
      <c r="M306" s="4"/>
      <c r="N306" s="4"/>
      <c r="O306" s="4"/>
      <c r="P306" s="4"/>
      <c r="Q306" s="226" t="str">
        <f t="shared" si="19"/>
        <v>043646</v>
      </c>
      <c r="R306" s="240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</row>
    <row r="307" spans="1:35">
      <c r="A307" s="226" t="str">
        <f t="shared" si="18"/>
        <v>JUILLET</v>
      </c>
      <c r="B307" s="4">
        <f t="shared" si="20"/>
        <v>27</v>
      </c>
      <c r="C307" s="4" t="str">
        <f t="shared" si="17"/>
        <v>LUNDI</v>
      </c>
      <c r="D307" s="13">
        <v>43647</v>
      </c>
      <c r="E307" s="17"/>
      <c r="F307" s="17"/>
      <c r="G307" s="17"/>
      <c r="H307" s="17"/>
      <c r="I307" s="4"/>
      <c r="J307" s="4"/>
      <c r="K307" s="4"/>
      <c r="L307" s="4"/>
      <c r="M307" s="4"/>
      <c r="N307" s="4"/>
      <c r="O307" s="4"/>
      <c r="P307" s="4"/>
      <c r="Q307" s="226" t="str">
        <f t="shared" si="19"/>
        <v>043647</v>
      </c>
      <c r="R307" s="241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</row>
    <row r="308" spans="1:35">
      <c r="A308" s="226" t="str">
        <f t="shared" si="18"/>
        <v>JUILLET</v>
      </c>
      <c r="B308" s="4">
        <f t="shared" si="20"/>
        <v>27</v>
      </c>
      <c r="C308" s="4" t="str">
        <f t="shared" si="17"/>
        <v>MARDI</v>
      </c>
      <c r="D308" s="13">
        <v>43648</v>
      </c>
      <c r="E308" s="17"/>
      <c r="F308" s="17"/>
      <c r="G308" s="17"/>
      <c r="H308" s="17"/>
      <c r="I308" s="4"/>
      <c r="J308" s="4"/>
      <c r="K308" s="4"/>
      <c r="L308" s="4"/>
      <c r="M308" s="4"/>
      <c r="N308" s="4"/>
      <c r="O308" s="4"/>
      <c r="P308" s="4"/>
      <c r="Q308" s="226" t="str">
        <f t="shared" si="19"/>
        <v>043648</v>
      </c>
      <c r="R308" s="241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</row>
    <row r="309" spans="1:35">
      <c r="A309" s="226" t="str">
        <f t="shared" si="18"/>
        <v>JUILLET</v>
      </c>
      <c r="B309" s="4">
        <f t="shared" si="20"/>
        <v>27</v>
      </c>
      <c r="C309" s="4" t="str">
        <f t="shared" si="17"/>
        <v>MERCREDI</v>
      </c>
      <c r="D309" s="13">
        <v>43649</v>
      </c>
      <c r="E309" s="17"/>
      <c r="F309" s="17"/>
      <c r="G309" s="17"/>
      <c r="H309" s="17"/>
      <c r="I309" s="4"/>
      <c r="J309" s="4"/>
      <c r="K309" s="4"/>
      <c r="L309" s="4"/>
      <c r="M309" s="4"/>
      <c r="N309" s="4"/>
      <c r="O309" s="4"/>
      <c r="P309" s="4"/>
      <c r="Q309" s="226" t="str">
        <f t="shared" si="19"/>
        <v>043649</v>
      </c>
      <c r="R309" s="241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</row>
    <row r="310" spans="1:35">
      <c r="A310" s="226" t="str">
        <f t="shared" si="18"/>
        <v>JUILLET</v>
      </c>
      <c r="B310" s="4">
        <f t="shared" si="20"/>
        <v>27</v>
      </c>
      <c r="C310" s="4" t="str">
        <f t="shared" si="17"/>
        <v>JEUDI</v>
      </c>
      <c r="D310" s="13">
        <v>43650</v>
      </c>
      <c r="E310" s="17"/>
      <c r="F310" s="17"/>
      <c r="G310" s="17"/>
      <c r="H310" s="17"/>
      <c r="I310" s="4"/>
      <c r="J310" s="4"/>
      <c r="K310" s="4"/>
      <c r="L310" s="4"/>
      <c r="M310" s="4"/>
      <c r="N310" s="4"/>
      <c r="O310" s="4"/>
      <c r="P310" s="4"/>
      <c r="Q310" s="226" t="str">
        <f t="shared" si="19"/>
        <v>043650</v>
      </c>
      <c r="R310" s="241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</row>
    <row r="311" spans="1:35">
      <c r="A311" s="226" t="str">
        <f t="shared" si="18"/>
        <v>JUILLET</v>
      </c>
      <c r="B311" s="4">
        <f t="shared" si="20"/>
        <v>27</v>
      </c>
      <c r="C311" s="4" t="str">
        <f t="shared" si="17"/>
        <v>VENDREDI</v>
      </c>
      <c r="D311" s="13">
        <v>43651</v>
      </c>
      <c r="E311" s="17"/>
      <c r="F311" s="17"/>
      <c r="G311" s="17"/>
      <c r="H311" s="17"/>
      <c r="I311" s="4"/>
      <c r="J311" s="4"/>
      <c r="K311" s="4"/>
      <c r="L311" s="4"/>
      <c r="M311" s="4"/>
      <c r="N311" s="4"/>
      <c r="O311" s="4"/>
      <c r="P311" s="4"/>
      <c r="Q311" s="226" t="str">
        <f t="shared" si="19"/>
        <v>043651</v>
      </c>
      <c r="R311" s="241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</row>
    <row r="312" spans="1:35">
      <c r="A312" s="226" t="str">
        <f t="shared" si="18"/>
        <v>JUILLET</v>
      </c>
      <c r="B312" s="4">
        <f t="shared" si="20"/>
        <v>27</v>
      </c>
      <c r="C312" s="4" t="str">
        <f t="shared" si="17"/>
        <v>SAMEDI</v>
      </c>
      <c r="D312" s="13">
        <v>43652</v>
      </c>
      <c r="E312" s="17"/>
      <c r="F312" s="17"/>
      <c r="G312" s="17"/>
      <c r="H312" s="17"/>
      <c r="I312" s="4"/>
      <c r="J312" s="4"/>
      <c r="K312" s="4"/>
      <c r="L312" s="4"/>
      <c r="M312" s="4"/>
      <c r="N312" s="4"/>
      <c r="O312" s="4"/>
      <c r="P312" s="4"/>
      <c r="Q312" s="226" t="str">
        <f t="shared" si="19"/>
        <v>043652</v>
      </c>
      <c r="R312" s="241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</row>
    <row r="313" spans="1:35">
      <c r="A313" s="226" t="str">
        <f t="shared" si="18"/>
        <v>JUILLET</v>
      </c>
      <c r="B313" s="4">
        <f t="shared" si="20"/>
        <v>28</v>
      </c>
      <c r="C313" s="4" t="str">
        <f t="shared" si="17"/>
        <v>DIMANCHE</v>
      </c>
      <c r="D313" s="13">
        <v>43653</v>
      </c>
      <c r="E313" s="17"/>
      <c r="F313" s="17"/>
      <c r="G313" s="17"/>
      <c r="H313" s="17"/>
      <c r="I313" s="4"/>
      <c r="J313" s="4"/>
      <c r="K313" s="4"/>
      <c r="L313" s="4"/>
      <c r="M313" s="4"/>
      <c r="N313" s="4"/>
      <c r="O313" s="4"/>
      <c r="P313" s="4"/>
      <c r="Q313" s="226" t="str">
        <f t="shared" si="19"/>
        <v>043653</v>
      </c>
      <c r="R313" s="240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</row>
    <row r="314" spans="1:35">
      <c r="A314" s="226" t="str">
        <f t="shared" si="18"/>
        <v>JUILLET</v>
      </c>
      <c r="B314" s="4">
        <f t="shared" si="20"/>
        <v>28</v>
      </c>
      <c r="C314" s="4" t="str">
        <f t="shared" si="17"/>
        <v>LUNDI</v>
      </c>
      <c r="D314" s="13">
        <v>43654</v>
      </c>
      <c r="E314" s="17"/>
      <c r="F314" s="17"/>
      <c r="G314" s="17"/>
      <c r="H314" s="17"/>
      <c r="I314" s="4"/>
      <c r="J314" s="4"/>
      <c r="K314" s="4"/>
      <c r="L314" s="4"/>
      <c r="M314" s="4"/>
      <c r="N314" s="4"/>
      <c r="O314" s="4"/>
      <c r="P314" s="4"/>
      <c r="Q314" s="226" t="str">
        <f t="shared" si="19"/>
        <v>043654</v>
      </c>
      <c r="R314" s="241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</row>
    <row r="315" spans="1:35">
      <c r="A315" s="226" t="str">
        <f t="shared" si="18"/>
        <v>JUILLET</v>
      </c>
      <c r="B315" s="4">
        <f t="shared" si="20"/>
        <v>28</v>
      </c>
      <c r="C315" s="4" t="str">
        <f t="shared" si="17"/>
        <v>MARDI</v>
      </c>
      <c r="D315" s="13">
        <v>43655</v>
      </c>
      <c r="E315" s="17"/>
      <c r="F315" s="17"/>
      <c r="G315" s="17"/>
      <c r="H315" s="17"/>
      <c r="I315" s="4"/>
      <c r="J315" s="4"/>
      <c r="K315" s="4"/>
      <c r="L315" s="4"/>
      <c r="M315" s="4"/>
      <c r="N315" s="4"/>
      <c r="O315" s="4"/>
      <c r="P315" s="4"/>
      <c r="Q315" s="226" t="str">
        <f t="shared" si="19"/>
        <v>043655</v>
      </c>
      <c r="R315" s="241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</row>
    <row r="316" spans="1:35">
      <c r="A316" s="226" t="str">
        <f t="shared" si="18"/>
        <v>JUILLET</v>
      </c>
      <c r="B316" s="4">
        <f t="shared" si="20"/>
        <v>28</v>
      </c>
      <c r="C316" s="4" t="str">
        <f t="shared" si="17"/>
        <v>MERCREDI</v>
      </c>
      <c r="D316" s="13">
        <v>43656</v>
      </c>
      <c r="E316" s="17"/>
      <c r="F316" s="17"/>
      <c r="G316" s="17"/>
      <c r="H316" s="17"/>
      <c r="I316" s="4"/>
      <c r="J316" s="4"/>
      <c r="K316" s="4"/>
      <c r="L316" s="4"/>
      <c r="M316" s="4"/>
      <c r="N316" s="4"/>
      <c r="O316" s="4"/>
      <c r="P316" s="4"/>
      <c r="Q316" s="226" t="str">
        <f t="shared" si="19"/>
        <v>043656</v>
      </c>
      <c r="R316" s="241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</row>
    <row r="317" spans="1:35">
      <c r="A317" s="226" t="str">
        <f t="shared" si="18"/>
        <v>JUILLET</v>
      </c>
      <c r="B317" s="4">
        <f t="shared" si="20"/>
        <v>28</v>
      </c>
      <c r="C317" s="4" t="str">
        <f t="shared" si="17"/>
        <v>JEUDI</v>
      </c>
      <c r="D317" s="13">
        <v>43657</v>
      </c>
      <c r="E317" s="17"/>
      <c r="F317" s="17"/>
      <c r="G317" s="17"/>
      <c r="H317" s="17"/>
      <c r="I317" s="4"/>
      <c r="J317" s="4"/>
      <c r="K317" s="4"/>
      <c r="L317" s="4"/>
      <c r="M317" s="4"/>
      <c r="N317" s="4"/>
      <c r="O317" s="4"/>
      <c r="P317" s="4"/>
      <c r="Q317" s="226" t="str">
        <f t="shared" si="19"/>
        <v>043657</v>
      </c>
      <c r="R317" s="241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</row>
    <row r="318" spans="1:35">
      <c r="A318" s="226" t="str">
        <f t="shared" si="18"/>
        <v>JUILLET</v>
      </c>
      <c r="B318" s="4">
        <f t="shared" si="20"/>
        <v>28</v>
      </c>
      <c r="C318" s="4" t="str">
        <f t="shared" si="17"/>
        <v>VENDREDI</v>
      </c>
      <c r="D318" s="13">
        <v>43658</v>
      </c>
      <c r="E318" s="17"/>
      <c r="F318" s="17"/>
      <c r="G318" s="17"/>
      <c r="H318" s="17"/>
      <c r="I318" s="4"/>
      <c r="J318" s="4"/>
      <c r="K318" s="4"/>
      <c r="L318" s="4"/>
      <c r="M318" s="4"/>
      <c r="N318" s="4"/>
      <c r="O318" s="4"/>
      <c r="P318" s="4"/>
      <c r="Q318" s="226" t="str">
        <f t="shared" si="19"/>
        <v>043658</v>
      </c>
      <c r="R318" s="241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</row>
    <row r="319" spans="1:35">
      <c r="A319" s="226" t="str">
        <f t="shared" si="18"/>
        <v>JUILLET</v>
      </c>
      <c r="B319" s="4">
        <f t="shared" si="20"/>
        <v>28</v>
      </c>
      <c r="C319" s="4" t="str">
        <f t="shared" si="17"/>
        <v>SAMEDI</v>
      </c>
      <c r="D319" s="13">
        <v>43659</v>
      </c>
      <c r="E319" s="17"/>
      <c r="F319" s="17"/>
      <c r="G319" s="17"/>
      <c r="H319" s="17"/>
      <c r="I319" s="4"/>
      <c r="J319" s="4"/>
      <c r="K319" s="4"/>
      <c r="L319" s="4"/>
      <c r="M319" s="4"/>
      <c r="N319" s="4"/>
      <c r="O319" s="4"/>
      <c r="P319" s="4"/>
      <c r="Q319" s="226" t="str">
        <f t="shared" si="19"/>
        <v>043659</v>
      </c>
      <c r="R319" s="241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</row>
    <row r="320" spans="1:35">
      <c r="A320" s="226" t="str">
        <f t="shared" si="18"/>
        <v>JUILLET</v>
      </c>
      <c r="B320" s="4">
        <f t="shared" si="20"/>
        <v>29</v>
      </c>
      <c r="C320" s="4" t="str">
        <f t="shared" si="17"/>
        <v>DIMANCHE</v>
      </c>
      <c r="D320" s="13">
        <v>43660</v>
      </c>
      <c r="E320" s="17"/>
      <c r="F320" s="17"/>
      <c r="G320" s="17"/>
      <c r="H320" s="17"/>
      <c r="I320" s="4"/>
      <c r="J320" s="4"/>
      <c r="K320" s="4"/>
      <c r="L320" s="4"/>
      <c r="M320" s="4"/>
      <c r="N320" s="4"/>
      <c r="O320" s="4"/>
      <c r="P320" s="4"/>
      <c r="Q320" s="226" t="str">
        <f t="shared" si="19"/>
        <v>043660</v>
      </c>
      <c r="R320" s="240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</row>
    <row r="321" spans="1:35">
      <c r="A321" s="226" t="str">
        <f t="shared" si="18"/>
        <v>JUILLET</v>
      </c>
      <c r="B321" s="4">
        <f t="shared" si="20"/>
        <v>29</v>
      </c>
      <c r="C321" s="4" t="str">
        <f t="shared" si="17"/>
        <v>LUNDI</v>
      </c>
      <c r="D321" s="13">
        <v>43661</v>
      </c>
      <c r="E321" s="17"/>
      <c r="F321" s="17"/>
      <c r="G321" s="17"/>
      <c r="H321" s="17"/>
      <c r="I321" s="4"/>
      <c r="J321" s="4"/>
      <c r="K321" s="4"/>
      <c r="L321" s="4"/>
      <c r="M321" s="4"/>
      <c r="N321" s="4"/>
      <c r="O321" s="4"/>
      <c r="P321" s="4"/>
      <c r="Q321" s="226" t="str">
        <f t="shared" si="19"/>
        <v>043661</v>
      </c>
      <c r="R321" s="241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</row>
    <row r="322" spans="1:35">
      <c r="A322" s="226" t="str">
        <f t="shared" si="18"/>
        <v>JUILLET</v>
      </c>
      <c r="B322" s="4">
        <f t="shared" si="20"/>
        <v>29</v>
      </c>
      <c r="C322" s="4" t="str">
        <f t="shared" si="17"/>
        <v>MARDI</v>
      </c>
      <c r="D322" s="13">
        <v>43662</v>
      </c>
      <c r="E322" s="17"/>
      <c r="F322" s="17"/>
      <c r="G322" s="17"/>
      <c r="H322" s="17"/>
      <c r="I322" s="4"/>
      <c r="J322" s="4"/>
      <c r="K322" s="4"/>
      <c r="L322" s="4"/>
      <c r="M322" s="4"/>
      <c r="N322" s="4"/>
      <c r="O322" s="4"/>
      <c r="P322" s="4"/>
      <c r="Q322" s="226" t="str">
        <f t="shared" si="19"/>
        <v>043662</v>
      </c>
      <c r="R322" s="241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</row>
    <row r="323" spans="1:35">
      <c r="A323" s="226" t="str">
        <f t="shared" si="18"/>
        <v>JUILLET</v>
      </c>
      <c r="B323" s="4">
        <f t="shared" si="20"/>
        <v>29</v>
      </c>
      <c r="C323" s="4" t="str">
        <f t="shared" si="17"/>
        <v>MERCREDI</v>
      </c>
      <c r="D323" s="13">
        <v>43663</v>
      </c>
      <c r="E323" s="17"/>
      <c r="F323" s="17"/>
      <c r="G323" s="17"/>
      <c r="H323" s="17"/>
      <c r="I323" s="4"/>
      <c r="J323" s="4"/>
      <c r="K323" s="4"/>
      <c r="L323" s="4"/>
      <c r="M323" s="4"/>
      <c r="N323" s="4"/>
      <c r="O323" s="4"/>
      <c r="P323" s="4"/>
      <c r="Q323" s="226" t="str">
        <f t="shared" si="19"/>
        <v>043663</v>
      </c>
      <c r="R323" s="241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</row>
    <row r="324" spans="1:35">
      <c r="A324" s="226" t="str">
        <f t="shared" si="18"/>
        <v>JUILLET</v>
      </c>
      <c r="B324" s="4">
        <f t="shared" si="20"/>
        <v>29</v>
      </c>
      <c r="C324" s="4" t="str">
        <f t="shared" ref="C324:C367" si="21">CHOOSE(WEEKDAY(D324,11),"LUNDI","MARDI","MERCREDI","JEUDI","VENDREDI","SAMEDI","DIMANCHE")</f>
        <v>JEUDI</v>
      </c>
      <c r="D324" s="13">
        <v>43664</v>
      </c>
      <c r="E324" s="17"/>
      <c r="F324" s="17"/>
      <c r="G324" s="17"/>
      <c r="H324" s="17"/>
      <c r="I324" s="4"/>
      <c r="J324" s="4"/>
      <c r="K324" s="4"/>
      <c r="L324" s="4"/>
      <c r="M324" s="4"/>
      <c r="N324" s="4"/>
      <c r="O324" s="4"/>
      <c r="P324" s="4"/>
      <c r="Q324" s="226" t="str">
        <f t="shared" si="19"/>
        <v>043664</v>
      </c>
      <c r="R324" s="241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</row>
    <row r="325" spans="1:35">
      <c r="A325" s="226" t="str">
        <f t="shared" ref="A325:A367" si="22">CHOOSE(MONTH(D325),"JANVIER","FEVRIER","MARS","AVRIL","MAI","JUIN","JUILLET","AOUT","SEPTEMBRE","OCTOBRE","NOVEMBRE","DECEMBRE")</f>
        <v>JUILLET</v>
      </c>
      <c r="B325" s="4">
        <f t="shared" si="20"/>
        <v>29</v>
      </c>
      <c r="C325" s="4" t="str">
        <f t="shared" si="21"/>
        <v>VENDREDI</v>
      </c>
      <c r="D325" s="13">
        <v>43665</v>
      </c>
      <c r="E325" s="17"/>
      <c r="F325" s="17"/>
      <c r="G325" s="17"/>
      <c r="H325" s="17"/>
      <c r="I325" s="4"/>
      <c r="J325" s="4"/>
      <c r="K325" s="4"/>
      <c r="L325" s="4"/>
      <c r="M325" s="4"/>
      <c r="N325" s="4"/>
      <c r="O325" s="4"/>
      <c r="P325" s="4"/>
      <c r="Q325" s="226" t="str">
        <f t="shared" ref="Q325:Q367" si="23">CONCATENATE($Q$1,$D325)</f>
        <v>043665</v>
      </c>
      <c r="R325" s="241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</row>
    <row r="326" spans="1:35">
      <c r="A326" s="226" t="str">
        <f t="shared" si="22"/>
        <v>JUILLET</v>
      </c>
      <c r="B326" s="4">
        <f t="shared" si="20"/>
        <v>29</v>
      </c>
      <c r="C326" s="4" t="str">
        <f t="shared" si="21"/>
        <v>SAMEDI</v>
      </c>
      <c r="D326" s="13">
        <v>43666</v>
      </c>
      <c r="E326" s="17"/>
      <c r="F326" s="17"/>
      <c r="G326" s="17"/>
      <c r="H326" s="17"/>
      <c r="I326" s="4"/>
      <c r="J326" s="4"/>
      <c r="K326" s="4"/>
      <c r="L326" s="4"/>
      <c r="M326" s="4"/>
      <c r="N326" s="4"/>
      <c r="O326" s="4"/>
      <c r="P326" s="4"/>
      <c r="Q326" s="226" t="str">
        <f t="shared" si="23"/>
        <v>043666</v>
      </c>
      <c r="R326" s="241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</row>
    <row r="327" spans="1:35">
      <c r="A327" s="226" t="str">
        <f t="shared" si="22"/>
        <v>JUILLET</v>
      </c>
      <c r="B327" s="4">
        <f t="shared" si="20"/>
        <v>30</v>
      </c>
      <c r="C327" s="4" t="str">
        <f t="shared" si="21"/>
        <v>DIMANCHE</v>
      </c>
      <c r="D327" s="13">
        <v>43667</v>
      </c>
      <c r="E327" s="17"/>
      <c r="F327" s="17"/>
      <c r="G327" s="17"/>
      <c r="H327" s="17"/>
      <c r="I327" s="4"/>
      <c r="J327" s="4"/>
      <c r="K327" s="4"/>
      <c r="L327" s="4"/>
      <c r="M327" s="4"/>
      <c r="N327" s="4"/>
      <c r="O327" s="4"/>
      <c r="P327" s="4"/>
      <c r="Q327" s="226" t="str">
        <f t="shared" si="23"/>
        <v>043667</v>
      </c>
      <c r="R327" s="240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</row>
    <row r="328" spans="1:35">
      <c r="A328" s="226" t="str">
        <f t="shared" si="22"/>
        <v>JUILLET</v>
      </c>
      <c r="B328" s="4">
        <f t="shared" si="20"/>
        <v>30</v>
      </c>
      <c r="C328" s="4" t="str">
        <f t="shared" si="21"/>
        <v>LUNDI</v>
      </c>
      <c r="D328" s="13">
        <v>43668</v>
      </c>
      <c r="E328" s="17"/>
      <c r="F328" s="17"/>
      <c r="G328" s="17"/>
      <c r="H328" s="17"/>
      <c r="I328" s="4"/>
      <c r="J328" s="4"/>
      <c r="K328" s="4"/>
      <c r="L328" s="4"/>
      <c r="M328" s="4"/>
      <c r="N328" s="4"/>
      <c r="O328" s="4"/>
      <c r="P328" s="4"/>
      <c r="Q328" s="226" t="str">
        <f t="shared" si="23"/>
        <v>043668</v>
      </c>
      <c r="R328" s="241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</row>
    <row r="329" spans="1:35">
      <c r="A329" s="226" t="str">
        <f t="shared" si="22"/>
        <v>JUILLET</v>
      </c>
      <c r="B329" s="4">
        <f t="shared" si="20"/>
        <v>30</v>
      </c>
      <c r="C329" s="4" t="str">
        <f t="shared" si="21"/>
        <v>MARDI</v>
      </c>
      <c r="D329" s="13">
        <v>43669</v>
      </c>
      <c r="E329" s="17"/>
      <c r="F329" s="17"/>
      <c r="G329" s="17"/>
      <c r="H329" s="17"/>
      <c r="I329" s="4"/>
      <c r="J329" s="4"/>
      <c r="K329" s="4"/>
      <c r="L329" s="4"/>
      <c r="M329" s="4"/>
      <c r="N329" s="4"/>
      <c r="O329" s="4"/>
      <c r="P329" s="4"/>
      <c r="Q329" s="226" t="str">
        <f t="shared" si="23"/>
        <v>043669</v>
      </c>
      <c r="R329" s="241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</row>
    <row r="330" spans="1:35">
      <c r="A330" s="226" t="str">
        <f t="shared" si="22"/>
        <v>JUILLET</v>
      </c>
      <c r="B330" s="4">
        <f t="shared" si="20"/>
        <v>30</v>
      </c>
      <c r="C330" s="4" t="str">
        <f t="shared" si="21"/>
        <v>MERCREDI</v>
      </c>
      <c r="D330" s="13">
        <v>43670</v>
      </c>
      <c r="E330" s="17"/>
      <c r="F330" s="17"/>
      <c r="G330" s="17"/>
      <c r="H330" s="17"/>
      <c r="I330" s="4"/>
      <c r="J330" s="4"/>
      <c r="K330" s="4"/>
      <c r="L330" s="4"/>
      <c r="M330" s="4"/>
      <c r="N330" s="4"/>
      <c r="O330" s="4"/>
      <c r="P330" s="4"/>
      <c r="Q330" s="226" t="str">
        <f t="shared" si="23"/>
        <v>043670</v>
      </c>
      <c r="R330" s="241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</row>
    <row r="331" spans="1:35">
      <c r="A331" s="226" t="str">
        <f t="shared" si="22"/>
        <v>JUILLET</v>
      </c>
      <c r="B331" s="4">
        <f t="shared" si="20"/>
        <v>30</v>
      </c>
      <c r="C331" s="4" t="str">
        <f t="shared" si="21"/>
        <v>JEUDI</v>
      </c>
      <c r="D331" s="13">
        <v>43671</v>
      </c>
      <c r="E331" s="17"/>
      <c r="F331" s="17"/>
      <c r="G331" s="17"/>
      <c r="H331" s="17"/>
      <c r="I331" s="4"/>
      <c r="J331" s="4"/>
      <c r="K331" s="4"/>
      <c r="L331" s="4"/>
      <c r="M331" s="4"/>
      <c r="N331" s="4"/>
      <c r="O331" s="4"/>
      <c r="P331" s="4"/>
      <c r="Q331" s="226" t="str">
        <f t="shared" si="23"/>
        <v>043671</v>
      </c>
      <c r="R331" s="241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</row>
    <row r="332" spans="1:35">
      <c r="A332" s="226" t="str">
        <f t="shared" si="22"/>
        <v>JUILLET</v>
      </c>
      <c r="B332" s="4">
        <f t="shared" si="20"/>
        <v>30</v>
      </c>
      <c r="C332" s="4" t="str">
        <f t="shared" si="21"/>
        <v>VENDREDI</v>
      </c>
      <c r="D332" s="13">
        <v>43672</v>
      </c>
      <c r="E332" s="17"/>
      <c r="F332" s="17"/>
      <c r="G332" s="17"/>
      <c r="H332" s="17"/>
      <c r="I332" s="4"/>
      <c r="J332" s="4"/>
      <c r="K332" s="4"/>
      <c r="L332" s="4"/>
      <c r="M332" s="4"/>
      <c r="N332" s="4"/>
      <c r="O332" s="4"/>
      <c r="P332" s="4"/>
      <c r="Q332" s="226" t="str">
        <f t="shared" si="23"/>
        <v>043672</v>
      </c>
      <c r="R332" s="241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</row>
    <row r="333" spans="1:35">
      <c r="A333" s="226" t="str">
        <f t="shared" si="22"/>
        <v>JUILLET</v>
      </c>
      <c r="B333" s="4">
        <f t="shared" si="20"/>
        <v>30</v>
      </c>
      <c r="C333" s="4" t="str">
        <f t="shared" si="21"/>
        <v>SAMEDI</v>
      </c>
      <c r="D333" s="13">
        <v>43673</v>
      </c>
      <c r="E333" s="17"/>
      <c r="F333" s="17"/>
      <c r="G333" s="17"/>
      <c r="H333" s="17"/>
      <c r="I333" s="4"/>
      <c r="J333" s="4"/>
      <c r="K333" s="4"/>
      <c r="L333" s="4"/>
      <c r="M333" s="4"/>
      <c r="N333" s="4"/>
      <c r="O333" s="4"/>
      <c r="P333" s="4"/>
      <c r="Q333" s="226" t="str">
        <f t="shared" si="23"/>
        <v>043673</v>
      </c>
      <c r="R333" s="241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</row>
    <row r="334" spans="1:35">
      <c r="A334" s="226" t="str">
        <f t="shared" si="22"/>
        <v>JUILLET</v>
      </c>
      <c r="B334" s="4">
        <f t="shared" si="20"/>
        <v>31</v>
      </c>
      <c r="C334" s="4" t="str">
        <f t="shared" si="21"/>
        <v>DIMANCHE</v>
      </c>
      <c r="D334" s="13">
        <v>43674</v>
      </c>
      <c r="E334" s="17"/>
      <c r="F334" s="17"/>
      <c r="G334" s="17"/>
      <c r="H334" s="17"/>
      <c r="I334" s="4"/>
      <c r="J334" s="4"/>
      <c r="K334" s="4"/>
      <c r="L334" s="4"/>
      <c r="M334" s="4"/>
      <c r="N334" s="4"/>
      <c r="O334" s="4"/>
      <c r="P334" s="4"/>
      <c r="Q334" s="226" t="str">
        <f t="shared" si="23"/>
        <v>043674</v>
      </c>
      <c r="R334" s="240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</row>
    <row r="335" spans="1:35">
      <c r="A335" s="226" t="str">
        <f t="shared" si="22"/>
        <v>JUILLET</v>
      </c>
      <c r="B335" s="4">
        <f t="shared" si="20"/>
        <v>31</v>
      </c>
      <c r="C335" s="4" t="str">
        <f t="shared" si="21"/>
        <v>LUNDI</v>
      </c>
      <c r="D335" s="13">
        <v>43675</v>
      </c>
      <c r="E335" s="17"/>
      <c r="F335" s="17"/>
      <c r="G335" s="17"/>
      <c r="H335" s="17"/>
      <c r="I335" s="4"/>
      <c r="J335" s="4"/>
      <c r="K335" s="4"/>
      <c r="L335" s="4"/>
      <c r="M335" s="4"/>
      <c r="N335" s="4"/>
      <c r="O335" s="4"/>
      <c r="P335" s="4"/>
      <c r="Q335" s="226" t="str">
        <f t="shared" si="23"/>
        <v>043675</v>
      </c>
      <c r="R335" s="241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</row>
    <row r="336" spans="1:35">
      <c r="A336" s="226" t="str">
        <f t="shared" si="22"/>
        <v>JUILLET</v>
      </c>
      <c r="B336" s="4">
        <f t="shared" si="20"/>
        <v>31</v>
      </c>
      <c r="C336" s="4" t="str">
        <f t="shared" si="21"/>
        <v>MARDI</v>
      </c>
      <c r="D336" s="13">
        <v>43676</v>
      </c>
      <c r="E336" s="17"/>
      <c r="F336" s="17"/>
      <c r="G336" s="17"/>
      <c r="H336" s="17"/>
      <c r="I336" s="4"/>
      <c r="J336" s="4"/>
      <c r="K336" s="4"/>
      <c r="L336" s="4"/>
      <c r="M336" s="4"/>
      <c r="N336" s="4"/>
      <c r="O336" s="4"/>
      <c r="P336" s="4"/>
      <c r="Q336" s="226" t="str">
        <f t="shared" si="23"/>
        <v>043676</v>
      </c>
      <c r="R336" s="241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</row>
    <row r="337" spans="1:35">
      <c r="A337" s="226" t="str">
        <f t="shared" si="22"/>
        <v>JUILLET</v>
      </c>
      <c r="B337" s="4">
        <f t="shared" ref="B337:B367" si="24">WEEKNUM(D337)</f>
        <v>31</v>
      </c>
      <c r="C337" s="4" t="str">
        <f t="shared" si="21"/>
        <v>MERCREDI</v>
      </c>
      <c r="D337" s="13">
        <v>43677</v>
      </c>
      <c r="E337" s="17"/>
      <c r="F337" s="17"/>
      <c r="G337" s="17"/>
      <c r="H337" s="17"/>
      <c r="I337" s="4"/>
      <c r="J337" s="4"/>
      <c r="K337" s="4"/>
      <c r="L337" s="4"/>
      <c r="M337" s="4"/>
      <c r="N337" s="4"/>
      <c r="O337" s="4"/>
      <c r="P337" s="4"/>
      <c r="Q337" s="226" t="str">
        <f t="shared" si="23"/>
        <v>043677</v>
      </c>
      <c r="R337" s="241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</row>
    <row r="338" spans="1:35">
      <c r="A338" s="226" t="str">
        <f t="shared" si="22"/>
        <v>AOUT</v>
      </c>
      <c r="B338" s="4">
        <f t="shared" si="24"/>
        <v>31</v>
      </c>
      <c r="C338" s="4" t="str">
        <f t="shared" si="21"/>
        <v>JEUDI</v>
      </c>
      <c r="D338" s="13">
        <v>43678</v>
      </c>
      <c r="E338" s="17"/>
      <c r="F338" s="17"/>
      <c r="G338" s="17"/>
      <c r="H338" s="17"/>
      <c r="I338" s="4"/>
      <c r="J338" s="4"/>
      <c r="K338" s="4"/>
      <c r="L338" s="4"/>
      <c r="M338" s="4"/>
      <c r="N338" s="4"/>
      <c r="O338" s="4"/>
      <c r="P338" s="4"/>
      <c r="Q338" s="226" t="str">
        <f t="shared" si="23"/>
        <v>043678</v>
      </c>
      <c r="R338" s="241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</row>
    <row r="339" spans="1:35">
      <c r="A339" s="226" t="str">
        <f t="shared" si="22"/>
        <v>AOUT</v>
      </c>
      <c r="B339" s="4">
        <f t="shared" si="24"/>
        <v>31</v>
      </c>
      <c r="C339" s="4" t="str">
        <f t="shared" si="21"/>
        <v>VENDREDI</v>
      </c>
      <c r="D339" s="13">
        <v>43679</v>
      </c>
      <c r="E339" s="17"/>
      <c r="F339" s="17"/>
      <c r="G339" s="17"/>
      <c r="H339" s="17"/>
      <c r="I339" s="4"/>
      <c r="J339" s="4"/>
      <c r="K339" s="4"/>
      <c r="L339" s="4"/>
      <c r="M339" s="4"/>
      <c r="N339" s="4"/>
      <c r="O339" s="4"/>
      <c r="P339" s="4"/>
      <c r="Q339" s="226" t="str">
        <f t="shared" si="23"/>
        <v>043679</v>
      </c>
      <c r="R339" s="241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</row>
    <row r="340" spans="1:35">
      <c r="A340" s="226" t="str">
        <f t="shared" si="22"/>
        <v>AOUT</v>
      </c>
      <c r="B340" s="4">
        <f t="shared" si="24"/>
        <v>31</v>
      </c>
      <c r="C340" s="4" t="str">
        <f t="shared" si="21"/>
        <v>SAMEDI</v>
      </c>
      <c r="D340" s="13">
        <v>43680</v>
      </c>
      <c r="E340" s="17"/>
      <c r="F340" s="17"/>
      <c r="G340" s="17"/>
      <c r="H340" s="17"/>
      <c r="I340" s="4"/>
      <c r="J340" s="4"/>
      <c r="K340" s="4"/>
      <c r="L340" s="4"/>
      <c r="M340" s="4"/>
      <c r="N340" s="4"/>
      <c r="O340" s="4"/>
      <c r="P340" s="4"/>
      <c r="Q340" s="226" t="str">
        <f t="shared" si="23"/>
        <v>043680</v>
      </c>
      <c r="R340" s="241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</row>
    <row r="341" spans="1:35">
      <c r="A341" s="226" t="str">
        <f t="shared" si="22"/>
        <v>AOUT</v>
      </c>
      <c r="B341" s="4">
        <f t="shared" si="24"/>
        <v>32</v>
      </c>
      <c r="C341" s="4" t="str">
        <f t="shared" si="21"/>
        <v>DIMANCHE</v>
      </c>
      <c r="D341" s="13">
        <v>43681</v>
      </c>
      <c r="E341" s="17"/>
      <c r="F341" s="17"/>
      <c r="G341" s="17"/>
      <c r="H341" s="17"/>
      <c r="I341" s="4"/>
      <c r="J341" s="4"/>
      <c r="K341" s="4"/>
      <c r="L341" s="4"/>
      <c r="M341" s="4"/>
      <c r="N341" s="4"/>
      <c r="O341" s="4"/>
      <c r="P341" s="4"/>
      <c r="Q341" s="226" t="str">
        <f t="shared" si="23"/>
        <v>043681</v>
      </c>
      <c r="R341" s="240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</row>
    <row r="342" spans="1:35">
      <c r="A342" s="226" t="str">
        <f t="shared" si="22"/>
        <v>AOUT</v>
      </c>
      <c r="B342" s="4">
        <f t="shared" si="24"/>
        <v>32</v>
      </c>
      <c r="C342" s="4" t="str">
        <f t="shared" si="21"/>
        <v>LUNDI</v>
      </c>
      <c r="D342" s="13">
        <v>43682</v>
      </c>
      <c r="E342" s="17"/>
      <c r="F342" s="17"/>
      <c r="G342" s="17"/>
      <c r="H342" s="17"/>
      <c r="I342" s="4"/>
      <c r="J342" s="4"/>
      <c r="K342" s="4"/>
      <c r="L342" s="4"/>
      <c r="M342" s="4"/>
      <c r="N342" s="4"/>
      <c r="O342" s="4"/>
      <c r="P342" s="4"/>
      <c r="Q342" s="226" t="str">
        <f t="shared" si="23"/>
        <v>043682</v>
      </c>
      <c r="R342" s="241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</row>
    <row r="343" spans="1:35">
      <c r="A343" s="226" t="str">
        <f t="shared" si="22"/>
        <v>AOUT</v>
      </c>
      <c r="B343" s="4">
        <f t="shared" si="24"/>
        <v>32</v>
      </c>
      <c r="C343" s="4" t="str">
        <f t="shared" si="21"/>
        <v>MARDI</v>
      </c>
      <c r="D343" s="13">
        <v>43683</v>
      </c>
      <c r="E343" s="17"/>
      <c r="F343" s="17"/>
      <c r="G343" s="17"/>
      <c r="H343" s="17"/>
      <c r="I343" s="4"/>
      <c r="J343" s="4"/>
      <c r="K343" s="4"/>
      <c r="L343" s="4"/>
      <c r="M343" s="4"/>
      <c r="N343" s="4"/>
      <c r="O343" s="4"/>
      <c r="P343" s="4"/>
      <c r="Q343" s="226" t="str">
        <f t="shared" si="23"/>
        <v>043683</v>
      </c>
      <c r="R343" s="241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</row>
    <row r="344" spans="1:35">
      <c r="A344" s="226" t="str">
        <f t="shared" si="22"/>
        <v>AOUT</v>
      </c>
      <c r="B344" s="4">
        <f t="shared" si="24"/>
        <v>32</v>
      </c>
      <c r="C344" s="4" t="str">
        <f t="shared" si="21"/>
        <v>MERCREDI</v>
      </c>
      <c r="D344" s="13">
        <v>43684</v>
      </c>
      <c r="E344" s="17"/>
      <c r="F344" s="17"/>
      <c r="G344" s="17"/>
      <c r="H344" s="17"/>
      <c r="I344" s="4"/>
      <c r="J344" s="4"/>
      <c r="K344" s="4"/>
      <c r="L344" s="4"/>
      <c r="M344" s="4"/>
      <c r="N344" s="4"/>
      <c r="O344" s="4"/>
      <c r="P344" s="4"/>
      <c r="Q344" s="226" t="str">
        <f t="shared" si="23"/>
        <v>043684</v>
      </c>
      <c r="R344" s="241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</row>
    <row r="345" spans="1:35">
      <c r="A345" s="226" t="str">
        <f t="shared" si="22"/>
        <v>AOUT</v>
      </c>
      <c r="B345" s="4">
        <f t="shared" si="24"/>
        <v>32</v>
      </c>
      <c r="C345" s="4" t="str">
        <f t="shared" si="21"/>
        <v>JEUDI</v>
      </c>
      <c r="D345" s="13">
        <v>43685</v>
      </c>
      <c r="E345" s="17"/>
      <c r="F345" s="17"/>
      <c r="G345" s="17"/>
      <c r="H345" s="17"/>
      <c r="I345" s="4"/>
      <c r="J345" s="4"/>
      <c r="K345" s="4"/>
      <c r="L345" s="4"/>
      <c r="M345" s="4"/>
      <c r="N345" s="4"/>
      <c r="O345" s="4"/>
      <c r="P345" s="4"/>
      <c r="Q345" s="226" t="str">
        <f t="shared" si="23"/>
        <v>043685</v>
      </c>
      <c r="R345" s="241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</row>
    <row r="346" spans="1:35">
      <c r="A346" s="226" t="str">
        <f t="shared" si="22"/>
        <v>AOUT</v>
      </c>
      <c r="B346" s="4">
        <f t="shared" si="24"/>
        <v>32</v>
      </c>
      <c r="C346" s="4" t="str">
        <f t="shared" si="21"/>
        <v>VENDREDI</v>
      </c>
      <c r="D346" s="13">
        <v>43686</v>
      </c>
      <c r="E346" s="17"/>
      <c r="F346" s="17"/>
      <c r="G346" s="17"/>
      <c r="H346" s="17"/>
      <c r="I346" s="4"/>
      <c r="J346" s="4"/>
      <c r="K346" s="4"/>
      <c r="L346" s="4"/>
      <c r="M346" s="4"/>
      <c r="N346" s="4"/>
      <c r="O346" s="4"/>
      <c r="P346" s="4"/>
      <c r="Q346" s="226" t="str">
        <f t="shared" si="23"/>
        <v>043686</v>
      </c>
      <c r="R346" s="241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</row>
    <row r="347" spans="1:35">
      <c r="A347" s="226" t="str">
        <f t="shared" si="22"/>
        <v>AOUT</v>
      </c>
      <c r="B347" s="4">
        <f t="shared" si="24"/>
        <v>32</v>
      </c>
      <c r="C347" s="4" t="str">
        <f t="shared" si="21"/>
        <v>SAMEDI</v>
      </c>
      <c r="D347" s="13">
        <v>43687</v>
      </c>
      <c r="E347" s="17"/>
      <c r="F347" s="17"/>
      <c r="G347" s="17"/>
      <c r="H347" s="17"/>
      <c r="I347" s="4"/>
      <c r="J347" s="4"/>
      <c r="K347" s="4"/>
      <c r="L347" s="4"/>
      <c r="M347" s="4"/>
      <c r="N347" s="4"/>
      <c r="O347" s="4"/>
      <c r="P347" s="4"/>
      <c r="Q347" s="226" t="str">
        <f t="shared" si="23"/>
        <v>043687</v>
      </c>
      <c r="R347" s="241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</row>
    <row r="348" spans="1:35">
      <c r="A348" s="226" t="str">
        <f t="shared" si="22"/>
        <v>AOUT</v>
      </c>
      <c r="B348" s="4">
        <f t="shared" si="24"/>
        <v>33</v>
      </c>
      <c r="C348" s="4" t="str">
        <f t="shared" si="21"/>
        <v>DIMANCHE</v>
      </c>
      <c r="D348" s="13">
        <v>43688</v>
      </c>
      <c r="E348" s="17"/>
      <c r="F348" s="17"/>
      <c r="G348" s="17"/>
      <c r="H348" s="17"/>
      <c r="I348" s="4"/>
      <c r="J348" s="4"/>
      <c r="K348" s="4"/>
      <c r="L348" s="4"/>
      <c r="M348" s="4"/>
      <c r="N348" s="4"/>
      <c r="O348" s="4"/>
      <c r="P348" s="4"/>
      <c r="Q348" s="226" t="str">
        <f t="shared" si="23"/>
        <v>043688</v>
      </c>
      <c r="R348" s="240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</row>
    <row r="349" spans="1:35">
      <c r="A349" s="226" t="str">
        <f t="shared" si="22"/>
        <v>AOUT</v>
      </c>
      <c r="B349" s="4">
        <f t="shared" si="24"/>
        <v>33</v>
      </c>
      <c r="C349" s="4" t="str">
        <f t="shared" si="21"/>
        <v>LUNDI</v>
      </c>
      <c r="D349" s="13">
        <v>43689</v>
      </c>
      <c r="E349" s="17"/>
      <c r="F349" s="17"/>
      <c r="G349" s="17"/>
      <c r="H349" s="17"/>
      <c r="I349" s="4"/>
      <c r="J349" s="4"/>
      <c r="K349" s="4"/>
      <c r="L349" s="4"/>
      <c r="M349" s="4"/>
      <c r="N349" s="4"/>
      <c r="O349" s="4"/>
      <c r="P349" s="4"/>
      <c r="Q349" s="226" t="str">
        <f t="shared" si="23"/>
        <v>043689</v>
      </c>
      <c r="R349" s="241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</row>
    <row r="350" spans="1:35">
      <c r="A350" s="226" t="str">
        <f t="shared" si="22"/>
        <v>AOUT</v>
      </c>
      <c r="B350" s="4">
        <f t="shared" si="24"/>
        <v>33</v>
      </c>
      <c r="C350" s="4" t="str">
        <f t="shared" si="21"/>
        <v>MARDI</v>
      </c>
      <c r="D350" s="13">
        <v>43690</v>
      </c>
      <c r="E350" s="17"/>
      <c r="F350" s="17"/>
      <c r="G350" s="17"/>
      <c r="H350" s="17"/>
      <c r="I350" s="4"/>
      <c r="J350" s="4"/>
      <c r="K350" s="4"/>
      <c r="L350" s="4"/>
      <c r="M350" s="4"/>
      <c r="N350" s="4"/>
      <c r="O350" s="4"/>
      <c r="P350" s="4"/>
      <c r="Q350" s="226" t="str">
        <f t="shared" si="23"/>
        <v>043690</v>
      </c>
      <c r="R350" s="241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</row>
    <row r="351" spans="1:35">
      <c r="A351" s="226" t="str">
        <f t="shared" si="22"/>
        <v>AOUT</v>
      </c>
      <c r="B351" s="4">
        <f t="shared" si="24"/>
        <v>33</v>
      </c>
      <c r="C351" s="4" t="str">
        <f t="shared" si="21"/>
        <v>MERCREDI</v>
      </c>
      <c r="D351" s="13">
        <v>43691</v>
      </c>
      <c r="E351" s="17"/>
      <c r="F351" s="17"/>
      <c r="G351" s="17"/>
      <c r="H351" s="17"/>
      <c r="I351" s="4"/>
      <c r="J351" s="4"/>
      <c r="K351" s="4"/>
      <c r="L351" s="4"/>
      <c r="M351" s="4"/>
      <c r="N351" s="4"/>
      <c r="O351" s="4"/>
      <c r="P351" s="4"/>
      <c r="Q351" s="226" t="str">
        <f t="shared" si="23"/>
        <v>043691</v>
      </c>
      <c r="R351" s="241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</row>
    <row r="352" spans="1:35">
      <c r="A352" s="226" t="str">
        <f t="shared" si="22"/>
        <v>AOUT</v>
      </c>
      <c r="B352" s="4">
        <f t="shared" si="24"/>
        <v>33</v>
      </c>
      <c r="C352" s="4" t="str">
        <f t="shared" si="21"/>
        <v>JEUDI</v>
      </c>
      <c r="D352" s="13">
        <v>43692</v>
      </c>
      <c r="E352" s="17"/>
      <c r="F352" s="17"/>
      <c r="G352" s="17"/>
      <c r="H352" s="17"/>
      <c r="I352" s="4"/>
      <c r="J352" s="4"/>
      <c r="K352" s="4"/>
      <c r="L352" s="4"/>
      <c r="M352" s="4"/>
      <c r="N352" s="4"/>
      <c r="O352" s="4"/>
      <c r="P352" s="4"/>
      <c r="Q352" s="226" t="str">
        <f t="shared" si="23"/>
        <v>043692</v>
      </c>
      <c r="R352" s="241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</row>
    <row r="353" spans="1:35">
      <c r="A353" s="226" t="str">
        <f t="shared" si="22"/>
        <v>AOUT</v>
      </c>
      <c r="B353" s="4">
        <f t="shared" si="24"/>
        <v>33</v>
      </c>
      <c r="C353" s="4" t="str">
        <f t="shared" si="21"/>
        <v>VENDREDI</v>
      </c>
      <c r="D353" s="13">
        <v>43693</v>
      </c>
      <c r="E353" s="17"/>
      <c r="F353" s="17"/>
      <c r="G353" s="17"/>
      <c r="H353" s="17"/>
      <c r="I353" s="4"/>
      <c r="J353" s="4"/>
      <c r="K353" s="4"/>
      <c r="L353" s="4"/>
      <c r="M353" s="4"/>
      <c r="N353" s="4"/>
      <c r="O353" s="4"/>
      <c r="P353" s="4"/>
      <c r="Q353" s="226" t="str">
        <f t="shared" si="23"/>
        <v>043693</v>
      </c>
      <c r="R353" s="241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</row>
    <row r="354" spans="1:35">
      <c r="A354" s="226" t="str">
        <f t="shared" si="22"/>
        <v>AOUT</v>
      </c>
      <c r="B354" s="4">
        <f t="shared" si="24"/>
        <v>33</v>
      </c>
      <c r="C354" s="4" t="str">
        <f t="shared" si="21"/>
        <v>SAMEDI</v>
      </c>
      <c r="D354" s="13">
        <v>43694</v>
      </c>
      <c r="E354" s="17"/>
      <c r="F354" s="17"/>
      <c r="G354" s="17"/>
      <c r="H354" s="17"/>
      <c r="I354" s="4"/>
      <c r="J354" s="4"/>
      <c r="K354" s="4"/>
      <c r="L354" s="4"/>
      <c r="M354" s="4"/>
      <c r="N354" s="4"/>
      <c r="O354" s="4"/>
      <c r="P354" s="4"/>
      <c r="Q354" s="226" t="str">
        <f t="shared" si="23"/>
        <v>043694</v>
      </c>
      <c r="R354" s="241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</row>
    <row r="355" spans="1:35">
      <c r="A355" s="226" t="str">
        <f t="shared" si="22"/>
        <v>AOUT</v>
      </c>
      <c r="B355" s="4">
        <f t="shared" si="24"/>
        <v>34</v>
      </c>
      <c r="C355" s="4" t="str">
        <f t="shared" si="21"/>
        <v>DIMANCHE</v>
      </c>
      <c r="D355" s="13">
        <v>43695</v>
      </c>
      <c r="E355" s="17"/>
      <c r="F355" s="17"/>
      <c r="G355" s="17"/>
      <c r="H355" s="17"/>
      <c r="I355" s="4"/>
      <c r="J355" s="4"/>
      <c r="K355" s="4"/>
      <c r="L355" s="4"/>
      <c r="M355" s="4"/>
      <c r="N355" s="4"/>
      <c r="O355" s="4"/>
      <c r="P355" s="4"/>
      <c r="Q355" s="226" t="str">
        <f t="shared" si="23"/>
        <v>043695</v>
      </c>
      <c r="R355" s="240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</row>
    <row r="356" spans="1:35">
      <c r="A356" s="226" t="str">
        <f t="shared" si="22"/>
        <v>AOUT</v>
      </c>
      <c r="B356" s="4">
        <f t="shared" si="24"/>
        <v>34</v>
      </c>
      <c r="C356" s="4" t="str">
        <f t="shared" si="21"/>
        <v>LUNDI</v>
      </c>
      <c r="D356" s="13">
        <v>43696</v>
      </c>
      <c r="E356" s="17"/>
      <c r="F356" s="17"/>
      <c r="G356" s="17"/>
      <c r="H356" s="17"/>
      <c r="I356" s="4"/>
      <c r="J356" s="4"/>
      <c r="K356" s="4"/>
      <c r="L356" s="4"/>
      <c r="M356" s="4"/>
      <c r="N356" s="4"/>
      <c r="O356" s="4"/>
      <c r="P356" s="4"/>
      <c r="Q356" s="226" t="str">
        <f t="shared" si="23"/>
        <v>043696</v>
      </c>
      <c r="R356" s="241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</row>
    <row r="357" spans="1:35">
      <c r="A357" s="226" t="str">
        <f t="shared" si="22"/>
        <v>AOUT</v>
      </c>
      <c r="B357" s="4">
        <f t="shared" si="24"/>
        <v>34</v>
      </c>
      <c r="C357" s="4" t="str">
        <f t="shared" si="21"/>
        <v>MARDI</v>
      </c>
      <c r="D357" s="13">
        <v>43697</v>
      </c>
      <c r="E357" s="17"/>
      <c r="F357" s="17"/>
      <c r="G357" s="17"/>
      <c r="H357" s="17"/>
      <c r="I357" s="4"/>
      <c r="J357" s="4"/>
      <c r="K357" s="4"/>
      <c r="L357" s="4"/>
      <c r="M357" s="4"/>
      <c r="N357" s="4"/>
      <c r="O357" s="4"/>
      <c r="P357" s="4"/>
      <c r="Q357" s="226" t="str">
        <f t="shared" si="23"/>
        <v>043697</v>
      </c>
      <c r="R357" s="241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</row>
    <row r="358" spans="1:35">
      <c r="A358" s="226" t="str">
        <f t="shared" si="22"/>
        <v>AOUT</v>
      </c>
      <c r="B358" s="4">
        <f t="shared" si="24"/>
        <v>34</v>
      </c>
      <c r="C358" s="4" t="str">
        <f t="shared" si="21"/>
        <v>MERCREDI</v>
      </c>
      <c r="D358" s="13">
        <v>43698</v>
      </c>
      <c r="E358" s="17"/>
      <c r="F358" s="17"/>
      <c r="G358" s="17"/>
      <c r="H358" s="17"/>
      <c r="I358" s="4"/>
      <c r="J358" s="4"/>
      <c r="K358" s="4"/>
      <c r="L358" s="4"/>
      <c r="M358" s="4"/>
      <c r="N358" s="4"/>
      <c r="O358" s="4"/>
      <c r="P358" s="4"/>
      <c r="Q358" s="226" t="str">
        <f t="shared" si="23"/>
        <v>043698</v>
      </c>
      <c r="R358" s="241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</row>
    <row r="359" spans="1:35">
      <c r="A359" s="226" t="str">
        <f t="shared" si="22"/>
        <v>AOUT</v>
      </c>
      <c r="B359" s="4">
        <f t="shared" si="24"/>
        <v>34</v>
      </c>
      <c r="C359" s="4" t="str">
        <f t="shared" si="21"/>
        <v>JEUDI</v>
      </c>
      <c r="D359" s="13">
        <v>43699</v>
      </c>
      <c r="E359" s="17"/>
      <c r="F359" s="17"/>
      <c r="G359" s="17"/>
      <c r="H359" s="17"/>
      <c r="I359" s="4"/>
      <c r="J359" s="4"/>
      <c r="K359" s="4"/>
      <c r="L359" s="4"/>
      <c r="M359" s="4"/>
      <c r="N359" s="4"/>
      <c r="O359" s="4"/>
      <c r="P359" s="4"/>
      <c r="Q359" s="226" t="str">
        <f t="shared" si="23"/>
        <v>043699</v>
      </c>
      <c r="R359" s="241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</row>
    <row r="360" spans="1:35">
      <c r="A360" s="226" t="str">
        <f t="shared" si="22"/>
        <v>AOUT</v>
      </c>
      <c r="B360" s="4">
        <f t="shared" si="24"/>
        <v>34</v>
      </c>
      <c r="C360" s="4" t="str">
        <f t="shared" si="21"/>
        <v>VENDREDI</v>
      </c>
      <c r="D360" s="13">
        <v>43700</v>
      </c>
      <c r="E360" s="17"/>
      <c r="F360" s="17"/>
      <c r="G360" s="17"/>
      <c r="H360" s="17"/>
      <c r="I360" s="4"/>
      <c r="J360" s="4"/>
      <c r="K360" s="4"/>
      <c r="L360" s="4"/>
      <c r="M360" s="4"/>
      <c r="N360" s="4"/>
      <c r="O360" s="4"/>
      <c r="P360" s="4"/>
      <c r="Q360" s="226" t="str">
        <f t="shared" si="23"/>
        <v>043700</v>
      </c>
      <c r="R360" s="241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</row>
    <row r="361" spans="1:35">
      <c r="A361" s="226" t="str">
        <f t="shared" si="22"/>
        <v>AOUT</v>
      </c>
      <c r="B361" s="4">
        <f t="shared" si="24"/>
        <v>34</v>
      </c>
      <c r="C361" s="4" t="str">
        <f t="shared" si="21"/>
        <v>SAMEDI</v>
      </c>
      <c r="D361" s="13">
        <v>43701</v>
      </c>
      <c r="E361" s="17"/>
      <c r="F361" s="17"/>
      <c r="G361" s="17"/>
      <c r="H361" s="17"/>
      <c r="I361" s="4"/>
      <c r="J361" s="4"/>
      <c r="K361" s="4"/>
      <c r="L361" s="4"/>
      <c r="M361" s="4"/>
      <c r="N361" s="4"/>
      <c r="O361" s="4"/>
      <c r="P361" s="4"/>
      <c r="Q361" s="226" t="str">
        <f t="shared" si="23"/>
        <v>043701</v>
      </c>
      <c r="R361" s="241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</row>
    <row r="362" spans="1:35">
      <c r="A362" s="226" t="str">
        <f t="shared" si="22"/>
        <v>AOUT</v>
      </c>
      <c r="B362" s="4">
        <f t="shared" si="24"/>
        <v>35</v>
      </c>
      <c r="C362" s="4" t="str">
        <f t="shared" si="21"/>
        <v>DIMANCHE</v>
      </c>
      <c r="D362" s="13">
        <v>43702</v>
      </c>
      <c r="E362" s="17"/>
      <c r="F362" s="17"/>
      <c r="G362" s="17"/>
      <c r="H362" s="17"/>
      <c r="I362" s="4"/>
      <c r="J362" s="4"/>
      <c r="K362" s="4"/>
      <c r="L362" s="4"/>
      <c r="M362" s="4"/>
      <c r="N362" s="4"/>
      <c r="O362" s="4"/>
      <c r="P362" s="4"/>
      <c r="Q362" s="226" t="str">
        <f t="shared" si="23"/>
        <v>043702</v>
      </c>
      <c r="R362" s="240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</row>
    <row r="363" spans="1:35">
      <c r="A363" s="226" t="str">
        <f t="shared" si="22"/>
        <v>AOUT</v>
      </c>
      <c r="B363" s="4">
        <f t="shared" si="24"/>
        <v>35</v>
      </c>
      <c r="C363" s="4" t="str">
        <f t="shared" si="21"/>
        <v>LUNDI</v>
      </c>
      <c r="D363" s="13">
        <v>43703</v>
      </c>
      <c r="E363" s="17"/>
      <c r="F363" s="17"/>
      <c r="G363" s="17"/>
      <c r="H363" s="17"/>
      <c r="I363" s="4"/>
      <c r="J363" s="4"/>
      <c r="K363" s="4"/>
      <c r="L363" s="4"/>
      <c r="M363" s="4"/>
      <c r="N363" s="4"/>
      <c r="O363" s="4"/>
      <c r="P363" s="4"/>
      <c r="Q363" s="226" t="str">
        <f t="shared" si="23"/>
        <v>043703</v>
      </c>
      <c r="R363" s="241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</row>
    <row r="364" spans="1:35">
      <c r="A364" s="226" t="str">
        <f t="shared" si="22"/>
        <v>AOUT</v>
      </c>
      <c r="B364" s="4">
        <f t="shared" si="24"/>
        <v>35</v>
      </c>
      <c r="C364" s="4" t="str">
        <f t="shared" si="21"/>
        <v>MARDI</v>
      </c>
      <c r="D364" s="13">
        <v>43704</v>
      </c>
      <c r="E364" s="17"/>
      <c r="F364" s="17"/>
      <c r="G364" s="17"/>
      <c r="H364" s="17"/>
      <c r="I364" s="4"/>
      <c r="J364" s="4"/>
      <c r="K364" s="4"/>
      <c r="L364" s="4"/>
      <c r="M364" s="4"/>
      <c r="N364" s="4"/>
      <c r="O364" s="4"/>
      <c r="P364" s="4"/>
      <c r="Q364" s="226" t="str">
        <f t="shared" si="23"/>
        <v>043704</v>
      </c>
      <c r="R364" s="241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</row>
    <row r="365" spans="1:35">
      <c r="A365" s="226" t="str">
        <f t="shared" si="22"/>
        <v>AOUT</v>
      </c>
      <c r="B365" s="4">
        <f t="shared" si="24"/>
        <v>35</v>
      </c>
      <c r="C365" s="4" t="str">
        <f t="shared" si="21"/>
        <v>MERCREDI</v>
      </c>
      <c r="D365" s="13">
        <v>43705</v>
      </c>
      <c r="E365" s="17"/>
      <c r="F365" s="17"/>
      <c r="G365" s="17"/>
      <c r="H365" s="17"/>
      <c r="I365" s="4"/>
      <c r="J365" s="4"/>
      <c r="K365" s="4"/>
      <c r="L365" s="4"/>
      <c r="M365" s="4"/>
      <c r="N365" s="4"/>
      <c r="O365" s="4"/>
      <c r="P365" s="4"/>
      <c r="Q365" s="226" t="str">
        <f t="shared" si="23"/>
        <v>043705</v>
      </c>
      <c r="R365" s="241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</row>
    <row r="366" spans="1:35">
      <c r="A366" s="226" t="str">
        <f t="shared" si="22"/>
        <v>AOUT</v>
      </c>
      <c r="B366" s="4">
        <f t="shared" si="24"/>
        <v>35</v>
      </c>
      <c r="C366" s="4" t="str">
        <f t="shared" si="21"/>
        <v>JEUDI</v>
      </c>
      <c r="D366" s="13">
        <v>43706</v>
      </c>
      <c r="E366" s="17"/>
      <c r="F366" s="17"/>
      <c r="G366" s="17"/>
      <c r="H366" s="17"/>
      <c r="I366" s="4"/>
      <c r="J366" s="4"/>
      <c r="K366" s="4"/>
      <c r="L366" s="4"/>
      <c r="M366" s="4"/>
      <c r="N366" s="4"/>
      <c r="O366" s="4"/>
      <c r="P366" s="4"/>
      <c r="Q366" s="226" t="str">
        <f t="shared" si="23"/>
        <v>043706</v>
      </c>
      <c r="R366" s="241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</row>
    <row r="367" spans="1:35">
      <c r="A367" s="226" t="str">
        <f t="shared" si="22"/>
        <v>AOUT</v>
      </c>
      <c r="B367" s="4">
        <f t="shared" si="24"/>
        <v>35</v>
      </c>
      <c r="C367" s="4" t="str">
        <f t="shared" si="21"/>
        <v>VENDREDI</v>
      </c>
      <c r="D367" s="13">
        <v>43707</v>
      </c>
      <c r="E367" s="17"/>
      <c r="F367" s="17"/>
      <c r="G367" s="17"/>
      <c r="H367" s="17"/>
      <c r="I367" s="4"/>
      <c r="J367" s="4"/>
      <c r="K367" s="4"/>
      <c r="L367" s="4"/>
      <c r="M367" s="4"/>
      <c r="N367" s="4"/>
      <c r="O367" s="4"/>
      <c r="P367" s="4"/>
      <c r="Q367" s="226" t="str">
        <f t="shared" si="23"/>
        <v>043707</v>
      </c>
      <c r="R367" s="241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</row>
  </sheetData>
  <autoFilter ref="A2:C2"/>
  <conditionalFormatting sqref="A1:AI1521">
    <cfRule type="expression" dxfId="81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I367"/>
  <sheetViews>
    <sheetView topLeftCell="A2" workbookViewId="0">
      <selection activeCell="R4" sqref="R4"/>
    </sheetView>
  </sheetViews>
  <sheetFormatPr baseColWidth="10" defaultColWidth="10.83203125" defaultRowHeight="14" x14ac:dyDescent="0"/>
  <cols>
    <col min="1" max="1" width="15.83203125" style="3" customWidth="1"/>
    <col min="2" max="2" width="9.1640625" style="3" customWidth="1"/>
    <col min="3" max="3" width="12.6640625" style="3" customWidth="1"/>
    <col min="4" max="4" width="10.1640625" style="3" bestFit="1" customWidth="1"/>
    <col min="5" max="5" width="5.1640625" style="18" hidden="1" customWidth="1"/>
    <col min="6" max="7" width="5.5" style="18" hidden="1" customWidth="1"/>
    <col min="8" max="8" width="5.6640625" style="18" hidden="1" customWidth="1"/>
    <col min="9" max="9" width="5.6640625" style="3" hidden="1" customWidth="1"/>
    <col min="10" max="10" width="5.5" style="3" hidden="1" customWidth="1"/>
    <col min="11" max="11" width="5.6640625" style="3" hidden="1" customWidth="1"/>
    <col min="12" max="13" width="5.5" style="3" hidden="1" customWidth="1"/>
    <col min="14" max="14" width="5.6640625" style="3" hidden="1" customWidth="1"/>
    <col min="15" max="16" width="5.5" style="3" hidden="1" customWidth="1"/>
    <col min="17" max="17" width="13.1640625" style="3" bestFit="1" customWidth="1"/>
    <col min="18" max="18" width="7" style="242" bestFit="1" customWidth="1"/>
    <col min="19" max="34" width="5.6640625" style="3" hidden="1" customWidth="1"/>
    <col min="35" max="35" width="9.1640625" style="3" hidden="1" customWidth="1"/>
    <col min="36" max="16384" width="10.83203125" style="3"/>
  </cols>
  <sheetData>
    <row r="1" spans="1:35">
      <c r="A1" s="226"/>
      <c r="B1" s="226"/>
      <c r="C1" s="226"/>
      <c r="D1" s="10" t="s">
        <v>14</v>
      </c>
      <c r="E1" s="17">
        <v>1</v>
      </c>
      <c r="F1" s="17">
        <v>2</v>
      </c>
      <c r="G1" s="17">
        <v>3</v>
      </c>
      <c r="H1" s="17">
        <v>4</v>
      </c>
      <c r="I1" s="226">
        <v>5</v>
      </c>
      <c r="J1" s="226">
        <v>6</v>
      </c>
      <c r="K1" s="226">
        <v>7</v>
      </c>
      <c r="L1" s="226">
        <v>8</v>
      </c>
      <c r="M1" s="226">
        <v>9</v>
      </c>
      <c r="N1" s="226">
        <v>10</v>
      </c>
      <c r="O1" s="226">
        <v>11</v>
      </c>
      <c r="P1" s="226">
        <v>12</v>
      </c>
      <c r="Q1" s="226">
        <f>VLOOKUP(R1,XTIME!$A$1:P98,3,FALSE)</f>
        <v>0</v>
      </c>
      <c r="R1" s="226">
        <v>13</v>
      </c>
      <c r="S1" s="226">
        <v>14</v>
      </c>
      <c r="T1" s="226">
        <v>15</v>
      </c>
      <c r="U1" s="226">
        <v>16</v>
      </c>
      <c r="V1" s="226">
        <v>17</v>
      </c>
      <c r="W1" s="226">
        <v>18</v>
      </c>
      <c r="X1" s="226">
        <v>19</v>
      </c>
      <c r="Y1" s="226">
        <v>20</v>
      </c>
      <c r="Z1" s="226">
        <v>21</v>
      </c>
      <c r="AA1" s="226">
        <v>22</v>
      </c>
      <c r="AB1" s="226">
        <v>23</v>
      </c>
      <c r="AC1" s="226">
        <v>24</v>
      </c>
      <c r="AD1" s="226">
        <v>25</v>
      </c>
      <c r="AE1" s="226">
        <v>26</v>
      </c>
      <c r="AF1" s="226">
        <v>27</v>
      </c>
      <c r="AG1" s="226">
        <v>28</v>
      </c>
      <c r="AH1" s="226">
        <v>29</v>
      </c>
      <c r="AI1" s="226">
        <v>30</v>
      </c>
    </row>
    <row r="2" spans="1:35" ht="150" customHeight="1">
      <c r="A2" s="226" t="s">
        <v>20</v>
      </c>
      <c r="B2" s="226" t="s">
        <v>21</v>
      </c>
      <c r="C2" s="226" t="s">
        <v>22</v>
      </c>
      <c r="D2" s="238" t="s">
        <v>18</v>
      </c>
      <c r="E2" s="239" t="str">
        <f>CONCATENATE(VLOOKUP(E1,XTIME!$A$1:D22,2,FALSE),"                                                           ",VLOOKUP(E1,XTIME!$A$1:D22,3,FALSE)," ",VLOOKUP(E1,XTIME!$A$1:D22,4,FALSE))</f>
        <v>Coach                                                           JACKSON Phil</v>
      </c>
      <c r="F2" s="239" t="str">
        <f>CONCATENATE(VLOOKUP(F1,XTIME!$A$1:E22,2,FALSE),"                                                           ",VLOOKUP(F1,XTIME!$A$1:E22,3,FALSE)," ",VLOOKUP(F1,XTIME!$A$1:E22,4,FALSE))</f>
        <v xml:space="preserve">                                                            </v>
      </c>
      <c r="G2" s="239" t="str">
        <f>CONCATENATE(VLOOKUP(G1,XTIME!$A$1:F98,2,FALSE),"                                                           ",VLOOKUP(G1,XTIME!$A$1:F98,3,FALSE)," ",VLOOKUP(G1,XTIME!$A$1:F98,4,FALSE))</f>
        <v xml:space="preserve">                                                            </v>
      </c>
      <c r="H2" s="239" t="str">
        <f>CONCATENATE(VLOOKUP(H1,XTIME!$A$1:G98,2,FALSE),"                                                           ",VLOOKUP(H1,XTIME!$A$1:G98,3,FALSE)," ",VLOOKUP(H1,XTIME!$A$1:G98,4,FALSE))</f>
        <v xml:space="preserve">                                                            </v>
      </c>
      <c r="I2" s="227" t="str">
        <f>CONCATENATE(VLOOKUP(I1,XTIME!$A$1:H98,2,FALSE),"                                                           ",VLOOKUP(I1,XTIME!$A$1:H98,3,FALSE)," ",VLOOKUP(I1,XTIME!$A$1:H98,4,FALSE))</f>
        <v xml:space="preserve">                                                            </v>
      </c>
      <c r="J2" s="227" t="str">
        <f>CONCATENATE(VLOOKUP(J1,XTIME!$A$1:I98,2,FALSE),"                                                           ",VLOOKUP(J1,XTIME!$A$1:I98,3,FALSE)," ",VLOOKUP(J1,XTIME!$A$1:I98,4,FALSE))</f>
        <v xml:space="preserve">                                                            </v>
      </c>
      <c r="K2" s="227" t="str">
        <f>CONCATENATE(VLOOKUP(K1,XTIME!$A$1:J98,2,FALSE),"                                                           ",VLOOKUP(K1,XTIME!$A$1:J98,3,FALSE)," ",VLOOKUP(K1,XTIME!$A$1:J98,4,FALSE))</f>
        <v xml:space="preserve">                                                            </v>
      </c>
      <c r="L2" s="227" t="str">
        <f>CONCATENATE(VLOOKUP(L1,XTIME!$A$1:K98,2,FALSE),"                                                           ",VLOOKUP(L1,XTIME!$A$1:K98,3,FALSE)," ",VLOOKUP(L1,XTIME!$A$1:K98,4,FALSE))</f>
        <v xml:space="preserve">                                                            </v>
      </c>
      <c r="M2" s="227" t="str">
        <f>CONCATENATE(VLOOKUP(M1,XTIME!$A$1:L98,2,FALSE),"                                                           ",VLOOKUP(M1,XTIME!$A$1:L98,3,FALSE)," ",VLOOKUP(M1,XTIME!$A$1:L98,4,FALSE))</f>
        <v xml:space="preserve">                                                            </v>
      </c>
      <c r="N2" s="227" t="str">
        <f>CONCATENATE(VLOOKUP(N1,XTIME!$A$1:M98,2,FALSE),"                                                           ",VLOOKUP(N1,XTIME!$A$1:M98,3,FALSE)," ",VLOOKUP(N1,XTIME!$A$1:M98,4,FALSE))</f>
        <v xml:space="preserve">                                                            </v>
      </c>
      <c r="O2" s="227" t="str">
        <f>CONCATENATE(VLOOKUP(O1,XTIME!$A$1:N98,2,FALSE),"                                                           ",VLOOKUP(O1,XTIME!$A$1:N98,3,FALSE)," ",VLOOKUP(O1,XTIME!$A$1:N98,4,FALSE))</f>
        <v xml:space="preserve">                                                            </v>
      </c>
      <c r="P2" s="227" t="str">
        <f>CONCATENATE(VLOOKUP(P1,XTIME!$A$1:O98,2,FALSE),"                                                           ",VLOOKUP(P1,XTIME!$A$1:O98,3,FALSE)," ",VLOOKUP(P1,XTIME!$A$1:O98,4,FALSE))</f>
        <v xml:space="preserve">                                                            </v>
      </c>
      <c r="Q2" s="227" t="s">
        <v>128</v>
      </c>
      <c r="R2" s="227" t="str">
        <f>CONCATENATE(VLOOKUP(R1,XTIME!$A$1:P98,2,FALSE),"                                                           ",VLOOKUP(R1,XTIME!$A$1:P98,3,FALSE)," ",VLOOKUP(R1,XTIME!$A$1:P98,4,FALSE))</f>
        <v xml:space="preserve">                                                            </v>
      </c>
      <c r="S2" s="12" t="str">
        <f>CONCATENATE(VLOOKUP(S1,XTIME!$A$1:Q98,2,FALSE),"                                                           ",VLOOKUP(S1,XTIME!$A$1:Q98,3,FALSE)," ",VLOOKUP(S1,XTIME!$A$1:Q98,4,FALSE))</f>
        <v xml:space="preserve">                                                            </v>
      </c>
      <c r="T2" s="12" t="str">
        <f>CONCATENATE(VLOOKUP(T1,XTIME!$A$1:R98,2,FALSE),"                                                           ",VLOOKUP(T1,XTIME!$A$1:R98,3,FALSE)," ",VLOOKUP(T1,XTIME!$A$1:R98,4,FALSE))</f>
        <v xml:space="preserve">                                                            </v>
      </c>
      <c r="U2" s="12" t="str">
        <f>CONCATENATE(VLOOKUP(U1,XTIME!$A$1:S98,2,FALSE),"                                                           ",VLOOKUP(U1,XTIME!$A$1:S98,3,FALSE)," ",VLOOKUP(U1,XTIME!$A$1:S98,4,FALSE))</f>
        <v xml:space="preserve">                                                            </v>
      </c>
      <c r="V2" s="12" t="str">
        <f>CONCATENATE(VLOOKUP(V1,XTIME!$A$1:T98,2,FALSE),"                                                           ",VLOOKUP(V1,XTIME!$A$1:T98,3,FALSE)," ",VLOOKUP(V1,XTIME!$A$1:T98,4,FALSE))</f>
        <v xml:space="preserve">                                                            </v>
      </c>
      <c r="W2" s="12" t="str">
        <f>CONCATENATE(VLOOKUP(W1,XTIME!$A$1:U98,2,FALSE),"                                                           ",VLOOKUP(W1,XTIME!$A$1:U98,3,FALSE)," ",VLOOKUP(W1,XTIME!$A$1:U98,4,FALSE))</f>
        <v xml:space="preserve">                                                            </v>
      </c>
      <c r="X2" s="12" t="str">
        <f>CONCATENATE(VLOOKUP(X1,XTIME!$A$1:V98,2,FALSE),"                                                           ",VLOOKUP(X1,XTIME!$A$1:V98,3,FALSE)," ",VLOOKUP(X1,XTIME!$A$1:V98,4,FALSE))</f>
        <v xml:space="preserve">                                                            </v>
      </c>
      <c r="Y2" s="12" t="str">
        <f>CONCATENATE(VLOOKUP(Y1,XTIME!$A$1:W98,2,FALSE),"                                                           ",VLOOKUP(Y1,XTIME!$A$1:W98,3,FALSE)," ",VLOOKUP(Y1,XTIME!$A$1:W98,4,FALSE))</f>
        <v xml:space="preserve">                                                            </v>
      </c>
      <c r="Z2" s="12" t="str">
        <f>CONCATENATE(VLOOKUP(Z1,XTIME!$A$1:X98,2,FALSE),"                                                           ",VLOOKUP(Z1,XTIME!$A$1:X98,3,FALSE)," ",VLOOKUP(Z1,XTIME!$A$1:X98,4,FALSE))</f>
        <v xml:space="preserve">                                                            </v>
      </c>
      <c r="AA2" s="12" t="e">
        <f>CONCATENATE(VLOOKUP(AA1,XTIME!$A$1:Y98,2,FALSE),"                                                           ",VLOOKUP(AA1,XTIME!$A$1:Y98,3,FALSE)," ",VLOOKUP(AA1,XTIME!$A$1:Y98,4,FALSE))</f>
        <v>#N/A</v>
      </c>
      <c r="AB2" s="12" t="e">
        <f>CONCATENATE(VLOOKUP(AB1,XTIME!$A$1:Z98,2,FALSE),"                                                           ",VLOOKUP(AB1,XTIME!$A$1:Z98,3,FALSE)," ",VLOOKUP(AB1,XTIME!$A$1:Z98,4,FALSE))</f>
        <v>#N/A</v>
      </c>
      <c r="AC2" s="12" t="e">
        <f>CONCATENATE(VLOOKUP(AC1,XTIME!$A$1:AA98,2,FALSE),"                                                           ",VLOOKUP(AC1,XTIME!$A$1:AA98,3,FALSE)," ",VLOOKUP(AC1,XTIME!$A$1:AA98,4,FALSE))</f>
        <v>#N/A</v>
      </c>
      <c r="AD2" s="12" t="e">
        <f>CONCATENATE(VLOOKUP(AD1,XTIME!$A$1:AB98,2,FALSE),"                                                           ",VLOOKUP(AD1,XTIME!$A$1:AB98,3,FALSE)," ",VLOOKUP(AD1,XTIME!$A$1:AB98,4,FALSE))</f>
        <v>#N/A</v>
      </c>
      <c r="AE2" s="12" t="e">
        <f>CONCATENATE(VLOOKUP(AE1,XTIME!$A$1:AC98,2,FALSE),"                                                           ",VLOOKUP(AE1,XTIME!$A$1:AC98,3,FALSE)," ",VLOOKUP(AE1,XTIME!$A$1:AC98,4,FALSE))</f>
        <v>#N/A</v>
      </c>
      <c r="AF2" s="12" t="e">
        <f>CONCATENATE(VLOOKUP(AF1,XTIME!$A$1:AD98,2,FALSE),"                                                           ",VLOOKUP(AF1,XTIME!$A$1:AD98,3,FALSE)," ",VLOOKUP(AF1,XTIME!$A$1:AD98,4,FALSE))</f>
        <v>#N/A</v>
      </c>
      <c r="AG2" s="12" t="e">
        <f>CONCATENATE(VLOOKUP(AG1,XTIME!$A$1:AE98,2,FALSE),"                                                           ",VLOOKUP(AG1,XTIME!$A$1:AE98,3,FALSE)," ",VLOOKUP(AG1,XTIME!$A$1:AE98,4,FALSE))</f>
        <v>#N/A</v>
      </c>
      <c r="AH2" s="12" t="e">
        <f>CONCATENATE(VLOOKUP(AH1,XTIME!$A$1:AF98,2,FALSE),"                                                           ",VLOOKUP(AH1,XTIME!$A$1:AF98,3,FALSE)," ",VLOOKUP(AH1,XTIME!$A$1:AF98,4,FALSE))</f>
        <v>#N/A</v>
      </c>
      <c r="AI2" s="12" t="e">
        <f>CONCATENATE(VLOOKUP(AI1,XTIME!$A$1:AG98,2,FALSE),"                                                           ",VLOOKUP(AI1,XTIME!$A$1:AG98,3,FALSE)," ",VLOOKUP(AI1,XTIME!$A$1:AG98,4,FALSE))</f>
        <v>#N/A</v>
      </c>
    </row>
    <row r="3" spans="1:35">
      <c r="A3" s="226" t="str">
        <f>CHOOSE(MONTH(D3),"JANVIER","FEVRIER","MARS","AVRIL","MAI","JUIN","JUILLET","MARS","AVRIL","MAI","JUIN","JUILLET","AOUT","SEPTEMBRE","OCTOBRE","NOVEMBRE","DECEMBRE")</f>
        <v>JUILLET</v>
      </c>
      <c r="B3" s="226">
        <f>WEEKNUM(D3)</f>
        <v>27</v>
      </c>
      <c r="C3" s="226" t="str">
        <f>CHOOSE(WEEKDAY(D3,11),"LUNDI","MARDI","MERCREDI","JEUDI","VENDREDI","SAMEDI","DIMANCHE")</f>
        <v>DIMANCHE</v>
      </c>
      <c r="D3" s="13">
        <v>43282</v>
      </c>
      <c r="E3" s="17"/>
      <c r="F3" s="17"/>
      <c r="G3" s="17"/>
      <c r="H3" s="17"/>
      <c r="I3" s="226"/>
      <c r="J3" s="226"/>
      <c r="K3" s="226"/>
      <c r="L3" s="226"/>
      <c r="M3" s="226"/>
      <c r="N3" s="226"/>
      <c r="O3" s="226"/>
      <c r="P3" s="226"/>
      <c r="Q3" s="226"/>
      <c r="R3" s="226"/>
      <c r="S3" s="226"/>
      <c r="T3" s="226"/>
      <c r="U3" s="226"/>
      <c r="V3" s="226"/>
      <c r="W3" s="226"/>
      <c r="X3" s="226"/>
      <c r="Y3" s="226"/>
      <c r="Z3" s="226"/>
      <c r="AA3" s="226"/>
      <c r="AB3" s="226"/>
      <c r="AC3" s="226"/>
      <c r="AD3" s="226"/>
      <c r="AE3" s="226"/>
      <c r="AF3" s="226"/>
      <c r="AG3" s="226"/>
      <c r="AH3" s="226"/>
      <c r="AI3" s="226"/>
    </row>
    <row r="4" spans="1:35">
      <c r="A4" s="226" t="str">
        <f>CHOOSE(MONTH(D4),"JANVIER","FEVRIER","MARS","AVRIL","MAI","JUIN","JUILLET","AOUT","SEPTEMBRE","OCTOBRE","NOVEMBRE","DECEMBRE")</f>
        <v>SEPTEMBRE</v>
      </c>
      <c r="B4" s="226">
        <f t="shared" ref="B4:B15" si="0">WEEKNUM(D4)</f>
        <v>35</v>
      </c>
      <c r="C4" s="226" t="str">
        <f t="shared" ref="C4:C67" si="1">CHOOSE(WEEKDAY(D4,11),"LUNDI","MARDI","MERCREDI","JEUDI","VENDREDI","SAMEDI","DIMANCHE")</f>
        <v>SAMEDI</v>
      </c>
      <c r="D4" s="13">
        <v>43344</v>
      </c>
      <c r="E4" s="17"/>
      <c r="F4" s="17"/>
      <c r="G4" s="17">
        <v>5</v>
      </c>
      <c r="H4" s="17"/>
      <c r="I4" s="226"/>
      <c r="J4" s="226"/>
      <c r="K4" s="226"/>
      <c r="L4" s="226"/>
      <c r="M4" s="226"/>
      <c r="N4" s="226"/>
      <c r="O4" s="226"/>
      <c r="P4" s="226"/>
      <c r="Q4" s="226" t="str">
        <f>CONCATENATE($Q$1,$D4)</f>
        <v>043344</v>
      </c>
      <c r="R4" s="240"/>
      <c r="S4" s="226"/>
      <c r="T4" s="226"/>
      <c r="U4" s="226"/>
      <c r="V4" s="226"/>
      <c r="W4" s="226"/>
      <c r="X4" s="226"/>
      <c r="Y4" s="226"/>
      <c r="Z4" s="226"/>
      <c r="AA4" s="226"/>
      <c r="AB4" s="226"/>
      <c r="AC4" s="226"/>
      <c r="AD4" s="226"/>
      <c r="AE4" s="226"/>
      <c r="AF4" s="226"/>
      <c r="AG4" s="226"/>
      <c r="AH4" s="226"/>
      <c r="AI4" s="226"/>
    </row>
    <row r="5" spans="1:35">
      <c r="A5" s="226" t="str">
        <f t="shared" ref="A5:A68" si="2">CHOOSE(MONTH(D5),"JANVIER","FEVRIER","MARS","AVRIL","MAI","JUIN","JUILLET","AOUT","SEPTEMBRE","OCTOBRE","NOVEMBRE","DECEMBRE")</f>
        <v>SEPTEMBRE</v>
      </c>
      <c r="B5" s="226">
        <f t="shared" si="0"/>
        <v>36</v>
      </c>
      <c r="C5" s="226" t="str">
        <f t="shared" si="1"/>
        <v>DIMANCHE</v>
      </c>
      <c r="D5" s="13">
        <v>43345</v>
      </c>
      <c r="E5" s="17"/>
      <c r="F5" s="17"/>
      <c r="G5" s="17"/>
      <c r="H5" s="17"/>
      <c r="I5" s="226"/>
      <c r="J5" s="226"/>
      <c r="K5" s="226"/>
      <c r="L5" s="226"/>
      <c r="M5" s="226"/>
      <c r="N5" s="226"/>
      <c r="O5" s="226"/>
      <c r="P5" s="226"/>
      <c r="Q5" s="226" t="str">
        <f t="shared" ref="Q5:Q68" si="3">CONCATENATE($Q$1,$D5)</f>
        <v>043345</v>
      </c>
      <c r="R5" s="240"/>
      <c r="S5" s="226"/>
      <c r="T5" s="226"/>
      <c r="U5" s="226"/>
      <c r="V5" s="226"/>
      <c r="W5" s="226"/>
      <c r="X5" s="226"/>
      <c r="Y5" s="226"/>
      <c r="Z5" s="226"/>
      <c r="AA5" s="226"/>
      <c r="AB5" s="226"/>
      <c r="AC5" s="226"/>
      <c r="AD5" s="226"/>
      <c r="AE5" s="226"/>
      <c r="AF5" s="226"/>
      <c r="AG5" s="226"/>
      <c r="AH5" s="226"/>
      <c r="AI5" s="226"/>
    </row>
    <row r="6" spans="1:35">
      <c r="A6" s="226" t="str">
        <f t="shared" si="2"/>
        <v>SEPTEMBRE</v>
      </c>
      <c r="B6" s="226">
        <f t="shared" si="0"/>
        <v>36</v>
      </c>
      <c r="C6" s="226" t="str">
        <f t="shared" si="1"/>
        <v>LUNDI</v>
      </c>
      <c r="D6" s="13">
        <v>43346</v>
      </c>
      <c r="E6" s="17"/>
      <c r="F6" s="17"/>
      <c r="G6" s="17"/>
      <c r="H6" s="17"/>
      <c r="I6" s="226"/>
      <c r="J6" s="226"/>
      <c r="K6" s="226"/>
      <c r="L6" s="226"/>
      <c r="M6" s="226"/>
      <c r="N6" s="226"/>
      <c r="O6" s="226"/>
      <c r="P6" s="226"/>
      <c r="Q6" s="226" t="str">
        <f t="shared" si="3"/>
        <v>043346</v>
      </c>
      <c r="R6" s="240"/>
      <c r="S6" s="226"/>
      <c r="T6" s="226"/>
      <c r="U6" s="226"/>
      <c r="V6" s="226"/>
      <c r="W6" s="226"/>
      <c r="X6" s="226"/>
      <c r="Y6" s="226"/>
      <c r="Z6" s="226"/>
      <c r="AA6" s="226"/>
      <c r="AB6" s="226"/>
      <c r="AC6" s="226"/>
      <c r="AD6" s="226"/>
      <c r="AE6" s="226"/>
      <c r="AF6" s="226"/>
      <c r="AG6" s="226"/>
      <c r="AH6" s="226"/>
      <c r="AI6" s="226"/>
    </row>
    <row r="7" spans="1:35">
      <c r="A7" s="226" t="str">
        <f t="shared" si="2"/>
        <v>SEPTEMBRE</v>
      </c>
      <c r="B7" s="226">
        <f t="shared" si="0"/>
        <v>36</v>
      </c>
      <c r="C7" s="226" t="str">
        <f t="shared" si="1"/>
        <v>MARDI</v>
      </c>
      <c r="D7" s="13">
        <v>43347</v>
      </c>
      <c r="E7" s="17"/>
      <c r="F7" s="17"/>
      <c r="G7" s="17"/>
      <c r="H7" s="17"/>
      <c r="I7" s="226"/>
      <c r="J7" s="226"/>
      <c r="K7" s="226"/>
      <c r="L7" s="226"/>
      <c r="M7" s="226"/>
      <c r="N7" s="226"/>
      <c r="O7" s="226"/>
      <c r="P7" s="226"/>
      <c r="Q7" s="226" t="str">
        <f t="shared" si="3"/>
        <v>043347</v>
      </c>
      <c r="R7" s="240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  <c r="AH7" s="226"/>
      <c r="AI7" s="226"/>
    </row>
    <row r="8" spans="1:35">
      <c r="A8" s="226" t="str">
        <f t="shared" si="2"/>
        <v>SEPTEMBRE</v>
      </c>
      <c r="B8" s="226">
        <f t="shared" si="0"/>
        <v>36</v>
      </c>
      <c r="C8" s="226" t="str">
        <f t="shared" si="1"/>
        <v>MERCREDI</v>
      </c>
      <c r="D8" s="13">
        <v>43348</v>
      </c>
      <c r="E8" s="17"/>
      <c r="F8" s="17"/>
      <c r="G8" s="17"/>
      <c r="H8" s="17"/>
      <c r="I8" s="226"/>
      <c r="J8" s="226"/>
      <c r="K8" s="226"/>
      <c r="L8" s="226"/>
      <c r="M8" s="226"/>
      <c r="N8" s="226"/>
      <c r="O8" s="226"/>
      <c r="P8" s="226"/>
      <c r="Q8" s="226" t="str">
        <f t="shared" si="3"/>
        <v>043348</v>
      </c>
      <c r="R8" s="240"/>
      <c r="S8" s="226"/>
      <c r="T8" s="226"/>
      <c r="U8" s="226"/>
      <c r="V8" s="226"/>
      <c r="W8" s="226"/>
      <c r="X8" s="226"/>
      <c r="Y8" s="226"/>
      <c r="Z8" s="226"/>
      <c r="AA8" s="226"/>
      <c r="AB8" s="226"/>
      <c r="AC8" s="226"/>
      <c r="AD8" s="226"/>
      <c r="AE8" s="226"/>
      <c r="AF8" s="226"/>
      <c r="AG8" s="226"/>
      <c r="AH8" s="226"/>
      <c r="AI8" s="226"/>
    </row>
    <row r="9" spans="1:35">
      <c r="A9" s="226" t="str">
        <f t="shared" si="2"/>
        <v>SEPTEMBRE</v>
      </c>
      <c r="B9" s="226">
        <f t="shared" si="0"/>
        <v>36</v>
      </c>
      <c r="C9" s="226" t="str">
        <f t="shared" si="1"/>
        <v>JEUDI</v>
      </c>
      <c r="D9" s="13">
        <v>43349</v>
      </c>
      <c r="E9" s="17"/>
      <c r="F9" s="17"/>
      <c r="G9" s="17"/>
      <c r="H9" s="17"/>
      <c r="I9" s="226"/>
      <c r="J9" s="226"/>
      <c r="K9" s="226"/>
      <c r="L9" s="226"/>
      <c r="M9" s="226"/>
      <c r="N9" s="226"/>
      <c r="O9" s="226"/>
      <c r="P9" s="226"/>
      <c r="Q9" s="226" t="str">
        <f t="shared" si="3"/>
        <v>043349</v>
      </c>
      <c r="R9" s="240"/>
      <c r="S9" s="226"/>
      <c r="T9" s="226"/>
      <c r="U9" s="226"/>
      <c r="V9" s="226"/>
      <c r="W9" s="226"/>
      <c r="X9" s="226"/>
      <c r="Y9" s="226"/>
      <c r="Z9" s="226"/>
      <c r="AA9" s="226"/>
      <c r="AB9" s="226"/>
      <c r="AC9" s="226"/>
      <c r="AD9" s="226"/>
      <c r="AE9" s="226"/>
      <c r="AF9" s="226"/>
      <c r="AG9" s="226"/>
      <c r="AH9" s="226"/>
      <c r="AI9" s="226"/>
    </row>
    <row r="10" spans="1:35">
      <c r="A10" s="226" t="str">
        <f t="shared" si="2"/>
        <v>SEPTEMBRE</v>
      </c>
      <c r="B10" s="226">
        <f t="shared" si="0"/>
        <v>36</v>
      </c>
      <c r="C10" s="226" t="str">
        <f t="shared" si="1"/>
        <v>VENDREDI</v>
      </c>
      <c r="D10" s="13">
        <v>43350</v>
      </c>
      <c r="E10" s="17"/>
      <c r="F10" s="17"/>
      <c r="G10" s="17"/>
      <c r="H10" s="17"/>
      <c r="I10" s="226"/>
      <c r="J10" s="226"/>
      <c r="K10" s="226"/>
      <c r="L10" s="226"/>
      <c r="M10" s="226"/>
      <c r="N10" s="226"/>
      <c r="O10" s="226"/>
      <c r="P10" s="226"/>
      <c r="Q10" s="226" t="str">
        <f t="shared" si="3"/>
        <v>043350</v>
      </c>
      <c r="R10" s="240"/>
      <c r="S10" s="226"/>
      <c r="T10" s="226"/>
      <c r="U10" s="226"/>
      <c r="V10" s="226"/>
      <c r="W10" s="226"/>
      <c r="X10" s="226"/>
      <c r="Y10" s="226"/>
      <c r="Z10" s="226"/>
      <c r="AA10" s="226"/>
      <c r="AB10" s="226"/>
      <c r="AC10" s="226"/>
      <c r="AD10" s="226"/>
      <c r="AE10" s="226"/>
      <c r="AF10" s="226"/>
      <c r="AG10" s="226"/>
      <c r="AH10" s="226"/>
      <c r="AI10" s="226"/>
    </row>
    <row r="11" spans="1:35">
      <c r="A11" s="226" t="str">
        <f t="shared" si="2"/>
        <v>SEPTEMBRE</v>
      </c>
      <c r="B11" s="226">
        <f t="shared" si="0"/>
        <v>36</v>
      </c>
      <c r="C11" s="226" t="str">
        <f t="shared" si="1"/>
        <v>SAMEDI</v>
      </c>
      <c r="D11" s="13">
        <v>43351</v>
      </c>
      <c r="E11" s="17"/>
      <c r="F11" s="17"/>
      <c r="G11" s="17"/>
      <c r="H11" s="17"/>
      <c r="I11" s="226"/>
      <c r="J11" s="226"/>
      <c r="K11" s="226"/>
      <c r="L11" s="226"/>
      <c r="M11" s="226"/>
      <c r="N11" s="226"/>
      <c r="O11" s="226"/>
      <c r="P11" s="226"/>
      <c r="Q11" s="226" t="str">
        <f t="shared" si="3"/>
        <v>043351</v>
      </c>
      <c r="R11" s="240"/>
      <c r="S11" s="226"/>
      <c r="T11" s="226"/>
      <c r="U11" s="226"/>
      <c r="V11" s="226"/>
      <c r="W11" s="226"/>
      <c r="X11" s="226"/>
      <c r="Y11" s="226"/>
      <c r="Z11" s="226"/>
      <c r="AA11" s="226"/>
      <c r="AB11" s="226"/>
      <c r="AC11" s="226"/>
      <c r="AD11" s="226"/>
      <c r="AE11" s="226"/>
      <c r="AF11" s="226"/>
      <c r="AG11" s="226"/>
      <c r="AH11" s="226"/>
      <c r="AI11" s="226"/>
    </row>
    <row r="12" spans="1:35">
      <c r="A12" s="226" t="str">
        <f t="shared" si="2"/>
        <v>SEPTEMBRE</v>
      </c>
      <c r="B12" s="226">
        <f t="shared" si="0"/>
        <v>37</v>
      </c>
      <c r="C12" s="226" t="str">
        <f t="shared" si="1"/>
        <v>DIMANCHE</v>
      </c>
      <c r="D12" s="13">
        <v>43352</v>
      </c>
      <c r="E12" s="17"/>
      <c r="F12" s="17"/>
      <c r="G12" s="17"/>
      <c r="H12" s="17"/>
      <c r="I12" s="226"/>
      <c r="J12" s="226"/>
      <c r="K12" s="226"/>
      <c r="L12" s="13"/>
      <c r="M12" s="226"/>
      <c r="N12" s="226"/>
      <c r="O12" s="226"/>
      <c r="P12" s="226"/>
      <c r="Q12" s="226" t="str">
        <f t="shared" si="3"/>
        <v>043352</v>
      </c>
      <c r="R12" s="240"/>
      <c r="S12" s="226"/>
      <c r="T12" s="226"/>
      <c r="U12" s="226"/>
      <c r="V12" s="226"/>
      <c r="W12" s="226"/>
      <c r="X12" s="226"/>
      <c r="Y12" s="226"/>
      <c r="Z12" s="226"/>
      <c r="AA12" s="226"/>
      <c r="AB12" s="226"/>
      <c r="AC12" s="226"/>
      <c r="AD12" s="226"/>
      <c r="AE12" s="226"/>
      <c r="AF12" s="226"/>
      <c r="AG12" s="226"/>
      <c r="AH12" s="226"/>
      <c r="AI12" s="226"/>
    </row>
    <row r="13" spans="1:35">
      <c r="A13" s="226" t="str">
        <f t="shared" si="2"/>
        <v>SEPTEMBRE</v>
      </c>
      <c r="B13" s="226">
        <f t="shared" si="0"/>
        <v>37</v>
      </c>
      <c r="C13" s="226" t="str">
        <f t="shared" si="1"/>
        <v>LUNDI</v>
      </c>
      <c r="D13" s="13">
        <v>43353</v>
      </c>
      <c r="E13" s="17"/>
      <c r="F13" s="17"/>
      <c r="G13" s="17"/>
      <c r="H13" s="17"/>
      <c r="I13" s="226"/>
      <c r="J13" s="226"/>
      <c r="K13" s="226"/>
      <c r="L13" s="226"/>
      <c r="M13" s="226"/>
      <c r="N13" s="226"/>
      <c r="O13" s="226"/>
      <c r="P13" s="226"/>
      <c r="Q13" s="226" t="str">
        <f t="shared" si="3"/>
        <v>043353</v>
      </c>
      <c r="R13" s="240"/>
      <c r="S13" s="226"/>
      <c r="T13" s="226"/>
      <c r="U13" s="226"/>
      <c r="V13" s="226"/>
      <c r="W13" s="226"/>
      <c r="X13" s="226"/>
      <c r="Y13" s="226"/>
      <c r="Z13" s="226"/>
      <c r="AA13" s="226"/>
      <c r="AB13" s="226"/>
      <c r="AC13" s="226"/>
      <c r="AD13" s="226"/>
      <c r="AE13" s="226"/>
      <c r="AF13" s="226"/>
      <c r="AG13" s="226"/>
      <c r="AH13" s="226"/>
      <c r="AI13" s="226"/>
    </row>
    <row r="14" spans="1:35">
      <c r="A14" s="226" t="str">
        <f t="shared" si="2"/>
        <v>SEPTEMBRE</v>
      </c>
      <c r="B14" s="226">
        <f t="shared" si="0"/>
        <v>37</v>
      </c>
      <c r="C14" s="226" t="str">
        <f t="shared" si="1"/>
        <v>MARDI</v>
      </c>
      <c r="D14" s="13">
        <v>43354</v>
      </c>
      <c r="E14" s="17"/>
      <c r="F14" s="17"/>
      <c r="G14" s="17"/>
      <c r="H14" s="17"/>
      <c r="I14" s="226"/>
      <c r="J14" s="226"/>
      <c r="K14" s="226"/>
      <c r="L14" s="226"/>
      <c r="M14" s="226"/>
      <c r="N14" s="226"/>
      <c r="O14" s="226"/>
      <c r="P14" s="226"/>
      <c r="Q14" s="226" t="str">
        <f t="shared" si="3"/>
        <v>043354</v>
      </c>
      <c r="R14" s="240"/>
      <c r="S14" s="226"/>
      <c r="T14" s="226"/>
      <c r="U14" s="226"/>
      <c r="V14" s="226"/>
      <c r="W14" s="226"/>
      <c r="X14" s="226"/>
      <c r="Y14" s="226"/>
      <c r="Z14" s="226"/>
      <c r="AA14" s="226"/>
      <c r="AB14" s="226"/>
      <c r="AC14" s="226"/>
      <c r="AD14" s="226"/>
      <c r="AE14" s="226"/>
      <c r="AF14" s="226"/>
      <c r="AG14" s="226"/>
      <c r="AH14" s="226"/>
      <c r="AI14" s="226"/>
    </row>
    <row r="15" spans="1:35">
      <c r="A15" s="226" t="str">
        <f t="shared" si="2"/>
        <v>SEPTEMBRE</v>
      </c>
      <c r="B15" s="226">
        <f t="shared" si="0"/>
        <v>37</v>
      </c>
      <c r="C15" s="226" t="str">
        <f t="shared" si="1"/>
        <v>MERCREDI</v>
      </c>
      <c r="D15" s="13">
        <v>43355</v>
      </c>
      <c r="E15" s="17"/>
      <c r="F15" s="17"/>
      <c r="G15" s="17"/>
      <c r="H15" s="17"/>
      <c r="I15" s="226"/>
      <c r="J15" s="226"/>
      <c r="K15" s="226"/>
      <c r="L15" s="226"/>
      <c r="M15" s="226"/>
      <c r="N15" s="226"/>
      <c r="O15" s="226"/>
      <c r="P15" s="226"/>
      <c r="Q15" s="226" t="str">
        <f t="shared" si="3"/>
        <v>043355</v>
      </c>
      <c r="R15" s="240"/>
      <c r="S15" s="226"/>
      <c r="T15" s="226"/>
      <c r="U15" s="226"/>
      <c r="V15" s="226"/>
      <c r="W15" s="226"/>
      <c r="X15" s="226"/>
      <c r="Y15" s="226"/>
      <c r="Z15" s="226"/>
      <c r="AA15" s="226"/>
      <c r="AB15" s="226"/>
      <c r="AC15" s="226"/>
      <c r="AD15" s="226"/>
      <c r="AE15" s="226"/>
      <c r="AF15" s="226"/>
      <c r="AG15" s="226"/>
      <c r="AH15" s="226"/>
      <c r="AI15" s="226"/>
    </row>
    <row r="16" spans="1:35">
      <c r="A16" s="226" t="str">
        <f t="shared" si="2"/>
        <v>SEPTEMBRE</v>
      </c>
      <c r="B16" s="226">
        <f>WEEKNUM(D16)</f>
        <v>37</v>
      </c>
      <c r="C16" s="226" t="str">
        <f t="shared" si="1"/>
        <v>JEUDI</v>
      </c>
      <c r="D16" s="13">
        <v>43356</v>
      </c>
      <c r="E16" s="17"/>
      <c r="F16" s="17"/>
      <c r="G16" s="17"/>
      <c r="H16" s="17"/>
      <c r="I16" s="226"/>
      <c r="J16" s="226"/>
      <c r="K16" s="226"/>
      <c r="L16" s="226"/>
      <c r="M16" s="226"/>
      <c r="N16" s="226"/>
      <c r="O16" s="226"/>
      <c r="P16" s="226"/>
      <c r="Q16" s="226" t="str">
        <f t="shared" si="3"/>
        <v>043356</v>
      </c>
      <c r="R16" s="240"/>
      <c r="S16" s="226"/>
      <c r="T16" s="226"/>
      <c r="U16" s="226"/>
      <c r="V16" s="226"/>
      <c r="W16" s="226"/>
      <c r="X16" s="226"/>
      <c r="Y16" s="226"/>
      <c r="Z16" s="226"/>
      <c r="AA16" s="226"/>
      <c r="AB16" s="226"/>
      <c r="AC16" s="226"/>
      <c r="AD16" s="226"/>
      <c r="AE16" s="226"/>
      <c r="AF16" s="226"/>
      <c r="AG16" s="226"/>
      <c r="AH16" s="226"/>
      <c r="AI16" s="226"/>
    </row>
    <row r="17" spans="1:35">
      <c r="A17" s="226" t="str">
        <f t="shared" si="2"/>
        <v>SEPTEMBRE</v>
      </c>
      <c r="B17" s="226">
        <f t="shared" ref="B17:B80" si="4">WEEKNUM(D17)</f>
        <v>37</v>
      </c>
      <c r="C17" s="226" t="str">
        <f t="shared" si="1"/>
        <v>VENDREDI</v>
      </c>
      <c r="D17" s="13">
        <v>43357</v>
      </c>
      <c r="E17" s="17"/>
      <c r="F17" s="17"/>
      <c r="G17" s="17"/>
      <c r="H17" s="17"/>
      <c r="I17" s="226"/>
      <c r="J17" s="226"/>
      <c r="K17" s="226"/>
      <c r="L17" s="226"/>
      <c r="M17" s="226"/>
      <c r="N17" s="226"/>
      <c r="O17" s="226"/>
      <c r="P17" s="226"/>
      <c r="Q17" s="226" t="str">
        <f t="shared" si="3"/>
        <v>043357</v>
      </c>
      <c r="R17" s="240"/>
      <c r="S17" s="226"/>
      <c r="T17" s="226"/>
      <c r="U17" s="226"/>
      <c r="V17" s="226"/>
      <c r="W17" s="226"/>
      <c r="X17" s="226"/>
      <c r="Y17" s="226"/>
      <c r="Z17" s="226"/>
      <c r="AA17" s="226"/>
      <c r="AB17" s="226"/>
      <c r="AC17" s="226"/>
      <c r="AD17" s="226"/>
      <c r="AE17" s="226"/>
      <c r="AF17" s="226"/>
      <c r="AG17" s="226"/>
      <c r="AH17" s="226"/>
      <c r="AI17" s="226"/>
    </row>
    <row r="18" spans="1:35">
      <c r="A18" s="226" t="str">
        <f t="shared" si="2"/>
        <v>SEPTEMBRE</v>
      </c>
      <c r="B18" s="226">
        <f t="shared" si="4"/>
        <v>37</v>
      </c>
      <c r="C18" s="226" t="str">
        <f t="shared" si="1"/>
        <v>SAMEDI</v>
      </c>
      <c r="D18" s="13">
        <v>43358</v>
      </c>
      <c r="E18" s="17"/>
      <c r="F18" s="17"/>
      <c r="G18" s="17"/>
      <c r="H18" s="17"/>
      <c r="I18" s="226"/>
      <c r="J18" s="226"/>
      <c r="K18" s="226"/>
      <c r="L18" s="226"/>
      <c r="M18" s="226"/>
      <c r="N18" s="226"/>
      <c r="O18" s="226"/>
      <c r="P18" s="226"/>
      <c r="Q18" s="226" t="str">
        <f t="shared" si="3"/>
        <v>043358</v>
      </c>
      <c r="R18" s="240"/>
      <c r="S18" s="226"/>
      <c r="T18" s="226"/>
      <c r="U18" s="226"/>
      <c r="V18" s="226"/>
      <c r="W18" s="226"/>
      <c r="X18" s="226"/>
      <c r="Y18" s="226"/>
      <c r="Z18" s="226"/>
      <c r="AA18" s="226"/>
      <c r="AB18" s="226"/>
      <c r="AC18" s="226"/>
      <c r="AD18" s="226"/>
      <c r="AE18" s="226"/>
      <c r="AF18" s="226"/>
      <c r="AG18" s="226"/>
      <c r="AH18" s="226"/>
      <c r="AI18" s="226"/>
    </row>
    <row r="19" spans="1:35">
      <c r="A19" s="226" t="str">
        <f t="shared" si="2"/>
        <v>SEPTEMBRE</v>
      </c>
      <c r="B19" s="226">
        <f t="shared" si="4"/>
        <v>38</v>
      </c>
      <c r="C19" s="226" t="str">
        <f t="shared" si="1"/>
        <v>DIMANCHE</v>
      </c>
      <c r="D19" s="13">
        <v>43359</v>
      </c>
      <c r="E19" s="17"/>
      <c r="F19" s="17"/>
      <c r="G19" s="17"/>
      <c r="H19" s="17"/>
      <c r="I19" s="226"/>
      <c r="J19" s="226"/>
      <c r="K19" s="226"/>
      <c r="L19" s="226"/>
      <c r="M19" s="226"/>
      <c r="N19" s="226"/>
      <c r="O19" s="226"/>
      <c r="P19" s="226"/>
      <c r="Q19" s="226" t="str">
        <f t="shared" si="3"/>
        <v>043359</v>
      </c>
      <c r="R19" s="240"/>
      <c r="S19" s="226"/>
      <c r="T19" s="226"/>
      <c r="U19" s="226"/>
      <c r="V19" s="226"/>
      <c r="W19" s="226"/>
      <c r="X19" s="226"/>
      <c r="Y19" s="226"/>
      <c r="Z19" s="226"/>
      <c r="AA19" s="226"/>
      <c r="AB19" s="226"/>
      <c r="AC19" s="226"/>
      <c r="AD19" s="226"/>
      <c r="AE19" s="226"/>
      <c r="AF19" s="226"/>
      <c r="AG19" s="226"/>
      <c r="AH19" s="226"/>
      <c r="AI19" s="226"/>
    </row>
    <row r="20" spans="1:35">
      <c r="A20" s="226" t="str">
        <f t="shared" si="2"/>
        <v>SEPTEMBRE</v>
      </c>
      <c r="B20" s="226">
        <f t="shared" si="4"/>
        <v>38</v>
      </c>
      <c r="C20" s="226" t="str">
        <f t="shared" si="1"/>
        <v>LUNDI</v>
      </c>
      <c r="D20" s="13">
        <v>43360</v>
      </c>
      <c r="E20" s="17"/>
      <c r="F20" s="17"/>
      <c r="G20" s="17"/>
      <c r="H20" s="17"/>
      <c r="I20" s="226"/>
      <c r="J20" s="226"/>
      <c r="K20" s="226"/>
      <c r="L20" s="226"/>
      <c r="M20" s="226"/>
      <c r="N20" s="226"/>
      <c r="O20" s="226"/>
      <c r="P20" s="226"/>
      <c r="Q20" s="226" t="str">
        <f t="shared" si="3"/>
        <v>043360</v>
      </c>
      <c r="R20" s="240"/>
      <c r="S20" s="226"/>
      <c r="T20" s="226"/>
      <c r="U20" s="226"/>
      <c r="V20" s="226"/>
      <c r="W20" s="226"/>
      <c r="X20" s="226"/>
      <c r="Y20" s="226"/>
      <c r="Z20" s="226"/>
      <c r="AA20" s="226"/>
      <c r="AB20" s="226"/>
      <c r="AC20" s="226"/>
      <c r="AD20" s="226"/>
      <c r="AE20" s="226"/>
      <c r="AF20" s="226"/>
      <c r="AG20" s="226"/>
      <c r="AH20" s="226"/>
      <c r="AI20" s="226"/>
    </row>
    <row r="21" spans="1:35">
      <c r="A21" s="226" t="str">
        <f t="shared" si="2"/>
        <v>SEPTEMBRE</v>
      </c>
      <c r="B21" s="226">
        <f t="shared" si="4"/>
        <v>38</v>
      </c>
      <c r="C21" s="226" t="str">
        <f t="shared" si="1"/>
        <v>MARDI</v>
      </c>
      <c r="D21" s="13">
        <v>43361</v>
      </c>
      <c r="E21" s="17"/>
      <c r="F21" s="17"/>
      <c r="G21" s="17"/>
      <c r="H21" s="17"/>
      <c r="I21" s="226"/>
      <c r="J21" s="226"/>
      <c r="K21" s="226"/>
      <c r="L21" s="226"/>
      <c r="M21" s="226"/>
      <c r="N21" s="226"/>
      <c r="O21" s="226"/>
      <c r="P21" s="226"/>
      <c r="Q21" s="226" t="str">
        <f t="shared" si="3"/>
        <v>043361</v>
      </c>
      <c r="R21" s="240"/>
      <c r="S21" s="226"/>
      <c r="T21" s="226"/>
      <c r="U21" s="226"/>
      <c r="V21" s="226"/>
      <c r="W21" s="226"/>
      <c r="X21" s="226"/>
      <c r="Y21" s="226"/>
      <c r="Z21" s="226"/>
      <c r="AA21" s="226"/>
      <c r="AB21" s="226"/>
      <c r="AC21" s="226"/>
      <c r="AD21" s="226"/>
      <c r="AE21" s="226"/>
      <c r="AF21" s="226"/>
      <c r="AG21" s="226"/>
      <c r="AH21" s="226"/>
      <c r="AI21" s="226"/>
    </row>
    <row r="22" spans="1:35">
      <c r="A22" s="226" t="str">
        <f t="shared" si="2"/>
        <v>SEPTEMBRE</v>
      </c>
      <c r="B22" s="226">
        <f t="shared" si="4"/>
        <v>38</v>
      </c>
      <c r="C22" s="226" t="str">
        <f t="shared" si="1"/>
        <v>MERCREDI</v>
      </c>
      <c r="D22" s="13">
        <v>43362</v>
      </c>
      <c r="E22" s="17"/>
      <c r="F22" s="17"/>
      <c r="G22" s="17"/>
      <c r="H22" s="17"/>
      <c r="I22" s="226"/>
      <c r="J22" s="226"/>
      <c r="K22" s="226"/>
      <c r="L22" s="226"/>
      <c r="M22" s="226"/>
      <c r="N22" s="226"/>
      <c r="O22" s="226"/>
      <c r="P22" s="226"/>
      <c r="Q22" s="226" t="str">
        <f t="shared" si="3"/>
        <v>043362</v>
      </c>
      <c r="R22" s="240"/>
      <c r="S22" s="226"/>
      <c r="T22" s="226"/>
      <c r="U22" s="226"/>
      <c r="V22" s="226"/>
      <c r="W22" s="226"/>
      <c r="X22" s="226"/>
      <c r="Y22" s="226"/>
      <c r="Z22" s="226"/>
      <c r="AA22" s="226"/>
      <c r="AB22" s="226"/>
      <c r="AC22" s="226"/>
      <c r="AD22" s="226"/>
      <c r="AE22" s="226"/>
      <c r="AF22" s="226"/>
      <c r="AG22" s="226"/>
      <c r="AH22" s="226"/>
      <c r="AI22" s="226"/>
    </row>
    <row r="23" spans="1:35">
      <c r="A23" s="226" t="str">
        <f t="shared" si="2"/>
        <v>SEPTEMBRE</v>
      </c>
      <c r="B23" s="226">
        <f t="shared" si="4"/>
        <v>38</v>
      </c>
      <c r="C23" s="226" t="str">
        <f t="shared" si="1"/>
        <v>JEUDI</v>
      </c>
      <c r="D23" s="13">
        <v>43363</v>
      </c>
      <c r="E23" s="17"/>
      <c r="F23" s="17"/>
      <c r="G23" s="17"/>
      <c r="H23" s="17"/>
      <c r="I23" s="226"/>
      <c r="J23" s="226"/>
      <c r="K23" s="226"/>
      <c r="L23" s="226"/>
      <c r="M23" s="226"/>
      <c r="N23" s="226"/>
      <c r="O23" s="226"/>
      <c r="P23" s="226"/>
      <c r="Q23" s="226" t="str">
        <f t="shared" si="3"/>
        <v>043363</v>
      </c>
      <c r="R23" s="240"/>
      <c r="S23" s="226"/>
      <c r="T23" s="226"/>
      <c r="U23" s="226"/>
      <c r="V23" s="226"/>
      <c r="W23" s="226"/>
      <c r="X23" s="226"/>
      <c r="Y23" s="226"/>
      <c r="Z23" s="226"/>
      <c r="AA23" s="226"/>
      <c r="AB23" s="226"/>
      <c r="AC23" s="226"/>
      <c r="AD23" s="226"/>
      <c r="AE23" s="226"/>
      <c r="AF23" s="226"/>
      <c r="AG23" s="226"/>
      <c r="AH23" s="226"/>
      <c r="AI23" s="226"/>
    </row>
    <row r="24" spans="1:35">
      <c r="A24" s="226" t="str">
        <f t="shared" si="2"/>
        <v>SEPTEMBRE</v>
      </c>
      <c r="B24" s="226">
        <f t="shared" si="4"/>
        <v>38</v>
      </c>
      <c r="C24" s="226" t="str">
        <f t="shared" si="1"/>
        <v>VENDREDI</v>
      </c>
      <c r="D24" s="13">
        <v>43364</v>
      </c>
      <c r="E24" s="17"/>
      <c r="F24" s="17"/>
      <c r="G24" s="17"/>
      <c r="H24" s="17"/>
      <c r="I24" s="226"/>
      <c r="J24" s="226"/>
      <c r="K24" s="226"/>
      <c r="L24" s="226"/>
      <c r="M24" s="226"/>
      <c r="N24" s="226"/>
      <c r="O24" s="226"/>
      <c r="P24" s="226"/>
      <c r="Q24" s="226" t="str">
        <f t="shared" si="3"/>
        <v>043364</v>
      </c>
      <c r="R24" s="240"/>
      <c r="S24" s="226"/>
      <c r="T24" s="226"/>
      <c r="U24" s="226"/>
      <c r="V24" s="226"/>
      <c r="W24" s="226"/>
      <c r="X24" s="226"/>
      <c r="Y24" s="226"/>
      <c r="Z24" s="226"/>
      <c r="AA24" s="226"/>
      <c r="AB24" s="226"/>
      <c r="AC24" s="226"/>
      <c r="AD24" s="226"/>
      <c r="AE24" s="226"/>
      <c r="AF24" s="226"/>
      <c r="AG24" s="226"/>
      <c r="AH24" s="226"/>
      <c r="AI24" s="226"/>
    </row>
    <row r="25" spans="1:35">
      <c r="A25" s="226" t="str">
        <f t="shared" si="2"/>
        <v>SEPTEMBRE</v>
      </c>
      <c r="B25" s="226">
        <f t="shared" si="4"/>
        <v>38</v>
      </c>
      <c r="C25" s="226" t="str">
        <f t="shared" si="1"/>
        <v>SAMEDI</v>
      </c>
      <c r="D25" s="13">
        <v>43365</v>
      </c>
      <c r="E25" s="17"/>
      <c r="F25" s="17"/>
      <c r="G25" s="17"/>
      <c r="H25" s="17"/>
      <c r="I25" s="226"/>
      <c r="J25" s="226"/>
      <c r="K25" s="226"/>
      <c r="L25" s="226"/>
      <c r="M25" s="226"/>
      <c r="N25" s="226"/>
      <c r="O25" s="226"/>
      <c r="P25" s="226"/>
      <c r="Q25" s="226" t="str">
        <f t="shared" si="3"/>
        <v>043365</v>
      </c>
      <c r="R25" s="240"/>
      <c r="S25" s="226"/>
      <c r="T25" s="226"/>
      <c r="U25" s="226"/>
      <c r="V25" s="226"/>
      <c r="W25" s="226"/>
      <c r="X25" s="226"/>
      <c r="Y25" s="226"/>
      <c r="Z25" s="226"/>
      <c r="AA25" s="226"/>
      <c r="AB25" s="226"/>
      <c r="AC25" s="226"/>
      <c r="AD25" s="226"/>
      <c r="AE25" s="226"/>
      <c r="AF25" s="226"/>
      <c r="AG25" s="226"/>
      <c r="AH25" s="226"/>
      <c r="AI25" s="226"/>
    </row>
    <row r="26" spans="1:35">
      <c r="A26" s="226" t="str">
        <f t="shared" si="2"/>
        <v>SEPTEMBRE</v>
      </c>
      <c r="B26" s="226">
        <f t="shared" si="4"/>
        <v>39</v>
      </c>
      <c r="C26" s="226" t="str">
        <f t="shared" si="1"/>
        <v>DIMANCHE</v>
      </c>
      <c r="D26" s="13">
        <v>43366</v>
      </c>
      <c r="E26" s="17"/>
      <c r="F26" s="17"/>
      <c r="G26" s="17"/>
      <c r="H26" s="17"/>
      <c r="I26" s="226"/>
      <c r="J26" s="226"/>
      <c r="K26" s="226"/>
      <c r="L26" s="226"/>
      <c r="M26" s="226"/>
      <c r="N26" s="226"/>
      <c r="O26" s="226"/>
      <c r="P26" s="226"/>
      <c r="Q26" s="226" t="str">
        <f t="shared" si="3"/>
        <v>043366</v>
      </c>
      <c r="R26" s="240"/>
      <c r="S26" s="226"/>
      <c r="T26" s="226"/>
      <c r="U26" s="226"/>
      <c r="V26" s="226"/>
      <c r="W26" s="226"/>
      <c r="X26" s="226"/>
      <c r="Y26" s="226"/>
      <c r="Z26" s="226"/>
      <c r="AA26" s="226"/>
      <c r="AB26" s="226"/>
      <c r="AC26" s="226"/>
      <c r="AD26" s="226"/>
      <c r="AE26" s="226"/>
      <c r="AF26" s="226"/>
      <c r="AG26" s="226"/>
      <c r="AH26" s="226"/>
      <c r="AI26" s="226"/>
    </row>
    <row r="27" spans="1:35">
      <c r="A27" s="226" t="str">
        <f t="shared" si="2"/>
        <v>SEPTEMBRE</v>
      </c>
      <c r="B27" s="226">
        <f t="shared" si="4"/>
        <v>39</v>
      </c>
      <c r="C27" s="226" t="str">
        <f t="shared" si="1"/>
        <v>LUNDI</v>
      </c>
      <c r="D27" s="13">
        <v>43367</v>
      </c>
      <c r="E27" s="17"/>
      <c r="F27" s="17"/>
      <c r="G27" s="17"/>
      <c r="H27" s="17"/>
      <c r="I27" s="226"/>
      <c r="J27" s="226"/>
      <c r="K27" s="226"/>
      <c r="L27" s="226"/>
      <c r="M27" s="226"/>
      <c r="N27" s="226"/>
      <c r="O27" s="226"/>
      <c r="P27" s="226"/>
      <c r="Q27" s="226" t="str">
        <f t="shared" si="3"/>
        <v>043367</v>
      </c>
      <c r="R27" s="240"/>
      <c r="S27" s="226"/>
      <c r="T27" s="226"/>
      <c r="U27" s="226"/>
      <c r="V27" s="226"/>
      <c r="W27" s="226"/>
      <c r="X27" s="226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  <c r="AI27" s="226"/>
    </row>
    <row r="28" spans="1:35">
      <c r="A28" s="226" t="str">
        <f t="shared" si="2"/>
        <v>SEPTEMBRE</v>
      </c>
      <c r="B28" s="226">
        <f t="shared" si="4"/>
        <v>39</v>
      </c>
      <c r="C28" s="226" t="str">
        <f t="shared" si="1"/>
        <v>MARDI</v>
      </c>
      <c r="D28" s="13">
        <v>43368</v>
      </c>
      <c r="E28" s="17"/>
      <c r="F28" s="17"/>
      <c r="G28" s="17"/>
      <c r="H28" s="17"/>
      <c r="I28" s="226"/>
      <c r="J28" s="226"/>
      <c r="K28" s="226"/>
      <c r="L28" s="226"/>
      <c r="M28" s="226"/>
      <c r="N28" s="226"/>
      <c r="O28" s="226"/>
      <c r="P28" s="226"/>
      <c r="Q28" s="226" t="str">
        <f t="shared" si="3"/>
        <v>043368</v>
      </c>
      <c r="R28" s="240"/>
      <c r="S28" s="226"/>
      <c r="T28" s="226"/>
      <c r="U28" s="226"/>
      <c r="V28" s="226"/>
      <c r="W28" s="226"/>
      <c r="X28" s="226"/>
      <c r="Y28" s="226"/>
      <c r="Z28" s="226"/>
      <c r="AA28" s="226"/>
      <c r="AB28" s="226"/>
      <c r="AC28" s="226"/>
      <c r="AD28" s="226"/>
      <c r="AE28" s="226"/>
      <c r="AF28" s="226"/>
      <c r="AG28" s="226"/>
      <c r="AH28" s="226"/>
      <c r="AI28" s="226"/>
    </row>
    <row r="29" spans="1:35">
      <c r="A29" s="226" t="str">
        <f t="shared" si="2"/>
        <v>SEPTEMBRE</v>
      </c>
      <c r="B29" s="226">
        <f t="shared" si="4"/>
        <v>39</v>
      </c>
      <c r="C29" s="226" t="str">
        <f t="shared" si="1"/>
        <v>MERCREDI</v>
      </c>
      <c r="D29" s="13">
        <v>43369</v>
      </c>
      <c r="E29" s="17"/>
      <c r="F29" s="17"/>
      <c r="G29" s="17"/>
      <c r="H29" s="17"/>
      <c r="I29" s="226"/>
      <c r="J29" s="226"/>
      <c r="K29" s="226"/>
      <c r="L29" s="226"/>
      <c r="M29" s="226"/>
      <c r="N29" s="226"/>
      <c r="O29" s="226"/>
      <c r="P29" s="226"/>
      <c r="Q29" s="226" t="str">
        <f t="shared" si="3"/>
        <v>043369</v>
      </c>
      <c r="R29" s="240"/>
      <c r="S29" s="226"/>
      <c r="T29" s="226"/>
      <c r="U29" s="226"/>
      <c r="V29" s="226"/>
      <c r="W29" s="226"/>
      <c r="X29" s="226"/>
      <c r="Y29" s="226"/>
      <c r="Z29" s="226"/>
      <c r="AA29" s="226"/>
      <c r="AB29" s="226"/>
      <c r="AC29" s="226"/>
      <c r="AD29" s="226"/>
      <c r="AE29" s="226"/>
      <c r="AF29" s="226"/>
      <c r="AG29" s="226"/>
      <c r="AH29" s="226"/>
      <c r="AI29" s="226"/>
    </row>
    <row r="30" spans="1:35">
      <c r="A30" s="226" t="str">
        <f t="shared" si="2"/>
        <v>SEPTEMBRE</v>
      </c>
      <c r="B30" s="226">
        <f t="shared" si="4"/>
        <v>39</v>
      </c>
      <c r="C30" s="226" t="str">
        <f t="shared" si="1"/>
        <v>JEUDI</v>
      </c>
      <c r="D30" s="13">
        <v>43370</v>
      </c>
      <c r="E30" s="17"/>
      <c r="F30" s="17"/>
      <c r="G30" s="17"/>
      <c r="H30" s="17"/>
      <c r="I30" s="226"/>
      <c r="J30" s="226"/>
      <c r="K30" s="226"/>
      <c r="L30" s="226"/>
      <c r="M30" s="226"/>
      <c r="N30" s="226"/>
      <c r="O30" s="226"/>
      <c r="P30" s="226"/>
      <c r="Q30" s="226" t="str">
        <f t="shared" si="3"/>
        <v>043370</v>
      </c>
      <c r="R30" s="240"/>
      <c r="S30" s="226"/>
      <c r="T30" s="226"/>
      <c r="U30" s="226"/>
      <c r="V30" s="226"/>
      <c r="W30" s="226"/>
      <c r="X30" s="226"/>
      <c r="Y30" s="226"/>
      <c r="Z30" s="226"/>
      <c r="AA30" s="226"/>
      <c r="AB30" s="226"/>
      <c r="AC30" s="226"/>
      <c r="AD30" s="226"/>
      <c r="AE30" s="226"/>
      <c r="AF30" s="226"/>
      <c r="AG30" s="226"/>
      <c r="AH30" s="226"/>
      <c r="AI30" s="226"/>
    </row>
    <row r="31" spans="1:35">
      <c r="A31" s="226" t="str">
        <f t="shared" si="2"/>
        <v>SEPTEMBRE</v>
      </c>
      <c r="B31" s="226">
        <f t="shared" si="4"/>
        <v>39</v>
      </c>
      <c r="C31" s="226" t="str">
        <f t="shared" si="1"/>
        <v>VENDREDI</v>
      </c>
      <c r="D31" s="13">
        <v>43371</v>
      </c>
      <c r="E31" s="17"/>
      <c r="F31" s="17"/>
      <c r="G31" s="17"/>
      <c r="H31" s="17"/>
      <c r="I31" s="226"/>
      <c r="J31" s="226"/>
      <c r="K31" s="226"/>
      <c r="L31" s="226"/>
      <c r="M31" s="226"/>
      <c r="N31" s="226"/>
      <c r="O31" s="226"/>
      <c r="P31" s="226"/>
      <c r="Q31" s="226" t="str">
        <f t="shared" si="3"/>
        <v>043371</v>
      </c>
      <c r="R31" s="240"/>
      <c r="S31" s="226"/>
      <c r="T31" s="226"/>
      <c r="U31" s="226"/>
      <c r="V31" s="226"/>
      <c r="W31" s="226"/>
      <c r="X31" s="226"/>
      <c r="Y31" s="226"/>
      <c r="Z31" s="226"/>
      <c r="AA31" s="226"/>
      <c r="AB31" s="226"/>
      <c r="AC31" s="226"/>
      <c r="AD31" s="226"/>
      <c r="AE31" s="226"/>
      <c r="AF31" s="226"/>
      <c r="AG31" s="226"/>
      <c r="AH31" s="226"/>
      <c r="AI31" s="226"/>
    </row>
    <row r="32" spans="1:35">
      <c r="A32" s="226" t="str">
        <f t="shared" si="2"/>
        <v>SEPTEMBRE</v>
      </c>
      <c r="B32" s="226">
        <f t="shared" si="4"/>
        <v>39</v>
      </c>
      <c r="C32" s="226" t="str">
        <f t="shared" si="1"/>
        <v>SAMEDI</v>
      </c>
      <c r="D32" s="13">
        <v>43372</v>
      </c>
      <c r="E32" s="17"/>
      <c r="F32" s="17"/>
      <c r="G32" s="17"/>
      <c r="H32" s="17"/>
      <c r="I32" s="226"/>
      <c r="J32" s="226"/>
      <c r="K32" s="226"/>
      <c r="L32" s="226"/>
      <c r="M32" s="226"/>
      <c r="N32" s="226"/>
      <c r="O32" s="226"/>
      <c r="P32" s="226"/>
      <c r="Q32" s="226" t="str">
        <f t="shared" si="3"/>
        <v>043372</v>
      </c>
      <c r="R32" s="240"/>
      <c r="S32" s="226"/>
      <c r="T32" s="226"/>
      <c r="U32" s="226"/>
      <c r="V32" s="226"/>
      <c r="W32" s="226"/>
      <c r="X32" s="226"/>
      <c r="Y32" s="226"/>
      <c r="Z32" s="226"/>
      <c r="AA32" s="226"/>
      <c r="AB32" s="226"/>
      <c r="AC32" s="226"/>
      <c r="AD32" s="226"/>
      <c r="AE32" s="226"/>
      <c r="AF32" s="226"/>
      <c r="AG32" s="226"/>
      <c r="AH32" s="226"/>
      <c r="AI32" s="226"/>
    </row>
    <row r="33" spans="1:35">
      <c r="A33" s="226" t="str">
        <f t="shared" si="2"/>
        <v>SEPTEMBRE</v>
      </c>
      <c r="B33" s="226">
        <f t="shared" si="4"/>
        <v>40</v>
      </c>
      <c r="C33" s="226" t="str">
        <f t="shared" si="1"/>
        <v>DIMANCHE</v>
      </c>
      <c r="D33" s="13">
        <v>43373</v>
      </c>
      <c r="E33" s="17"/>
      <c r="F33" s="17"/>
      <c r="G33" s="17"/>
      <c r="H33" s="17"/>
      <c r="I33" s="226"/>
      <c r="J33" s="226"/>
      <c r="K33" s="226"/>
      <c r="L33" s="226"/>
      <c r="M33" s="226"/>
      <c r="N33" s="226"/>
      <c r="O33" s="226"/>
      <c r="P33" s="226"/>
      <c r="Q33" s="226" t="str">
        <f t="shared" si="3"/>
        <v>043373</v>
      </c>
      <c r="R33" s="240"/>
      <c r="S33" s="226"/>
      <c r="T33" s="226"/>
      <c r="U33" s="226"/>
      <c r="V33" s="226"/>
      <c r="W33" s="226"/>
      <c r="X33" s="226"/>
      <c r="Y33" s="226"/>
      <c r="Z33" s="226"/>
      <c r="AA33" s="226"/>
      <c r="AB33" s="226"/>
      <c r="AC33" s="226"/>
      <c r="AD33" s="226"/>
      <c r="AE33" s="226"/>
      <c r="AF33" s="226"/>
      <c r="AG33" s="226"/>
      <c r="AH33" s="226"/>
      <c r="AI33" s="226"/>
    </row>
    <row r="34" spans="1:35">
      <c r="A34" s="226" t="str">
        <f t="shared" si="2"/>
        <v>OCTOBRE</v>
      </c>
      <c r="B34" s="226">
        <f t="shared" si="4"/>
        <v>40</v>
      </c>
      <c r="C34" s="226" t="str">
        <f t="shared" si="1"/>
        <v>LUNDI</v>
      </c>
      <c r="D34" s="13">
        <v>43374</v>
      </c>
      <c r="E34" s="17"/>
      <c r="F34" s="17"/>
      <c r="G34" s="17"/>
      <c r="H34" s="17"/>
      <c r="I34" s="226"/>
      <c r="J34" s="226"/>
      <c r="K34" s="226"/>
      <c r="L34" s="226"/>
      <c r="M34" s="226"/>
      <c r="N34" s="226"/>
      <c r="O34" s="226"/>
      <c r="P34" s="226"/>
      <c r="Q34" s="226" t="str">
        <f t="shared" si="3"/>
        <v>043374</v>
      </c>
      <c r="R34" s="240"/>
      <c r="S34" s="226"/>
      <c r="T34" s="226"/>
      <c r="U34" s="226"/>
      <c r="V34" s="226"/>
      <c r="W34" s="226"/>
      <c r="X34" s="226"/>
      <c r="Y34" s="226"/>
      <c r="Z34" s="226"/>
      <c r="AA34" s="226"/>
      <c r="AB34" s="226"/>
      <c r="AC34" s="226"/>
      <c r="AD34" s="226"/>
      <c r="AE34" s="226"/>
      <c r="AF34" s="226"/>
      <c r="AG34" s="226"/>
      <c r="AH34" s="226"/>
      <c r="AI34" s="226"/>
    </row>
    <row r="35" spans="1:35">
      <c r="A35" s="226" t="str">
        <f t="shared" si="2"/>
        <v>OCTOBRE</v>
      </c>
      <c r="B35" s="226">
        <f t="shared" si="4"/>
        <v>40</v>
      </c>
      <c r="C35" s="226" t="str">
        <f t="shared" si="1"/>
        <v>MARDI</v>
      </c>
      <c r="D35" s="13">
        <v>43375</v>
      </c>
      <c r="E35" s="17"/>
      <c r="F35" s="17"/>
      <c r="G35" s="17"/>
      <c r="H35" s="17"/>
      <c r="I35" s="226"/>
      <c r="J35" s="226"/>
      <c r="K35" s="226"/>
      <c r="L35" s="226"/>
      <c r="M35" s="226"/>
      <c r="N35" s="226"/>
      <c r="O35" s="226"/>
      <c r="P35" s="226"/>
      <c r="Q35" s="226" t="str">
        <f t="shared" si="3"/>
        <v>043375</v>
      </c>
      <c r="R35" s="240"/>
      <c r="S35" s="226"/>
      <c r="T35" s="226"/>
      <c r="U35" s="226"/>
      <c r="V35" s="226"/>
      <c r="W35" s="226"/>
      <c r="X35" s="226"/>
      <c r="Y35" s="226"/>
      <c r="Z35" s="226"/>
      <c r="AA35" s="226"/>
      <c r="AB35" s="226"/>
      <c r="AC35" s="226"/>
      <c r="AD35" s="226"/>
      <c r="AE35" s="226"/>
      <c r="AF35" s="226"/>
      <c r="AG35" s="226"/>
      <c r="AH35" s="226"/>
      <c r="AI35" s="226"/>
    </row>
    <row r="36" spans="1:35">
      <c r="A36" s="226" t="str">
        <f t="shared" si="2"/>
        <v>OCTOBRE</v>
      </c>
      <c r="B36" s="226">
        <f t="shared" si="4"/>
        <v>40</v>
      </c>
      <c r="C36" s="226" t="str">
        <f t="shared" si="1"/>
        <v>MERCREDI</v>
      </c>
      <c r="D36" s="13">
        <v>43376</v>
      </c>
      <c r="E36" s="17"/>
      <c r="F36" s="17"/>
      <c r="G36" s="17"/>
      <c r="H36" s="17"/>
      <c r="I36" s="226"/>
      <c r="J36" s="226"/>
      <c r="K36" s="226"/>
      <c r="L36" s="226"/>
      <c r="M36" s="226"/>
      <c r="N36" s="226"/>
      <c r="O36" s="226"/>
      <c r="P36" s="226"/>
      <c r="Q36" s="226" t="str">
        <f t="shared" si="3"/>
        <v>043376</v>
      </c>
      <c r="R36" s="240"/>
      <c r="S36" s="226"/>
      <c r="T36" s="226"/>
      <c r="U36" s="226"/>
      <c r="V36" s="226"/>
      <c r="W36" s="226"/>
      <c r="X36" s="226"/>
      <c r="Y36" s="226"/>
      <c r="Z36" s="226"/>
      <c r="AA36" s="226"/>
      <c r="AB36" s="226"/>
      <c r="AC36" s="226"/>
      <c r="AD36" s="226"/>
      <c r="AE36" s="226"/>
      <c r="AF36" s="226"/>
      <c r="AG36" s="226"/>
      <c r="AH36" s="226"/>
      <c r="AI36" s="226"/>
    </row>
    <row r="37" spans="1:35">
      <c r="A37" s="226" t="str">
        <f t="shared" si="2"/>
        <v>OCTOBRE</v>
      </c>
      <c r="B37" s="226">
        <f t="shared" si="4"/>
        <v>40</v>
      </c>
      <c r="C37" s="226" t="str">
        <f t="shared" si="1"/>
        <v>JEUDI</v>
      </c>
      <c r="D37" s="13">
        <v>43377</v>
      </c>
      <c r="E37" s="17"/>
      <c r="F37" s="17"/>
      <c r="G37" s="17"/>
      <c r="H37" s="17"/>
      <c r="I37" s="226"/>
      <c r="J37" s="226"/>
      <c r="K37" s="226"/>
      <c r="L37" s="226"/>
      <c r="M37" s="226"/>
      <c r="N37" s="226"/>
      <c r="O37" s="226"/>
      <c r="P37" s="226"/>
      <c r="Q37" s="226" t="str">
        <f t="shared" si="3"/>
        <v>043377</v>
      </c>
      <c r="R37" s="240"/>
      <c r="S37" s="226"/>
      <c r="T37" s="226"/>
      <c r="U37" s="226"/>
      <c r="V37" s="226"/>
      <c r="W37" s="226"/>
      <c r="X37" s="226"/>
      <c r="Y37" s="226"/>
      <c r="Z37" s="226"/>
      <c r="AA37" s="226"/>
      <c r="AB37" s="226"/>
      <c r="AC37" s="226"/>
      <c r="AD37" s="226"/>
      <c r="AE37" s="226"/>
      <c r="AF37" s="226"/>
      <c r="AG37" s="226"/>
      <c r="AH37" s="226"/>
      <c r="AI37" s="226"/>
    </row>
    <row r="38" spans="1:35">
      <c r="A38" s="226" t="str">
        <f t="shared" si="2"/>
        <v>OCTOBRE</v>
      </c>
      <c r="B38" s="226">
        <f t="shared" si="4"/>
        <v>40</v>
      </c>
      <c r="C38" s="226" t="str">
        <f t="shared" si="1"/>
        <v>VENDREDI</v>
      </c>
      <c r="D38" s="13">
        <v>43378</v>
      </c>
      <c r="E38" s="17"/>
      <c r="F38" s="17"/>
      <c r="G38" s="17"/>
      <c r="H38" s="17"/>
      <c r="I38" s="226"/>
      <c r="J38" s="226"/>
      <c r="K38" s="226"/>
      <c r="L38" s="226"/>
      <c r="M38" s="226"/>
      <c r="N38" s="226"/>
      <c r="O38" s="226"/>
      <c r="P38" s="226"/>
      <c r="Q38" s="226" t="str">
        <f t="shared" si="3"/>
        <v>043378</v>
      </c>
      <c r="R38" s="240"/>
      <c r="S38" s="226"/>
      <c r="T38" s="226"/>
      <c r="U38" s="226"/>
      <c r="V38" s="226"/>
      <c r="W38" s="226"/>
      <c r="X38" s="226"/>
      <c r="Y38" s="226"/>
      <c r="Z38" s="226"/>
      <c r="AA38" s="226"/>
      <c r="AB38" s="226"/>
      <c r="AC38" s="226"/>
      <c r="AD38" s="226"/>
      <c r="AE38" s="226"/>
      <c r="AF38" s="226"/>
      <c r="AG38" s="226"/>
      <c r="AH38" s="226"/>
      <c r="AI38" s="226"/>
    </row>
    <row r="39" spans="1:35">
      <c r="A39" s="226" t="str">
        <f t="shared" si="2"/>
        <v>OCTOBRE</v>
      </c>
      <c r="B39" s="226">
        <f t="shared" si="4"/>
        <v>40</v>
      </c>
      <c r="C39" s="226" t="str">
        <f t="shared" si="1"/>
        <v>SAMEDI</v>
      </c>
      <c r="D39" s="13">
        <v>43379</v>
      </c>
      <c r="E39" s="17"/>
      <c r="F39" s="17"/>
      <c r="G39" s="17"/>
      <c r="H39" s="17"/>
      <c r="I39" s="226"/>
      <c r="J39" s="226"/>
      <c r="K39" s="226"/>
      <c r="L39" s="226"/>
      <c r="M39" s="226"/>
      <c r="N39" s="226"/>
      <c r="O39" s="226"/>
      <c r="P39" s="226"/>
      <c r="Q39" s="226" t="str">
        <f t="shared" si="3"/>
        <v>043379</v>
      </c>
      <c r="R39" s="240"/>
      <c r="S39" s="226"/>
      <c r="T39" s="226"/>
      <c r="U39" s="226"/>
      <c r="V39" s="226"/>
      <c r="W39" s="226"/>
      <c r="X39" s="226"/>
      <c r="Y39" s="226"/>
      <c r="Z39" s="226"/>
      <c r="AA39" s="226"/>
      <c r="AB39" s="226"/>
      <c r="AC39" s="226"/>
      <c r="AD39" s="226"/>
      <c r="AE39" s="226"/>
      <c r="AF39" s="226"/>
      <c r="AG39" s="226"/>
      <c r="AH39" s="226"/>
      <c r="AI39" s="226"/>
    </row>
    <row r="40" spans="1:35">
      <c r="A40" s="226" t="str">
        <f t="shared" si="2"/>
        <v>OCTOBRE</v>
      </c>
      <c r="B40" s="226">
        <f t="shared" si="4"/>
        <v>41</v>
      </c>
      <c r="C40" s="226" t="str">
        <f t="shared" si="1"/>
        <v>DIMANCHE</v>
      </c>
      <c r="D40" s="13">
        <v>43380</v>
      </c>
      <c r="E40" s="17"/>
      <c r="F40" s="17"/>
      <c r="G40" s="17"/>
      <c r="H40" s="17"/>
      <c r="I40" s="226"/>
      <c r="J40" s="226"/>
      <c r="K40" s="226"/>
      <c r="L40" s="226"/>
      <c r="M40" s="226"/>
      <c r="N40" s="226"/>
      <c r="O40" s="226"/>
      <c r="P40" s="226"/>
      <c r="Q40" s="226" t="str">
        <f t="shared" si="3"/>
        <v>043380</v>
      </c>
      <c r="R40" s="240"/>
      <c r="S40" s="226"/>
      <c r="T40" s="226"/>
      <c r="U40" s="226"/>
      <c r="V40" s="226"/>
      <c r="W40" s="226"/>
      <c r="X40" s="226"/>
      <c r="Y40" s="226"/>
      <c r="Z40" s="226"/>
      <c r="AA40" s="226"/>
      <c r="AB40" s="226"/>
      <c r="AC40" s="226"/>
      <c r="AD40" s="226"/>
      <c r="AE40" s="226"/>
      <c r="AF40" s="226"/>
      <c r="AG40" s="226"/>
      <c r="AH40" s="226"/>
      <c r="AI40" s="226"/>
    </row>
    <row r="41" spans="1:35">
      <c r="A41" s="226" t="str">
        <f t="shared" si="2"/>
        <v>OCTOBRE</v>
      </c>
      <c r="B41" s="226">
        <f t="shared" si="4"/>
        <v>41</v>
      </c>
      <c r="C41" s="226" t="str">
        <f t="shared" si="1"/>
        <v>LUNDI</v>
      </c>
      <c r="D41" s="13">
        <v>43381</v>
      </c>
      <c r="E41" s="17"/>
      <c r="F41" s="17"/>
      <c r="G41" s="17"/>
      <c r="H41" s="17"/>
      <c r="I41" s="226"/>
      <c r="J41" s="226"/>
      <c r="K41" s="226"/>
      <c r="L41" s="226"/>
      <c r="M41" s="226"/>
      <c r="N41" s="226"/>
      <c r="O41" s="226"/>
      <c r="P41" s="226"/>
      <c r="Q41" s="226" t="str">
        <f t="shared" si="3"/>
        <v>043381</v>
      </c>
      <c r="R41" s="240"/>
      <c r="S41" s="226"/>
      <c r="T41" s="226"/>
      <c r="U41" s="226"/>
      <c r="V41" s="226"/>
      <c r="W41" s="226"/>
      <c r="X41" s="226"/>
      <c r="Y41" s="226"/>
      <c r="Z41" s="226"/>
      <c r="AA41" s="226"/>
      <c r="AB41" s="226"/>
      <c r="AC41" s="226"/>
      <c r="AD41" s="226"/>
      <c r="AE41" s="226"/>
      <c r="AF41" s="226"/>
      <c r="AG41" s="226"/>
      <c r="AH41" s="226"/>
      <c r="AI41" s="226"/>
    </row>
    <row r="42" spans="1:35">
      <c r="A42" s="226" t="str">
        <f t="shared" si="2"/>
        <v>OCTOBRE</v>
      </c>
      <c r="B42" s="226">
        <f t="shared" si="4"/>
        <v>41</v>
      </c>
      <c r="C42" s="226" t="str">
        <f t="shared" si="1"/>
        <v>MARDI</v>
      </c>
      <c r="D42" s="13">
        <v>43382</v>
      </c>
      <c r="E42" s="17"/>
      <c r="F42" s="17"/>
      <c r="G42" s="17"/>
      <c r="H42" s="17"/>
      <c r="I42" s="226"/>
      <c r="J42" s="226"/>
      <c r="K42" s="226"/>
      <c r="L42" s="226"/>
      <c r="M42" s="226"/>
      <c r="N42" s="226"/>
      <c r="O42" s="226"/>
      <c r="P42" s="226"/>
      <c r="Q42" s="226" t="str">
        <f t="shared" si="3"/>
        <v>043382</v>
      </c>
      <c r="R42" s="240"/>
      <c r="S42" s="226"/>
      <c r="T42" s="226"/>
      <c r="U42" s="226"/>
      <c r="V42" s="226"/>
      <c r="W42" s="226"/>
      <c r="X42" s="226"/>
      <c r="Y42" s="226"/>
      <c r="Z42" s="226"/>
      <c r="AA42" s="226"/>
      <c r="AB42" s="226"/>
      <c r="AC42" s="226"/>
      <c r="AD42" s="226"/>
      <c r="AE42" s="226"/>
      <c r="AF42" s="226"/>
      <c r="AG42" s="226"/>
      <c r="AH42" s="226"/>
      <c r="AI42" s="226"/>
    </row>
    <row r="43" spans="1:35">
      <c r="A43" s="226" t="str">
        <f t="shared" si="2"/>
        <v>OCTOBRE</v>
      </c>
      <c r="B43" s="226">
        <f t="shared" si="4"/>
        <v>41</v>
      </c>
      <c r="C43" s="226" t="str">
        <f t="shared" si="1"/>
        <v>MERCREDI</v>
      </c>
      <c r="D43" s="13">
        <v>43383</v>
      </c>
      <c r="E43" s="17"/>
      <c r="F43" s="17"/>
      <c r="G43" s="17"/>
      <c r="H43" s="17"/>
      <c r="I43" s="226"/>
      <c r="J43" s="226"/>
      <c r="K43" s="226"/>
      <c r="L43" s="226"/>
      <c r="M43" s="226"/>
      <c r="N43" s="226"/>
      <c r="O43" s="226"/>
      <c r="P43" s="226"/>
      <c r="Q43" s="226" t="str">
        <f t="shared" si="3"/>
        <v>043383</v>
      </c>
      <c r="R43" s="240"/>
      <c r="S43" s="226"/>
      <c r="T43" s="226"/>
      <c r="U43" s="226"/>
      <c r="V43" s="226"/>
      <c r="W43" s="226"/>
      <c r="X43" s="226"/>
      <c r="Y43" s="226"/>
      <c r="Z43" s="226"/>
      <c r="AA43" s="226"/>
      <c r="AB43" s="226"/>
      <c r="AC43" s="226"/>
      <c r="AD43" s="226"/>
      <c r="AE43" s="226"/>
      <c r="AF43" s="226"/>
      <c r="AG43" s="226"/>
      <c r="AH43" s="226"/>
      <c r="AI43" s="226"/>
    </row>
    <row r="44" spans="1:35">
      <c r="A44" s="226" t="str">
        <f t="shared" si="2"/>
        <v>OCTOBRE</v>
      </c>
      <c r="B44" s="226">
        <f t="shared" si="4"/>
        <v>41</v>
      </c>
      <c r="C44" s="226" t="str">
        <f t="shared" si="1"/>
        <v>JEUDI</v>
      </c>
      <c r="D44" s="13">
        <v>43384</v>
      </c>
      <c r="E44" s="17"/>
      <c r="F44" s="17"/>
      <c r="G44" s="17"/>
      <c r="H44" s="17"/>
      <c r="I44" s="226"/>
      <c r="J44" s="226"/>
      <c r="K44" s="226"/>
      <c r="L44" s="226"/>
      <c r="M44" s="226"/>
      <c r="N44" s="226"/>
      <c r="O44" s="226"/>
      <c r="P44" s="226"/>
      <c r="Q44" s="226" t="str">
        <f t="shared" si="3"/>
        <v>043384</v>
      </c>
      <c r="R44" s="240"/>
      <c r="S44" s="226"/>
      <c r="T44" s="226"/>
      <c r="U44" s="226"/>
      <c r="V44" s="226"/>
      <c r="W44" s="226"/>
      <c r="X44" s="226"/>
      <c r="Y44" s="226"/>
      <c r="Z44" s="226"/>
      <c r="AA44" s="226"/>
      <c r="AB44" s="226"/>
      <c r="AC44" s="226"/>
      <c r="AD44" s="226"/>
      <c r="AE44" s="226"/>
      <c r="AF44" s="226"/>
      <c r="AG44" s="226"/>
      <c r="AH44" s="226"/>
      <c r="AI44" s="226"/>
    </row>
    <row r="45" spans="1:35">
      <c r="A45" s="226" t="str">
        <f t="shared" si="2"/>
        <v>OCTOBRE</v>
      </c>
      <c r="B45" s="226">
        <f t="shared" si="4"/>
        <v>41</v>
      </c>
      <c r="C45" s="226" t="str">
        <f t="shared" si="1"/>
        <v>VENDREDI</v>
      </c>
      <c r="D45" s="13">
        <v>43385</v>
      </c>
      <c r="E45" s="17"/>
      <c r="F45" s="17"/>
      <c r="G45" s="17"/>
      <c r="H45" s="17"/>
      <c r="I45" s="226"/>
      <c r="J45" s="226"/>
      <c r="K45" s="226"/>
      <c r="L45" s="226"/>
      <c r="M45" s="226"/>
      <c r="N45" s="226"/>
      <c r="O45" s="226"/>
      <c r="P45" s="226"/>
      <c r="Q45" s="226" t="str">
        <f t="shared" si="3"/>
        <v>043385</v>
      </c>
      <c r="R45" s="240"/>
      <c r="S45" s="226"/>
      <c r="T45" s="226"/>
      <c r="U45" s="226"/>
      <c r="V45" s="226"/>
      <c r="W45" s="226"/>
      <c r="X45" s="226"/>
      <c r="Y45" s="226"/>
      <c r="Z45" s="226"/>
      <c r="AA45" s="226"/>
      <c r="AB45" s="226"/>
      <c r="AC45" s="226"/>
      <c r="AD45" s="226"/>
      <c r="AE45" s="226"/>
      <c r="AF45" s="226"/>
      <c r="AG45" s="226"/>
      <c r="AH45" s="226"/>
      <c r="AI45" s="226"/>
    </row>
    <row r="46" spans="1:35">
      <c r="A46" s="226" t="str">
        <f t="shared" si="2"/>
        <v>OCTOBRE</v>
      </c>
      <c r="B46" s="226">
        <f t="shared" si="4"/>
        <v>41</v>
      </c>
      <c r="C46" s="226" t="str">
        <f t="shared" si="1"/>
        <v>SAMEDI</v>
      </c>
      <c r="D46" s="13">
        <v>43386</v>
      </c>
      <c r="E46" s="17"/>
      <c r="F46" s="17"/>
      <c r="G46" s="17"/>
      <c r="H46" s="17"/>
      <c r="I46" s="226"/>
      <c r="J46" s="226"/>
      <c r="K46" s="226"/>
      <c r="L46" s="226"/>
      <c r="M46" s="226"/>
      <c r="N46" s="226"/>
      <c r="O46" s="226"/>
      <c r="P46" s="226"/>
      <c r="Q46" s="226" t="str">
        <f t="shared" si="3"/>
        <v>043386</v>
      </c>
      <c r="R46" s="240"/>
      <c r="S46" s="226"/>
      <c r="T46" s="226"/>
      <c r="U46" s="226"/>
      <c r="V46" s="226"/>
      <c r="W46" s="226"/>
      <c r="X46" s="226"/>
      <c r="Y46" s="226"/>
      <c r="Z46" s="226"/>
      <c r="AA46" s="226"/>
      <c r="AB46" s="226"/>
      <c r="AC46" s="226"/>
      <c r="AD46" s="226"/>
      <c r="AE46" s="226"/>
      <c r="AF46" s="226"/>
      <c r="AG46" s="226"/>
      <c r="AH46" s="226"/>
      <c r="AI46" s="226"/>
    </row>
    <row r="47" spans="1:35">
      <c r="A47" s="226" t="str">
        <f t="shared" si="2"/>
        <v>OCTOBRE</v>
      </c>
      <c r="B47" s="226">
        <f t="shared" si="4"/>
        <v>42</v>
      </c>
      <c r="C47" s="226" t="str">
        <f t="shared" si="1"/>
        <v>DIMANCHE</v>
      </c>
      <c r="D47" s="13">
        <v>43387</v>
      </c>
      <c r="E47" s="17"/>
      <c r="F47" s="17"/>
      <c r="G47" s="17"/>
      <c r="H47" s="17"/>
      <c r="I47" s="226"/>
      <c r="J47" s="226"/>
      <c r="K47" s="226"/>
      <c r="L47" s="226"/>
      <c r="M47" s="226"/>
      <c r="N47" s="226"/>
      <c r="O47" s="226"/>
      <c r="P47" s="226"/>
      <c r="Q47" s="226" t="str">
        <f t="shared" si="3"/>
        <v>043387</v>
      </c>
      <c r="R47" s="240"/>
      <c r="S47" s="226"/>
      <c r="T47" s="226"/>
      <c r="U47" s="226"/>
      <c r="V47" s="226"/>
      <c r="W47" s="226"/>
      <c r="X47" s="226"/>
      <c r="Y47" s="226"/>
      <c r="Z47" s="226"/>
      <c r="AA47" s="226"/>
      <c r="AB47" s="226"/>
      <c r="AC47" s="226"/>
      <c r="AD47" s="226"/>
      <c r="AE47" s="226"/>
      <c r="AF47" s="226"/>
      <c r="AG47" s="226"/>
      <c r="AH47" s="226"/>
      <c r="AI47" s="226"/>
    </row>
    <row r="48" spans="1:35">
      <c r="A48" s="226" t="str">
        <f t="shared" si="2"/>
        <v>OCTOBRE</v>
      </c>
      <c r="B48" s="226">
        <f t="shared" si="4"/>
        <v>42</v>
      </c>
      <c r="C48" s="226" t="str">
        <f t="shared" si="1"/>
        <v>LUNDI</v>
      </c>
      <c r="D48" s="13">
        <v>43388</v>
      </c>
      <c r="E48" s="17"/>
      <c r="F48" s="17"/>
      <c r="G48" s="17"/>
      <c r="H48" s="17"/>
      <c r="I48" s="226"/>
      <c r="J48" s="226"/>
      <c r="K48" s="226"/>
      <c r="L48" s="226"/>
      <c r="M48" s="226"/>
      <c r="N48" s="226"/>
      <c r="O48" s="226"/>
      <c r="P48" s="226"/>
      <c r="Q48" s="226" t="str">
        <f t="shared" si="3"/>
        <v>043388</v>
      </c>
      <c r="R48" s="240"/>
      <c r="S48" s="226"/>
      <c r="T48" s="226"/>
      <c r="U48" s="226"/>
      <c r="V48" s="226"/>
      <c r="W48" s="226"/>
      <c r="X48" s="226"/>
      <c r="Y48" s="226"/>
      <c r="Z48" s="226"/>
      <c r="AA48" s="226"/>
      <c r="AB48" s="226"/>
      <c r="AC48" s="226"/>
      <c r="AD48" s="226"/>
      <c r="AE48" s="226"/>
      <c r="AF48" s="226"/>
      <c r="AG48" s="226"/>
      <c r="AH48" s="226"/>
      <c r="AI48" s="226"/>
    </row>
    <row r="49" spans="1:35">
      <c r="A49" s="226" t="str">
        <f t="shared" si="2"/>
        <v>OCTOBRE</v>
      </c>
      <c r="B49" s="226">
        <f t="shared" si="4"/>
        <v>42</v>
      </c>
      <c r="C49" s="226" t="str">
        <f t="shared" si="1"/>
        <v>MARDI</v>
      </c>
      <c r="D49" s="13">
        <v>43389</v>
      </c>
      <c r="E49" s="17"/>
      <c r="F49" s="17"/>
      <c r="G49" s="17"/>
      <c r="H49" s="17"/>
      <c r="I49" s="226"/>
      <c r="J49" s="226"/>
      <c r="K49" s="226"/>
      <c r="L49" s="226"/>
      <c r="M49" s="226"/>
      <c r="N49" s="226"/>
      <c r="O49" s="226"/>
      <c r="P49" s="226"/>
      <c r="Q49" s="226" t="str">
        <f t="shared" si="3"/>
        <v>043389</v>
      </c>
      <c r="R49" s="240"/>
      <c r="S49" s="226"/>
      <c r="T49" s="226"/>
      <c r="U49" s="226"/>
      <c r="V49" s="226"/>
      <c r="W49" s="226"/>
      <c r="X49" s="226"/>
      <c r="Y49" s="226"/>
      <c r="Z49" s="226"/>
      <c r="AA49" s="226"/>
      <c r="AB49" s="226"/>
      <c r="AC49" s="226"/>
      <c r="AD49" s="226"/>
      <c r="AE49" s="226"/>
      <c r="AF49" s="226"/>
      <c r="AG49" s="226"/>
      <c r="AH49" s="226"/>
      <c r="AI49" s="226"/>
    </row>
    <row r="50" spans="1:35">
      <c r="A50" s="226" t="str">
        <f t="shared" si="2"/>
        <v>OCTOBRE</v>
      </c>
      <c r="B50" s="226">
        <f t="shared" si="4"/>
        <v>42</v>
      </c>
      <c r="C50" s="226" t="str">
        <f t="shared" si="1"/>
        <v>MERCREDI</v>
      </c>
      <c r="D50" s="13">
        <v>43390</v>
      </c>
      <c r="E50" s="17"/>
      <c r="F50" s="17"/>
      <c r="G50" s="17"/>
      <c r="H50" s="17"/>
      <c r="I50" s="226"/>
      <c r="J50" s="226"/>
      <c r="K50" s="226"/>
      <c r="L50" s="226"/>
      <c r="M50" s="226"/>
      <c r="N50" s="226"/>
      <c r="O50" s="226"/>
      <c r="P50" s="226"/>
      <c r="Q50" s="226" t="str">
        <f t="shared" si="3"/>
        <v>043390</v>
      </c>
      <c r="R50" s="240"/>
      <c r="S50" s="226"/>
      <c r="T50" s="226"/>
      <c r="U50" s="226"/>
      <c r="V50" s="226"/>
      <c r="W50" s="226"/>
      <c r="X50" s="226"/>
      <c r="Y50" s="226"/>
      <c r="Z50" s="226"/>
      <c r="AA50" s="226"/>
      <c r="AB50" s="226"/>
      <c r="AC50" s="226"/>
      <c r="AD50" s="226"/>
      <c r="AE50" s="226"/>
      <c r="AF50" s="226"/>
      <c r="AG50" s="226"/>
      <c r="AH50" s="226"/>
      <c r="AI50" s="226"/>
    </row>
    <row r="51" spans="1:35">
      <c r="A51" s="226" t="str">
        <f t="shared" si="2"/>
        <v>OCTOBRE</v>
      </c>
      <c r="B51" s="226">
        <f t="shared" si="4"/>
        <v>42</v>
      </c>
      <c r="C51" s="226" t="str">
        <f t="shared" si="1"/>
        <v>JEUDI</v>
      </c>
      <c r="D51" s="13">
        <v>43391</v>
      </c>
      <c r="E51" s="17"/>
      <c r="F51" s="17"/>
      <c r="G51" s="17"/>
      <c r="H51" s="17"/>
      <c r="I51" s="226"/>
      <c r="J51" s="226"/>
      <c r="K51" s="226"/>
      <c r="L51" s="226"/>
      <c r="M51" s="226"/>
      <c r="N51" s="226"/>
      <c r="O51" s="226"/>
      <c r="P51" s="226"/>
      <c r="Q51" s="226" t="str">
        <f t="shared" si="3"/>
        <v>043391</v>
      </c>
      <c r="R51" s="240"/>
      <c r="S51" s="226"/>
      <c r="T51" s="226"/>
      <c r="U51" s="226"/>
      <c r="V51" s="226"/>
      <c r="W51" s="226"/>
      <c r="X51" s="226"/>
      <c r="Y51" s="226"/>
      <c r="Z51" s="226"/>
      <c r="AA51" s="226"/>
      <c r="AB51" s="226"/>
      <c r="AC51" s="226"/>
      <c r="AD51" s="226"/>
      <c r="AE51" s="226"/>
      <c r="AF51" s="226"/>
      <c r="AG51" s="226"/>
      <c r="AH51" s="226"/>
      <c r="AI51" s="226"/>
    </row>
    <row r="52" spans="1:35">
      <c r="A52" s="226" t="str">
        <f t="shared" si="2"/>
        <v>OCTOBRE</v>
      </c>
      <c r="B52" s="226">
        <f t="shared" si="4"/>
        <v>42</v>
      </c>
      <c r="C52" s="226" t="str">
        <f t="shared" si="1"/>
        <v>VENDREDI</v>
      </c>
      <c r="D52" s="13">
        <v>43392</v>
      </c>
      <c r="E52" s="17"/>
      <c r="F52" s="17"/>
      <c r="G52" s="17"/>
      <c r="H52" s="17"/>
      <c r="I52" s="226"/>
      <c r="J52" s="226"/>
      <c r="K52" s="226"/>
      <c r="L52" s="226"/>
      <c r="M52" s="226"/>
      <c r="N52" s="226"/>
      <c r="O52" s="226"/>
      <c r="P52" s="226"/>
      <c r="Q52" s="226" t="str">
        <f t="shared" si="3"/>
        <v>043392</v>
      </c>
      <c r="R52" s="240"/>
      <c r="S52" s="226"/>
      <c r="T52" s="226"/>
      <c r="U52" s="226"/>
      <c r="V52" s="226"/>
      <c r="W52" s="226"/>
      <c r="X52" s="226"/>
      <c r="Y52" s="226"/>
      <c r="Z52" s="226"/>
      <c r="AA52" s="226"/>
      <c r="AB52" s="226"/>
      <c r="AC52" s="226"/>
      <c r="AD52" s="226"/>
      <c r="AE52" s="226"/>
      <c r="AF52" s="226"/>
      <c r="AG52" s="226"/>
      <c r="AH52" s="226"/>
      <c r="AI52" s="226"/>
    </row>
    <row r="53" spans="1:35">
      <c r="A53" s="226" t="str">
        <f t="shared" si="2"/>
        <v>OCTOBRE</v>
      </c>
      <c r="B53" s="226">
        <f t="shared" si="4"/>
        <v>42</v>
      </c>
      <c r="C53" s="226" t="str">
        <f t="shared" si="1"/>
        <v>SAMEDI</v>
      </c>
      <c r="D53" s="13">
        <v>43393</v>
      </c>
      <c r="E53" s="17"/>
      <c r="F53" s="17"/>
      <c r="G53" s="17"/>
      <c r="H53" s="17"/>
      <c r="I53" s="226"/>
      <c r="J53" s="226"/>
      <c r="K53" s="226"/>
      <c r="L53" s="226"/>
      <c r="M53" s="226"/>
      <c r="N53" s="226"/>
      <c r="O53" s="226"/>
      <c r="P53" s="226"/>
      <c r="Q53" s="226" t="str">
        <f t="shared" si="3"/>
        <v>043393</v>
      </c>
      <c r="R53" s="240"/>
      <c r="S53" s="226"/>
      <c r="T53" s="226"/>
      <c r="U53" s="226"/>
      <c r="V53" s="226"/>
      <c r="W53" s="226"/>
      <c r="X53" s="226"/>
      <c r="Y53" s="226"/>
      <c r="Z53" s="226"/>
      <c r="AA53" s="226"/>
      <c r="AB53" s="226"/>
      <c r="AC53" s="226"/>
      <c r="AD53" s="226"/>
      <c r="AE53" s="226"/>
      <c r="AF53" s="226"/>
      <c r="AG53" s="226"/>
      <c r="AH53" s="226"/>
      <c r="AI53" s="226"/>
    </row>
    <row r="54" spans="1:35">
      <c r="A54" s="226" t="str">
        <f t="shared" si="2"/>
        <v>OCTOBRE</v>
      </c>
      <c r="B54" s="226">
        <f t="shared" si="4"/>
        <v>43</v>
      </c>
      <c r="C54" s="226" t="str">
        <f t="shared" si="1"/>
        <v>DIMANCHE</v>
      </c>
      <c r="D54" s="13">
        <v>43394</v>
      </c>
      <c r="E54" s="17"/>
      <c r="F54" s="17"/>
      <c r="G54" s="17"/>
      <c r="H54" s="17"/>
      <c r="I54" s="226"/>
      <c r="J54" s="226"/>
      <c r="K54" s="226"/>
      <c r="L54" s="226"/>
      <c r="M54" s="226"/>
      <c r="N54" s="226"/>
      <c r="O54" s="226"/>
      <c r="P54" s="226"/>
      <c r="Q54" s="226" t="str">
        <f t="shared" si="3"/>
        <v>043394</v>
      </c>
      <c r="R54" s="240"/>
      <c r="S54" s="226"/>
      <c r="T54" s="226"/>
      <c r="U54" s="226"/>
      <c r="V54" s="226"/>
      <c r="W54" s="226"/>
      <c r="X54" s="226"/>
      <c r="Y54" s="226"/>
      <c r="Z54" s="226"/>
      <c r="AA54" s="226"/>
      <c r="AB54" s="226"/>
      <c r="AC54" s="226"/>
      <c r="AD54" s="226"/>
      <c r="AE54" s="226"/>
      <c r="AF54" s="226"/>
      <c r="AG54" s="226"/>
      <c r="AH54" s="226"/>
      <c r="AI54" s="226"/>
    </row>
    <row r="55" spans="1:35">
      <c r="A55" s="226" t="str">
        <f t="shared" si="2"/>
        <v>OCTOBRE</v>
      </c>
      <c r="B55" s="226">
        <f t="shared" si="4"/>
        <v>43</v>
      </c>
      <c r="C55" s="226" t="str">
        <f t="shared" si="1"/>
        <v>LUNDI</v>
      </c>
      <c r="D55" s="13">
        <v>43395</v>
      </c>
      <c r="E55" s="17"/>
      <c r="F55" s="17"/>
      <c r="G55" s="17"/>
      <c r="H55" s="17"/>
      <c r="I55" s="226"/>
      <c r="J55" s="226"/>
      <c r="K55" s="226"/>
      <c r="L55" s="226"/>
      <c r="M55" s="226"/>
      <c r="N55" s="226"/>
      <c r="O55" s="226"/>
      <c r="P55" s="226"/>
      <c r="Q55" s="226" t="str">
        <f t="shared" si="3"/>
        <v>043395</v>
      </c>
      <c r="R55" s="240"/>
      <c r="S55" s="226"/>
      <c r="T55" s="226"/>
      <c r="U55" s="226"/>
      <c r="V55" s="226"/>
      <c r="W55" s="226"/>
      <c r="X55" s="226"/>
      <c r="Y55" s="226"/>
      <c r="Z55" s="226"/>
      <c r="AA55" s="226"/>
      <c r="AB55" s="226"/>
      <c r="AC55" s="226"/>
      <c r="AD55" s="226"/>
      <c r="AE55" s="226"/>
      <c r="AF55" s="226"/>
      <c r="AG55" s="226"/>
      <c r="AH55" s="226"/>
      <c r="AI55" s="226"/>
    </row>
    <row r="56" spans="1:35">
      <c r="A56" s="226" t="str">
        <f t="shared" si="2"/>
        <v>OCTOBRE</v>
      </c>
      <c r="B56" s="226">
        <f t="shared" si="4"/>
        <v>43</v>
      </c>
      <c r="C56" s="226" t="str">
        <f t="shared" si="1"/>
        <v>MARDI</v>
      </c>
      <c r="D56" s="13">
        <v>43396</v>
      </c>
      <c r="E56" s="17"/>
      <c r="F56" s="17"/>
      <c r="G56" s="17"/>
      <c r="H56" s="17"/>
      <c r="I56" s="226"/>
      <c r="J56" s="226"/>
      <c r="K56" s="226"/>
      <c r="L56" s="226"/>
      <c r="M56" s="226"/>
      <c r="N56" s="226"/>
      <c r="O56" s="226"/>
      <c r="P56" s="226"/>
      <c r="Q56" s="226" t="str">
        <f t="shared" si="3"/>
        <v>043396</v>
      </c>
      <c r="R56" s="240"/>
      <c r="S56" s="226"/>
      <c r="T56" s="226"/>
      <c r="U56" s="226"/>
      <c r="V56" s="226"/>
      <c r="W56" s="226"/>
      <c r="X56" s="226"/>
      <c r="Y56" s="226"/>
      <c r="Z56" s="226"/>
      <c r="AA56" s="226"/>
      <c r="AB56" s="226"/>
      <c r="AC56" s="226"/>
      <c r="AD56" s="226"/>
      <c r="AE56" s="226"/>
      <c r="AF56" s="226"/>
      <c r="AG56" s="226"/>
      <c r="AH56" s="226"/>
      <c r="AI56" s="226"/>
    </row>
    <row r="57" spans="1:35">
      <c r="A57" s="226" t="str">
        <f t="shared" si="2"/>
        <v>OCTOBRE</v>
      </c>
      <c r="B57" s="226">
        <f t="shared" si="4"/>
        <v>43</v>
      </c>
      <c r="C57" s="226" t="str">
        <f t="shared" si="1"/>
        <v>MERCREDI</v>
      </c>
      <c r="D57" s="13">
        <v>43397</v>
      </c>
      <c r="E57" s="17"/>
      <c r="F57" s="17"/>
      <c r="G57" s="17"/>
      <c r="H57" s="17"/>
      <c r="I57" s="226"/>
      <c r="J57" s="226"/>
      <c r="K57" s="226"/>
      <c r="L57" s="226"/>
      <c r="M57" s="226"/>
      <c r="N57" s="226"/>
      <c r="O57" s="226"/>
      <c r="P57" s="226"/>
      <c r="Q57" s="226" t="str">
        <f t="shared" si="3"/>
        <v>043397</v>
      </c>
      <c r="R57" s="240"/>
      <c r="S57" s="226"/>
      <c r="T57" s="226"/>
      <c r="U57" s="226"/>
      <c r="V57" s="226"/>
      <c r="W57" s="226"/>
      <c r="X57" s="226"/>
      <c r="Y57" s="226"/>
      <c r="Z57" s="226"/>
      <c r="AA57" s="226"/>
      <c r="AB57" s="226"/>
      <c r="AC57" s="226"/>
      <c r="AD57" s="226"/>
      <c r="AE57" s="226"/>
      <c r="AF57" s="226"/>
      <c r="AG57" s="226"/>
      <c r="AH57" s="226"/>
      <c r="AI57" s="226"/>
    </row>
    <row r="58" spans="1:35">
      <c r="A58" s="226" t="str">
        <f t="shared" si="2"/>
        <v>OCTOBRE</v>
      </c>
      <c r="B58" s="226">
        <f t="shared" si="4"/>
        <v>43</v>
      </c>
      <c r="C58" s="226" t="str">
        <f t="shared" si="1"/>
        <v>JEUDI</v>
      </c>
      <c r="D58" s="13">
        <v>43398</v>
      </c>
      <c r="E58" s="17"/>
      <c r="F58" s="17"/>
      <c r="G58" s="17"/>
      <c r="H58" s="17"/>
      <c r="I58" s="226"/>
      <c r="J58" s="226"/>
      <c r="K58" s="226"/>
      <c r="L58" s="226"/>
      <c r="M58" s="226"/>
      <c r="N58" s="226"/>
      <c r="O58" s="226"/>
      <c r="P58" s="226"/>
      <c r="Q58" s="226" t="str">
        <f t="shared" si="3"/>
        <v>043398</v>
      </c>
      <c r="R58" s="240"/>
      <c r="S58" s="226"/>
      <c r="T58" s="226"/>
      <c r="U58" s="226"/>
      <c r="V58" s="226"/>
      <c r="W58" s="226"/>
      <c r="X58" s="226"/>
      <c r="Y58" s="226"/>
      <c r="Z58" s="226"/>
      <c r="AA58" s="226"/>
      <c r="AB58" s="226"/>
      <c r="AC58" s="226"/>
      <c r="AD58" s="226"/>
      <c r="AE58" s="226"/>
      <c r="AF58" s="226"/>
      <c r="AG58" s="226"/>
      <c r="AH58" s="226"/>
      <c r="AI58" s="226"/>
    </row>
    <row r="59" spans="1:35">
      <c r="A59" s="226" t="str">
        <f t="shared" si="2"/>
        <v>OCTOBRE</v>
      </c>
      <c r="B59" s="226">
        <f t="shared" si="4"/>
        <v>43</v>
      </c>
      <c r="C59" s="226" t="str">
        <f t="shared" si="1"/>
        <v>VENDREDI</v>
      </c>
      <c r="D59" s="13">
        <v>43399</v>
      </c>
      <c r="E59" s="17"/>
      <c r="F59" s="17"/>
      <c r="G59" s="17"/>
      <c r="H59" s="17"/>
      <c r="I59" s="226"/>
      <c r="J59" s="226"/>
      <c r="K59" s="226"/>
      <c r="L59" s="226"/>
      <c r="M59" s="226"/>
      <c r="N59" s="226"/>
      <c r="O59" s="226"/>
      <c r="P59" s="226"/>
      <c r="Q59" s="226" t="str">
        <f t="shared" si="3"/>
        <v>043399</v>
      </c>
      <c r="R59" s="240"/>
      <c r="S59" s="226"/>
      <c r="T59" s="226"/>
      <c r="U59" s="226"/>
      <c r="V59" s="226"/>
      <c r="W59" s="226"/>
      <c r="X59" s="226"/>
      <c r="Y59" s="226"/>
      <c r="Z59" s="226"/>
      <c r="AA59" s="226"/>
      <c r="AB59" s="226"/>
      <c r="AC59" s="226"/>
      <c r="AD59" s="226"/>
      <c r="AE59" s="226"/>
      <c r="AF59" s="226"/>
      <c r="AG59" s="226"/>
      <c r="AH59" s="226"/>
      <c r="AI59" s="226"/>
    </row>
    <row r="60" spans="1:35">
      <c r="A60" s="226" t="str">
        <f t="shared" si="2"/>
        <v>OCTOBRE</v>
      </c>
      <c r="B60" s="226">
        <f t="shared" si="4"/>
        <v>43</v>
      </c>
      <c r="C60" s="226" t="str">
        <f t="shared" si="1"/>
        <v>SAMEDI</v>
      </c>
      <c r="D60" s="13">
        <v>43400</v>
      </c>
      <c r="E60" s="17"/>
      <c r="F60" s="17"/>
      <c r="G60" s="17"/>
      <c r="H60" s="17"/>
      <c r="I60" s="226"/>
      <c r="J60" s="226"/>
      <c r="K60" s="226"/>
      <c r="L60" s="226"/>
      <c r="M60" s="226"/>
      <c r="N60" s="226"/>
      <c r="O60" s="226"/>
      <c r="P60" s="226"/>
      <c r="Q60" s="226" t="str">
        <f t="shared" si="3"/>
        <v>043400</v>
      </c>
      <c r="R60" s="240"/>
      <c r="S60" s="226"/>
      <c r="T60" s="226"/>
      <c r="U60" s="226"/>
      <c r="V60" s="226"/>
      <c r="W60" s="226"/>
      <c r="X60" s="226"/>
      <c r="Y60" s="226"/>
      <c r="Z60" s="226"/>
      <c r="AA60" s="226"/>
      <c r="AB60" s="226"/>
      <c r="AC60" s="226"/>
      <c r="AD60" s="226"/>
      <c r="AE60" s="226"/>
      <c r="AF60" s="226"/>
      <c r="AG60" s="226"/>
      <c r="AH60" s="226"/>
      <c r="AI60" s="226"/>
    </row>
    <row r="61" spans="1:35">
      <c r="A61" s="226" t="str">
        <f t="shared" si="2"/>
        <v>OCTOBRE</v>
      </c>
      <c r="B61" s="226">
        <f t="shared" si="4"/>
        <v>44</v>
      </c>
      <c r="C61" s="226" t="str">
        <f t="shared" si="1"/>
        <v>DIMANCHE</v>
      </c>
      <c r="D61" s="13">
        <v>43401</v>
      </c>
      <c r="E61" s="17"/>
      <c r="F61" s="17"/>
      <c r="G61" s="17"/>
      <c r="H61" s="17"/>
      <c r="I61" s="226"/>
      <c r="J61" s="226"/>
      <c r="K61" s="226"/>
      <c r="L61" s="226"/>
      <c r="M61" s="226"/>
      <c r="N61" s="226"/>
      <c r="O61" s="226"/>
      <c r="P61" s="226"/>
      <c r="Q61" s="226" t="str">
        <f t="shared" si="3"/>
        <v>043401</v>
      </c>
      <c r="R61" s="240"/>
      <c r="S61" s="226"/>
      <c r="T61" s="226"/>
      <c r="U61" s="226"/>
      <c r="V61" s="226"/>
      <c r="W61" s="226"/>
      <c r="X61" s="226"/>
      <c r="Y61" s="226"/>
      <c r="Z61" s="226"/>
      <c r="AA61" s="226"/>
      <c r="AB61" s="226"/>
      <c r="AC61" s="226"/>
      <c r="AD61" s="226"/>
      <c r="AE61" s="226"/>
      <c r="AF61" s="226"/>
      <c r="AG61" s="226"/>
      <c r="AH61" s="226"/>
      <c r="AI61" s="226"/>
    </row>
    <row r="62" spans="1:35">
      <c r="A62" s="226" t="str">
        <f t="shared" si="2"/>
        <v>OCTOBRE</v>
      </c>
      <c r="B62" s="226">
        <f t="shared" si="4"/>
        <v>44</v>
      </c>
      <c r="C62" s="226" t="str">
        <f t="shared" si="1"/>
        <v>LUNDI</v>
      </c>
      <c r="D62" s="13">
        <v>43402</v>
      </c>
      <c r="E62" s="17"/>
      <c r="F62" s="17"/>
      <c r="G62" s="17"/>
      <c r="H62" s="17"/>
      <c r="I62" s="226"/>
      <c r="J62" s="226"/>
      <c r="K62" s="226"/>
      <c r="L62" s="226"/>
      <c r="M62" s="226"/>
      <c r="N62" s="226"/>
      <c r="O62" s="226"/>
      <c r="P62" s="226"/>
      <c r="Q62" s="226" t="str">
        <f t="shared" si="3"/>
        <v>043402</v>
      </c>
      <c r="R62" s="240"/>
      <c r="S62" s="226"/>
      <c r="T62" s="226"/>
      <c r="U62" s="226"/>
      <c r="V62" s="226"/>
      <c r="W62" s="226"/>
      <c r="X62" s="226"/>
      <c r="Y62" s="226"/>
      <c r="Z62" s="226"/>
      <c r="AA62" s="226"/>
      <c r="AB62" s="226"/>
      <c r="AC62" s="226"/>
      <c r="AD62" s="226"/>
      <c r="AE62" s="226"/>
      <c r="AF62" s="226"/>
      <c r="AG62" s="226"/>
      <c r="AH62" s="226"/>
      <c r="AI62" s="226"/>
    </row>
    <row r="63" spans="1:35">
      <c r="A63" s="226" t="str">
        <f t="shared" si="2"/>
        <v>OCTOBRE</v>
      </c>
      <c r="B63" s="226">
        <f t="shared" si="4"/>
        <v>44</v>
      </c>
      <c r="C63" s="226" t="str">
        <f t="shared" si="1"/>
        <v>MARDI</v>
      </c>
      <c r="D63" s="13">
        <v>43403</v>
      </c>
      <c r="E63" s="17"/>
      <c r="F63" s="17"/>
      <c r="G63" s="17"/>
      <c r="H63" s="17"/>
      <c r="I63" s="226"/>
      <c r="J63" s="226"/>
      <c r="K63" s="226"/>
      <c r="L63" s="226"/>
      <c r="M63" s="226"/>
      <c r="N63" s="226"/>
      <c r="O63" s="226"/>
      <c r="P63" s="226"/>
      <c r="Q63" s="226" t="str">
        <f t="shared" si="3"/>
        <v>043403</v>
      </c>
      <c r="R63" s="240"/>
      <c r="S63" s="226"/>
      <c r="T63" s="226"/>
      <c r="U63" s="226"/>
      <c r="V63" s="226"/>
      <c r="W63" s="226"/>
      <c r="X63" s="226"/>
      <c r="Y63" s="226"/>
      <c r="Z63" s="226"/>
      <c r="AA63" s="226"/>
      <c r="AB63" s="226"/>
      <c r="AC63" s="226"/>
      <c r="AD63" s="226"/>
      <c r="AE63" s="226"/>
      <c r="AF63" s="226"/>
      <c r="AG63" s="226"/>
      <c r="AH63" s="226"/>
      <c r="AI63" s="226"/>
    </row>
    <row r="64" spans="1:35">
      <c r="A64" s="226" t="str">
        <f t="shared" si="2"/>
        <v>OCTOBRE</v>
      </c>
      <c r="B64" s="226">
        <f t="shared" si="4"/>
        <v>44</v>
      </c>
      <c r="C64" s="226" t="str">
        <f t="shared" si="1"/>
        <v>MERCREDI</v>
      </c>
      <c r="D64" s="13">
        <v>43404</v>
      </c>
      <c r="E64" s="17"/>
      <c r="F64" s="17"/>
      <c r="G64" s="17"/>
      <c r="H64" s="17"/>
      <c r="I64" s="226"/>
      <c r="J64" s="226"/>
      <c r="K64" s="226"/>
      <c r="L64" s="226"/>
      <c r="M64" s="226"/>
      <c r="N64" s="226"/>
      <c r="O64" s="226"/>
      <c r="P64" s="226"/>
      <c r="Q64" s="226" t="str">
        <f t="shared" si="3"/>
        <v>043404</v>
      </c>
      <c r="R64" s="240"/>
      <c r="S64" s="226"/>
      <c r="T64" s="226"/>
      <c r="U64" s="226"/>
      <c r="V64" s="226"/>
      <c r="W64" s="226"/>
      <c r="X64" s="226"/>
      <c r="Y64" s="226"/>
      <c r="Z64" s="226"/>
      <c r="AA64" s="226"/>
      <c r="AB64" s="226"/>
      <c r="AC64" s="226"/>
      <c r="AD64" s="226"/>
      <c r="AE64" s="226"/>
      <c r="AF64" s="226"/>
      <c r="AG64" s="226"/>
      <c r="AH64" s="226"/>
      <c r="AI64" s="226"/>
    </row>
    <row r="65" spans="1:35">
      <c r="A65" s="226" t="str">
        <f t="shared" si="2"/>
        <v>NOVEMBRE</v>
      </c>
      <c r="B65" s="226">
        <f t="shared" si="4"/>
        <v>44</v>
      </c>
      <c r="C65" s="226" t="str">
        <f t="shared" si="1"/>
        <v>JEUDI</v>
      </c>
      <c r="D65" s="13">
        <v>43405</v>
      </c>
      <c r="E65" s="17"/>
      <c r="F65" s="17"/>
      <c r="G65" s="17"/>
      <c r="H65" s="17"/>
      <c r="I65" s="226"/>
      <c r="J65" s="226"/>
      <c r="K65" s="226"/>
      <c r="L65" s="226"/>
      <c r="M65" s="226"/>
      <c r="N65" s="226"/>
      <c r="O65" s="226"/>
      <c r="P65" s="226"/>
      <c r="Q65" s="226" t="str">
        <f t="shared" si="3"/>
        <v>043405</v>
      </c>
      <c r="R65" s="240"/>
      <c r="S65" s="226"/>
      <c r="T65" s="226"/>
      <c r="U65" s="226"/>
      <c r="V65" s="226"/>
      <c r="W65" s="226"/>
      <c r="X65" s="226"/>
      <c r="Y65" s="226"/>
      <c r="Z65" s="226"/>
      <c r="AA65" s="226"/>
      <c r="AB65" s="226"/>
      <c r="AC65" s="226"/>
      <c r="AD65" s="226"/>
      <c r="AE65" s="226"/>
      <c r="AF65" s="226"/>
      <c r="AG65" s="226"/>
      <c r="AH65" s="226"/>
      <c r="AI65" s="226"/>
    </row>
    <row r="66" spans="1:35">
      <c r="A66" s="226" t="str">
        <f t="shared" si="2"/>
        <v>NOVEMBRE</v>
      </c>
      <c r="B66" s="226">
        <f t="shared" si="4"/>
        <v>44</v>
      </c>
      <c r="C66" s="226" t="str">
        <f t="shared" si="1"/>
        <v>VENDREDI</v>
      </c>
      <c r="D66" s="13">
        <v>43406</v>
      </c>
      <c r="E66" s="17"/>
      <c r="F66" s="17"/>
      <c r="G66" s="17"/>
      <c r="H66" s="17"/>
      <c r="I66" s="226"/>
      <c r="J66" s="226"/>
      <c r="K66" s="226"/>
      <c r="L66" s="226"/>
      <c r="M66" s="226"/>
      <c r="N66" s="226"/>
      <c r="O66" s="226"/>
      <c r="P66" s="226"/>
      <c r="Q66" s="226" t="str">
        <f t="shared" si="3"/>
        <v>043406</v>
      </c>
      <c r="R66" s="240"/>
      <c r="S66" s="226"/>
      <c r="T66" s="226"/>
      <c r="U66" s="226"/>
      <c r="V66" s="226"/>
      <c r="W66" s="226"/>
      <c r="X66" s="226"/>
      <c r="Y66" s="226"/>
      <c r="Z66" s="226"/>
      <c r="AA66" s="226"/>
      <c r="AB66" s="226"/>
      <c r="AC66" s="226"/>
      <c r="AD66" s="226"/>
      <c r="AE66" s="226"/>
      <c r="AF66" s="226"/>
      <c r="AG66" s="226"/>
      <c r="AH66" s="226"/>
      <c r="AI66" s="226"/>
    </row>
    <row r="67" spans="1:35">
      <c r="A67" s="226" t="str">
        <f t="shared" si="2"/>
        <v>NOVEMBRE</v>
      </c>
      <c r="B67" s="226">
        <f t="shared" si="4"/>
        <v>44</v>
      </c>
      <c r="C67" s="226" t="str">
        <f t="shared" si="1"/>
        <v>SAMEDI</v>
      </c>
      <c r="D67" s="13">
        <v>43407</v>
      </c>
      <c r="E67" s="17"/>
      <c r="F67" s="17"/>
      <c r="G67" s="17"/>
      <c r="H67" s="17"/>
      <c r="I67" s="226"/>
      <c r="J67" s="226"/>
      <c r="K67" s="226"/>
      <c r="L67" s="226"/>
      <c r="M67" s="226"/>
      <c r="N67" s="226"/>
      <c r="O67" s="226"/>
      <c r="P67" s="226"/>
      <c r="Q67" s="226" t="str">
        <f t="shared" si="3"/>
        <v>043407</v>
      </c>
      <c r="R67" s="240"/>
      <c r="S67" s="226"/>
      <c r="T67" s="226"/>
      <c r="U67" s="226"/>
      <c r="V67" s="226"/>
      <c r="W67" s="226"/>
      <c r="X67" s="226"/>
      <c r="Y67" s="226"/>
      <c r="Z67" s="226"/>
      <c r="AA67" s="226"/>
      <c r="AB67" s="226"/>
      <c r="AC67" s="226"/>
      <c r="AD67" s="226"/>
      <c r="AE67" s="226"/>
      <c r="AF67" s="226"/>
      <c r="AG67" s="226"/>
      <c r="AH67" s="226"/>
      <c r="AI67" s="226"/>
    </row>
    <row r="68" spans="1:35">
      <c r="A68" s="226" t="str">
        <f t="shared" si="2"/>
        <v>NOVEMBRE</v>
      </c>
      <c r="B68" s="226">
        <f t="shared" si="4"/>
        <v>45</v>
      </c>
      <c r="C68" s="226" t="str">
        <f t="shared" ref="C68:C131" si="5">CHOOSE(WEEKDAY(D68,11),"LUNDI","MARDI","MERCREDI","JEUDI","VENDREDI","SAMEDI","DIMANCHE")</f>
        <v>DIMANCHE</v>
      </c>
      <c r="D68" s="13">
        <v>43408</v>
      </c>
      <c r="E68" s="17"/>
      <c r="F68" s="17"/>
      <c r="G68" s="17"/>
      <c r="H68" s="17"/>
      <c r="I68" s="226"/>
      <c r="J68" s="226"/>
      <c r="K68" s="226"/>
      <c r="L68" s="226"/>
      <c r="M68" s="226"/>
      <c r="N68" s="226"/>
      <c r="O68" s="226"/>
      <c r="P68" s="226"/>
      <c r="Q68" s="226" t="str">
        <f t="shared" si="3"/>
        <v>043408</v>
      </c>
      <c r="R68" s="240"/>
      <c r="S68" s="226"/>
      <c r="T68" s="226"/>
      <c r="U68" s="226"/>
      <c r="V68" s="226"/>
      <c r="W68" s="226"/>
      <c r="X68" s="226"/>
      <c r="Y68" s="226"/>
      <c r="Z68" s="226"/>
      <c r="AA68" s="226"/>
      <c r="AB68" s="226"/>
      <c r="AC68" s="226"/>
      <c r="AD68" s="226"/>
      <c r="AE68" s="226"/>
      <c r="AF68" s="226"/>
      <c r="AG68" s="226"/>
      <c r="AH68" s="226"/>
      <c r="AI68" s="226"/>
    </row>
    <row r="69" spans="1:35">
      <c r="A69" s="226" t="str">
        <f t="shared" ref="A69:A132" si="6">CHOOSE(MONTH(D69),"JANVIER","FEVRIER","MARS","AVRIL","MAI","JUIN","JUILLET","AOUT","SEPTEMBRE","OCTOBRE","NOVEMBRE","DECEMBRE")</f>
        <v>NOVEMBRE</v>
      </c>
      <c r="B69" s="226">
        <f t="shared" si="4"/>
        <v>45</v>
      </c>
      <c r="C69" s="226" t="str">
        <f t="shared" si="5"/>
        <v>LUNDI</v>
      </c>
      <c r="D69" s="13">
        <v>43409</v>
      </c>
      <c r="E69" s="17"/>
      <c r="F69" s="17"/>
      <c r="G69" s="17"/>
      <c r="H69" s="17"/>
      <c r="I69" s="226"/>
      <c r="J69" s="226"/>
      <c r="K69" s="226"/>
      <c r="L69" s="226"/>
      <c r="M69" s="226"/>
      <c r="N69" s="226"/>
      <c r="O69" s="226"/>
      <c r="P69" s="226"/>
      <c r="Q69" s="226" t="str">
        <f t="shared" ref="Q69:Q132" si="7">CONCATENATE($Q$1,$D69)</f>
        <v>043409</v>
      </c>
      <c r="R69" s="240"/>
      <c r="S69" s="226"/>
      <c r="T69" s="226"/>
      <c r="U69" s="226"/>
      <c r="V69" s="226"/>
      <c r="W69" s="226"/>
      <c r="X69" s="226"/>
      <c r="Y69" s="226"/>
      <c r="Z69" s="226"/>
      <c r="AA69" s="226"/>
      <c r="AB69" s="226"/>
      <c r="AC69" s="226"/>
      <c r="AD69" s="226"/>
      <c r="AE69" s="226"/>
      <c r="AF69" s="226"/>
      <c r="AG69" s="226"/>
      <c r="AH69" s="226"/>
      <c r="AI69" s="226"/>
    </row>
    <row r="70" spans="1:35">
      <c r="A70" s="226" t="str">
        <f t="shared" si="6"/>
        <v>NOVEMBRE</v>
      </c>
      <c r="B70" s="226">
        <f t="shared" si="4"/>
        <v>45</v>
      </c>
      <c r="C70" s="226" t="str">
        <f t="shared" si="5"/>
        <v>MARDI</v>
      </c>
      <c r="D70" s="13">
        <v>43410</v>
      </c>
      <c r="E70" s="17"/>
      <c r="F70" s="17"/>
      <c r="G70" s="17"/>
      <c r="H70" s="17"/>
      <c r="I70" s="226"/>
      <c r="J70" s="226"/>
      <c r="K70" s="226"/>
      <c r="L70" s="226"/>
      <c r="M70" s="226"/>
      <c r="N70" s="226"/>
      <c r="O70" s="226"/>
      <c r="P70" s="226"/>
      <c r="Q70" s="226" t="str">
        <f t="shared" si="7"/>
        <v>043410</v>
      </c>
      <c r="R70" s="240"/>
      <c r="S70" s="226"/>
      <c r="T70" s="226"/>
      <c r="U70" s="226"/>
      <c r="V70" s="226"/>
      <c r="W70" s="226"/>
      <c r="X70" s="226"/>
      <c r="Y70" s="226"/>
      <c r="Z70" s="226"/>
      <c r="AA70" s="226"/>
      <c r="AB70" s="226"/>
      <c r="AC70" s="226"/>
      <c r="AD70" s="226"/>
      <c r="AE70" s="226"/>
      <c r="AF70" s="226"/>
      <c r="AG70" s="226"/>
      <c r="AH70" s="226"/>
      <c r="AI70" s="226"/>
    </row>
    <row r="71" spans="1:35">
      <c r="A71" s="226" t="str">
        <f t="shared" si="6"/>
        <v>NOVEMBRE</v>
      </c>
      <c r="B71" s="226">
        <f t="shared" si="4"/>
        <v>45</v>
      </c>
      <c r="C71" s="226" t="str">
        <f t="shared" si="5"/>
        <v>MERCREDI</v>
      </c>
      <c r="D71" s="13">
        <v>43411</v>
      </c>
      <c r="E71" s="17"/>
      <c r="F71" s="17"/>
      <c r="G71" s="17"/>
      <c r="H71" s="17"/>
      <c r="I71" s="226"/>
      <c r="J71" s="226"/>
      <c r="K71" s="226"/>
      <c r="L71" s="226"/>
      <c r="M71" s="226"/>
      <c r="N71" s="226"/>
      <c r="O71" s="226"/>
      <c r="P71" s="226"/>
      <c r="Q71" s="226" t="str">
        <f t="shared" si="7"/>
        <v>043411</v>
      </c>
      <c r="R71" s="240"/>
      <c r="S71" s="226"/>
      <c r="T71" s="226"/>
      <c r="U71" s="226"/>
      <c r="V71" s="226"/>
      <c r="W71" s="226"/>
      <c r="X71" s="226"/>
      <c r="Y71" s="226"/>
      <c r="Z71" s="226"/>
      <c r="AA71" s="226"/>
      <c r="AB71" s="226"/>
      <c r="AC71" s="226"/>
      <c r="AD71" s="226"/>
      <c r="AE71" s="226"/>
      <c r="AF71" s="226"/>
      <c r="AG71" s="226"/>
      <c r="AH71" s="226"/>
      <c r="AI71" s="226"/>
    </row>
    <row r="72" spans="1:35">
      <c r="A72" s="226" t="str">
        <f t="shared" si="6"/>
        <v>NOVEMBRE</v>
      </c>
      <c r="B72" s="226">
        <f t="shared" si="4"/>
        <v>45</v>
      </c>
      <c r="C72" s="226" t="str">
        <f t="shared" si="5"/>
        <v>JEUDI</v>
      </c>
      <c r="D72" s="13">
        <v>43412</v>
      </c>
      <c r="E72" s="17"/>
      <c r="F72" s="17"/>
      <c r="G72" s="17"/>
      <c r="H72" s="17"/>
      <c r="I72" s="226"/>
      <c r="J72" s="226"/>
      <c r="K72" s="226"/>
      <c r="L72" s="226"/>
      <c r="M72" s="226"/>
      <c r="N72" s="226"/>
      <c r="O72" s="226"/>
      <c r="P72" s="226"/>
      <c r="Q72" s="226" t="str">
        <f t="shared" si="7"/>
        <v>043412</v>
      </c>
      <c r="R72" s="240"/>
      <c r="S72" s="226"/>
      <c r="T72" s="226"/>
      <c r="U72" s="226"/>
      <c r="V72" s="226"/>
      <c r="W72" s="226"/>
      <c r="X72" s="226"/>
      <c r="Y72" s="226"/>
      <c r="Z72" s="226"/>
      <c r="AA72" s="226"/>
      <c r="AB72" s="226"/>
      <c r="AC72" s="226"/>
      <c r="AD72" s="226"/>
      <c r="AE72" s="226"/>
      <c r="AF72" s="226"/>
      <c r="AG72" s="226"/>
      <c r="AH72" s="226"/>
      <c r="AI72" s="226"/>
    </row>
    <row r="73" spans="1:35">
      <c r="A73" s="226" t="str">
        <f t="shared" si="6"/>
        <v>NOVEMBRE</v>
      </c>
      <c r="B73" s="226">
        <f t="shared" si="4"/>
        <v>45</v>
      </c>
      <c r="C73" s="226" t="str">
        <f t="shared" si="5"/>
        <v>VENDREDI</v>
      </c>
      <c r="D73" s="13">
        <v>43413</v>
      </c>
      <c r="E73" s="17"/>
      <c r="F73" s="17"/>
      <c r="G73" s="17"/>
      <c r="H73" s="17"/>
      <c r="I73" s="226"/>
      <c r="J73" s="226"/>
      <c r="K73" s="226"/>
      <c r="L73" s="226"/>
      <c r="M73" s="226"/>
      <c r="N73" s="226"/>
      <c r="O73" s="226"/>
      <c r="P73" s="226"/>
      <c r="Q73" s="226" t="str">
        <f t="shared" si="7"/>
        <v>043413</v>
      </c>
      <c r="R73" s="240"/>
      <c r="S73" s="226"/>
      <c r="T73" s="226"/>
      <c r="U73" s="226"/>
      <c r="V73" s="226"/>
      <c r="W73" s="226"/>
      <c r="X73" s="226"/>
      <c r="Y73" s="226"/>
      <c r="Z73" s="226"/>
      <c r="AA73" s="226"/>
      <c r="AB73" s="226"/>
      <c r="AC73" s="226"/>
      <c r="AD73" s="226"/>
      <c r="AE73" s="226"/>
      <c r="AF73" s="226"/>
      <c r="AG73" s="226"/>
      <c r="AH73" s="226"/>
      <c r="AI73" s="226"/>
    </row>
    <row r="74" spans="1:35">
      <c r="A74" s="226" t="str">
        <f t="shared" si="6"/>
        <v>NOVEMBRE</v>
      </c>
      <c r="B74" s="226">
        <f t="shared" si="4"/>
        <v>45</v>
      </c>
      <c r="C74" s="226" t="str">
        <f t="shared" si="5"/>
        <v>SAMEDI</v>
      </c>
      <c r="D74" s="13">
        <v>43414</v>
      </c>
      <c r="E74" s="17"/>
      <c r="F74" s="17"/>
      <c r="G74" s="17"/>
      <c r="H74" s="17"/>
      <c r="I74" s="226"/>
      <c r="J74" s="226"/>
      <c r="K74" s="226"/>
      <c r="L74" s="226"/>
      <c r="M74" s="226"/>
      <c r="N74" s="226"/>
      <c r="O74" s="226"/>
      <c r="P74" s="226"/>
      <c r="Q74" s="226" t="str">
        <f t="shared" si="7"/>
        <v>043414</v>
      </c>
      <c r="R74" s="240"/>
      <c r="S74" s="226"/>
      <c r="T74" s="226"/>
      <c r="U74" s="226"/>
      <c r="V74" s="226"/>
      <c r="W74" s="226"/>
      <c r="X74" s="226"/>
      <c r="Y74" s="226"/>
      <c r="Z74" s="226"/>
      <c r="AA74" s="226"/>
      <c r="AB74" s="226"/>
      <c r="AC74" s="226"/>
      <c r="AD74" s="226"/>
      <c r="AE74" s="226"/>
      <c r="AF74" s="226"/>
      <c r="AG74" s="226"/>
      <c r="AH74" s="226"/>
      <c r="AI74" s="226"/>
    </row>
    <row r="75" spans="1:35">
      <c r="A75" s="226" t="str">
        <f t="shared" si="6"/>
        <v>NOVEMBRE</v>
      </c>
      <c r="B75" s="226">
        <f t="shared" si="4"/>
        <v>46</v>
      </c>
      <c r="C75" s="226" t="str">
        <f t="shared" si="5"/>
        <v>DIMANCHE</v>
      </c>
      <c r="D75" s="13">
        <v>43415</v>
      </c>
      <c r="E75" s="17"/>
      <c r="F75" s="17"/>
      <c r="G75" s="17"/>
      <c r="H75" s="17"/>
      <c r="I75" s="226"/>
      <c r="J75" s="226"/>
      <c r="K75" s="226"/>
      <c r="L75" s="226"/>
      <c r="M75" s="226"/>
      <c r="N75" s="226"/>
      <c r="O75" s="226"/>
      <c r="P75" s="226"/>
      <c r="Q75" s="226" t="str">
        <f t="shared" si="7"/>
        <v>043415</v>
      </c>
      <c r="R75" s="240"/>
      <c r="S75" s="226"/>
      <c r="T75" s="226"/>
      <c r="U75" s="226"/>
      <c r="V75" s="226"/>
      <c r="W75" s="226"/>
      <c r="X75" s="226"/>
      <c r="Y75" s="226"/>
      <c r="Z75" s="226"/>
      <c r="AA75" s="226"/>
      <c r="AB75" s="226"/>
      <c r="AC75" s="226"/>
      <c r="AD75" s="226"/>
      <c r="AE75" s="226"/>
      <c r="AF75" s="226"/>
      <c r="AG75" s="226"/>
      <c r="AH75" s="226"/>
      <c r="AI75" s="226"/>
    </row>
    <row r="76" spans="1:35">
      <c r="A76" s="226" t="str">
        <f t="shared" si="6"/>
        <v>NOVEMBRE</v>
      </c>
      <c r="B76" s="226">
        <f t="shared" si="4"/>
        <v>46</v>
      </c>
      <c r="C76" s="226" t="str">
        <f t="shared" si="5"/>
        <v>LUNDI</v>
      </c>
      <c r="D76" s="13">
        <v>43416</v>
      </c>
      <c r="E76" s="17"/>
      <c r="F76" s="17"/>
      <c r="G76" s="17"/>
      <c r="H76" s="17"/>
      <c r="I76" s="226"/>
      <c r="J76" s="226"/>
      <c r="K76" s="226"/>
      <c r="L76" s="226"/>
      <c r="M76" s="226"/>
      <c r="N76" s="226"/>
      <c r="O76" s="226"/>
      <c r="P76" s="226"/>
      <c r="Q76" s="226" t="str">
        <f t="shared" si="7"/>
        <v>043416</v>
      </c>
      <c r="R76" s="240"/>
      <c r="S76" s="226"/>
      <c r="T76" s="226"/>
      <c r="U76" s="226"/>
      <c r="V76" s="226"/>
      <c r="W76" s="226"/>
      <c r="X76" s="226"/>
      <c r="Y76" s="226"/>
      <c r="Z76" s="226"/>
      <c r="AA76" s="226"/>
      <c r="AB76" s="226"/>
      <c r="AC76" s="226"/>
      <c r="AD76" s="226"/>
      <c r="AE76" s="226"/>
      <c r="AF76" s="226"/>
      <c r="AG76" s="226"/>
      <c r="AH76" s="226"/>
      <c r="AI76" s="226"/>
    </row>
    <row r="77" spans="1:35">
      <c r="A77" s="226" t="str">
        <f t="shared" si="6"/>
        <v>NOVEMBRE</v>
      </c>
      <c r="B77" s="226">
        <f t="shared" si="4"/>
        <v>46</v>
      </c>
      <c r="C77" s="226" t="str">
        <f t="shared" si="5"/>
        <v>MARDI</v>
      </c>
      <c r="D77" s="13">
        <v>43417</v>
      </c>
      <c r="E77" s="17"/>
      <c r="F77" s="17"/>
      <c r="G77" s="17"/>
      <c r="H77" s="17"/>
      <c r="I77" s="226"/>
      <c r="J77" s="226"/>
      <c r="K77" s="226"/>
      <c r="L77" s="226"/>
      <c r="M77" s="226"/>
      <c r="N77" s="226"/>
      <c r="O77" s="226"/>
      <c r="P77" s="226"/>
      <c r="Q77" s="226" t="str">
        <f t="shared" si="7"/>
        <v>043417</v>
      </c>
      <c r="R77" s="240"/>
      <c r="S77" s="226"/>
      <c r="T77" s="226"/>
      <c r="U77" s="226"/>
      <c r="V77" s="226"/>
      <c r="W77" s="226"/>
      <c r="X77" s="226"/>
      <c r="Y77" s="226"/>
      <c r="Z77" s="226"/>
      <c r="AA77" s="226"/>
      <c r="AB77" s="226"/>
      <c r="AC77" s="226"/>
      <c r="AD77" s="226"/>
      <c r="AE77" s="226"/>
      <c r="AF77" s="226"/>
      <c r="AG77" s="226"/>
      <c r="AH77" s="226"/>
      <c r="AI77" s="226"/>
    </row>
    <row r="78" spans="1:35">
      <c r="A78" s="226" t="str">
        <f t="shared" si="6"/>
        <v>NOVEMBRE</v>
      </c>
      <c r="B78" s="226">
        <f t="shared" si="4"/>
        <v>46</v>
      </c>
      <c r="C78" s="226" t="str">
        <f t="shared" si="5"/>
        <v>MERCREDI</v>
      </c>
      <c r="D78" s="13">
        <v>43418</v>
      </c>
      <c r="E78" s="17"/>
      <c r="F78" s="17"/>
      <c r="G78" s="17"/>
      <c r="H78" s="17"/>
      <c r="I78" s="226"/>
      <c r="J78" s="226"/>
      <c r="K78" s="226"/>
      <c r="L78" s="226"/>
      <c r="M78" s="226"/>
      <c r="N78" s="226"/>
      <c r="O78" s="226"/>
      <c r="P78" s="226"/>
      <c r="Q78" s="226" t="str">
        <f t="shared" si="7"/>
        <v>043418</v>
      </c>
      <c r="R78" s="240"/>
      <c r="S78" s="226"/>
      <c r="T78" s="226"/>
      <c r="U78" s="226"/>
      <c r="V78" s="226"/>
      <c r="W78" s="226"/>
      <c r="X78" s="226"/>
      <c r="Y78" s="226"/>
      <c r="Z78" s="226"/>
      <c r="AA78" s="226"/>
      <c r="AB78" s="226"/>
      <c r="AC78" s="226"/>
      <c r="AD78" s="226"/>
      <c r="AE78" s="226"/>
      <c r="AF78" s="226"/>
      <c r="AG78" s="226"/>
      <c r="AH78" s="226"/>
      <c r="AI78" s="226"/>
    </row>
    <row r="79" spans="1:35">
      <c r="A79" s="226" t="str">
        <f t="shared" si="6"/>
        <v>NOVEMBRE</v>
      </c>
      <c r="B79" s="226">
        <f t="shared" si="4"/>
        <v>46</v>
      </c>
      <c r="C79" s="226" t="str">
        <f t="shared" si="5"/>
        <v>JEUDI</v>
      </c>
      <c r="D79" s="13">
        <v>43419</v>
      </c>
      <c r="E79" s="17"/>
      <c r="F79" s="17"/>
      <c r="G79" s="17"/>
      <c r="H79" s="17"/>
      <c r="I79" s="226"/>
      <c r="J79" s="226"/>
      <c r="K79" s="226"/>
      <c r="L79" s="226"/>
      <c r="M79" s="226"/>
      <c r="N79" s="226"/>
      <c r="O79" s="226"/>
      <c r="P79" s="226"/>
      <c r="Q79" s="226" t="str">
        <f t="shared" si="7"/>
        <v>043419</v>
      </c>
      <c r="R79" s="240"/>
      <c r="S79" s="226"/>
      <c r="T79" s="226"/>
      <c r="U79" s="226"/>
      <c r="V79" s="226"/>
      <c r="W79" s="226"/>
      <c r="X79" s="226"/>
      <c r="Y79" s="226"/>
      <c r="Z79" s="226"/>
      <c r="AA79" s="226"/>
      <c r="AB79" s="226"/>
      <c r="AC79" s="226"/>
      <c r="AD79" s="226"/>
      <c r="AE79" s="226"/>
      <c r="AF79" s="226"/>
      <c r="AG79" s="226"/>
      <c r="AH79" s="226"/>
      <c r="AI79" s="226"/>
    </row>
    <row r="80" spans="1:35">
      <c r="A80" s="226" t="str">
        <f t="shared" si="6"/>
        <v>NOVEMBRE</v>
      </c>
      <c r="B80" s="226">
        <f t="shared" si="4"/>
        <v>46</v>
      </c>
      <c r="C80" s="226" t="str">
        <f t="shared" si="5"/>
        <v>VENDREDI</v>
      </c>
      <c r="D80" s="13">
        <v>43420</v>
      </c>
      <c r="E80" s="17"/>
      <c r="F80" s="17"/>
      <c r="G80" s="17"/>
      <c r="H80" s="17"/>
      <c r="I80" s="226"/>
      <c r="J80" s="226"/>
      <c r="K80" s="226"/>
      <c r="L80" s="226"/>
      <c r="M80" s="226"/>
      <c r="N80" s="226"/>
      <c r="O80" s="226"/>
      <c r="P80" s="226"/>
      <c r="Q80" s="226" t="str">
        <f t="shared" si="7"/>
        <v>043420</v>
      </c>
      <c r="R80" s="240"/>
      <c r="S80" s="226"/>
      <c r="T80" s="226"/>
      <c r="U80" s="226"/>
      <c r="V80" s="226"/>
      <c r="W80" s="226"/>
      <c r="X80" s="226"/>
      <c r="Y80" s="226"/>
      <c r="Z80" s="226"/>
      <c r="AA80" s="226"/>
      <c r="AB80" s="226"/>
      <c r="AC80" s="226"/>
      <c r="AD80" s="226"/>
      <c r="AE80" s="226"/>
      <c r="AF80" s="226"/>
      <c r="AG80" s="226"/>
      <c r="AH80" s="226"/>
      <c r="AI80" s="226"/>
    </row>
    <row r="81" spans="1:35">
      <c r="A81" s="226" t="str">
        <f t="shared" si="6"/>
        <v>NOVEMBRE</v>
      </c>
      <c r="B81" s="226">
        <f t="shared" ref="B81:B144" si="8">WEEKNUM(D81)</f>
        <v>46</v>
      </c>
      <c r="C81" s="226" t="str">
        <f t="shared" si="5"/>
        <v>SAMEDI</v>
      </c>
      <c r="D81" s="13">
        <v>43421</v>
      </c>
      <c r="E81" s="17"/>
      <c r="F81" s="17"/>
      <c r="G81" s="17"/>
      <c r="H81" s="17"/>
      <c r="I81" s="226"/>
      <c r="J81" s="226"/>
      <c r="K81" s="226"/>
      <c r="L81" s="226"/>
      <c r="M81" s="226"/>
      <c r="N81" s="226"/>
      <c r="O81" s="226"/>
      <c r="P81" s="226"/>
      <c r="Q81" s="226" t="str">
        <f t="shared" si="7"/>
        <v>043421</v>
      </c>
      <c r="R81" s="240"/>
      <c r="S81" s="226"/>
      <c r="T81" s="226"/>
      <c r="U81" s="226"/>
      <c r="V81" s="226"/>
      <c r="W81" s="226"/>
      <c r="X81" s="226"/>
      <c r="Y81" s="226"/>
      <c r="Z81" s="226"/>
      <c r="AA81" s="226"/>
      <c r="AB81" s="226"/>
      <c r="AC81" s="226"/>
      <c r="AD81" s="226"/>
      <c r="AE81" s="226"/>
      <c r="AF81" s="226"/>
      <c r="AG81" s="226"/>
      <c r="AH81" s="226"/>
      <c r="AI81" s="226"/>
    </row>
    <row r="82" spans="1:35">
      <c r="A82" s="226" t="str">
        <f t="shared" si="6"/>
        <v>NOVEMBRE</v>
      </c>
      <c r="B82" s="226">
        <f t="shared" si="8"/>
        <v>47</v>
      </c>
      <c r="C82" s="226" t="str">
        <f t="shared" si="5"/>
        <v>DIMANCHE</v>
      </c>
      <c r="D82" s="13">
        <v>43422</v>
      </c>
      <c r="E82" s="17"/>
      <c r="F82" s="17"/>
      <c r="G82" s="17"/>
      <c r="H82" s="17"/>
      <c r="I82" s="226"/>
      <c r="J82" s="226"/>
      <c r="K82" s="226"/>
      <c r="L82" s="226"/>
      <c r="M82" s="226"/>
      <c r="N82" s="226"/>
      <c r="O82" s="226"/>
      <c r="P82" s="226"/>
      <c r="Q82" s="226" t="str">
        <f t="shared" si="7"/>
        <v>043422</v>
      </c>
      <c r="R82" s="240"/>
      <c r="S82" s="226"/>
      <c r="T82" s="226"/>
      <c r="U82" s="226"/>
      <c r="V82" s="226"/>
      <c r="W82" s="226"/>
      <c r="X82" s="226"/>
      <c r="Y82" s="226"/>
      <c r="Z82" s="226"/>
      <c r="AA82" s="226"/>
      <c r="AB82" s="226"/>
      <c r="AC82" s="226"/>
      <c r="AD82" s="226"/>
      <c r="AE82" s="226"/>
      <c r="AF82" s="226"/>
      <c r="AG82" s="226"/>
      <c r="AH82" s="226"/>
      <c r="AI82" s="226"/>
    </row>
    <row r="83" spans="1:35">
      <c r="A83" s="226" t="str">
        <f t="shared" si="6"/>
        <v>NOVEMBRE</v>
      </c>
      <c r="B83" s="226">
        <f t="shared" si="8"/>
        <v>47</v>
      </c>
      <c r="C83" s="226" t="str">
        <f t="shared" si="5"/>
        <v>LUNDI</v>
      </c>
      <c r="D83" s="13">
        <v>43423</v>
      </c>
      <c r="E83" s="17"/>
      <c r="F83" s="17"/>
      <c r="G83" s="17"/>
      <c r="H83" s="17"/>
      <c r="I83" s="226"/>
      <c r="J83" s="226"/>
      <c r="K83" s="226"/>
      <c r="L83" s="226"/>
      <c r="M83" s="226"/>
      <c r="N83" s="226"/>
      <c r="O83" s="226"/>
      <c r="P83" s="226"/>
      <c r="Q83" s="226" t="str">
        <f t="shared" si="7"/>
        <v>043423</v>
      </c>
      <c r="R83" s="240"/>
      <c r="S83" s="226"/>
      <c r="T83" s="226"/>
      <c r="U83" s="226"/>
      <c r="V83" s="226"/>
      <c r="W83" s="226"/>
      <c r="X83" s="226"/>
      <c r="Y83" s="226"/>
      <c r="Z83" s="226"/>
      <c r="AA83" s="226"/>
      <c r="AB83" s="226"/>
      <c r="AC83" s="226"/>
      <c r="AD83" s="226"/>
      <c r="AE83" s="226"/>
      <c r="AF83" s="226"/>
      <c r="AG83" s="226"/>
      <c r="AH83" s="226"/>
      <c r="AI83" s="226"/>
    </row>
    <row r="84" spans="1:35">
      <c r="A84" s="226" t="str">
        <f t="shared" si="6"/>
        <v>NOVEMBRE</v>
      </c>
      <c r="B84" s="226">
        <f t="shared" si="8"/>
        <v>47</v>
      </c>
      <c r="C84" s="226" t="str">
        <f t="shared" si="5"/>
        <v>MARDI</v>
      </c>
      <c r="D84" s="13">
        <v>43424</v>
      </c>
      <c r="E84" s="17"/>
      <c r="F84" s="17"/>
      <c r="G84" s="17"/>
      <c r="H84" s="17"/>
      <c r="I84" s="226"/>
      <c r="J84" s="226"/>
      <c r="K84" s="226"/>
      <c r="L84" s="226"/>
      <c r="M84" s="226"/>
      <c r="N84" s="226"/>
      <c r="O84" s="226"/>
      <c r="P84" s="226"/>
      <c r="Q84" s="226" t="str">
        <f t="shared" si="7"/>
        <v>043424</v>
      </c>
      <c r="R84" s="240"/>
      <c r="S84" s="226"/>
      <c r="T84" s="226"/>
      <c r="U84" s="226"/>
      <c r="V84" s="226"/>
      <c r="W84" s="226"/>
      <c r="X84" s="226"/>
      <c r="Y84" s="226"/>
      <c r="Z84" s="226"/>
      <c r="AA84" s="226"/>
      <c r="AB84" s="226"/>
      <c r="AC84" s="226"/>
      <c r="AD84" s="226"/>
      <c r="AE84" s="226"/>
      <c r="AF84" s="226"/>
      <c r="AG84" s="226"/>
      <c r="AH84" s="226"/>
      <c r="AI84" s="226"/>
    </row>
    <row r="85" spans="1:35">
      <c r="A85" s="226" t="str">
        <f t="shared" si="6"/>
        <v>NOVEMBRE</v>
      </c>
      <c r="B85" s="226">
        <f t="shared" si="8"/>
        <v>47</v>
      </c>
      <c r="C85" s="226" t="str">
        <f t="shared" si="5"/>
        <v>MERCREDI</v>
      </c>
      <c r="D85" s="13">
        <v>43425</v>
      </c>
      <c r="E85" s="17"/>
      <c r="F85" s="17"/>
      <c r="G85" s="17"/>
      <c r="H85" s="17"/>
      <c r="I85" s="226"/>
      <c r="J85" s="226"/>
      <c r="K85" s="226"/>
      <c r="L85" s="226"/>
      <c r="M85" s="226"/>
      <c r="N85" s="226"/>
      <c r="O85" s="226"/>
      <c r="P85" s="226"/>
      <c r="Q85" s="226" t="str">
        <f t="shared" si="7"/>
        <v>043425</v>
      </c>
      <c r="R85" s="240"/>
      <c r="S85" s="226"/>
      <c r="T85" s="226"/>
      <c r="U85" s="226"/>
      <c r="V85" s="226"/>
      <c r="W85" s="226"/>
      <c r="X85" s="226"/>
      <c r="Y85" s="226"/>
      <c r="Z85" s="226"/>
      <c r="AA85" s="226"/>
      <c r="AB85" s="226"/>
      <c r="AC85" s="226"/>
      <c r="AD85" s="226"/>
      <c r="AE85" s="226"/>
      <c r="AF85" s="226"/>
      <c r="AG85" s="226"/>
      <c r="AH85" s="226"/>
      <c r="AI85" s="226"/>
    </row>
    <row r="86" spans="1:35">
      <c r="A86" s="226" t="str">
        <f t="shared" si="6"/>
        <v>NOVEMBRE</v>
      </c>
      <c r="B86" s="226">
        <f t="shared" si="8"/>
        <v>47</v>
      </c>
      <c r="C86" s="226" t="str">
        <f t="shared" si="5"/>
        <v>JEUDI</v>
      </c>
      <c r="D86" s="13">
        <v>43426</v>
      </c>
      <c r="E86" s="17"/>
      <c r="F86" s="17"/>
      <c r="G86" s="17"/>
      <c r="H86" s="17"/>
      <c r="I86" s="226"/>
      <c r="J86" s="226"/>
      <c r="K86" s="226"/>
      <c r="L86" s="226"/>
      <c r="M86" s="226"/>
      <c r="N86" s="226"/>
      <c r="O86" s="226"/>
      <c r="P86" s="226"/>
      <c r="Q86" s="226" t="str">
        <f t="shared" si="7"/>
        <v>043426</v>
      </c>
      <c r="R86" s="240"/>
      <c r="S86" s="226"/>
      <c r="T86" s="226"/>
      <c r="U86" s="226"/>
      <c r="V86" s="226"/>
      <c r="W86" s="226"/>
      <c r="X86" s="226"/>
      <c r="Y86" s="226"/>
      <c r="Z86" s="226"/>
      <c r="AA86" s="226"/>
      <c r="AB86" s="226"/>
      <c r="AC86" s="226"/>
      <c r="AD86" s="226"/>
      <c r="AE86" s="226"/>
      <c r="AF86" s="226"/>
      <c r="AG86" s="226"/>
      <c r="AH86" s="226"/>
      <c r="AI86" s="226"/>
    </row>
    <row r="87" spans="1:35">
      <c r="A87" s="226" t="str">
        <f t="shared" si="6"/>
        <v>NOVEMBRE</v>
      </c>
      <c r="B87" s="226">
        <f t="shared" si="8"/>
        <v>47</v>
      </c>
      <c r="C87" s="226" t="str">
        <f t="shared" si="5"/>
        <v>VENDREDI</v>
      </c>
      <c r="D87" s="13">
        <v>43427</v>
      </c>
      <c r="E87" s="17"/>
      <c r="F87" s="17"/>
      <c r="G87" s="17"/>
      <c r="H87" s="17"/>
      <c r="I87" s="226"/>
      <c r="J87" s="226"/>
      <c r="K87" s="226"/>
      <c r="L87" s="226"/>
      <c r="M87" s="226"/>
      <c r="N87" s="226"/>
      <c r="O87" s="226"/>
      <c r="P87" s="226"/>
      <c r="Q87" s="226" t="str">
        <f t="shared" si="7"/>
        <v>043427</v>
      </c>
      <c r="R87" s="240"/>
      <c r="S87" s="226"/>
      <c r="T87" s="226"/>
      <c r="U87" s="226"/>
      <c r="V87" s="226"/>
      <c r="W87" s="226"/>
      <c r="X87" s="226"/>
      <c r="Y87" s="226"/>
      <c r="Z87" s="226"/>
      <c r="AA87" s="226"/>
      <c r="AB87" s="226"/>
      <c r="AC87" s="226"/>
      <c r="AD87" s="226"/>
      <c r="AE87" s="226"/>
      <c r="AF87" s="226"/>
      <c r="AG87" s="226"/>
      <c r="AH87" s="226"/>
      <c r="AI87" s="226"/>
    </row>
    <row r="88" spans="1:35">
      <c r="A88" s="226" t="str">
        <f t="shared" si="6"/>
        <v>NOVEMBRE</v>
      </c>
      <c r="B88" s="226">
        <f t="shared" si="8"/>
        <v>47</v>
      </c>
      <c r="C88" s="226" t="str">
        <f t="shared" si="5"/>
        <v>SAMEDI</v>
      </c>
      <c r="D88" s="13">
        <v>43428</v>
      </c>
      <c r="E88" s="17"/>
      <c r="F88" s="17"/>
      <c r="G88" s="17"/>
      <c r="H88" s="17"/>
      <c r="I88" s="226"/>
      <c r="J88" s="226"/>
      <c r="K88" s="226"/>
      <c r="L88" s="226"/>
      <c r="M88" s="226"/>
      <c r="N88" s="226"/>
      <c r="O88" s="226"/>
      <c r="P88" s="226"/>
      <c r="Q88" s="226" t="str">
        <f t="shared" si="7"/>
        <v>043428</v>
      </c>
      <c r="R88" s="240"/>
      <c r="S88" s="226"/>
      <c r="T88" s="226"/>
      <c r="U88" s="226"/>
      <c r="V88" s="226"/>
      <c r="W88" s="226"/>
      <c r="X88" s="226"/>
      <c r="Y88" s="226"/>
      <c r="Z88" s="226"/>
      <c r="AA88" s="226"/>
      <c r="AB88" s="226"/>
      <c r="AC88" s="226"/>
      <c r="AD88" s="226"/>
      <c r="AE88" s="226"/>
      <c r="AF88" s="226"/>
      <c r="AG88" s="226"/>
      <c r="AH88" s="226"/>
      <c r="AI88" s="226"/>
    </row>
    <row r="89" spans="1:35">
      <c r="A89" s="226" t="str">
        <f t="shared" si="6"/>
        <v>NOVEMBRE</v>
      </c>
      <c r="B89" s="226">
        <f t="shared" si="8"/>
        <v>48</v>
      </c>
      <c r="C89" s="226" t="str">
        <f t="shared" si="5"/>
        <v>DIMANCHE</v>
      </c>
      <c r="D89" s="13">
        <v>43429</v>
      </c>
      <c r="E89" s="17"/>
      <c r="F89" s="17"/>
      <c r="G89" s="17"/>
      <c r="H89" s="17"/>
      <c r="I89" s="226"/>
      <c r="J89" s="226"/>
      <c r="K89" s="226"/>
      <c r="L89" s="226"/>
      <c r="M89" s="226"/>
      <c r="N89" s="226"/>
      <c r="O89" s="226"/>
      <c r="P89" s="226"/>
      <c r="Q89" s="226" t="str">
        <f t="shared" si="7"/>
        <v>043429</v>
      </c>
      <c r="R89" s="240"/>
      <c r="S89" s="226"/>
      <c r="T89" s="226"/>
      <c r="U89" s="226"/>
      <c r="V89" s="226"/>
      <c r="W89" s="226"/>
      <c r="X89" s="226"/>
      <c r="Y89" s="226"/>
      <c r="Z89" s="226"/>
      <c r="AA89" s="226"/>
      <c r="AB89" s="226"/>
      <c r="AC89" s="226"/>
      <c r="AD89" s="226"/>
      <c r="AE89" s="226"/>
      <c r="AF89" s="226"/>
      <c r="AG89" s="226"/>
      <c r="AH89" s="226"/>
      <c r="AI89" s="226"/>
    </row>
    <row r="90" spans="1:35">
      <c r="A90" s="226" t="str">
        <f t="shared" si="6"/>
        <v>NOVEMBRE</v>
      </c>
      <c r="B90" s="226">
        <f t="shared" si="8"/>
        <v>48</v>
      </c>
      <c r="C90" s="226" t="str">
        <f t="shared" si="5"/>
        <v>LUNDI</v>
      </c>
      <c r="D90" s="13">
        <v>43430</v>
      </c>
      <c r="E90" s="17"/>
      <c r="F90" s="17"/>
      <c r="G90" s="17"/>
      <c r="H90" s="17"/>
      <c r="I90" s="226"/>
      <c r="J90" s="226"/>
      <c r="K90" s="226"/>
      <c r="L90" s="226"/>
      <c r="M90" s="226"/>
      <c r="N90" s="226"/>
      <c r="O90" s="226"/>
      <c r="P90" s="226"/>
      <c r="Q90" s="226" t="str">
        <f t="shared" si="7"/>
        <v>043430</v>
      </c>
      <c r="R90" s="240"/>
      <c r="S90" s="226"/>
      <c r="T90" s="226"/>
      <c r="U90" s="226"/>
      <c r="V90" s="226"/>
      <c r="W90" s="226"/>
      <c r="X90" s="226"/>
      <c r="Y90" s="226"/>
      <c r="Z90" s="226"/>
      <c r="AA90" s="226"/>
      <c r="AB90" s="226"/>
      <c r="AC90" s="226"/>
      <c r="AD90" s="226"/>
      <c r="AE90" s="226"/>
      <c r="AF90" s="226"/>
      <c r="AG90" s="226"/>
      <c r="AH90" s="226"/>
      <c r="AI90" s="226"/>
    </row>
    <row r="91" spans="1:35">
      <c r="A91" s="226" t="str">
        <f t="shared" si="6"/>
        <v>NOVEMBRE</v>
      </c>
      <c r="B91" s="226">
        <f t="shared" si="8"/>
        <v>48</v>
      </c>
      <c r="C91" s="226" t="str">
        <f t="shared" si="5"/>
        <v>MARDI</v>
      </c>
      <c r="D91" s="13">
        <v>43431</v>
      </c>
      <c r="E91" s="17"/>
      <c r="F91" s="17"/>
      <c r="G91" s="17"/>
      <c r="H91" s="17"/>
      <c r="I91" s="226"/>
      <c r="J91" s="226"/>
      <c r="K91" s="226"/>
      <c r="L91" s="226"/>
      <c r="M91" s="226"/>
      <c r="N91" s="226"/>
      <c r="O91" s="226"/>
      <c r="P91" s="226"/>
      <c r="Q91" s="226" t="str">
        <f t="shared" si="7"/>
        <v>043431</v>
      </c>
      <c r="R91" s="240"/>
      <c r="S91" s="226"/>
      <c r="T91" s="226"/>
      <c r="U91" s="226"/>
      <c r="V91" s="226"/>
      <c r="W91" s="226"/>
      <c r="X91" s="226"/>
      <c r="Y91" s="226"/>
      <c r="Z91" s="226"/>
      <c r="AA91" s="226"/>
      <c r="AB91" s="226"/>
      <c r="AC91" s="226"/>
      <c r="AD91" s="226"/>
      <c r="AE91" s="226"/>
      <c r="AF91" s="226"/>
      <c r="AG91" s="226"/>
      <c r="AH91" s="226"/>
      <c r="AI91" s="226"/>
    </row>
    <row r="92" spans="1:35">
      <c r="A92" s="226" t="str">
        <f t="shared" si="6"/>
        <v>NOVEMBRE</v>
      </c>
      <c r="B92" s="226">
        <f t="shared" si="8"/>
        <v>48</v>
      </c>
      <c r="C92" s="226" t="str">
        <f t="shared" si="5"/>
        <v>MERCREDI</v>
      </c>
      <c r="D92" s="13">
        <v>43432</v>
      </c>
      <c r="E92" s="17"/>
      <c r="F92" s="17"/>
      <c r="G92" s="17"/>
      <c r="H92" s="17"/>
      <c r="I92" s="226"/>
      <c r="J92" s="226"/>
      <c r="K92" s="226"/>
      <c r="L92" s="226"/>
      <c r="M92" s="226"/>
      <c r="N92" s="226"/>
      <c r="O92" s="226"/>
      <c r="P92" s="226"/>
      <c r="Q92" s="226" t="str">
        <f t="shared" si="7"/>
        <v>043432</v>
      </c>
      <c r="R92" s="240"/>
      <c r="S92" s="226"/>
      <c r="T92" s="226"/>
      <c r="U92" s="226"/>
      <c r="V92" s="226"/>
      <c r="W92" s="226"/>
      <c r="X92" s="226"/>
      <c r="Y92" s="226"/>
      <c r="Z92" s="226"/>
      <c r="AA92" s="226"/>
      <c r="AB92" s="226"/>
      <c r="AC92" s="226"/>
      <c r="AD92" s="226"/>
      <c r="AE92" s="226"/>
      <c r="AF92" s="226"/>
      <c r="AG92" s="226"/>
      <c r="AH92" s="226"/>
      <c r="AI92" s="226"/>
    </row>
    <row r="93" spans="1:35">
      <c r="A93" s="226" t="str">
        <f t="shared" si="6"/>
        <v>NOVEMBRE</v>
      </c>
      <c r="B93" s="226">
        <f t="shared" si="8"/>
        <v>48</v>
      </c>
      <c r="C93" s="226" t="str">
        <f t="shared" si="5"/>
        <v>JEUDI</v>
      </c>
      <c r="D93" s="13">
        <v>43433</v>
      </c>
      <c r="E93" s="17"/>
      <c r="F93" s="17"/>
      <c r="G93" s="17"/>
      <c r="H93" s="17"/>
      <c r="I93" s="226"/>
      <c r="J93" s="226"/>
      <c r="K93" s="226"/>
      <c r="L93" s="226"/>
      <c r="M93" s="226"/>
      <c r="N93" s="226"/>
      <c r="O93" s="226"/>
      <c r="P93" s="226"/>
      <c r="Q93" s="226" t="str">
        <f t="shared" si="7"/>
        <v>043433</v>
      </c>
      <c r="R93" s="240"/>
      <c r="S93" s="226"/>
      <c r="T93" s="226"/>
      <c r="U93" s="226"/>
      <c r="V93" s="226"/>
      <c r="W93" s="226"/>
      <c r="X93" s="226"/>
      <c r="Y93" s="226"/>
      <c r="Z93" s="226"/>
      <c r="AA93" s="226"/>
      <c r="AB93" s="226"/>
      <c r="AC93" s="226"/>
      <c r="AD93" s="226"/>
      <c r="AE93" s="226"/>
      <c r="AF93" s="226"/>
      <c r="AG93" s="226"/>
      <c r="AH93" s="226"/>
      <c r="AI93" s="226"/>
    </row>
    <row r="94" spans="1:35">
      <c r="A94" s="226" t="str">
        <f t="shared" si="6"/>
        <v>NOVEMBRE</v>
      </c>
      <c r="B94" s="226">
        <f t="shared" si="8"/>
        <v>48</v>
      </c>
      <c r="C94" s="226" t="str">
        <f t="shared" si="5"/>
        <v>VENDREDI</v>
      </c>
      <c r="D94" s="13">
        <v>43434</v>
      </c>
      <c r="E94" s="17"/>
      <c r="F94" s="17"/>
      <c r="G94" s="17"/>
      <c r="H94" s="17"/>
      <c r="I94" s="226"/>
      <c r="J94" s="226"/>
      <c r="K94" s="226"/>
      <c r="L94" s="226"/>
      <c r="M94" s="226"/>
      <c r="N94" s="226"/>
      <c r="O94" s="226"/>
      <c r="P94" s="226"/>
      <c r="Q94" s="226" t="str">
        <f t="shared" si="7"/>
        <v>043434</v>
      </c>
      <c r="R94" s="240"/>
      <c r="S94" s="226"/>
      <c r="T94" s="226"/>
      <c r="U94" s="226"/>
      <c r="V94" s="226"/>
      <c r="W94" s="226"/>
      <c r="X94" s="226"/>
      <c r="Y94" s="226"/>
      <c r="Z94" s="226"/>
      <c r="AA94" s="226"/>
      <c r="AB94" s="226"/>
      <c r="AC94" s="226"/>
      <c r="AD94" s="226"/>
      <c r="AE94" s="226"/>
      <c r="AF94" s="226"/>
      <c r="AG94" s="226"/>
      <c r="AH94" s="226"/>
      <c r="AI94" s="226"/>
    </row>
    <row r="95" spans="1:35">
      <c r="A95" s="226" t="str">
        <f t="shared" si="6"/>
        <v>DECEMBRE</v>
      </c>
      <c r="B95" s="226">
        <f t="shared" si="8"/>
        <v>48</v>
      </c>
      <c r="C95" s="226" t="str">
        <f t="shared" si="5"/>
        <v>SAMEDI</v>
      </c>
      <c r="D95" s="13">
        <v>43435</v>
      </c>
      <c r="E95" s="17"/>
      <c r="F95" s="17"/>
      <c r="G95" s="17"/>
      <c r="H95" s="17"/>
      <c r="I95" s="226"/>
      <c r="J95" s="226"/>
      <c r="K95" s="226"/>
      <c r="L95" s="226"/>
      <c r="M95" s="226"/>
      <c r="N95" s="226"/>
      <c r="O95" s="226"/>
      <c r="P95" s="226"/>
      <c r="Q95" s="226" t="str">
        <f t="shared" si="7"/>
        <v>043435</v>
      </c>
      <c r="R95" s="240"/>
      <c r="S95" s="226"/>
      <c r="T95" s="226"/>
      <c r="U95" s="226"/>
      <c r="V95" s="226"/>
      <c r="W95" s="226"/>
      <c r="X95" s="226"/>
      <c r="Y95" s="226"/>
      <c r="Z95" s="226"/>
      <c r="AA95" s="226"/>
      <c r="AB95" s="226"/>
      <c r="AC95" s="226"/>
      <c r="AD95" s="226"/>
      <c r="AE95" s="226"/>
      <c r="AF95" s="226"/>
      <c r="AG95" s="226"/>
      <c r="AH95" s="226"/>
      <c r="AI95" s="226"/>
    </row>
    <row r="96" spans="1:35">
      <c r="A96" s="226" t="str">
        <f t="shared" si="6"/>
        <v>DECEMBRE</v>
      </c>
      <c r="B96" s="226">
        <f t="shared" si="8"/>
        <v>49</v>
      </c>
      <c r="C96" s="226" t="str">
        <f t="shared" si="5"/>
        <v>DIMANCHE</v>
      </c>
      <c r="D96" s="13">
        <v>43436</v>
      </c>
      <c r="E96" s="17"/>
      <c r="F96" s="17"/>
      <c r="G96" s="17"/>
      <c r="H96" s="17"/>
      <c r="I96" s="226"/>
      <c r="J96" s="226"/>
      <c r="K96" s="226"/>
      <c r="L96" s="226"/>
      <c r="M96" s="226"/>
      <c r="N96" s="226"/>
      <c r="O96" s="226"/>
      <c r="P96" s="226"/>
      <c r="Q96" s="226" t="str">
        <f t="shared" si="7"/>
        <v>043436</v>
      </c>
      <c r="R96" s="240"/>
      <c r="S96" s="226"/>
      <c r="T96" s="226"/>
      <c r="U96" s="226"/>
      <c r="V96" s="226"/>
      <c r="W96" s="226"/>
      <c r="X96" s="226"/>
      <c r="Y96" s="226"/>
      <c r="Z96" s="226"/>
      <c r="AA96" s="226"/>
      <c r="AB96" s="226"/>
      <c r="AC96" s="226"/>
      <c r="AD96" s="226"/>
      <c r="AE96" s="226"/>
      <c r="AF96" s="226"/>
      <c r="AG96" s="226"/>
      <c r="AH96" s="226"/>
      <c r="AI96" s="226"/>
    </row>
    <row r="97" spans="1:35">
      <c r="A97" s="226" t="str">
        <f t="shared" si="6"/>
        <v>DECEMBRE</v>
      </c>
      <c r="B97" s="226">
        <f t="shared" si="8"/>
        <v>49</v>
      </c>
      <c r="C97" s="226" t="str">
        <f t="shared" si="5"/>
        <v>LUNDI</v>
      </c>
      <c r="D97" s="13">
        <v>43437</v>
      </c>
      <c r="E97" s="17"/>
      <c r="F97" s="17"/>
      <c r="G97" s="17"/>
      <c r="H97" s="17"/>
      <c r="I97" s="226"/>
      <c r="J97" s="226"/>
      <c r="K97" s="226"/>
      <c r="L97" s="226"/>
      <c r="M97" s="226"/>
      <c r="N97" s="226"/>
      <c r="O97" s="226"/>
      <c r="P97" s="226"/>
      <c r="Q97" s="226" t="str">
        <f t="shared" si="7"/>
        <v>043437</v>
      </c>
      <c r="R97" s="240"/>
      <c r="S97" s="226"/>
      <c r="T97" s="226"/>
      <c r="U97" s="226"/>
      <c r="V97" s="226"/>
      <c r="W97" s="226"/>
      <c r="X97" s="226"/>
      <c r="Y97" s="226"/>
      <c r="Z97" s="226"/>
      <c r="AA97" s="226"/>
      <c r="AB97" s="226"/>
      <c r="AC97" s="226"/>
      <c r="AD97" s="226"/>
      <c r="AE97" s="226"/>
      <c r="AF97" s="226"/>
      <c r="AG97" s="226"/>
      <c r="AH97" s="226"/>
      <c r="AI97" s="226"/>
    </row>
    <row r="98" spans="1:35">
      <c r="A98" s="226" t="str">
        <f t="shared" si="6"/>
        <v>DECEMBRE</v>
      </c>
      <c r="B98" s="226">
        <f t="shared" si="8"/>
        <v>49</v>
      </c>
      <c r="C98" s="226" t="str">
        <f t="shared" si="5"/>
        <v>MARDI</v>
      </c>
      <c r="D98" s="13">
        <v>43438</v>
      </c>
      <c r="E98" s="17"/>
      <c r="F98" s="17"/>
      <c r="G98" s="17"/>
      <c r="H98" s="17"/>
      <c r="I98" s="226"/>
      <c r="J98" s="226"/>
      <c r="K98" s="226"/>
      <c r="L98" s="226"/>
      <c r="M98" s="226"/>
      <c r="N98" s="226"/>
      <c r="O98" s="226"/>
      <c r="P98" s="226"/>
      <c r="Q98" s="226" t="str">
        <f t="shared" si="7"/>
        <v>043438</v>
      </c>
      <c r="R98" s="240"/>
      <c r="S98" s="226"/>
      <c r="T98" s="226"/>
      <c r="U98" s="226"/>
      <c r="V98" s="226"/>
      <c r="W98" s="226"/>
      <c r="X98" s="226"/>
      <c r="Y98" s="226"/>
      <c r="Z98" s="226"/>
      <c r="AA98" s="226"/>
      <c r="AB98" s="226"/>
      <c r="AC98" s="226"/>
      <c r="AD98" s="226"/>
      <c r="AE98" s="226"/>
      <c r="AF98" s="226"/>
      <c r="AG98" s="226"/>
      <c r="AH98" s="226"/>
      <c r="AI98" s="226"/>
    </row>
    <row r="99" spans="1:35">
      <c r="A99" s="226" t="str">
        <f t="shared" si="6"/>
        <v>DECEMBRE</v>
      </c>
      <c r="B99" s="226">
        <f t="shared" si="8"/>
        <v>49</v>
      </c>
      <c r="C99" s="226" t="str">
        <f t="shared" si="5"/>
        <v>MERCREDI</v>
      </c>
      <c r="D99" s="13">
        <v>43439</v>
      </c>
      <c r="E99" s="17"/>
      <c r="F99" s="17"/>
      <c r="G99" s="17"/>
      <c r="H99" s="17"/>
      <c r="I99" s="226"/>
      <c r="J99" s="226"/>
      <c r="K99" s="226"/>
      <c r="L99" s="226"/>
      <c r="M99" s="226"/>
      <c r="N99" s="226"/>
      <c r="O99" s="226"/>
      <c r="P99" s="226"/>
      <c r="Q99" s="226" t="str">
        <f t="shared" si="7"/>
        <v>043439</v>
      </c>
      <c r="R99" s="240"/>
      <c r="S99" s="226"/>
      <c r="T99" s="226"/>
      <c r="U99" s="226"/>
      <c r="V99" s="226"/>
      <c r="W99" s="226"/>
      <c r="X99" s="226"/>
      <c r="Y99" s="226"/>
      <c r="Z99" s="226"/>
      <c r="AA99" s="226"/>
      <c r="AB99" s="226"/>
      <c r="AC99" s="226"/>
      <c r="AD99" s="226"/>
      <c r="AE99" s="226"/>
      <c r="AF99" s="226"/>
      <c r="AG99" s="226"/>
      <c r="AH99" s="226"/>
      <c r="AI99" s="226"/>
    </row>
    <row r="100" spans="1:35">
      <c r="A100" s="226" t="str">
        <f t="shared" si="6"/>
        <v>DECEMBRE</v>
      </c>
      <c r="B100" s="226">
        <f t="shared" si="8"/>
        <v>49</v>
      </c>
      <c r="C100" s="226" t="str">
        <f t="shared" si="5"/>
        <v>JEUDI</v>
      </c>
      <c r="D100" s="13">
        <v>43440</v>
      </c>
      <c r="E100" s="17"/>
      <c r="F100" s="17"/>
      <c r="G100" s="17"/>
      <c r="H100" s="17"/>
      <c r="I100" s="226"/>
      <c r="J100" s="226"/>
      <c r="K100" s="226"/>
      <c r="L100" s="226"/>
      <c r="M100" s="226"/>
      <c r="N100" s="226"/>
      <c r="O100" s="226"/>
      <c r="P100" s="226"/>
      <c r="Q100" s="226" t="str">
        <f t="shared" si="7"/>
        <v>043440</v>
      </c>
      <c r="R100" s="240"/>
      <c r="S100" s="226"/>
      <c r="T100" s="226"/>
      <c r="U100" s="226"/>
      <c r="V100" s="226"/>
      <c r="W100" s="226"/>
      <c r="X100" s="226"/>
      <c r="Y100" s="226"/>
      <c r="Z100" s="226"/>
      <c r="AA100" s="226"/>
      <c r="AB100" s="226"/>
      <c r="AC100" s="226"/>
      <c r="AD100" s="226"/>
      <c r="AE100" s="226"/>
      <c r="AF100" s="226"/>
      <c r="AG100" s="226"/>
      <c r="AH100" s="226"/>
      <c r="AI100" s="226"/>
    </row>
    <row r="101" spans="1:35">
      <c r="A101" s="226" t="str">
        <f t="shared" si="6"/>
        <v>DECEMBRE</v>
      </c>
      <c r="B101" s="226">
        <f t="shared" si="8"/>
        <v>49</v>
      </c>
      <c r="C101" s="226" t="str">
        <f t="shared" si="5"/>
        <v>VENDREDI</v>
      </c>
      <c r="D101" s="13">
        <v>43441</v>
      </c>
      <c r="E101" s="17"/>
      <c r="F101" s="17"/>
      <c r="G101" s="17"/>
      <c r="H101" s="17"/>
      <c r="I101" s="226"/>
      <c r="J101" s="226"/>
      <c r="K101" s="226"/>
      <c r="L101" s="226"/>
      <c r="M101" s="226"/>
      <c r="N101" s="226"/>
      <c r="O101" s="226"/>
      <c r="P101" s="226"/>
      <c r="Q101" s="226" t="str">
        <f t="shared" si="7"/>
        <v>043441</v>
      </c>
      <c r="R101" s="240"/>
      <c r="S101" s="226"/>
      <c r="T101" s="226"/>
      <c r="U101" s="226"/>
      <c r="V101" s="226"/>
      <c r="W101" s="226"/>
      <c r="X101" s="226"/>
      <c r="Y101" s="226"/>
      <c r="Z101" s="226"/>
      <c r="AA101" s="226"/>
      <c r="AB101" s="226"/>
      <c r="AC101" s="226"/>
      <c r="AD101" s="226"/>
      <c r="AE101" s="226"/>
      <c r="AF101" s="226"/>
      <c r="AG101" s="226"/>
      <c r="AH101" s="226"/>
      <c r="AI101" s="226"/>
    </row>
    <row r="102" spans="1:35">
      <c r="A102" s="226" t="str">
        <f t="shared" si="6"/>
        <v>DECEMBRE</v>
      </c>
      <c r="B102" s="226">
        <f t="shared" si="8"/>
        <v>49</v>
      </c>
      <c r="C102" s="226" t="str">
        <f t="shared" si="5"/>
        <v>SAMEDI</v>
      </c>
      <c r="D102" s="13">
        <v>43442</v>
      </c>
      <c r="E102" s="17"/>
      <c r="F102" s="17"/>
      <c r="G102" s="17"/>
      <c r="H102" s="17"/>
      <c r="I102" s="226"/>
      <c r="J102" s="226"/>
      <c r="K102" s="226"/>
      <c r="L102" s="226"/>
      <c r="M102" s="226"/>
      <c r="N102" s="226"/>
      <c r="O102" s="226"/>
      <c r="P102" s="226"/>
      <c r="Q102" s="226" t="str">
        <f t="shared" si="7"/>
        <v>043442</v>
      </c>
      <c r="R102" s="240"/>
      <c r="S102" s="226"/>
      <c r="T102" s="226"/>
      <c r="U102" s="226"/>
      <c r="V102" s="226"/>
      <c r="W102" s="226"/>
      <c r="X102" s="226"/>
      <c r="Y102" s="226"/>
      <c r="Z102" s="226"/>
      <c r="AA102" s="226"/>
      <c r="AB102" s="226"/>
      <c r="AC102" s="226"/>
      <c r="AD102" s="226"/>
      <c r="AE102" s="226"/>
      <c r="AF102" s="226"/>
      <c r="AG102" s="226"/>
      <c r="AH102" s="226"/>
      <c r="AI102" s="226"/>
    </row>
    <row r="103" spans="1:35">
      <c r="A103" s="226" t="str">
        <f t="shared" si="6"/>
        <v>DECEMBRE</v>
      </c>
      <c r="B103" s="226">
        <f t="shared" si="8"/>
        <v>50</v>
      </c>
      <c r="C103" s="226" t="str">
        <f t="shared" si="5"/>
        <v>DIMANCHE</v>
      </c>
      <c r="D103" s="13">
        <v>43443</v>
      </c>
      <c r="E103" s="17"/>
      <c r="F103" s="17"/>
      <c r="G103" s="17"/>
      <c r="H103" s="17"/>
      <c r="I103" s="226"/>
      <c r="J103" s="226"/>
      <c r="K103" s="226"/>
      <c r="L103" s="226"/>
      <c r="M103" s="226"/>
      <c r="N103" s="226"/>
      <c r="O103" s="226"/>
      <c r="P103" s="226"/>
      <c r="Q103" s="226" t="str">
        <f t="shared" si="7"/>
        <v>043443</v>
      </c>
      <c r="R103" s="240"/>
      <c r="S103" s="226"/>
      <c r="T103" s="226"/>
      <c r="U103" s="226"/>
      <c r="V103" s="226"/>
      <c r="W103" s="226"/>
      <c r="X103" s="226"/>
      <c r="Y103" s="226"/>
      <c r="Z103" s="226"/>
      <c r="AA103" s="226"/>
      <c r="AB103" s="226"/>
      <c r="AC103" s="226"/>
      <c r="AD103" s="226"/>
      <c r="AE103" s="226"/>
      <c r="AF103" s="226"/>
      <c r="AG103" s="226"/>
      <c r="AH103" s="226"/>
      <c r="AI103" s="226"/>
    </row>
    <row r="104" spans="1:35">
      <c r="A104" s="226" t="str">
        <f t="shared" si="6"/>
        <v>DECEMBRE</v>
      </c>
      <c r="B104" s="226">
        <f t="shared" si="8"/>
        <v>50</v>
      </c>
      <c r="C104" s="226" t="str">
        <f t="shared" si="5"/>
        <v>LUNDI</v>
      </c>
      <c r="D104" s="13">
        <v>43444</v>
      </c>
      <c r="E104" s="17"/>
      <c r="F104" s="17"/>
      <c r="G104" s="17"/>
      <c r="H104" s="17"/>
      <c r="I104" s="226"/>
      <c r="J104" s="226"/>
      <c r="K104" s="226"/>
      <c r="L104" s="226"/>
      <c r="M104" s="226"/>
      <c r="N104" s="226"/>
      <c r="O104" s="226"/>
      <c r="P104" s="226"/>
      <c r="Q104" s="226" t="str">
        <f t="shared" si="7"/>
        <v>043444</v>
      </c>
      <c r="R104" s="240"/>
      <c r="S104" s="226"/>
      <c r="T104" s="226"/>
      <c r="U104" s="226"/>
      <c r="V104" s="226"/>
      <c r="W104" s="226"/>
      <c r="X104" s="226"/>
      <c r="Y104" s="226"/>
      <c r="Z104" s="226"/>
      <c r="AA104" s="226"/>
      <c r="AB104" s="226"/>
      <c r="AC104" s="226"/>
      <c r="AD104" s="226"/>
      <c r="AE104" s="226"/>
      <c r="AF104" s="226"/>
      <c r="AG104" s="226"/>
      <c r="AH104" s="226"/>
      <c r="AI104" s="226"/>
    </row>
    <row r="105" spans="1:35">
      <c r="A105" s="226" t="str">
        <f t="shared" si="6"/>
        <v>DECEMBRE</v>
      </c>
      <c r="B105" s="226">
        <f t="shared" si="8"/>
        <v>50</v>
      </c>
      <c r="C105" s="226" t="str">
        <f t="shared" si="5"/>
        <v>MARDI</v>
      </c>
      <c r="D105" s="13">
        <v>43445</v>
      </c>
      <c r="E105" s="17"/>
      <c r="F105" s="17"/>
      <c r="G105" s="17"/>
      <c r="H105" s="17"/>
      <c r="I105" s="226"/>
      <c r="J105" s="226"/>
      <c r="K105" s="226"/>
      <c r="L105" s="226"/>
      <c r="M105" s="226"/>
      <c r="N105" s="226"/>
      <c r="O105" s="226"/>
      <c r="P105" s="226"/>
      <c r="Q105" s="226" t="str">
        <f t="shared" si="7"/>
        <v>043445</v>
      </c>
      <c r="R105" s="240"/>
      <c r="S105" s="226"/>
      <c r="T105" s="226"/>
      <c r="U105" s="226"/>
      <c r="V105" s="226"/>
      <c r="W105" s="226"/>
      <c r="X105" s="226"/>
      <c r="Y105" s="226"/>
      <c r="Z105" s="226"/>
      <c r="AA105" s="226"/>
      <c r="AB105" s="226"/>
      <c r="AC105" s="226"/>
      <c r="AD105" s="226"/>
      <c r="AE105" s="226"/>
      <c r="AF105" s="226"/>
      <c r="AG105" s="226"/>
      <c r="AH105" s="226"/>
      <c r="AI105" s="226"/>
    </row>
    <row r="106" spans="1:35">
      <c r="A106" s="226" t="str">
        <f t="shared" si="6"/>
        <v>DECEMBRE</v>
      </c>
      <c r="B106" s="226">
        <f t="shared" si="8"/>
        <v>50</v>
      </c>
      <c r="C106" s="226" t="str">
        <f t="shared" si="5"/>
        <v>MERCREDI</v>
      </c>
      <c r="D106" s="13">
        <v>43446</v>
      </c>
      <c r="E106" s="17"/>
      <c r="F106" s="17"/>
      <c r="G106" s="17"/>
      <c r="H106" s="17"/>
      <c r="I106" s="226"/>
      <c r="J106" s="226"/>
      <c r="K106" s="226"/>
      <c r="L106" s="226"/>
      <c r="M106" s="226"/>
      <c r="N106" s="226"/>
      <c r="O106" s="226"/>
      <c r="P106" s="226"/>
      <c r="Q106" s="226" t="str">
        <f t="shared" si="7"/>
        <v>043446</v>
      </c>
      <c r="R106" s="240"/>
      <c r="S106" s="226"/>
      <c r="T106" s="226"/>
      <c r="U106" s="226"/>
      <c r="V106" s="226"/>
      <c r="W106" s="226"/>
      <c r="X106" s="226"/>
      <c r="Y106" s="226"/>
      <c r="Z106" s="226"/>
      <c r="AA106" s="226"/>
      <c r="AB106" s="226"/>
      <c r="AC106" s="226"/>
      <c r="AD106" s="226"/>
      <c r="AE106" s="226"/>
      <c r="AF106" s="226"/>
      <c r="AG106" s="226"/>
      <c r="AH106" s="226"/>
      <c r="AI106" s="226"/>
    </row>
    <row r="107" spans="1:35">
      <c r="A107" s="226" t="str">
        <f t="shared" si="6"/>
        <v>DECEMBRE</v>
      </c>
      <c r="B107" s="226">
        <f t="shared" si="8"/>
        <v>50</v>
      </c>
      <c r="C107" s="226" t="str">
        <f t="shared" si="5"/>
        <v>JEUDI</v>
      </c>
      <c r="D107" s="13">
        <v>43447</v>
      </c>
      <c r="E107" s="17"/>
      <c r="F107" s="17"/>
      <c r="G107" s="17"/>
      <c r="H107" s="17"/>
      <c r="I107" s="226"/>
      <c r="J107" s="226"/>
      <c r="K107" s="226"/>
      <c r="L107" s="226"/>
      <c r="M107" s="226"/>
      <c r="N107" s="226"/>
      <c r="O107" s="226"/>
      <c r="P107" s="226"/>
      <c r="Q107" s="226" t="str">
        <f t="shared" si="7"/>
        <v>043447</v>
      </c>
      <c r="R107" s="240"/>
      <c r="S107" s="226"/>
      <c r="T107" s="226"/>
      <c r="U107" s="226"/>
      <c r="V107" s="226"/>
      <c r="W107" s="226"/>
      <c r="X107" s="226"/>
      <c r="Y107" s="226"/>
      <c r="Z107" s="226"/>
      <c r="AA107" s="226"/>
      <c r="AB107" s="226"/>
      <c r="AC107" s="226"/>
      <c r="AD107" s="226"/>
      <c r="AE107" s="226"/>
      <c r="AF107" s="226"/>
      <c r="AG107" s="226"/>
      <c r="AH107" s="226"/>
      <c r="AI107" s="226"/>
    </row>
    <row r="108" spans="1:35">
      <c r="A108" s="226" t="str">
        <f t="shared" si="6"/>
        <v>DECEMBRE</v>
      </c>
      <c r="B108" s="226">
        <f t="shared" si="8"/>
        <v>50</v>
      </c>
      <c r="C108" s="226" t="str">
        <f t="shared" si="5"/>
        <v>VENDREDI</v>
      </c>
      <c r="D108" s="13">
        <v>43448</v>
      </c>
      <c r="E108" s="17"/>
      <c r="F108" s="17"/>
      <c r="G108" s="17"/>
      <c r="H108" s="17"/>
      <c r="I108" s="226"/>
      <c r="J108" s="226"/>
      <c r="K108" s="226"/>
      <c r="L108" s="226"/>
      <c r="M108" s="226"/>
      <c r="N108" s="226"/>
      <c r="O108" s="226"/>
      <c r="P108" s="226"/>
      <c r="Q108" s="226" t="str">
        <f t="shared" si="7"/>
        <v>043448</v>
      </c>
      <c r="R108" s="240"/>
      <c r="S108" s="226"/>
      <c r="T108" s="226"/>
      <c r="U108" s="226"/>
      <c r="V108" s="226"/>
      <c r="W108" s="226"/>
      <c r="X108" s="226"/>
      <c r="Y108" s="226"/>
      <c r="Z108" s="226"/>
      <c r="AA108" s="226"/>
      <c r="AB108" s="226"/>
      <c r="AC108" s="226"/>
      <c r="AD108" s="226"/>
      <c r="AE108" s="226"/>
      <c r="AF108" s="226"/>
      <c r="AG108" s="226"/>
      <c r="AH108" s="226"/>
      <c r="AI108" s="226"/>
    </row>
    <row r="109" spans="1:35">
      <c r="A109" s="226" t="str">
        <f t="shared" si="6"/>
        <v>DECEMBRE</v>
      </c>
      <c r="B109" s="226">
        <f t="shared" si="8"/>
        <v>50</v>
      </c>
      <c r="C109" s="226" t="str">
        <f t="shared" si="5"/>
        <v>SAMEDI</v>
      </c>
      <c r="D109" s="13">
        <v>43449</v>
      </c>
      <c r="E109" s="17"/>
      <c r="F109" s="17"/>
      <c r="G109" s="17"/>
      <c r="H109" s="17"/>
      <c r="I109" s="226"/>
      <c r="J109" s="226"/>
      <c r="K109" s="226"/>
      <c r="L109" s="226"/>
      <c r="M109" s="226"/>
      <c r="N109" s="226"/>
      <c r="O109" s="226"/>
      <c r="P109" s="226"/>
      <c r="Q109" s="226" t="str">
        <f t="shared" si="7"/>
        <v>043449</v>
      </c>
      <c r="R109" s="240"/>
      <c r="S109" s="226"/>
      <c r="T109" s="226"/>
      <c r="U109" s="226"/>
      <c r="V109" s="226"/>
      <c r="W109" s="226"/>
      <c r="X109" s="226"/>
      <c r="Y109" s="226"/>
      <c r="Z109" s="226"/>
      <c r="AA109" s="226"/>
      <c r="AB109" s="226"/>
      <c r="AC109" s="226"/>
      <c r="AD109" s="226"/>
      <c r="AE109" s="226"/>
      <c r="AF109" s="226"/>
      <c r="AG109" s="226"/>
      <c r="AH109" s="226"/>
      <c r="AI109" s="226"/>
    </row>
    <row r="110" spans="1:35">
      <c r="A110" s="226" t="str">
        <f t="shared" si="6"/>
        <v>DECEMBRE</v>
      </c>
      <c r="B110" s="226">
        <f t="shared" si="8"/>
        <v>51</v>
      </c>
      <c r="C110" s="226" t="str">
        <f t="shared" si="5"/>
        <v>DIMANCHE</v>
      </c>
      <c r="D110" s="13">
        <v>43450</v>
      </c>
      <c r="E110" s="17"/>
      <c r="F110" s="17"/>
      <c r="G110" s="17"/>
      <c r="H110" s="17"/>
      <c r="I110" s="226"/>
      <c r="J110" s="226"/>
      <c r="K110" s="226"/>
      <c r="L110" s="226"/>
      <c r="M110" s="226"/>
      <c r="N110" s="226"/>
      <c r="O110" s="226"/>
      <c r="P110" s="226"/>
      <c r="Q110" s="226" t="str">
        <f t="shared" si="7"/>
        <v>043450</v>
      </c>
      <c r="R110" s="240"/>
      <c r="S110" s="226"/>
      <c r="T110" s="226"/>
      <c r="U110" s="226"/>
      <c r="V110" s="226"/>
      <c r="W110" s="226"/>
      <c r="X110" s="226"/>
      <c r="Y110" s="226"/>
      <c r="Z110" s="226"/>
      <c r="AA110" s="226"/>
      <c r="AB110" s="226"/>
      <c r="AC110" s="226"/>
      <c r="AD110" s="226"/>
      <c r="AE110" s="226"/>
      <c r="AF110" s="226"/>
      <c r="AG110" s="226"/>
      <c r="AH110" s="226"/>
      <c r="AI110" s="226"/>
    </row>
    <row r="111" spans="1:35">
      <c r="A111" s="226" t="str">
        <f t="shared" si="6"/>
        <v>DECEMBRE</v>
      </c>
      <c r="B111" s="226">
        <f t="shared" si="8"/>
        <v>51</v>
      </c>
      <c r="C111" s="226" t="str">
        <f t="shared" si="5"/>
        <v>LUNDI</v>
      </c>
      <c r="D111" s="13">
        <v>43451</v>
      </c>
      <c r="E111" s="17"/>
      <c r="F111" s="17"/>
      <c r="G111" s="17"/>
      <c r="H111" s="17"/>
      <c r="I111" s="226"/>
      <c r="J111" s="226"/>
      <c r="K111" s="226"/>
      <c r="L111" s="226"/>
      <c r="M111" s="226"/>
      <c r="N111" s="226"/>
      <c r="O111" s="226"/>
      <c r="P111" s="226"/>
      <c r="Q111" s="226" t="str">
        <f t="shared" si="7"/>
        <v>043451</v>
      </c>
      <c r="R111" s="240"/>
      <c r="S111" s="226"/>
      <c r="T111" s="226"/>
      <c r="U111" s="226"/>
      <c r="V111" s="226"/>
      <c r="W111" s="226"/>
      <c r="X111" s="226"/>
      <c r="Y111" s="226"/>
      <c r="Z111" s="226"/>
      <c r="AA111" s="226"/>
      <c r="AB111" s="226"/>
      <c r="AC111" s="226"/>
      <c r="AD111" s="226"/>
      <c r="AE111" s="226"/>
      <c r="AF111" s="226"/>
      <c r="AG111" s="226"/>
      <c r="AH111" s="226"/>
      <c r="AI111" s="226"/>
    </row>
    <row r="112" spans="1:35">
      <c r="A112" s="226" t="str">
        <f t="shared" si="6"/>
        <v>DECEMBRE</v>
      </c>
      <c r="B112" s="226">
        <f t="shared" si="8"/>
        <v>51</v>
      </c>
      <c r="C112" s="226" t="str">
        <f t="shared" si="5"/>
        <v>MARDI</v>
      </c>
      <c r="D112" s="13">
        <v>43452</v>
      </c>
      <c r="E112" s="17"/>
      <c r="F112" s="17"/>
      <c r="G112" s="17"/>
      <c r="H112" s="17"/>
      <c r="I112" s="226"/>
      <c r="J112" s="226"/>
      <c r="K112" s="226"/>
      <c r="L112" s="226"/>
      <c r="M112" s="226"/>
      <c r="N112" s="226"/>
      <c r="O112" s="226"/>
      <c r="P112" s="226"/>
      <c r="Q112" s="226" t="str">
        <f t="shared" si="7"/>
        <v>043452</v>
      </c>
      <c r="R112" s="240"/>
      <c r="S112" s="226"/>
      <c r="T112" s="226"/>
      <c r="U112" s="226"/>
      <c r="V112" s="226"/>
      <c r="W112" s="226"/>
      <c r="X112" s="226"/>
      <c r="Y112" s="226"/>
      <c r="Z112" s="226"/>
      <c r="AA112" s="226"/>
      <c r="AB112" s="226"/>
      <c r="AC112" s="226"/>
      <c r="AD112" s="226"/>
      <c r="AE112" s="226"/>
      <c r="AF112" s="226"/>
      <c r="AG112" s="226"/>
      <c r="AH112" s="226"/>
      <c r="AI112" s="226"/>
    </row>
    <row r="113" spans="1:35">
      <c r="A113" s="226" t="str">
        <f t="shared" si="6"/>
        <v>DECEMBRE</v>
      </c>
      <c r="B113" s="226">
        <f t="shared" si="8"/>
        <v>51</v>
      </c>
      <c r="C113" s="226" t="str">
        <f t="shared" si="5"/>
        <v>MERCREDI</v>
      </c>
      <c r="D113" s="13">
        <v>43453</v>
      </c>
      <c r="E113" s="17"/>
      <c r="F113" s="17"/>
      <c r="G113" s="17"/>
      <c r="H113" s="17"/>
      <c r="I113" s="226"/>
      <c r="J113" s="226"/>
      <c r="K113" s="226"/>
      <c r="L113" s="226"/>
      <c r="M113" s="226"/>
      <c r="N113" s="226"/>
      <c r="O113" s="226"/>
      <c r="P113" s="226"/>
      <c r="Q113" s="226" t="str">
        <f t="shared" si="7"/>
        <v>043453</v>
      </c>
      <c r="R113" s="240"/>
      <c r="S113" s="226"/>
      <c r="T113" s="226"/>
      <c r="U113" s="226"/>
      <c r="V113" s="226"/>
      <c r="W113" s="226"/>
      <c r="X113" s="226"/>
      <c r="Y113" s="226"/>
      <c r="Z113" s="226"/>
      <c r="AA113" s="226"/>
      <c r="AB113" s="226"/>
      <c r="AC113" s="226"/>
      <c r="AD113" s="226"/>
      <c r="AE113" s="226"/>
      <c r="AF113" s="226"/>
      <c r="AG113" s="226"/>
      <c r="AH113" s="226"/>
      <c r="AI113" s="226"/>
    </row>
    <row r="114" spans="1:35">
      <c r="A114" s="226" t="str">
        <f t="shared" si="6"/>
        <v>DECEMBRE</v>
      </c>
      <c r="B114" s="226">
        <f t="shared" si="8"/>
        <v>51</v>
      </c>
      <c r="C114" s="226" t="str">
        <f t="shared" si="5"/>
        <v>JEUDI</v>
      </c>
      <c r="D114" s="13">
        <v>43454</v>
      </c>
      <c r="E114" s="17"/>
      <c r="F114" s="17"/>
      <c r="G114" s="17"/>
      <c r="H114" s="17"/>
      <c r="I114" s="226"/>
      <c r="J114" s="226"/>
      <c r="K114" s="226"/>
      <c r="L114" s="226"/>
      <c r="M114" s="226"/>
      <c r="N114" s="226"/>
      <c r="O114" s="226"/>
      <c r="P114" s="226"/>
      <c r="Q114" s="226" t="str">
        <f t="shared" si="7"/>
        <v>043454</v>
      </c>
      <c r="R114" s="240"/>
      <c r="S114" s="226"/>
      <c r="T114" s="226"/>
      <c r="U114" s="226"/>
      <c r="V114" s="226"/>
      <c r="W114" s="226"/>
      <c r="X114" s="226"/>
      <c r="Y114" s="226"/>
      <c r="Z114" s="226"/>
      <c r="AA114" s="226"/>
      <c r="AB114" s="226"/>
      <c r="AC114" s="226"/>
      <c r="AD114" s="226"/>
      <c r="AE114" s="226"/>
      <c r="AF114" s="226"/>
      <c r="AG114" s="226"/>
      <c r="AH114" s="226"/>
      <c r="AI114" s="226"/>
    </row>
    <row r="115" spans="1:35">
      <c r="A115" s="226" t="str">
        <f t="shared" si="6"/>
        <v>DECEMBRE</v>
      </c>
      <c r="B115" s="226">
        <f t="shared" si="8"/>
        <v>51</v>
      </c>
      <c r="C115" s="226" t="str">
        <f t="shared" si="5"/>
        <v>VENDREDI</v>
      </c>
      <c r="D115" s="13">
        <v>43455</v>
      </c>
      <c r="E115" s="17"/>
      <c r="F115" s="17"/>
      <c r="G115" s="17"/>
      <c r="H115" s="17"/>
      <c r="I115" s="226"/>
      <c r="J115" s="226"/>
      <c r="K115" s="226"/>
      <c r="L115" s="226"/>
      <c r="M115" s="226"/>
      <c r="N115" s="226"/>
      <c r="O115" s="226"/>
      <c r="P115" s="226"/>
      <c r="Q115" s="226" t="str">
        <f t="shared" si="7"/>
        <v>043455</v>
      </c>
      <c r="R115" s="240"/>
      <c r="S115" s="226"/>
      <c r="T115" s="226"/>
      <c r="U115" s="226"/>
      <c r="V115" s="226"/>
      <c r="W115" s="226"/>
      <c r="X115" s="226"/>
      <c r="Y115" s="226"/>
      <c r="Z115" s="226"/>
      <c r="AA115" s="226"/>
      <c r="AB115" s="226"/>
      <c r="AC115" s="226"/>
      <c r="AD115" s="226"/>
      <c r="AE115" s="226"/>
      <c r="AF115" s="226"/>
      <c r="AG115" s="226"/>
      <c r="AH115" s="226"/>
      <c r="AI115" s="226"/>
    </row>
    <row r="116" spans="1:35">
      <c r="A116" s="226" t="str">
        <f t="shared" si="6"/>
        <v>DECEMBRE</v>
      </c>
      <c r="B116" s="226">
        <f t="shared" si="8"/>
        <v>51</v>
      </c>
      <c r="C116" s="226" t="str">
        <f t="shared" si="5"/>
        <v>SAMEDI</v>
      </c>
      <c r="D116" s="13">
        <v>43456</v>
      </c>
      <c r="E116" s="17"/>
      <c r="F116" s="17"/>
      <c r="G116" s="17"/>
      <c r="H116" s="17"/>
      <c r="I116" s="226"/>
      <c r="J116" s="226"/>
      <c r="K116" s="226"/>
      <c r="L116" s="226"/>
      <c r="M116" s="226"/>
      <c r="N116" s="226"/>
      <c r="O116" s="226"/>
      <c r="P116" s="226"/>
      <c r="Q116" s="226" t="str">
        <f t="shared" si="7"/>
        <v>043456</v>
      </c>
      <c r="R116" s="240"/>
      <c r="S116" s="226"/>
      <c r="T116" s="226"/>
      <c r="U116" s="226"/>
      <c r="V116" s="226"/>
      <c r="W116" s="226"/>
      <c r="X116" s="226"/>
      <c r="Y116" s="226"/>
      <c r="Z116" s="226"/>
      <c r="AA116" s="226"/>
      <c r="AB116" s="226"/>
      <c r="AC116" s="226"/>
      <c r="AD116" s="226"/>
      <c r="AE116" s="226"/>
      <c r="AF116" s="226"/>
      <c r="AG116" s="226"/>
      <c r="AH116" s="226"/>
      <c r="AI116" s="226"/>
    </row>
    <row r="117" spans="1:35">
      <c r="A117" s="226" t="str">
        <f t="shared" si="6"/>
        <v>DECEMBRE</v>
      </c>
      <c r="B117" s="226">
        <f t="shared" si="8"/>
        <v>52</v>
      </c>
      <c r="C117" s="226" t="str">
        <f t="shared" si="5"/>
        <v>DIMANCHE</v>
      </c>
      <c r="D117" s="13">
        <v>43457</v>
      </c>
      <c r="E117" s="17"/>
      <c r="F117" s="17"/>
      <c r="G117" s="17"/>
      <c r="H117" s="17"/>
      <c r="I117" s="226"/>
      <c r="J117" s="226"/>
      <c r="K117" s="226"/>
      <c r="L117" s="226"/>
      <c r="M117" s="226"/>
      <c r="N117" s="226"/>
      <c r="O117" s="226"/>
      <c r="P117" s="226"/>
      <c r="Q117" s="226" t="str">
        <f t="shared" si="7"/>
        <v>043457</v>
      </c>
      <c r="R117" s="240"/>
      <c r="S117" s="226"/>
      <c r="T117" s="226"/>
      <c r="U117" s="226"/>
      <c r="V117" s="226"/>
      <c r="W117" s="226"/>
      <c r="X117" s="226"/>
      <c r="Y117" s="226"/>
      <c r="Z117" s="226"/>
      <c r="AA117" s="226"/>
      <c r="AB117" s="226"/>
      <c r="AC117" s="226"/>
      <c r="AD117" s="226"/>
      <c r="AE117" s="226"/>
      <c r="AF117" s="226"/>
      <c r="AG117" s="226"/>
      <c r="AH117" s="226"/>
      <c r="AI117" s="226"/>
    </row>
    <row r="118" spans="1:35">
      <c r="A118" s="226" t="str">
        <f t="shared" si="6"/>
        <v>DECEMBRE</v>
      </c>
      <c r="B118" s="226">
        <f t="shared" si="8"/>
        <v>52</v>
      </c>
      <c r="C118" s="226" t="str">
        <f t="shared" si="5"/>
        <v>LUNDI</v>
      </c>
      <c r="D118" s="13">
        <v>43458</v>
      </c>
      <c r="E118" s="17"/>
      <c r="F118" s="17"/>
      <c r="G118" s="17"/>
      <c r="H118" s="17"/>
      <c r="I118" s="226"/>
      <c r="J118" s="226"/>
      <c r="K118" s="226"/>
      <c r="L118" s="226"/>
      <c r="M118" s="226"/>
      <c r="N118" s="226"/>
      <c r="O118" s="226"/>
      <c r="P118" s="226"/>
      <c r="Q118" s="226" t="str">
        <f t="shared" si="7"/>
        <v>043458</v>
      </c>
      <c r="R118" s="240"/>
      <c r="S118" s="226"/>
      <c r="T118" s="226"/>
      <c r="U118" s="226"/>
      <c r="V118" s="226"/>
      <c r="W118" s="226"/>
      <c r="X118" s="226"/>
      <c r="Y118" s="226"/>
      <c r="Z118" s="226"/>
      <c r="AA118" s="226"/>
      <c r="AB118" s="226"/>
      <c r="AC118" s="226"/>
      <c r="AD118" s="226"/>
      <c r="AE118" s="226"/>
      <c r="AF118" s="226"/>
      <c r="AG118" s="226"/>
      <c r="AH118" s="226"/>
      <c r="AI118" s="226"/>
    </row>
    <row r="119" spans="1:35">
      <c r="A119" s="226" t="str">
        <f t="shared" si="6"/>
        <v>DECEMBRE</v>
      </c>
      <c r="B119" s="226">
        <f t="shared" si="8"/>
        <v>52</v>
      </c>
      <c r="C119" s="226" t="str">
        <f t="shared" si="5"/>
        <v>MARDI</v>
      </c>
      <c r="D119" s="13">
        <v>43459</v>
      </c>
      <c r="E119" s="17"/>
      <c r="F119" s="17"/>
      <c r="G119" s="17"/>
      <c r="H119" s="17"/>
      <c r="I119" s="226"/>
      <c r="J119" s="226"/>
      <c r="K119" s="226"/>
      <c r="L119" s="226"/>
      <c r="M119" s="226"/>
      <c r="N119" s="226"/>
      <c r="O119" s="226"/>
      <c r="P119" s="226"/>
      <c r="Q119" s="226" t="str">
        <f t="shared" si="7"/>
        <v>043459</v>
      </c>
      <c r="R119" s="240"/>
      <c r="S119" s="226"/>
      <c r="T119" s="226"/>
      <c r="U119" s="226"/>
      <c r="V119" s="226"/>
      <c r="W119" s="226"/>
      <c r="X119" s="226"/>
      <c r="Y119" s="226"/>
      <c r="Z119" s="226"/>
      <c r="AA119" s="226"/>
      <c r="AB119" s="226"/>
      <c r="AC119" s="226"/>
      <c r="AD119" s="226"/>
      <c r="AE119" s="226"/>
      <c r="AF119" s="226"/>
      <c r="AG119" s="226"/>
      <c r="AH119" s="226"/>
      <c r="AI119" s="226"/>
    </row>
    <row r="120" spans="1:35">
      <c r="A120" s="226" t="str">
        <f t="shared" si="6"/>
        <v>DECEMBRE</v>
      </c>
      <c r="B120" s="226">
        <f t="shared" si="8"/>
        <v>52</v>
      </c>
      <c r="C120" s="226" t="str">
        <f t="shared" si="5"/>
        <v>MERCREDI</v>
      </c>
      <c r="D120" s="13">
        <v>43460</v>
      </c>
      <c r="E120" s="17"/>
      <c r="F120" s="17"/>
      <c r="G120" s="17"/>
      <c r="H120" s="17"/>
      <c r="I120" s="226"/>
      <c r="J120" s="226"/>
      <c r="K120" s="226"/>
      <c r="L120" s="226"/>
      <c r="M120" s="226"/>
      <c r="N120" s="226"/>
      <c r="O120" s="226"/>
      <c r="P120" s="226"/>
      <c r="Q120" s="226" t="str">
        <f t="shared" si="7"/>
        <v>043460</v>
      </c>
      <c r="R120" s="240"/>
      <c r="S120" s="226"/>
      <c r="T120" s="226"/>
      <c r="U120" s="226"/>
      <c r="V120" s="226"/>
      <c r="W120" s="226"/>
      <c r="X120" s="226"/>
      <c r="Y120" s="226"/>
      <c r="Z120" s="226"/>
      <c r="AA120" s="226"/>
      <c r="AB120" s="226"/>
      <c r="AC120" s="226"/>
      <c r="AD120" s="226"/>
      <c r="AE120" s="226"/>
      <c r="AF120" s="226"/>
      <c r="AG120" s="226"/>
      <c r="AH120" s="226"/>
      <c r="AI120" s="226"/>
    </row>
    <row r="121" spans="1:35">
      <c r="A121" s="226" t="str">
        <f t="shared" si="6"/>
        <v>DECEMBRE</v>
      </c>
      <c r="B121" s="226">
        <f t="shared" si="8"/>
        <v>52</v>
      </c>
      <c r="C121" s="226" t="str">
        <f t="shared" si="5"/>
        <v>JEUDI</v>
      </c>
      <c r="D121" s="13">
        <v>43461</v>
      </c>
      <c r="E121" s="17"/>
      <c r="F121" s="17"/>
      <c r="G121" s="17"/>
      <c r="H121" s="17"/>
      <c r="I121" s="226"/>
      <c r="J121" s="226"/>
      <c r="K121" s="226"/>
      <c r="L121" s="226"/>
      <c r="M121" s="226"/>
      <c r="N121" s="226"/>
      <c r="O121" s="226"/>
      <c r="P121" s="226"/>
      <c r="Q121" s="226" t="str">
        <f t="shared" si="7"/>
        <v>043461</v>
      </c>
      <c r="R121" s="240"/>
      <c r="S121" s="226"/>
      <c r="T121" s="226"/>
      <c r="U121" s="226"/>
      <c r="V121" s="226"/>
      <c r="W121" s="226"/>
      <c r="X121" s="226"/>
      <c r="Y121" s="226"/>
      <c r="Z121" s="226"/>
      <c r="AA121" s="226"/>
      <c r="AB121" s="226"/>
      <c r="AC121" s="226"/>
      <c r="AD121" s="226"/>
      <c r="AE121" s="226"/>
      <c r="AF121" s="226"/>
      <c r="AG121" s="226"/>
      <c r="AH121" s="226"/>
      <c r="AI121" s="226"/>
    </row>
    <row r="122" spans="1:35">
      <c r="A122" s="226" t="str">
        <f t="shared" si="6"/>
        <v>DECEMBRE</v>
      </c>
      <c r="B122" s="226">
        <f t="shared" si="8"/>
        <v>52</v>
      </c>
      <c r="C122" s="226" t="str">
        <f t="shared" si="5"/>
        <v>VENDREDI</v>
      </c>
      <c r="D122" s="13">
        <v>43462</v>
      </c>
      <c r="E122" s="17"/>
      <c r="F122" s="17"/>
      <c r="G122" s="17"/>
      <c r="H122" s="17"/>
      <c r="I122" s="226"/>
      <c r="J122" s="226"/>
      <c r="K122" s="226"/>
      <c r="L122" s="226"/>
      <c r="M122" s="226"/>
      <c r="N122" s="226"/>
      <c r="O122" s="226"/>
      <c r="P122" s="226"/>
      <c r="Q122" s="226" t="str">
        <f t="shared" si="7"/>
        <v>043462</v>
      </c>
      <c r="R122" s="240"/>
      <c r="S122" s="226"/>
      <c r="T122" s="226"/>
      <c r="U122" s="226"/>
      <c r="V122" s="226"/>
      <c r="W122" s="226"/>
      <c r="X122" s="226"/>
      <c r="Y122" s="226"/>
      <c r="Z122" s="226"/>
      <c r="AA122" s="226"/>
      <c r="AB122" s="226"/>
      <c r="AC122" s="226"/>
      <c r="AD122" s="226"/>
      <c r="AE122" s="226"/>
      <c r="AF122" s="226"/>
      <c r="AG122" s="226"/>
      <c r="AH122" s="226"/>
      <c r="AI122" s="226"/>
    </row>
    <row r="123" spans="1:35">
      <c r="A123" s="226" t="str">
        <f t="shared" si="6"/>
        <v>DECEMBRE</v>
      </c>
      <c r="B123" s="226">
        <f t="shared" si="8"/>
        <v>52</v>
      </c>
      <c r="C123" s="226" t="str">
        <f t="shared" si="5"/>
        <v>SAMEDI</v>
      </c>
      <c r="D123" s="13">
        <v>43463</v>
      </c>
      <c r="E123" s="17"/>
      <c r="F123" s="17"/>
      <c r="G123" s="17"/>
      <c r="H123" s="17"/>
      <c r="I123" s="226"/>
      <c r="J123" s="226"/>
      <c r="K123" s="226"/>
      <c r="L123" s="226"/>
      <c r="M123" s="226"/>
      <c r="N123" s="226"/>
      <c r="O123" s="226"/>
      <c r="P123" s="226"/>
      <c r="Q123" s="226" t="str">
        <f t="shared" si="7"/>
        <v>043463</v>
      </c>
      <c r="R123" s="240"/>
      <c r="S123" s="226"/>
      <c r="T123" s="226"/>
      <c r="U123" s="226"/>
      <c r="V123" s="226"/>
      <c r="W123" s="226"/>
      <c r="X123" s="226"/>
      <c r="Y123" s="226"/>
      <c r="Z123" s="226"/>
      <c r="AA123" s="226"/>
      <c r="AB123" s="226"/>
      <c r="AC123" s="226"/>
      <c r="AD123" s="226"/>
      <c r="AE123" s="226"/>
      <c r="AF123" s="226"/>
      <c r="AG123" s="226"/>
      <c r="AH123" s="226"/>
      <c r="AI123" s="226"/>
    </row>
    <row r="124" spans="1:35">
      <c r="A124" s="226" t="str">
        <f t="shared" si="6"/>
        <v>DECEMBRE</v>
      </c>
      <c r="B124" s="226">
        <f t="shared" si="8"/>
        <v>53</v>
      </c>
      <c r="C124" s="226" t="str">
        <f t="shared" si="5"/>
        <v>DIMANCHE</v>
      </c>
      <c r="D124" s="13">
        <v>43464</v>
      </c>
      <c r="E124" s="17"/>
      <c r="F124" s="17"/>
      <c r="G124" s="17"/>
      <c r="H124" s="17"/>
      <c r="I124" s="226"/>
      <c r="J124" s="226"/>
      <c r="K124" s="226"/>
      <c r="L124" s="226"/>
      <c r="M124" s="226"/>
      <c r="N124" s="226"/>
      <c r="O124" s="226"/>
      <c r="P124" s="226"/>
      <c r="Q124" s="226" t="str">
        <f t="shared" si="7"/>
        <v>043464</v>
      </c>
      <c r="R124" s="240"/>
      <c r="S124" s="226"/>
      <c r="T124" s="226"/>
      <c r="U124" s="226"/>
      <c r="V124" s="226"/>
      <c r="W124" s="226"/>
      <c r="X124" s="226"/>
      <c r="Y124" s="226"/>
      <c r="Z124" s="226"/>
      <c r="AA124" s="226"/>
      <c r="AB124" s="226"/>
      <c r="AC124" s="226"/>
      <c r="AD124" s="226"/>
      <c r="AE124" s="226"/>
      <c r="AF124" s="226"/>
      <c r="AG124" s="226"/>
      <c r="AH124" s="226"/>
      <c r="AI124" s="226"/>
    </row>
    <row r="125" spans="1:35">
      <c r="A125" s="226" t="str">
        <f t="shared" si="6"/>
        <v>DECEMBRE</v>
      </c>
      <c r="B125" s="226">
        <f t="shared" si="8"/>
        <v>53</v>
      </c>
      <c r="C125" s="226" t="str">
        <f t="shared" si="5"/>
        <v>LUNDI</v>
      </c>
      <c r="D125" s="13">
        <v>43465</v>
      </c>
      <c r="E125" s="17"/>
      <c r="F125" s="17"/>
      <c r="G125" s="17"/>
      <c r="H125" s="17"/>
      <c r="I125" s="226"/>
      <c r="J125" s="226"/>
      <c r="K125" s="226"/>
      <c r="L125" s="226"/>
      <c r="M125" s="226"/>
      <c r="N125" s="226"/>
      <c r="O125" s="226"/>
      <c r="P125" s="226"/>
      <c r="Q125" s="226" t="str">
        <f t="shared" si="7"/>
        <v>043465</v>
      </c>
      <c r="R125" s="240"/>
      <c r="S125" s="226"/>
      <c r="T125" s="226"/>
      <c r="U125" s="226"/>
      <c r="V125" s="226"/>
      <c r="W125" s="226"/>
      <c r="X125" s="226"/>
      <c r="Y125" s="226"/>
      <c r="Z125" s="226"/>
      <c r="AA125" s="226"/>
      <c r="AB125" s="226"/>
      <c r="AC125" s="226"/>
      <c r="AD125" s="226"/>
      <c r="AE125" s="226"/>
      <c r="AF125" s="226"/>
      <c r="AG125" s="226"/>
      <c r="AH125" s="226"/>
      <c r="AI125" s="226"/>
    </row>
    <row r="126" spans="1:35">
      <c r="A126" s="226" t="str">
        <f t="shared" si="6"/>
        <v>JANVIER</v>
      </c>
      <c r="B126" s="226">
        <f t="shared" si="8"/>
        <v>1</v>
      </c>
      <c r="C126" s="226" t="str">
        <f t="shared" si="5"/>
        <v>MARDI</v>
      </c>
      <c r="D126" s="13">
        <v>43466</v>
      </c>
      <c r="E126" s="17"/>
      <c r="F126" s="17"/>
      <c r="G126" s="17"/>
      <c r="H126" s="17"/>
      <c r="I126" s="226"/>
      <c r="J126" s="226"/>
      <c r="K126" s="226"/>
      <c r="L126" s="226"/>
      <c r="M126" s="226"/>
      <c r="N126" s="226"/>
      <c r="O126" s="226"/>
      <c r="P126" s="226"/>
      <c r="Q126" s="226" t="str">
        <f t="shared" si="7"/>
        <v>043466</v>
      </c>
      <c r="R126" s="240"/>
      <c r="S126" s="226"/>
      <c r="T126" s="226"/>
      <c r="U126" s="226"/>
      <c r="V126" s="226"/>
      <c r="W126" s="226"/>
      <c r="X126" s="226"/>
      <c r="Y126" s="226"/>
      <c r="Z126" s="226"/>
      <c r="AA126" s="226"/>
      <c r="AB126" s="226"/>
      <c r="AC126" s="226"/>
      <c r="AD126" s="226"/>
      <c r="AE126" s="226"/>
      <c r="AF126" s="226"/>
      <c r="AG126" s="226"/>
      <c r="AH126" s="226"/>
      <c r="AI126" s="226"/>
    </row>
    <row r="127" spans="1:35">
      <c r="A127" s="226" t="str">
        <f t="shared" si="6"/>
        <v>JANVIER</v>
      </c>
      <c r="B127" s="226">
        <f t="shared" si="8"/>
        <v>1</v>
      </c>
      <c r="C127" s="226" t="str">
        <f t="shared" si="5"/>
        <v>MERCREDI</v>
      </c>
      <c r="D127" s="13">
        <v>43467</v>
      </c>
      <c r="E127" s="17"/>
      <c r="F127" s="17"/>
      <c r="G127" s="17"/>
      <c r="H127" s="17"/>
      <c r="I127" s="226"/>
      <c r="J127" s="226"/>
      <c r="K127" s="226"/>
      <c r="L127" s="226"/>
      <c r="M127" s="226"/>
      <c r="N127" s="226"/>
      <c r="O127" s="226"/>
      <c r="P127" s="226"/>
      <c r="Q127" s="226" t="str">
        <f t="shared" si="7"/>
        <v>043467</v>
      </c>
      <c r="R127" s="240"/>
      <c r="S127" s="226"/>
      <c r="T127" s="226"/>
      <c r="U127" s="226"/>
      <c r="V127" s="226"/>
      <c r="W127" s="226"/>
      <c r="X127" s="226"/>
      <c r="Y127" s="226"/>
      <c r="Z127" s="226"/>
      <c r="AA127" s="226"/>
      <c r="AB127" s="226"/>
      <c r="AC127" s="226"/>
      <c r="AD127" s="226"/>
      <c r="AE127" s="226"/>
      <c r="AF127" s="226"/>
      <c r="AG127" s="226"/>
      <c r="AH127" s="226"/>
      <c r="AI127" s="226"/>
    </row>
    <row r="128" spans="1:35">
      <c r="A128" s="226" t="str">
        <f t="shared" si="6"/>
        <v>JANVIER</v>
      </c>
      <c r="B128" s="226">
        <f t="shared" si="8"/>
        <v>1</v>
      </c>
      <c r="C128" s="226" t="str">
        <f t="shared" si="5"/>
        <v>JEUDI</v>
      </c>
      <c r="D128" s="13">
        <v>43468</v>
      </c>
      <c r="E128" s="17"/>
      <c r="F128" s="17"/>
      <c r="G128" s="17"/>
      <c r="H128" s="17"/>
      <c r="I128" s="226"/>
      <c r="J128" s="226"/>
      <c r="K128" s="226"/>
      <c r="L128" s="226"/>
      <c r="M128" s="226"/>
      <c r="N128" s="226"/>
      <c r="O128" s="226"/>
      <c r="P128" s="226"/>
      <c r="Q128" s="226" t="str">
        <f t="shared" si="7"/>
        <v>043468</v>
      </c>
      <c r="R128" s="240"/>
      <c r="S128" s="226"/>
      <c r="T128" s="226"/>
      <c r="U128" s="226"/>
      <c r="V128" s="226"/>
      <c r="W128" s="226"/>
      <c r="X128" s="226"/>
      <c r="Y128" s="226"/>
      <c r="Z128" s="226"/>
      <c r="AA128" s="226"/>
      <c r="AB128" s="226"/>
      <c r="AC128" s="226"/>
      <c r="AD128" s="226"/>
      <c r="AE128" s="226"/>
      <c r="AF128" s="226"/>
      <c r="AG128" s="226"/>
      <c r="AH128" s="226"/>
      <c r="AI128" s="226"/>
    </row>
    <row r="129" spans="1:35">
      <c r="A129" s="226" t="str">
        <f t="shared" si="6"/>
        <v>JANVIER</v>
      </c>
      <c r="B129" s="226">
        <f t="shared" si="8"/>
        <v>1</v>
      </c>
      <c r="C129" s="226" t="str">
        <f t="shared" si="5"/>
        <v>VENDREDI</v>
      </c>
      <c r="D129" s="13">
        <v>43469</v>
      </c>
      <c r="E129" s="17"/>
      <c r="F129" s="17"/>
      <c r="G129" s="17"/>
      <c r="H129" s="17"/>
      <c r="I129" s="226"/>
      <c r="J129" s="226"/>
      <c r="K129" s="226"/>
      <c r="L129" s="226"/>
      <c r="M129" s="226"/>
      <c r="N129" s="226"/>
      <c r="O129" s="226"/>
      <c r="P129" s="226"/>
      <c r="Q129" s="226" t="str">
        <f t="shared" si="7"/>
        <v>043469</v>
      </c>
      <c r="R129" s="240"/>
      <c r="S129" s="226"/>
      <c r="T129" s="226"/>
      <c r="U129" s="226"/>
      <c r="V129" s="226"/>
      <c r="W129" s="226"/>
      <c r="X129" s="226"/>
      <c r="Y129" s="226"/>
      <c r="Z129" s="226"/>
      <c r="AA129" s="226"/>
      <c r="AB129" s="226"/>
      <c r="AC129" s="226"/>
      <c r="AD129" s="226"/>
      <c r="AE129" s="226"/>
      <c r="AF129" s="226"/>
      <c r="AG129" s="226"/>
      <c r="AH129" s="226"/>
      <c r="AI129" s="226"/>
    </row>
    <row r="130" spans="1:35">
      <c r="A130" s="226" t="str">
        <f t="shared" si="6"/>
        <v>JANVIER</v>
      </c>
      <c r="B130" s="226">
        <f t="shared" si="8"/>
        <v>1</v>
      </c>
      <c r="C130" s="226" t="str">
        <f t="shared" si="5"/>
        <v>SAMEDI</v>
      </c>
      <c r="D130" s="13">
        <v>43470</v>
      </c>
      <c r="E130" s="17"/>
      <c r="F130" s="17"/>
      <c r="G130" s="17"/>
      <c r="H130" s="17"/>
      <c r="I130" s="226"/>
      <c r="J130" s="226"/>
      <c r="K130" s="226"/>
      <c r="L130" s="226"/>
      <c r="M130" s="226"/>
      <c r="N130" s="226"/>
      <c r="O130" s="226"/>
      <c r="P130" s="226"/>
      <c r="Q130" s="226" t="str">
        <f t="shared" si="7"/>
        <v>043470</v>
      </c>
      <c r="R130" s="240"/>
      <c r="S130" s="226"/>
      <c r="T130" s="226"/>
      <c r="U130" s="226"/>
      <c r="V130" s="226"/>
      <c r="W130" s="226"/>
      <c r="X130" s="226"/>
      <c r="Y130" s="226"/>
      <c r="Z130" s="226"/>
      <c r="AA130" s="226"/>
      <c r="AB130" s="226"/>
      <c r="AC130" s="226"/>
      <c r="AD130" s="226"/>
      <c r="AE130" s="226"/>
      <c r="AF130" s="226"/>
      <c r="AG130" s="226"/>
      <c r="AH130" s="226"/>
      <c r="AI130" s="226"/>
    </row>
    <row r="131" spans="1:35">
      <c r="A131" s="226" t="str">
        <f t="shared" si="6"/>
        <v>JANVIER</v>
      </c>
      <c r="B131" s="226">
        <f t="shared" si="8"/>
        <v>2</v>
      </c>
      <c r="C131" s="226" t="str">
        <f t="shared" si="5"/>
        <v>DIMANCHE</v>
      </c>
      <c r="D131" s="13">
        <v>43471</v>
      </c>
      <c r="E131" s="17"/>
      <c r="F131" s="17"/>
      <c r="G131" s="17"/>
      <c r="H131" s="17"/>
      <c r="I131" s="226"/>
      <c r="J131" s="226"/>
      <c r="K131" s="226"/>
      <c r="L131" s="226"/>
      <c r="M131" s="226"/>
      <c r="N131" s="226"/>
      <c r="O131" s="226"/>
      <c r="P131" s="226"/>
      <c r="Q131" s="226" t="str">
        <f t="shared" si="7"/>
        <v>043471</v>
      </c>
      <c r="R131" s="240"/>
      <c r="S131" s="226"/>
      <c r="T131" s="226"/>
      <c r="U131" s="226"/>
      <c r="V131" s="226"/>
      <c r="W131" s="226"/>
      <c r="X131" s="226"/>
      <c r="Y131" s="226"/>
      <c r="Z131" s="226"/>
      <c r="AA131" s="226"/>
      <c r="AB131" s="226"/>
      <c r="AC131" s="226"/>
      <c r="AD131" s="226"/>
      <c r="AE131" s="226"/>
      <c r="AF131" s="226"/>
      <c r="AG131" s="226"/>
      <c r="AH131" s="226"/>
      <c r="AI131" s="226"/>
    </row>
    <row r="132" spans="1:35">
      <c r="A132" s="226" t="str">
        <f t="shared" si="6"/>
        <v>JANVIER</v>
      </c>
      <c r="B132" s="226">
        <f t="shared" si="8"/>
        <v>2</v>
      </c>
      <c r="C132" s="226" t="str">
        <f t="shared" ref="C132:C195" si="9">CHOOSE(WEEKDAY(D132,11),"LUNDI","MARDI","MERCREDI","JEUDI","VENDREDI","SAMEDI","DIMANCHE")</f>
        <v>LUNDI</v>
      </c>
      <c r="D132" s="13">
        <v>43472</v>
      </c>
      <c r="E132" s="17"/>
      <c r="F132" s="17"/>
      <c r="G132" s="17"/>
      <c r="H132" s="17"/>
      <c r="I132" s="226"/>
      <c r="J132" s="226"/>
      <c r="K132" s="226"/>
      <c r="L132" s="226"/>
      <c r="M132" s="226"/>
      <c r="N132" s="226"/>
      <c r="O132" s="226"/>
      <c r="P132" s="226"/>
      <c r="Q132" s="226" t="str">
        <f t="shared" si="7"/>
        <v>043472</v>
      </c>
      <c r="R132" s="240"/>
      <c r="S132" s="226"/>
      <c r="T132" s="226"/>
      <c r="U132" s="226"/>
      <c r="V132" s="226"/>
      <c r="W132" s="226"/>
      <c r="X132" s="226"/>
      <c r="Y132" s="226"/>
      <c r="Z132" s="226"/>
      <c r="AA132" s="226"/>
      <c r="AB132" s="226"/>
      <c r="AC132" s="226"/>
      <c r="AD132" s="226"/>
      <c r="AE132" s="226"/>
      <c r="AF132" s="226"/>
      <c r="AG132" s="226"/>
      <c r="AH132" s="226"/>
      <c r="AI132" s="226"/>
    </row>
    <row r="133" spans="1:35">
      <c r="A133" s="226" t="str">
        <f t="shared" ref="A133:A196" si="10">CHOOSE(MONTH(D133),"JANVIER","FEVRIER","MARS","AVRIL","MAI","JUIN","JUILLET","AOUT","SEPTEMBRE","OCTOBRE","NOVEMBRE","DECEMBRE")</f>
        <v>JANVIER</v>
      </c>
      <c r="B133" s="226">
        <f t="shared" si="8"/>
        <v>2</v>
      </c>
      <c r="C133" s="226" t="str">
        <f t="shared" si="9"/>
        <v>MARDI</v>
      </c>
      <c r="D133" s="13">
        <v>43473</v>
      </c>
      <c r="E133" s="17"/>
      <c r="F133" s="17"/>
      <c r="G133" s="17"/>
      <c r="H133" s="17"/>
      <c r="I133" s="226"/>
      <c r="J133" s="226"/>
      <c r="K133" s="226"/>
      <c r="L133" s="226"/>
      <c r="M133" s="226"/>
      <c r="N133" s="226"/>
      <c r="O133" s="226"/>
      <c r="P133" s="226"/>
      <c r="Q133" s="226" t="str">
        <f t="shared" ref="Q133:Q196" si="11">CONCATENATE($Q$1,$D133)</f>
        <v>043473</v>
      </c>
      <c r="R133" s="240"/>
      <c r="S133" s="226"/>
      <c r="T133" s="226"/>
      <c r="U133" s="226"/>
      <c r="V133" s="226"/>
      <c r="W133" s="226"/>
      <c r="X133" s="226"/>
      <c r="Y133" s="226"/>
      <c r="Z133" s="226"/>
      <c r="AA133" s="226"/>
      <c r="AB133" s="226"/>
      <c r="AC133" s="226"/>
      <c r="AD133" s="226"/>
      <c r="AE133" s="226"/>
      <c r="AF133" s="226"/>
      <c r="AG133" s="226"/>
      <c r="AH133" s="226"/>
      <c r="AI133" s="226"/>
    </row>
    <row r="134" spans="1:35">
      <c r="A134" s="226" t="str">
        <f t="shared" si="10"/>
        <v>JANVIER</v>
      </c>
      <c r="B134" s="226">
        <f t="shared" si="8"/>
        <v>2</v>
      </c>
      <c r="C134" s="226" t="str">
        <f t="shared" si="9"/>
        <v>MERCREDI</v>
      </c>
      <c r="D134" s="13">
        <v>43474</v>
      </c>
      <c r="E134" s="17"/>
      <c r="F134" s="17"/>
      <c r="G134" s="17"/>
      <c r="H134" s="17"/>
      <c r="I134" s="226"/>
      <c r="J134" s="226"/>
      <c r="K134" s="226"/>
      <c r="L134" s="226"/>
      <c r="M134" s="226"/>
      <c r="N134" s="226"/>
      <c r="O134" s="226"/>
      <c r="P134" s="226"/>
      <c r="Q134" s="226" t="str">
        <f t="shared" si="11"/>
        <v>043474</v>
      </c>
      <c r="R134" s="240"/>
      <c r="S134" s="226"/>
      <c r="T134" s="226"/>
      <c r="U134" s="226"/>
      <c r="V134" s="226"/>
      <c r="W134" s="226"/>
      <c r="X134" s="226"/>
      <c r="Y134" s="226"/>
      <c r="Z134" s="226"/>
      <c r="AA134" s="226"/>
      <c r="AB134" s="226"/>
      <c r="AC134" s="226"/>
      <c r="AD134" s="226"/>
      <c r="AE134" s="226"/>
      <c r="AF134" s="226"/>
      <c r="AG134" s="226"/>
      <c r="AH134" s="226"/>
      <c r="AI134" s="226"/>
    </row>
    <row r="135" spans="1:35">
      <c r="A135" s="226" t="str">
        <f t="shared" si="10"/>
        <v>JANVIER</v>
      </c>
      <c r="B135" s="226">
        <f t="shared" si="8"/>
        <v>2</v>
      </c>
      <c r="C135" s="226" t="str">
        <f t="shared" si="9"/>
        <v>JEUDI</v>
      </c>
      <c r="D135" s="13">
        <v>43475</v>
      </c>
      <c r="E135" s="17"/>
      <c r="F135" s="17"/>
      <c r="G135" s="17"/>
      <c r="H135" s="17"/>
      <c r="I135" s="226"/>
      <c r="J135" s="226"/>
      <c r="K135" s="226"/>
      <c r="L135" s="226"/>
      <c r="M135" s="226"/>
      <c r="N135" s="226"/>
      <c r="O135" s="226"/>
      <c r="P135" s="226"/>
      <c r="Q135" s="226" t="str">
        <f t="shared" si="11"/>
        <v>043475</v>
      </c>
      <c r="R135" s="240"/>
      <c r="S135" s="226"/>
      <c r="T135" s="226"/>
      <c r="U135" s="226"/>
      <c r="V135" s="226"/>
      <c r="W135" s="226"/>
      <c r="X135" s="226"/>
      <c r="Y135" s="226"/>
      <c r="Z135" s="226"/>
      <c r="AA135" s="226"/>
      <c r="AB135" s="226"/>
      <c r="AC135" s="226"/>
      <c r="AD135" s="226"/>
      <c r="AE135" s="226"/>
      <c r="AF135" s="226"/>
      <c r="AG135" s="226"/>
      <c r="AH135" s="226"/>
      <c r="AI135" s="226"/>
    </row>
    <row r="136" spans="1:35">
      <c r="A136" s="226" t="str">
        <f t="shared" si="10"/>
        <v>JANVIER</v>
      </c>
      <c r="B136" s="226">
        <f t="shared" si="8"/>
        <v>2</v>
      </c>
      <c r="C136" s="226" t="str">
        <f t="shared" si="9"/>
        <v>VENDREDI</v>
      </c>
      <c r="D136" s="13">
        <v>43476</v>
      </c>
      <c r="E136" s="17"/>
      <c r="F136" s="17"/>
      <c r="G136" s="17"/>
      <c r="H136" s="17"/>
      <c r="I136" s="226"/>
      <c r="J136" s="226"/>
      <c r="K136" s="226"/>
      <c r="L136" s="226"/>
      <c r="M136" s="226"/>
      <c r="N136" s="226"/>
      <c r="O136" s="226"/>
      <c r="P136" s="226"/>
      <c r="Q136" s="226" t="str">
        <f t="shared" si="11"/>
        <v>043476</v>
      </c>
      <c r="R136" s="240"/>
      <c r="S136" s="226"/>
      <c r="T136" s="226"/>
      <c r="U136" s="226"/>
      <c r="V136" s="226"/>
      <c r="W136" s="226"/>
      <c r="X136" s="226"/>
      <c r="Y136" s="226"/>
      <c r="Z136" s="226"/>
      <c r="AA136" s="226"/>
      <c r="AB136" s="226"/>
      <c r="AC136" s="226"/>
      <c r="AD136" s="226"/>
      <c r="AE136" s="226"/>
      <c r="AF136" s="226"/>
      <c r="AG136" s="226"/>
      <c r="AH136" s="226"/>
      <c r="AI136" s="226"/>
    </row>
    <row r="137" spans="1:35">
      <c r="A137" s="226" t="str">
        <f t="shared" si="10"/>
        <v>JANVIER</v>
      </c>
      <c r="B137" s="226">
        <f t="shared" si="8"/>
        <v>2</v>
      </c>
      <c r="C137" s="226" t="str">
        <f t="shared" si="9"/>
        <v>SAMEDI</v>
      </c>
      <c r="D137" s="13">
        <v>43477</v>
      </c>
      <c r="E137" s="17"/>
      <c r="F137" s="17"/>
      <c r="G137" s="17"/>
      <c r="H137" s="17"/>
      <c r="I137" s="226"/>
      <c r="J137" s="226"/>
      <c r="K137" s="226"/>
      <c r="L137" s="226"/>
      <c r="M137" s="226"/>
      <c r="N137" s="226"/>
      <c r="O137" s="226"/>
      <c r="P137" s="226"/>
      <c r="Q137" s="226" t="str">
        <f t="shared" si="11"/>
        <v>043477</v>
      </c>
      <c r="R137" s="240"/>
      <c r="S137" s="226"/>
      <c r="T137" s="226"/>
      <c r="U137" s="226"/>
      <c r="V137" s="226"/>
      <c r="W137" s="226"/>
      <c r="X137" s="226"/>
      <c r="Y137" s="226"/>
      <c r="Z137" s="226"/>
      <c r="AA137" s="226"/>
      <c r="AB137" s="226"/>
      <c r="AC137" s="226"/>
      <c r="AD137" s="226"/>
      <c r="AE137" s="226"/>
      <c r="AF137" s="226"/>
      <c r="AG137" s="226"/>
      <c r="AH137" s="226"/>
      <c r="AI137" s="226"/>
    </row>
    <row r="138" spans="1:35">
      <c r="A138" s="226" t="str">
        <f t="shared" si="10"/>
        <v>JANVIER</v>
      </c>
      <c r="B138" s="226">
        <f t="shared" si="8"/>
        <v>3</v>
      </c>
      <c r="C138" s="226" t="str">
        <f t="shared" si="9"/>
        <v>DIMANCHE</v>
      </c>
      <c r="D138" s="13">
        <v>43478</v>
      </c>
      <c r="E138" s="17"/>
      <c r="F138" s="17"/>
      <c r="G138" s="17"/>
      <c r="H138" s="17"/>
      <c r="I138" s="226"/>
      <c r="J138" s="226"/>
      <c r="K138" s="226"/>
      <c r="L138" s="226"/>
      <c r="M138" s="226"/>
      <c r="N138" s="226"/>
      <c r="O138" s="226"/>
      <c r="P138" s="226"/>
      <c r="Q138" s="226" t="str">
        <f t="shared" si="11"/>
        <v>043478</v>
      </c>
      <c r="R138" s="240"/>
      <c r="S138" s="226"/>
      <c r="T138" s="226"/>
      <c r="U138" s="226"/>
      <c r="V138" s="226"/>
      <c r="W138" s="226"/>
      <c r="X138" s="226"/>
      <c r="Y138" s="226"/>
      <c r="Z138" s="226"/>
      <c r="AA138" s="226"/>
      <c r="AB138" s="226"/>
      <c r="AC138" s="226"/>
      <c r="AD138" s="226"/>
      <c r="AE138" s="226"/>
      <c r="AF138" s="226"/>
      <c r="AG138" s="226"/>
      <c r="AH138" s="226"/>
      <c r="AI138" s="226"/>
    </row>
    <row r="139" spans="1:35">
      <c r="A139" s="226" t="str">
        <f t="shared" si="10"/>
        <v>JANVIER</v>
      </c>
      <c r="B139" s="226">
        <f t="shared" si="8"/>
        <v>3</v>
      </c>
      <c r="C139" s="226" t="str">
        <f t="shared" si="9"/>
        <v>LUNDI</v>
      </c>
      <c r="D139" s="13">
        <v>43479</v>
      </c>
      <c r="E139" s="17"/>
      <c r="F139" s="17"/>
      <c r="G139" s="17"/>
      <c r="H139" s="17"/>
      <c r="I139" s="226"/>
      <c r="J139" s="226"/>
      <c r="K139" s="226"/>
      <c r="L139" s="226"/>
      <c r="M139" s="226"/>
      <c r="N139" s="226"/>
      <c r="O139" s="226"/>
      <c r="P139" s="226"/>
      <c r="Q139" s="226" t="str">
        <f t="shared" si="11"/>
        <v>043479</v>
      </c>
      <c r="R139" s="240"/>
      <c r="S139" s="226"/>
      <c r="T139" s="226"/>
      <c r="U139" s="226"/>
      <c r="V139" s="226"/>
      <c r="W139" s="226"/>
      <c r="X139" s="226"/>
      <c r="Y139" s="226"/>
      <c r="Z139" s="226"/>
      <c r="AA139" s="226"/>
      <c r="AB139" s="226"/>
      <c r="AC139" s="226"/>
      <c r="AD139" s="226"/>
      <c r="AE139" s="226"/>
      <c r="AF139" s="226"/>
      <c r="AG139" s="226"/>
      <c r="AH139" s="226"/>
      <c r="AI139" s="226"/>
    </row>
    <row r="140" spans="1:35">
      <c r="A140" s="226" t="str">
        <f t="shared" si="10"/>
        <v>JANVIER</v>
      </c>
      <c r="B140" s="226">
        <f t="shared" si="8"/>
        <v>3</v>
      </c>
      <c r="C140" s="226" t="str">
        <f t="shared" si="9"/>
        <v>MARDI</v>
      </c>
      <c r="D140" s="13">
        <v>43480</v>
      </c>
      <c r="E140" s="17"/>
      <c r="F140" s="17"/>
      <c r="G140" s="17"/>
      <c r="H140" s="17"/>
      <c r="I140" s="226"/>
      <c r="J140" s="226"/>
      <c r="K140" s="226"/>
      <c r="L140" s="226"/>
      <c r="M140" s="226"/>
      <c r="N140" s="226"/>
      <c r="O140" s="226"/>
      <c r="P140" s="226"/>
      <c r="Q140" s="226" t="str">
        <f t="shared" si="11"/>
        <v>043480</v>
      </c>
      <c r="R140" s="240"/>
      <c r="S140" s="226"/>
      <c r="T140" s="226"/>
      <c r="U140" s="226"/>
      <c r="V140" s="226"/>
      <c r="W140" s="226"/>
      <c r="X140" s="226"/>
      <c r="Y140" s="226"/>
      <c r="Z140" s="226"/>
      <c r="AA140" s="226"/>
      <c r="AB140" s="226"/>
      <c r="AC140" s="226"/>
      <c r="AD140" s="226"/>
      <c r="AE140" s="226"/>
      <c r="AF140" s="226"/>
      <c r="AG140" s="226"/>
      <c r="AH140" s="226"/>
      <c r="AI140" s="226"/>
    </row>
    <row r="141" spans="1:35">
      <c r="A141" s="226" t="str">
        <f t="shared" si="10"/>
        <v>JANVIER</v>
      </c>
      <c r="B141" s="226">
        <f t="shared" si="8"/>
        <v>3</v>
      </c>
      <c r="C141" s="226" t="str">
        <f t="shared" si="9"/>
        <v>MERCREDI</v>
      </c>
      <c r="D141" s="13">
        <v>43481</v>
      </c>
      <c r="E141" s="17"/>
      <c r="F141" s="17"/>
      <c r="G141" s="17"/>
      <c r="H141" s="17"/>
      <c r="I141" s="226"/>
      <c r="J141" s="226"/>
      <c r="K141" s="226"/>
      <c r="L141" s="226"/>
      <c r="M141" s="226"/>
      <c r="N141" s="226"/>
      <c r="O141" s="226"/>
      <c r="P141" s="226"/>
      <c r="Q141" s="226" t="str">
        <f t="shared" si="11"/>
        <v>043481</v>
      </c>
      <c r="R141" s="240"/>
      <c r="S141" s="226"/>
      <c r="T141" s="226"/>
      <c r="U141" s="226"/>
      <c r="V141" s="226"/>
      <c r="W141" s="226"/>
      <c r="X141" s="226"/>
      <c r="Y141" s="226"/>
      <c r="Z141" s="226"/>
      <c r="AA141" s="226"/>
      <c r="AB141" s="226"/>
      <c r="AC141" s="226"/>
      <c r="AD141" s="226"/>
      <c r="AE141" s="226"/>
      <c r="AF141" s="226"/>
      <c r="AG141" s="226"/>
      <c r="AH141" s="226"/>
      <c r="AI141" s="226"/>
    </row>
    <row r="142" spans="1:35">
      <c r="A142" s="226" t="str">
        <f t="shared" si="10"/>
        <v>JANVIER</v>
      </c>
      <c r="B142" s="226">
        <f t="shared" si="8"/>
        <v>3</v>
      </c>
      <c r="C142" s="226" t="str">
        <f t="shared" si="9"/>
        <v>JEUDI</v>
      </c>
      <c r="D142" s="13">
        <v>43482</v>
      </c>
      <c r="E142" s="17"/>
      <c r="F142" s="17"/>
      <c r="G142" s="17"/>
      <c r="H142" s="17"/>
      <c r="I142" s="226"/>
      <c r="J142" s="226"/>
      <c r="K142" s="226"/>
      <c r="L142" s="226"/>
      <c r="M142" s="226"/>
      <c r="N142" s="226"/>
      <c r="O142" s="226"/>
      <c r="P142" s="226"/>
      <c r="Q142" s="226" t="str">
        <f t="shared" si="11"/>
        <v>043482</v>
      </c>
      <c r="R142" s="240"/>
      <c r="S142" s="226"/>
      <c r="T142" s="226"/>
      <c r="U142" s="226"/>
      <c r="V142" s="226"/>
      <c r="W142" s="226"/>
      <c r="X142" s="226"/>
      <c r="Y142" s="226"/>
      <c r="Z142" s="226"/>
      <c r="AA142" s="226"/>
      <c r="AB142" s="226"/>
      <c r="AC142" s="226"/>
      <c r="AD142" s="226"/>
      <c r="AE142" s="226"/>
      <c r="AF142" s="226"/>
      <c r="AG142" s="226"/>
      <c r="AH142" s="226"/>
      <c r="AI142" s="226"/>
    </row>
    <row r="143" spans="1:35">
      <c r="A143" s="226" t="str">
        <f t="shared" si="10"/>
        <v>JANVIER</v>
      </c>
      <c r="B143" s="226">
        <f t="shared" si="8"/>
        <v>3</v>
      </c>
      <c r="C143" s="226" t="str">
        <f t="shared" si="9"/>
        <v>VENDREDI</v>
      </c>
      <c r="D143" s="13">
        <v>43483</v>
      </c>
      <c r="E143" s="17"/>
      <c r="F143" s="17"/>
      <c r="G143" s="17"/>
      <c r="H143" s="17"/>
      <c r="I143" s="226"/>
      <c r="J143" s="226"/>
      <c r="K143" s="226"/>
      <c r="L143" s="226"/>
      <c r="M143" s="226"/>
      <c r="N143" s="226"/>
      <c r="O143" s="226"/>
      <c r="P143" s="226"/>
      <c r="Q143" s="226" t="str">
        <f t="shared" si="11"/>
        <v>043483</v>
      </c>
      <c r="R143" s="240"/>
      <c r="S143" s="226"/>
      <c r="T143" s="226"/>
      <c r="U143" s="226"/>
      <c r="V143" s="226"/>
      <c r="W143" s="226"/>
      <c r="X143" s="226"/>
      <c r="Y143" s="226"/>
      <c r="Z143" s="226"/>
      <c r="AA143" s="226"/>
      <c r="AB143" s="226"/>
      <c r="AC143" s="226"/>
      <c r="AD143" s="226"/>
      <c r="AE143" s="226"/>
      <c r="AF143" s="226"/>
      <c r="AG143" s="226"/>
      <c r="AH143" s="226"/>
      <c r="AI143" s="226"/>
    </row>
    <row r="144" spans="1:35">
      <c r="A144" s="226" t="str">
        <f t="shared" si="10"/>
        <v>JANVIER</v>
      </c>
      <c r="B144" s="226">
        <f t="shared" si="8"/>
        <v>3</v>
      </c>
      <c r="C144" s="226" t="str">
        <f t="shared" si="9"/>
        <v>SAMEDI</v>
      </c>
      <c r="D144" s="13">
        <v>43484</v>
      </c>
      <c r="E144" s="17"/>
      <c r="F144" s="17"/>
      <c r="G144" s="17"/>
      <c r="H144" s="17"/>
      <c r="I144" s="226"/>
      <c r="J144" s="226"/>
      <c r="K144" s="226"/>
      <c r="L144" s="226"/>
      <c r="M144" s="226"/>
      <c r="N144" s="226"/>
      <c r="O144" s="226"/>
      <c r="P144" s="226"/>
      <c r="Q144" s="226" t="str">
        <f t="shared" si="11"/>
        <v>043484</v>
      </c>
      <c r="R144" s="240"/>
      <c r="S144" s="226"/>
      <c r="T144" s="226"/>
      <c r="U144" s="226"/>
      <c r="V144" s="226"/>
      <c r="W144" s="226"/>
      <c r="X144" s="226"/>
      <c r="Y144" s="226"/>
      <c r="Z144" s="226"/>
      <c r="AA144" s="226"/>
      <c r="AB144" s="226"/>
      <c r="AC144" s="226"/>
      <c r="AD144" s="226"/>
      <c r="AE144" s="226"/>
      <c r="AF144" s="226"/>
      <c r="AG144" s="226"/>
      <c r="AH144" s="226"/>
      <c r="AI144" s="226"/>
    </row>
    <row r="145" spans="1:35">
      <c r="A145" s="226" t="str">
        <f t="shared" si="10"/>
        <v>JANVIER</v>
      </c>
      <c r="B145" s="226">
        <f t="shared" ref="B145:B208" si="12">WEEKNUM(D145)</f>
        <v>4</v>
      </c>
      <c r="C145" s="226" t="str">
        <f t="shared" si="9"/>
        <v>DIMANCHE</v>
      </c>
      <c r="D145" s="13">
        <v>43485</v>
      </c>
      <c r="E145" s="17"/>
      <c r="F145" s="17"/>
      <c r="G145" s="17"/>
      <c r="H145" s="17"/>
      <c r="I145" s="226"/>
      <c r="J145" s="226"/>
      <c r="K145" s="226"/>
      <c r="L145" s="226"/>
      <c r="M145" s="226"/>
      <c r="N145" s="226"/>
      <c r="O145" s="226"/>
      <c r="P145" s="226"/>
      <c r="Q145" s="226" t="str">
        <f t="shared" si="11"/>
        <v>043485</v>
      </c>
      <c r="R145" s="240"/>
      <c r="S145" s="226"/>
      <c r="T145" s="226"/>
      <c r="U145" s="226"/>
      <c r="V145" s="226"/>
      <c r="W145" s="226"/>
      <c r="X145" s="226"/>
      <c r="Y145" s="226"/>
      <c r="Z145" s="226"/>
      <c r="AA145" s="226"/>
      <c r="AB145" s="226"/>
      <c r="AC145" s="226"/>
      <c r="AD145" s="226"/>
      <c r="AE145" s="226"/>
      <c r="AF145" s="226"/>
      <c r="AG145" s="226"/>
      <c r="AH145" s="226"/>
      <c r="AI145" s="226"/>
    </row>
    <row r="146" spans="1:35">
      <c r="A146" s="226" t="str">
        <f t="shared" si="10"/>
        <v>JANVIER</v>
      </c>
      <c r="B146" s="226">
        <f t="shared" si="12"/>
        <v>4</v>
      </c>
      <c r="C146" s="226" t="str">
        <f t="shared" si="9"/>
        <v>LUNDI</v>
      </c>
      <c r="D146" s="13">
        <v>43486</v>
      </c>
      <c r="E146" s="17"/>
      <c r="F146" s="17"/>
      <c r="G146" s="17"/>
      <c r="H146" s="17"/>
      <c r="I146" s="226"/>
      <c r="J146" s="226"/>
      <c r="K146" s="226"/>
      <c r="L146" s="226"/>
      <c r="M146" s="226"/>
      <c r="N146" s="226"/>
      <c r="O146" s="226"/>
      <c r="P146" s="226"/>
      <c r="Q146" s="226" t="str">
        <f t="shared" si="11"/>
        <v>043486</v>
      </c>
      <c r="R146" s="240"/>
      <c r="S146" s="226"/>
      <c r="T146" s="226"/>
      <c r="U146" s="226"/>
      <c r="V146" s="226"/>
      <c r="W146" s="226"/>
      <c r="X146" s="226"/>
      <c r="Y146" s="226"/>
      <c r="Z146" s="226"/>
      <c r="AA146" s="226"/>
      <c r="AB146" s="226"/>
      <c r="AC146" s="226"/>
      <c r="AD146" s="226"/>
      <c r="AE146" s="226"/>
      <c r="AF146" s="226"/>
      <c r="AG146" s="226"/>
      <c r="AH146" s="226"/>
      <c r="AI146" s="226"/>
    </row>
    <row r="147" spans="1:35">
      <c r="A147" s="226" t="str">
        <f t="shared" si="10"/>
        <v>JANVIER</v>
      </c>
      <c r="B147" s="226">
        <f t="shared" si="12"/>
        <v>4</v>
      </c>
      <c r="C147" s="226" t="str">
        <f t="shared" si="9"/>
        <v>MARDI</v>
      </c>
      <c r="D147" s="13">
        <v>43487</v>
      </c>
      <c r="E147" s="17"/>
      <c r="F147" s="17"/>
      <c r="G147" s="17"/>
      <c r="H147" s="17"/>
      <c r="I147" s="226"/>
      <c r="J147" s="226"/>
      <c r="K147" s="226"/>
      <c r="L147" s="226"/>
      <c r="M147" s="226"/>
      <c r="N147" s="226"/>
      <c r="O147" s="226"/>
      <c r="P147" s="226"/>
      <c r="Q147" s="226" t="str">
        <f t="shared" si="11"/>
        <v>043487</v>
      </c>
      <c r="R147" s="240"/>
      <c r="S147" s="226"/>
      <c r="T147" s="226"/>
      <c r="U147" s="226"/>
      <c r="V147" s="226"/>
      <c r="W147" s="226"/>
      <c r="X147" s="226"/>
      <c r="Y147" s="226"/>
      <c r="Z147" s="226"/>
      <c r="AA147" s="226"/>
      <c r="AB147" s="226"/>
      <c r="AC147" s="226"/>
      <c r="AD147" s="226"/>
      <c r="AE147" s="226"/>
      <c r="AF147" s="226"/>
      <c r="AG147" s="226"/>
      <c r="AH147" s="226"/>
      <c r="AI147" s="226"/>
    </row>
    <row r="148" spans="1:35">
      <c r="A148" s="226" t="str">
        <f t="shared" si="10"/>
        <v>JANVIER</v>
      </c>
      <c r="B148" s="226">
        <f t="shared" si="12"/>
        <v>4</v>
      </c>
      <c r="C148" s="226" t="str">
        <f t="shared" si="9"/>
        <v>MERCREDI</v>
      </c>
      <c r="D148" s="13">
        <v>43488</v>
      </c>
      <c r="E148" s="17"/>
      <c r="F148" s="17"/>
      <c r="G148" s="17"/>
      <c r="H148" s="17"/>
      <c r="I148" s="226"/>
      <c r="J148" s="226"/>
      <c r="K148" s="226"/>
      <c r="L148" s="226"/>
      <c r="M148" s="226"/>
      <c r="N148" s="226"/>
      <c r="O148" s="226"/>
      <c r="P148" s="226"/>
      <c r="Q148" s="226" t="str">
        <f t="shared" si="11"/>
        <v>043488</v>
      </c>
      <c r="R148" s="240"/>
      <c r="S148" s="226"/>
      <c r="T148" s="226"/>
      <c r="U148" s="226"/>
      <c r="V148" s="226"/>
      <c r="W148" s="226"/>
      <c r="X148" s="226"/>
      <c r="Y148" s="226"/>
      <c r="Z148" s="226"/>
      <c r="AA148" s="226"/>
      <c r="AB148" s="226"/>
      <c r="AC148" s="226"/>
      <c r="AD148" s="226"/>
      <c r="AE148" s="226"/>
      <c r="AF148" s="226"/>
      <c r="AG148" s="226"/>
      <c r="AH148" s="226"/>
      <c r="AI148" s="226"/>
    </row>
    <row r="149" spans="1:35">
      <c r="A149" s="226" t="str">
        <f t="shared" si="10"/>
        <v>JANVIER</v>
      </c>
      <c r="B149" s="226">
        <f t="shared" si="12"/>
        <v>4</v>
      </c>
      <c r="C149" s="226" t="str">
        <f t="shared" si="9"/>
        <v>JEUDI</v>
      </c>
      <c r="D149" s="13">
        <v>43489</v>
      </c>
      <c r="E149" s="17"/>
      <c r="F149" s="17"/>
      <c r="G149" s="17"/>
      <c r="H149" s="17"/>
      <c r="I149" s="226"/>
      <c r="J149" s="226"/>
      <c r="K149" s="226"/>
      <c r="L149" s="226"/>
      <c r="M149" s="226"/>
      <c r="N149" s="226"/>
      <c r="O149" s="226"/>
      <c r="P149" s="226"/>
      <c r="Q149" s="226" t="str">
        <f t="shared" si="11"/>
        <v>043489</v>
      </c>
      <c r="R149" s="240"/>
      <c r="S149" s="226"/>
      <c r="T149" s="226"/>
      <c r="U149" s="226"/>
      <c r="V149" s="226"/>
      <c r="W149" s="226"/>
      <c r="X149" s="226"/>
      <c r="Y149" s="226"/>
      <c r="Z149" s="226"/>
      <c r="AA149" s="226"/>
      <c r="AB149" s="226"/>
      <c r="AC149" s="226"/>
      <c r="AD149" s="226"/>
      <c r="AE149" s="226"/>
      <c r="AF149" s="226"/>
      <c r="AG149" s="226"/>
      <c r="AH149" s="226"/>
      <c r="AI149" s="226"/>
    </row>
    <row r="150" spans="1:35">
      <c r="A150" s="226" t="str">
        <f t="shared" si="10"/>
        <v>JANVIER</v>
      </c>
      <c r="B150" s="226">
        <f t="shared" si="12"/>
        <v>4</v>
      </c>
      <c r="C150" s="226" t="str">
        <f t="shared" si="9"/>
        <v>VENDREDI</v>
      </c>
      <c r="D150" s="13">
        <v>43490</v>
      </c>
      <c r="E150" s="17"/>
      <c r="F150" s="17"/>
      <c r="G150" s="17"/>
      <c r="H150" s="17"/>
      <c r="I150" s="226"/>
      <c r="J150" s="226"/>
      <c r="K150" s="226"/>
      <c r="L150" s="226"/>
      <c r="M150" s="226"/>
      <c r="N150" s="226"/>
      <c r="O150" s="226"/>
      <c r="P150" s="226"/>
      <c r="Q150" s="226" t="str">
        <f t="shared" si="11"/>
        <v>043490</v>
      </c>
      <c r="R150" s="240"/>
      <c r="S150" s="226"/>
      <c r="T150" s="226"/>
      <c r="U150" s="226"/>
      <c r="V150" s="226"/>
      <c r="W150" s="226"/>
      <c r="X150" s="226"/>
      <c r="Y150" s="226"/>
      <c r="Z150" s="226"/>
      <c r="AA150" s="226"/>
      <c r="AB150" s="226"/>
      <c r="AC150" s="226"/>
      <c r="AD150" s="226"/>
      <c r="AE150" s="226"/>
      <c r="AF150" s="226"/>
      <c r="AG150" s="226"/>
      <c r="AH150" s="226"/>
      <c r="AI150" s="226"/>
    </row>
    <row r="151" spans="1:35">
      <c r="A151" s="226" t="str">
        <f t="shared" si="10"/>
        <v>JANVIER</v>
      </c>
      <c r="B151" s="226">
        <f t="shared" si="12"/>
        <v>4</v>
      </c>
      <c r="C151" s="226" t="str">
        <f t="shared" si="9"/>
        <v>SAMEDI</v>
      </c>
      <c r="D151" s="13">
        <v>43491</v>
      </c>
      <c r="E151" s="17"/>
      <c r="F151" s="17"/>
      <c r="G151" s="17"/>
      <c r="H151" s="17"/>
      <c r="I151" s="226"/>
      <c r="J151" s="226"/>
      <c r="K151" s="226"/>
      <c r="L151" s="226"/>
      <c r="M151" s="226"/>
      <c r="N151" s="226"/>
      <c r="O151" s="226"/>
      <c r="P151" s="226"/>
      <c r="Q151" s="226" t="str">
        <f t="shared" si="11"/>
        <v>043491</v>
      </c>
      <c r="R151" s="240"/>
      <c r="S151" s="226"/>
      <c r="T151" s="226"/>
      <c r="U151" s="226"/>
      <c r="V151" s="226"/>
      <c r="W151" s="226"/>
      <c r="X151" s="226"/>
      <c r="Y151" s="226"/>
      <c r="Z151" s="226"/>
      <c r="AA151" s="226"/>
      <c r="AB151" s="226"/>
      <c r="AC151" s="226"/>
      <c r="AD151" s="226"/>
      <c r="AE151" s="226"/>
      <c r="AF151" s="226"/>
      <c r="AG151" s="226"/>
      <c r="AH151" s="226"/>
      <c r="AI151" s="226"/>
    </row>
    <row r="152" spans="1:35">
      <c r="A152" s="226" t="str">
        <f t="shared" si="10"/>
        <v>JANVIER</v>
      </c>
      <c r="B152" s="226">
        <f t="shared" si="12"/>
        <v>5</v>
      </c>
      <c r="C152" s="226" t="str">
        <f t="shared" si="9"/>
        <v>DIMANCHE</v>
      </c>
      <c r="D152" s="13">
        <v>43492</v>
      </c>
      <c r="E152" s="17"/>
      <c r="F152" s="17"/>
      <c r="G152" s="17"/>
      <c r="H152" s="17"/>
      <c r="I152" s="226"/>
      <c r="J152" s="226"/>
      <c r="K152" s="226"/>
      <c r="L152" s="226"/>
      <c r="M152" s="226"/>
      <c r="N152" s="226"/>
      <c r="O152" s="226"/>
      <c r="P152" s="226"/>
      <c r="Q152" s="226" t="str">
        <f t="shared" si="11"/>
        <v>043492</v>
      </c>
      <c r="R152" s="240"/>
      <c r="S152" s="226"/>
      <c r="T152" s="226"/>
      <c r="U152" s="226"/>
      <c r="V152" s="226"/>
      <c r="W152" s="226"/>
      <c r="X152" s="226"/>
      <c r="Y152" s="226"/>
      <c r="Z152" s="226"/>
      <c r="AA152" s="226"/>
      <c r="AB152" s="226"/>
      <c r="AC152" s="226"/>
      <c r="AD152" s="226"/>
      <c r="AE152" s="226"/>
      <c r="AF152" s="226"/>
      <c r="AG152" s="226"/>
      <c r="AH152" s="226"/>
      <c r="AI152" s="226"/>
    </row>
    <row r="153" spans="1:35">
      <c r="A153" s="226" t="str">
        <f t="shared" si="10"/>
        <v>JANVIER</v>
      </c>
      <c r="B153" s="226">
        <f t="shared" si="12"/>
        <v>5</v>
      </c>
      <c r="C153" s="226" t="str">
        <f t="shared" si="9"/>
        <v>LUNDI</v>
      </c>
      <c r="D153" s="13">
        <v>43493</v>
      </c>
      <c r="E153" s="17"/>
      <c r="F153" s="17"/>
      <c r="G153" s="17"/>
      <c r="H153" s="17"/>
      <c r="I153" s="226"/>
      <c r="J153" s="226"/>
      <c r="K153" s="226"/>
      <c r="L153" s="226"/>
      <c r="M153" s="226"/>
      <c r="N153" s="226"/>
      <c r="O153" s="226"/>
      <c r="P153" s="226"/>
      <c r="Q153" s="226" t="str">
        <f t="shared" si="11"/>
        <v>043493</v>
      </c>
      <c r="R153" s="240"/>
      <c r="S153" s="226"/>
      <c r="T153" s="226"/>
      <c r="U153" s="226"/>
      <c r="V153" s="226"/>
      <c r="W153" s="226"/>
      <c r="X153" s="226"/>
      <c r="Y153" s="226"/>
      <c r="Z153" s="226"/>
      <c r="AA153" s="226"/>
      <c r="AB153" s="226"/>
      <c r="AC153" s="226"/>
      <c r="AD153" s="226"/>
      <c r="AE153" s="226"/>
      <c r="AF153" s="226"/>
      <c r="AG153" s="226"/>
      <c r="AH153" s="226"/>
      <c r="AI153" s="226"/>
    </row>
    <row r="154" spans="1:35">
      <c r="A154" s="226" t="str">
        <f t="shared" si="10"/>
        <v>JANVIER</v>
      </c>
      <c r="B154" s="226">
        <f t="shared" si="12"/>
        <v>5</v>
      </c>
      <c r="C154" s="226" t="str">
        <f t="shared" si="9"/>
        <v>MARDI</v>
      </c>
      <c r="D154" s="13">
        <v>43494</v>
      </c>
      <c r="E154" s="17"/>
      <c r="F154" s="17"/>
      <c r="G154" s="17"/>
      <c r="H154" s="17"/>
      <c r="I154" s="226"/>
      <c r="J154" s="226"/>
      <c r="K154" s="226"/>
      <c r="L154" s="226"/>
      <c r="M154" s="226"/>
      <c r="N154" s="226"/>
      <c r="O154" s="226"/>
      <c r="P154" s="226"/>
      <c r="Q154" s="226" t="str">
        <f t="shared" si="11"/>
        <v>043494</v>
      </c>
      <c r="R154" s="240"/>
      <c r="S154" s="226"/>
      <c r="T154" s="226"/>
      <c r="U154" s="226"/>
      <c r="V154" s="226"/>
      <c r="W154" s="226"/>
      <c r="X154" s="226"/>
      <c r="Y154" s="226"/>
      <c r="Z154" s="226"/>
      <c r="AA154" s="226"/>
      <c r="AB154" s="226"/>
      <c r="AC154" s="226"/>
      <c r="AD154" s="226"/>
      <c r="AE154" s="226"/>
      <c r="AF154" s="226"/>
      <c r="AG154" s="226"/>
      <c r="AH154" s="226"/>
      <c r="AI154" s="226"/>
    </row>
    <row r="155" spans="1:35">
      <c r="A155" s="226" t="str">
        <f t="shared" si="10"/>
        <v>JANVIER</v>
      </c>
      <c r="B155" s="226">
        <f t="shared" si="12"/>
        <v>5</v>
      </c>
      <c r="C155" s="226" t="str">
        <f t="shared" si="9"/>
        <v>MERCREDI</v>
      </c>
      <c r="D155" s="13">
        <v>43495</v>
      </c>
      <c r="E155" s="17"/>
      <c r="F155" s="17"/>
      <c r="G155" s="17"/>
      <c r="H155" s="17"/>
      <c r="I155" s="226"/>
      <c r="J155" s="226"/>
      <c r="K155" s="226"/>
      <c r="L155" s="226"/>
      <c r="M155" s="226"/>
      <c r="N155" s="226"/>
      <c r="O155" s="226"/>
      <c r="P155" s="226"/>
      <c r="Q155" s="226" t="str">
        <f t="shared" si="11"/>
        <v>043495</v>
      </c>
      <c r="R155" s="240"/>
      <c r="S155" s="226"/>
      <c r="T155" s="226"/>
      <c r="U155" s="226"/>
      <c r="V155" s="226"/>
      <c r="W155" s="226"/>
      <c r="X155" s="226"/>
      <c r="Y155" s="226"/>
      <c r="Z155" s="226"/>
      <c r="AA155" s="226"/>
      <c r="AB155" s="226"/>
      <c r="AC155" s="226"/>
      <c r="AD155" s="226"/>
      <c r="AE155" s="226"/>
      <c r="AF155" s="226"/>
      <c r="AG155" s="226"/>
      <c r="AH155" s="226"/>
      <c r="AI155" s="226"/>
    </row>
    <row r="156" spans="1:35">
      <c r="A156" s="226" t="str">
        <f t="shared" si="10"/>
        <v>JANVIER</v>
      </c>
      <c r="B156" s="226">
        <f t="shared" si="12"/>
        <v>5</v>
      </c>
      <c r="C156" s="226" t="str">
        <f t="shared" si="9"/>
        <v>JEUDI</v>
      </c>
      <c r="D156" s="13">
        <v>43496</v>
      </c>
      <c r="E156" s="17"/>
      <c r="F156" s="17"/>
      <c r="G156" s="17"/>
      <c r="H156" s="17"/>
      <c r="I156" s="226"/>
      <c r="J156" s="226"/>
      <c r="K156" s="226"/>
      <c r="L156" s="226"/>
      <c r="M156" s="226"/>
      <c r="N156" s="226"/>
      <c r="O156" s="226"/>
      <c r="P156" s="226"/>
      <c r="Q156" s="226" t="str">
        <f t="shared" si="11"/>
        <v>043496</v>
      </c>
      <c r="R156" s="240"/>
      <c r="S156" s="226"/>
      <c r="T156" s="226"/>
      <c r="U156" s="226"/>
      <c r="V156" s="226"/>
      <c r="W156" s="226"/>
      <c r="X156" s="226"/>
      <c r="Y156" s="226"/>
      <c r="Z156" s="226"/>
      <c r="AA156" s="226"/>
      <c r="AB156" s="226"/>
      <c r="AC156" s="226"/>
      <c r="AD156" s="226"/>
      <c r="AE156" s="226"/>
      <c r="AF156" s="226"/>
      <c r="AG156" s="226"/>
      <c r="AH156" s="226"/>
      <c r="AI156" s="226"/>
    </row>
    <row r="157" spans="1:35">
      <c r="A157" s="226" t="str">
        <f t="shared" si="10"/>
        <v>FEVRIER</v>
      </c>
      <c r="B157" s="226">
        <f t="shared" si="12"/>
        <v>5</v>
      </c>
      <c r="C157" s="226" t="str">
        <f t="shared" si="9"/>
        <v>VENDREDI</v>
      </c>
      <c r="D157" s="13">
        <v>43497</v>
      </c>
      <c r="E157" s="17"/>
      <c r="F157" s="17"/>
      <c r="G157" s="17"/>
      <c r="H157" s="17"/>
      <c r="I157" s="226"/>
      <c r="J157" s="226"/>
      <c r="K157" s="226"/>
      <c r="L157" s="226"/>
      <c r="M157" s="226"/>
      <c r="N157" s="226"/>
      <c r="O157" s="226"/>
      <c r="P157" s="226"/>
      <c r="Q157" s="226" t="str">
        <f t="shared" si="11"/>
        <v>043497</v>
      </c>
      <c r="R157" s="240"/>
      <c r="S157" s="226"/>
      <c r="T157" s="226"/>
      <c r="U157" s="226"/>
      <c r="V157" s="226"/>
      <c r="W157" s="226"/>
      <c r="X157" s="226"/>
      <c r="Y157" s="226"/>
      <c r="Z157" s="226"/>
      <c r="AA157" s="226"/>
      <c r="AB157" s="226"/>
      <c r="AC157" s="226"/>
      <c r="AD157" s="226"/>
      <c r="AE157" s="226"/>
      <c r="AF157" s="226"/>
      <c r="AG157" s="226"/>
      <c r="AH157" s="226"/>
      <c r="AI157" s="226"/>
    </row>
    <row r="158" spans="1:35">
      <c r="A158" s="226" t="str">
        <f t="shared" si="10"/>
        <v>FEVRIER</v>
      </c>
      <c r="B158" s="226">
        <f t="shared" si="12"/>
        <v>5</v>
      </c>
      <c r="C158" s="226" t="str">
        <f t="shared" si="9"/>
        <v>SAMEDI</v>
      </c>
      <c r="D158" s="13">
        <v>43498</v>
      </c>
      <c r="E158" s="17"/>
      <c r="F158" s="17"/>
      <c r="G158" s="17"/>
      <c r="H158" s="17"/>
      <c r="I158" s="226"/>
      <c r="J158" s="226"/>
      <c r="K158" s="226"/>
      <c r="L158" s="226"/>
      <c r="M158" s="226"/>
      <c r="N158" s="226"/>
      <c r="O158" s="226"/>
      <c r="P158" s="226"/>
      <c r="Q158" s="226" t="str">
        <f t="shared" si="11"/>
        <v>043498</v>
      </c>
      <c r="R158" s="240"/>
      <c r="S158" s="226"/>
      <c r="T158" s="226"/>
      <c r="U158" s="226"/>
      <c r="V158" s="226"/>
      <c r="W158" s="226"/>
      <c r="X158" s="226"/>
      <c r="Y158" s="226"/>
      <c r="Z158" s="226"/>
      <c r="AA158" s="226"/>
      <c r="AB158" s="226"/>
      <c r="AC158" s="226"/>
      <c r="AD158" s="226"/>
      <c r="AE158" s="226"/>
      <c r="AF158" s="226"/>
      <c r="AG158" s="226"/>
      <c r="AH158" s="226"/>
      <c r="AI158" s="226"/>
    </row>
    <row r="159" spans="1:35">
      <c r="A159" s="226" t="str">
        <f t="shared" si="10"/>
        <v>FEVRIER</v>
      </c>
      <c r="B159" s="226">
        <f t="shared" si="12"/>
        <v>6</v>
      </c>
      <c r="C159" s="226" t="str">
        <f t="shared" si="9"/>
        <v>DIMANCHE</v>
      </c>
      <c r="D159" s="13">
        <v>43499</v>
      </c>
      <c r="E159" s="17"/>
      <c r="F159" s="17"/>
      <c r="G159" s="17"/>
      <c r="H159" s="17"/>
      <c r="I159" s="226"/>
      <c r="J159" s="226"/>
      <c r="K159" s="226"/>
      <c r="L159" s="226"/>
      <c r="M159" s="226"/>
      <c r="N159" s="226"/>
      <c r="O159" s="226"/>
      <c r="P159" s="226"/>
      <c r="Q159" s="226" t="str">
        <f t="shared" si="11"/>
        <v>043499</v>
      </c>
      <c r="R159" s="240"/>
      <c r="S159" s="226"/>
      <c r="T159" s="226"/>
      <c r="U159" s="226"/>
      <c r="V159" s="226"/>
      <c r="W159" s="226"/>
      <c r="X159" s="226"/>
      <c r="Y159" s="226"/>
      <c r="Z159" s="226"/>
      <c r="AA159" s="226"/>
      <c r="AB159" s="226"/>
      <c r="AC159" s="226"/>
      <c r="AD159" s="226"/>
      <c r="AE159" s="226"/>
      <c r="AF159" s="226"/>
      <c r="AG159" s="226"/>
      <c r="AH159" s="226"/>
      <c r="AI159" s="226"/>
    </row>
    <row r="160" spans="1:35">
      <c r="A160" s="226" t="str">
        <f t="shared" si="10"/>
        <v>FEVRIER</v>
      </c>
      <c r="B160" s="226">
        <f t="shared" si="12"/>
        <v>6</v>
      </c>
      <c r="C160" s="226" t="str">
        <f t="shared" si="9"/>
        <v>LUNDI</v>
      </c>
      <c r="D160" s="13">
        <v>43500</v>
      </c>
      <c r="E160" s="17"/>
      <c r="F160" s="17"/>
      <c r="G160" s="17"/>
      <c r="H160" s="17"/>
      <c r="I160" s="226"/>
      <c r="J160" s="226"/>
      <c r="K160" s="226"/>
      <c r="L160" s="226"/>
      <c r="M160" s="226"/>
      <c r="N160" s="226"/>
      <c r="O160" s="226"/>
      <c r="P160" s="226"/>
      <c r="Q160" s="226" t="str">
        <f t="shared" si="11"/>
        <v>043500</v>
      </c>
      <c r="R160" s="240"/>
      <c r="S160" s="226"/>
      <c r="T160" s="226"/>
      <c r="U160" s="226"/>
      <c r="V160" s="226"/>
      <c r="W160" s="226"/>
      <c r="X160" s="226"/>
      <c r="Y160" s="226"/>
      <c r="Z160" s="226"/>
      <c r="AA160" s="226"/>
      <c r="AB160" s="226"/>
      <c r="AC160" s="226"/>
      <c r="AD160" s="226"/>
      <c r="AE160" s="226"/>
      <c r="AF160" s="226"/>
      <c r="AG160" s="226"/>
      <c r="AH160" s="226"/>
      <c r="AI160" s="226"/>
    </row>
    <row r="161" spans="1:35">
      <c r="A161" s="226" t="str">
        <f t="shared" si="10"/>
        <v>FEVRIER</v>
      </c>
      <c r="B161" s="226">
        <f t="shared" si="12"/>
        <v>6</v>
      </c>
      <c r="C161" s="226" t="str">
        <f t="shared" si="9"/>
        <v>MARDI</v>
      </c>
      <c r="D161" s="13">
        <v>43501</v>
      </c>
      <c r="E161" s="17"/>
      <c r="F161" s="17"/>
      <c r="G161" s="17"/>
      <c r="H161" s="17"/>
      <c r="I161" s="226"/>
      <c r="J161" s="226"/>
      <c r="K161" s="226"/>
      <c r="L161" s="226"/>
      <c r="M161" s="226"/>
      <c r="N161" s="226"/>
      <c r="O161" s="226"/>
      <c r="P161" s="226"/>
      <c r="Q161" s="226" t="str">
        <f t="shared" si="11"/>
        <v>043501</v>
      </c>
      <c r="R161" s="240"/>
      <c r="S161" s="226"/>
      <c r="T161" s="226"/>
      <c r="U161" s="226"/>
      <c r="V161" s="226"/>
      <c r="W161" s="226"/>
      <c r="X161" s="226"/>
      <c r="Y161" s="226"/>
      <c r="Z161" s="226"/>
      <c r="AA161" s="226"/>
      <c r="AB161" s="226"/>
      <c r="AC161" s="226"/>
      <c r="AD161" s="226"/>
      <c r="AE161" s="226"/>
      <c r="AF161" s="226"/>
      <c r="AG161" s="226"/>
      <c r="AH161" s="226"/>
      <c r="AI161" s="226"/>
    </row>
    <row r="162" spans="1:35">
      <c r="A162" s="226" t="str">
        <f t="shared" si="10"/>
        <v>FEVRIER</v>
      </c>
      <c r="B162" s="226">
        <f t="shared" si="12"/>
        <v>6</v>
      </c>
      <c r="C162" s="226" t="str">
        <f t="shared" si="9"/>
        <v>MERCREDI</v>
      </c>
      <c r="D162" s="13">
        <v>43502</v>
      </c>
      <c r="E162" s="17"/>
      <c r="F162" s="17"/>
      <c r="G162" s="17"/>
      <c r="H162" s="17"/>
      <c r="I162" s="226"/>
      <c r="J162" s="226"/>
      <c r="K162" s="226"/>
      <c r="L162" s="226"/>
      <c r="M162" s="226"/>
      <c r="N162" s="226"/>
      <c r="O162" s="226"/>
      <c r="P162" s="226"/>
      <c r="Q162" s="226" t="str">
        <f t="shared" si="11"/>
        <v>043502</v>
      </c>
      <c r="R162" s="240"/>
      <c r="S162" s="226"/>
      <c r="T162" s="226"/>
      <c r="U162" s="226"/>
      <c r="V162" s="226"/>
      <c r="W162" s="226"/>
      <c r="X162" s="226"/>
      <c r="Y162" s="226"/>
      <c r="Z162" s="226"/>
      <c r="AA162" s="226"/>
      <c r="AB162" s="226"/>
      <c r="AC162" s="226"/>
      <c r="AD162" s="226"/>
      <c r="AE162" s="226"/>
      <c r="AF162" s="226"/>
      <c r="AG162" s="226"/>
      <c r="AH162" s="226"/>
      <c r="AI162" s="226"/>
    </row>
    <row r="163" spans="1:35">
      <c r="A163" s="226" t="str">
        <f t="shared" si="10"/>
        <v>FEVRIER</v>
      </c>
      <c r="B163" s="226">
        <f t="shared" si="12"/>
        <v>6</v>
      </c>
      <c r="C163" s="226" t="str">
        <f t="shared" si="9"/>
        <v>JEUDI</v>
      </c>
      <c r="D163" s="13">
        <v>43503</v>
      </c>
      <c r="E163" s="17"/>
      <c r="F163" s="17"/>
      <c r="G163" s="17"/>
      <c r="H163" s="17"/>
      <c r="I163" s="226"/>
      <c r="J163" s="226"/>
      <c r="K163" s="226"/>
      <c r="L163" s="226"/>
      <c r="M163" s="226"/>
      <c r="N163" s="226"/>
      <c r="O163" s="226"/>
      <c r="P163" s="226"/>
      <c r="Q163" s="226" t="str">
        <f t="shared" si="11"/>
        <v>043503</v>
      </c>
      <c r="R163" s="240"/>
      <c r="S163" s="226"/>
      <c r="T163" s="226"/>
      <c r="U163" s="226"/>
      <c r="V163" s="226"/>
      <c r="W163" s="226"/>
      <c r="X163" s="226"/>
      <c r="Y163" s="226"/>
      <c r="Z163" s="226"/>
      <c r="AA163" s="226"/>
      <c r="AB163" s="226"/>
      <c r="AC163" s="226"/>
      <c r="AD163" s="226"/>
      <c r="AE163" s="226"/>
      <c r="AF163" s="226"/>
      <c r="AG163" s="226"/>
      <c r="AH163" s="226"/>
      <c r="AI163" s="226"/>
    </row>
    <row r="164" spans="1:35">
      <c r="A164" s="226" t="str">
        <f t="shared" si="10"/>
        <v>FEVRIER</v>
      </c>
      <c r="B164" s="226">
        <f t="shared" si="12"/>
        <v>6</v>
      </c>
      <c r="C164" s="226" t="str">
        <f t="shared" si="9"/>
        <v>VENDREDI</v>
      </c>
      <c r="D164" s="13">
        <v>43504</v>
      </c>
      <c r="E164" s="17"/>
      <c r="F164" s="17"/>
      <c r="G164" s="17"/>
      <c r="H164" s="17"/>
      <c r="I164" s="226"/>
      <c r="J164" s="226"/>
      <c r="K164" s="226"/>
      <c r="L164" s="226"/>
      <c r="M164" s="226"/>
      <c r="N164" s="226"/>
      <c r="O164" s="226"/>
      <c r="P164" s="226"/>
      <c r="Q164" s="226" t="str">
        <f t="shared" si="11"/>
        <v>043504</v>
      </c>
      <c r="R164" s="240"/>
      <c r="S164" s="226"/>
      <c r="T164" s="226"/>
      <c r="U164" s="226"/>
      <c r="V164" s="226"/>
      <c r="W164" s="226"/>
      <c r="X164" s="226"/>
      <c r="Y164" s="226"/>
      <c r="Z164" s="226"/>
      <c r="AA164" s="226"/>
      <c r="AB164" s="226"/>
      <c r="AC164" s="226"/>
      <c r="AD164" s="226"/>
      <c r="AE164" s="226"/>
      <c r="AF164" s="226"/>
      <c r="AG164" s="226"/>
      <c r="AH164" s="226"/>
      <c r="AI164" s="226"/>
    </row>
    <row r="165" spans="1:35">
      <c r="A165" s="226" t="str">
        <f t="shared" si="10"/>
        <v>FEVRIER</v>
      </c>
      <c r="B165" s="226">
        <f t="shared" si="12"/>
        <v>6</v>
      </c>
      <c r="C165" s="226" t="str">
        <f t="shared" si="9"/>
        <v>SAMEDI</v>
      </c>
      <c r="D165" s="13">
        <v>43505</v>
      </c>
      <c r="E165" s="17"/>
      <c r="F165" s="17"/>
      <c r="G165" s="17"/>
      <c r="H165" s="17"/>
      <c r="I165" s="226"/>
      <c r="J165" s="226"/>
      <c r="K165" s="226"/>
      <c r="L165" s="226"/>
      <c r="M165" s="226"/>
      <c r="N165" s="226"/>
      <c r="O165" s="226"/>
      <c r="P165" s="226"/>
      <c r="Q165" s="226" t="str">
        <f t="shared" si="11"/>
        <v>043505</v>
      </c>
      <c r="R165" s="240"/>
      <c r="S165" s="226"/>
      <c r="T165" s="226"/>
      <c r="U165" s="226"/>
      <c r="V165" s="226"/>
      <c r="W165" s="226"/>
      <c r="X165" s="226"/>
      <c r="Y165" s="226"/>
      <c r="Z165" s="226"/>
      <c r="AA165" s="226"/>
      <c r="AB165" s="226"/>
      <c r="AC165" s="226"/>
      <c r="AD165" s="226"/>
      <c r="AE165" s="226"/>
      <c r="AF165" s="226"/>
      <c r="AG165" s="226"/>
      <c r="AH165" s="226"/>
      <c r="AI165" s="226"/>
    </row>
    <row r="166" spans="1:35">
      <c r="A166" s="226" t="str">
        <f t="shared" si="10"/>
        <v>FEVRIER</v>
      </c>
      <c r="B166" s="226">
        <f t="shared" si="12"/>
        <v>7</v>
      </c>
      <c r="C166" s="226" t="str">
        <f t="shared" si="9"/>
        <v>DIMANCHE</v>
      </c>
      <c r="D166" s="13">
        <v>43506</v>
      </c>
      <c r="E166" s="17"/>
      <c r="F166" s="17"/>
      <c r="G166" s="17"/>
      <c r="H166" s="17"/>
      <c r="I166" s="226"/>
      <c r="J166" s="226"/>
      <c r="K166" s="226"/>
      <c r="L166" s="226"/>
      <c r="M166" s="226"/>
      <c r="N166" s="226"/>
      <c r="O166" s="226"/>
      <c r="P166" s="226"/>
      <c r="Q166" s="226" t="str">
        <f t="shared" si="11"/>
        <v>043506</v>
      </c>
      <c r="R166" s="240"/>
      <c r="S166" s="226"/>
      <c r="T166" s="226"/>
      <c r="U166" s="226"/>
      <c r="V166" s="226"/>
      <c r="W166" s="226"/>
      <c r="X166" s="226"/>
      <c r="Y166" s="226"/>
      <c r="Z166" s="226"/>
      <c r="AA166" s="226"/>
      <c r="AB166" s="226"/>
      <c r="AC166" s="226"/>
      <c r="AD166" s="226"/>
      <c r="AE166" s="226"/>
      <c r="AF166" s="226"/>
      <c r="AG166" s="226"/>
      <c r="AH166" s="226"/>
      <c r="AI166" s="226"/>
    </row>
    <row r="167" spans="1:35">
      <c r="A167" s="226" t="str">
        <f t="shared" si="10"/>
        <v>FEVRIER</v>
      </c>
      <c r="B167" s="226">
        <f t="shared" si="12"/>
        <v>7</v>
      </c>
      <c r="C167" s="226" t="str">
        <f t="shared" si="9"/>
        <v>LUNDI</v>
      </c>
      <c r="D167" s="13">
        <v>43507</v>
      </c>
      <c r="E167" s="17"/>
      <c r="F167" s="17"/>
      <c r="G167" s="17"/>
      <c r="H167" s="17"/>
      <c r="I167" s="226"/>
      <c r="J167" s="226"/>
      <c r="K167" s="226"/>
      <c r="L167" s="226"/>
      <c r="M167" s="226"/>
      <c r="N167" s="226"/>
      <c r="O167" s="226"/>
      <c r="P167" s="226"/>
      <c r="Q167" s="226" t="str">
        <f t="shared" si="11"/>
        <v>043507</v>
      </c>
      <c r="R167" s="240"/>
      <c r="S167" s="226"/>
      <c r="T167" s="226"/>
      <c r="U167" s="226"/>
      <c r="V167" s="226"/>
      <c r="W167" s="226"/>
      <c r="X167" s="226"/>
      <c r="Y167" s="226"/>
      <c r="Z167" s="226"/>
      <c r="AA167" s="226"/>
      <c r="AB167" s="226"/>
      <c r="AC167" s="226"/>
      <c r="AD167" s="226"/>
      <c r="AE167" s="226"/>
      <c r="AF167" s="226"/>
      <c r="AG167" s="226"/>
      <c r="AH167" s="226"/>
      <c r="AI167" s="226"/>
    </row>
    <row r="168" spans="1:35">
      <c r="A168" s="226" t="str">
        <f t="shared" si="10"/>
        <v>FEVRIER</v>
      </c>
      <c r="B168" s="226">
        <f t="shared" si="12"/>
        <v>7</v>
      </c>
      <c r="C168" s="226" t="str">
        <f t="shared" si="9"/>
        <v>MARDI</v>
      </c>
      <c r="D168" s="13">
        <v>43508</v>
      </c>
      <c r="E168" s="17"/>
      <c r="F168" s="17"/>
      <c r="G168" s="17"/>
      <c r="H168" s="17"/>
      <c r="I168" s="226"/>
      <c r="J168" s="226"/>
      <c r="K168" s="226"/>
      <c r="L168" s="226"/>
      <c r="M168" s="226"/>
      <c r="N168" s="226"/>
      <c r="O168" s="226"/>
      <c r="P168" s="226"/>
      <c r="Q168" s="226" t="str">
        <f t="shared" si="11"/>
        <v>043508</v>
      </c>
      <c r="R168" s="240"/>
      <c r="S168" s="226"/>
      <c r="T168" s="226"/>
      <c r="U168" s="226"/>
      <c r="V168" s="226"/>
      <c r="W168" s="226"/>
      <c r="X168" s="226"/>
      <c r="Y168" s="226"/>
      <c r="Z168" s="226"/>
      <c r="AA168" s="226"/>
      <c r="AB168" s="226"/>
      <c r="AC168" s="226"/>
      <c r="AD168" s="226"/>
      <c r="AE168" s="226"/>
      <c r="AF168" s="226"/>
      <c r="AG168" s="226"/>
      <c r="AH168" s="226"/>
      <c r="AI168" s="226"/>
    </row>
    <row r="169" spans="1:35">
      <c r="A169" s="226" t="str">
        <f t="shared" si="10"/>
        <v>FEVRIER</v>
      </c>
      <c r="B169" s="226">
        <f t="shared" si="12"/>
        <v>7</v>
      </c>
      <c r="C169" s="226" t="str">
        <f t="shared" si="9"/>
        <v>MERCREDI</v>
      </c>
      <c r="D169" s="13">
        <v>43509</v>
      </c>
      <c r="E169" s="17"/>
      <c r="F169" s="17"/>
      <c r="G169" s="17"/>
      <c r="H169" s="17"/>
      <c r="I169" s="226"/>
      <c r="J169" s="226"/>
      <c r="K169" s="226"/>
      <c r="L169" s="226"/>
      <c r="M169" s="226"/>
      <c r="N169" s="226"/>
      <c r="O169" s="226"/>
      <c r="P169" s="226"/>
      <c r="Q169" s="226" t="str">
        <f t="shared" si="11"/>
        <v>043509</v>
      </c>
      <c r="R169" s="240"/>
      <c r="S169" s="226"/>
      <c r="T169" s="226"/>
      <c r="U169" s="226"/>
      <c r="V169" s="226"/>
      <c r="W169" s="226"/>
      <c r="X169" s="226"/>
      <c r="Y169" s="226"/>
      <c r="Z169" s="226"/>
      <c r="AA169" s="226"/>
      <c r="AB169" s="226"/>
      <c r="AC169" s="226"/>
      <c r="AD169" s="226"/>
      <c r="AE169" s="226"/>
      <c r="AF169" s="226"/>
      <c r="AG169" s="226"/>
      <c r="AH169" s="226"/>
      <c r="AI169" s="226"/>
    </row>
    <row r="170" spans="1:35">
      <c r="A170" s="226" t="str">
        <f t="shared" si="10"/>
        <v>FEVRIER</v>
      </c>
      <c r="B170" s="226">
        <f t="shared" si="12"/>
        <v>7</v>
      </c>
      <c r="C170" s="226" t="str">
        <f t="shared" si="9"/>
        <v>JEUDI</v>
      </c>
      <c r="D170" s="13">
        <v>43510</v>
      </c>
      <c r="E170" s="17"/>
      <c r="F170" s="17"/>
      <c r="G170" s="17"/>
      <c r="H170" s="17"/>
      <c r="I170" s="226"/>
      <c r="J170" s="226"/>
      <c r="K170" s="226"/>
      <c r="L170" s="226"/>
      <c r="M170" s="226"/>
      <c r="N170" s="226"/>
      <c r="O170" s="226"/>
      <c r="P170" s="226"/>
      <c r="Q170" s="226" t="str">
        <f t="shared" si="11"/>
        <v>043510</v>
      </c>
      <c r="R170" s="240"/>
      <c r="S170" s="226"/>
      <c r="T170" s="226"/>
      <c r="U170" s="226"/>
      <c r="V170" s="226"/>
      <c r="W170" s="226"/>
      <c r="X170" s="226"/>
      <c r="Y170" s="226"/>
      <c r="Z170" s="226"/>
      <c r="AA170" s="226"/>
      <c r="AB170" s="226"/>
      <c r="AC170" s="226"/>
      <c r="AD170" s="226"/>
      <c r="AE170" s="226"/>
      <c r="AF170" s="226"/>
      <c r="AG170" s="226"/>
      <c r="AH170" s="226"/>
      <c r="AI170" s="226"/>
    </row>
    <row r="171" spans="1:35">
      <c r="A171" s="226" t="str">
        <f t="shared" si="10"/>
        <v>FEVRIER</v>
      </c>
      <c r="B171" s="226">
        <f t="shared" si="12"/>
        <v>7</v>
      </c>
      <c r="C171" s="226" t="str">
        <f t="shared" si="9"/>
        <v>VENDREDI</v>
      </c>
      <c r="D171" s="13">
        <v>43511</v>
      </c>
      <c r="E171" s="17"/>
      <c r="F171" s="17"/>
      <c r="G171" s="17"/>
      <c r="H171" s="17"/>
      <c r="I171" s="226"/>
      <c r="J171" s="226"/>
      <c r="K171" s="226"/>
      <c r="L171" s="226"/>
      <c r="M171" s="226"/>
      <c r="N171" s="226"/>
      <c r="O171" s="226"/>
      <c r="P171" s="226"/>
      <c r="Q171" s="226" t="str">
        <f t="shared" si="11"/>
        <v>043511</v>
      </c>
      <c r="R171" s="240"/>
      <c r="S171" s="226"/>
      <c r="T171" s="226"/>
      <c r="U171" s="226"/>
      <c r="V171" s="226"/>
      <c r="W171" s="226"/>
      <c r="X171" s="226"/>
      <c r="Y171" s="226"/>
      <c r="Z171" s="226"/>
      <c r="AA171" s="226"/>
      <c r="AB171" s="226"/>
      <c r="AC171" s="226"/>
      <c r="AD171" s="226"/>
      <c r="AE171" s="226"/>
      <c r="AF171" s="226"/>
      <c r="AG171" s="226"/>
      <c r="AH171" s="226"/>
      <c r="AI171" s="226"/>
    </row>
    <row r="172" spans="1:35">
      <c r="A172" s="226" t="str">
        <f t="shared" si="10"/>
        <v>FEVRIER</v>
      </c>
      <c r="B172" s="226">
        <f t="shared" si="12"/>
        <v>7</v>
      </c>
      <c r="C172" s="226" t="str">
        <f t="shared" si="9"/>
        <v>SAMEDI</v>
      </c>
      <c r="D172" s="13">
        <v>43512</v>
      </c>
      <c r="E172" s="17"/>
      <c r="F172" s="17"/>
      <c r="G172" s="17"/>
      <c r="H172" s="17"/>
      <c r="I172" s="226"/>
      <c r="J172" s="226"/>
      <c r="K172" s="226"/>
      <c r="L172" s="226"/>
      <c r="M172" s="226"/>
      <c r="N172" s="226"/>
      <c r="O172" s="226"/>
      <c r="P172" s="226"/>
      <c r="Q172" s="226" t="str">
        <f t="shared" si="11"/>
        <v>043512</v>
      </c>
      <c r="R172" s="240"/>
      <c r="S172" s="226"/>
      <c r="T172" s="226"/>
      <c r="U172" s="226"/>
      <c r="V172" s="226"/>
      <c r="W172" s="226"/>
      <c r="X172" s="226"/>
      <c r="Y172" s="226"/>
      <c r="Z172" s="226"/>
      <c r="AA172" s="226"/>
      <c r="AB172" s="226"/>
      <c r="AC172" s="226"/>
      <c r="AD172" s="226"/>
      <c r="AE172" s="226"/>
      <c r="AF172" s="226"/>
      <c r="AG172" s="226"/>
      <c r="AH172" s="226"/>
      <c r="AI172" s="226"/>
    </row>
    <row r="173" spans="1:35">
      <c r="A173" s="226" t="str">
        <f t="shared" si="10"/>
        <v>FEVRIER</v>
      </c>
      <c r="B173" s="226">
        <f t="shared" si="12"/>
        <v>8</v>
      </c>
      <c r="C173" s="226" t="str">
        <f t="shared" si="9"/>
        <v>DIMANCHE</v>
      </c>
      <c r="D173" s="13">
        <v>43513</v>
      </c>
      <c r="E173" s="17"/>
      <c r="F173" s="17"/>
      <c r="G173" s="17"/>
      <c r="H173" s="17"/>
      <c r="I173" s="226"/>
      <c r="J173" s="226"/>
      <c r="K173" s="226"/>
      <c r="L173" s="226"/>
      <c r="M173" s="226"/>
      <c r="N173" s="226"/>
      <c r="O173" s="226"/>
      <c r="P173" s="226"/>
      <c r="Q173" s="226" t="str">
        <f t="shared" si="11"/>
        <v>043513</v>
      </c>
      <c r="R173" s="240"/>
      <c r="S173" s="226"/>
      <c r="T173" s="226"/>
      <c r="U173" s="226"/>
      <c r="V173" s="226"/>
      <c r="W173" s="226"/>
      <c r="X173" s="226"/>
      <c r="Y173" s="226"/>
      <c r="Z173" s="226"/>
      <c r="AA173" s="226"/>
      <c r="AB173" s="226"/>
      <c r="AC173" s="226"/>
      <c r="AD173" s="226"/>
      <c r="AE173" s="226"/>
      <c r="AF173" s="226"/>
      <c r="AG173" s="226"/>
      <c r="AH173" s="226"/>
      <c r="AI173" s="226"/>
    </row>
    <row r="174" spans="1:35">
      <c r="A174" s="226" t="str">
        <f t="shared" si="10"/>
        <v>FEVRIER</v>
      </c>
      <c r="B174" s="226">
        <f t="shared" si="12"/>
        <v>8</v>
      </c>
      <c r="C174" s="226" t="str">
        <f t="shared" si="9"/>
        <v>LUNDI</v>
      </c>
      <c r="D174" s="13">
        <v>43514</v>
      </c>
      <c r="E174" s="17"/>
      <c r="F174" s="17"/>
      <c r="G174" s="17"/>
      <c r="H174" s="17"/>
      <c r="I174" s="226"/>
      <c r="J174" s="226"/>
      <c r="K174" s="226"/>
      <c r="L174" s="226"/>
      <c r="M174" s="226"/>
      <c r="N174" s="226"/>
      <c r="O174" s="226"/>
      <c r="P174" s="226"/>
      <c r="Q174" s="226" t="str">
        <f t="shared" si="11"/>
        <v>043514</v>
      </c>
      <c r="R174" s="240"/>
      <c r="S174" s="226"/>
      <c r="T174" s="226"/>
      <c r="U174" s="226"/>
      <c r="V174" s="226"/>
      <c r="W174" s="226"/>
      <c r="X174" s="226"/>
      <c r="Y174" s="226"/>
      <c r="Z174" s="226"/>
      <c r="AA174" s="226"/>
      <c r="AB174" s="226"/>
      <c r="AC174" s="226"/>
      <c r="AD174" s="226"/>
      <c r="AE174" s="226"/>
      <c r="AF174" s="226"/>
      <c r="AG174" s="226"/>
      <c r="AH174" s="226"/>
      <c r="AI174" s="226"/>
    </row>
    <row r="175" spans="1:35">
      <c r="A175" s="226" t="str">
        <f t="shared" si="10"/>
        <v>FEVRIER</v>
      </c>
      <c r="B175" s="226">
        <f t="shared" si="12"/>
        <v>8</v>
      </c>
      <c r="C175" s="226" t="str">
        <f t="shared" si="9"/>
        <v>MARDI</v>
      </c>
      <c r="D175" s="13">
        <v>43515</v>
      </c>
      <c r="E175" s="17"/>
      <c r="F175" s="17"/>
      <c r="G175" s="17"/>
      <c r="H175" s="17"/>
      <c r="I175" s="226"/>
      <c r="J175" s="226"/>
      <c r="K175" s="226"/>
      <c r="L175" s="226"/>
      <c r="M175" s="226"/>
      <c r="N175" s="226"/>
      <c r="O175" s="226"/>
      <c r="P175" s="226"/>
      <c r="Q175" s="226" t="str">
        <f t="shared" si="11"/>
        <v>043515</v>
      </c>
      <c r="R175" s="240"/>
      <c r="S175" s="226"/>
      <c r="T175" s="226"/>
      <c r="U175" s="226"/>
      <c r="V175" s="226"/>
      <c r="W175" s="226"/>
      <c r="X175" s="226"/>
      <c r="Y175" s="226"/>
      <c r="Z175" s="226"/>
      <c r="AA175" s="226"/>
      <c r="AB175" s="226"/>
      <c r="AC175" s="226"/>
      <c r="AD175" s="226"/>
      <c r="AE175" s="226"/>
      <c r="AF175" s="226"/>
      <c r="AG175" s="226"/>
      <c r="AH175" s="226"/>
      <c r="AI175" s="226"/>
    </row>
    <row r="176" spans="1:35">
      <c r="A176" s="226" t="str">
        <f t="shared" si="10"/>
        <v>FEVRIER</v>
      </c>
      <c r="B176" s="226">
        <f t="shared" si="12"/>
        <v>8</v>
      </c>
      <c r="C176" s="226" t="str">
        <f t="shared" si="9"/>
        <v>MERCREDI</v>
      </c>
      <c r="D176" s="13">
        <v>43516</v>
      </c>
      <c r="E176" s="17"/>
      <c r="F176" s="17"/>
      <c r="G176" s="17"/>
      <c r="H176" s="17"/>
      <c r="I176" s="226"/>
      <c r="J176" s="226"/>
      <c r="K176" s="226"/>
      <c r="L176" s="226"/>
      <c r="M176" s="226"/>
      <c r="N176" s="226"/>
      <c r="O176" s="226"/>
      <c r="P176" s="226"/>
      <c r="Q176" s="226" t="str">
        <f t="shared" si="11"/>
        <v>043516</v>
      </c>
      <c r="R176" s="240"/>
      <c r="S176" s="226"/>
      <c r="T176" s="226"/>
      <c r="U176" s="226"/>
      <c r="V176" s="226"/>
      <c r="W176" s="226"/>
      <c r="X176" s="226"/>
      <c r="Y176" s="226"/>
      <c r="Z176" s="226"/>
      <c r="AA176" s="226"/>
      <c r="AB176" s="226"/>
      <c r="AC176" s="226"/>
      <c r="AD176" s="226"/>
      <c r="AE176" s="226"/>
      <c r="AF176" s="226"/>
      <c r="AG176" s="226"/>
      <c r="AH176" s="226"/>
      <c r="AI176" s="226"/>
    </row>
    <row r="177" spans="1:35">
      <c r="A177" s="226" t="str">
        <f t="shared" si="10"/>
        <v>FEVRIER</v>
      </c>
      <c r="B177" s="226">
        <f t="shared" si="12"/>
        <v>8</v>
      </c>
      <c r="C177" s="226" t="str">
        <f t="shared" si="9"/>
        <v>JEUDI</v>
      </c>
      <c r="D177" s="13">
        <v>43517</v>
      </c>
      <c r="E177" s="17"/>
      <c r="F177" s="17"/>
      <c r="G177" s="17"/>
      <c r="H177" s="17"/>
      <c r="I177" s="226"/>
      <c r="J177" s="226"/>
      <c r="K177" s="226"/>
      <c r="L177" s="226"/>
      <c r="M177" s="226"/>
      <c r="N177" s="226"/>
      <c r="O177" s="226"/>
      <c r="P177" s="226"/>
      <c r="Q177" s="226" t="str">
        <f t="shared" si="11"/>
        <v>043517</v>
      </c>
      <c r="R177" s="240"/>
      <c r="S177" s="226"/>
      <c r="T177" s="226"/>
      <c r="U177" s="226"/>
      <c r="V177" s="226"/>
      <c r="W177" s="226"/>
      <c r="X177" s="226"/>
      <c r="Y177" s="226"/>
      <c r="Z177" s="226"/>
      <c r="AA177" s="226"/>
      <c r="AB177" s="226"/>
      <c r="AC177" s="226"/>
      <c r="AD177" s="226"/>
      <c r="AE177" s="226"/>
      <c r="AF177" s="226"/>
      <c r="AG177" s="226"/>
      <c r="AH177" s="226"/>
      <c r="AI177" s="226"/>
    </row>
    <row r="178" spans="1:35">
      <c r="A178" s="226" t="str">
        <f t="shared" si="10"/>
        <v>FEVRIER</v>
      </c>
      <c r="B178" s="226">
        <f t="shared" si="12"/>
        <v>8</v>
      </c>
      <c r="C178" s="226" t="str">
        <f t="shared" si="9"/>
        <v>VENDREDI</v>
      </c>
      <c r="D178" s="13">
        <v>43518</v>
      </c>
      <c r="E178" s="17"/>
      <c r="F178" s="17"/>
      <c r="G178" s="17"/>
      <c r="H178" s="17"/>
      <c r="I178" s="226"/>
      <c r="J178" s="226"/>
      <c r="K178" s="226"/>
      <c r="L178" s="226"/>
      <c r="M178" s="226"/>
      <c r="N178" s="226"/>
      <c r="O178" s="226"/>
      <c r="P178" s="226"/>
      <c r="Q178" s="226" t="str">
        <f t="shared" si="11"/>
        <v>043518</v>
      </c>
      <c r="R178" s="240"/>
      <c r="S178" s="226"/>
      <c r="T178" s="226"/>
      <c r="U178" s="226"/>
      <c r="V178" s="226"/>
      <c r="W178" s="226"/>
      <c r="X178" s="226"/>
      <c r="Y178" s="226"/>
      <c r="Z178" s="226"/>
      <c r="AA178" s="226"/>
      <c r="AB178" s="226"/>
      <c r="AC178" s="226"/>
      <c r="AD178" s="226"/>
      <c r="AE178" s="226"/>
      <c r="AF178" s="226"/>
      <c r="AG178" s="226"/>
      <c r="AH178" s="226"/>
      <c r="AI178" s="226"/>
    </row>
    <row r="179" spans="1:35">
      <c r="A179" s="226" t="str">
        <f t="shared" si="10"/>
        <v>FEVRIER</v>
      </c>
      <c r="B179" s="226">
        <f t="shared" si="12"/>
        <v>8</v>
      </c>
      <c r="C179" s="226" t="str">
        <f t="shared" si="9"/>
        <v>SAMEDI</v>
      </c>
      <c r="D179" s="13">
        <v>43519</v>
      </c>
      <c r="E179" s="17"/>
      <c r="F179" s="17"/>
      <c r="G179" s="17"/>
      <c r="H179" s="17"/>
      <c r="I179" s="226"/>
      <c r="J179" s="226"/>
      <c r="K179" s="226"/>
      <c r="L179" s="226"/>
      <c r="M179" s="226"/>
      <c r="N179" s="226"/>
      <c r="O179" s="226"/>
      <c r="P179" s="226"/>
      <c r="Q179" s="226" t="str">
        <f t="shared" si="11"/>
        <v>043519</v>
      </c>
      <c r="R179" s="240"/>
      <c r="S179" s="226"/>
      <c r="T179" s="226"/>
      <c r="U179" s="226"/>
      <c r="V179" s="226"/>
      <c r="W179" s="226"/>
      <c r="X179" s="226"/>
      <c r="Y179" s="226"/>
      <c r="Z179" s="226"/>
      <c r="AA179" s="226"/>
      <c r="AB179" s="226"/>
      <c r="AC179" s="226"/>
      <c r="AD179" s="226"/>
      <c r="AE179" s="226"/>
      <c r="AF179" s="226"/>
      <c r="AG179" s="226"/>
      <c r="AH179" s="226"/>
      <c r="AI179" s="226"/>
    </row>
    <row r="180" spans="1:35">
      <c r="A180" s="226" t="str">
        <f t="shared" si="10"/>
        <v>FEVRIER</v>
      </c>
      <c r="B180" s="226">
        <f t="shared" si="12"/>
        <v>9</v>
      </c>
      <c r="C180" s="226" t="str">
        <f t="shared" si="9"/>
        <v>DIMANCHE</v>
      </c>
      <c r="D180" s="13">
        <v>43520</v>
      </c>
      <c r="E180" s="17"/>
      <c r="F180" s="17"/>
      <c r="G180" s="17"/>
      <c r="H180" s="17"/>
      <c r="I180" s="226"/>
      <c r="J180" s="226"/>
      <c r="K180" s="226"/>
      <c r="L180" s="226"/>
      <c r="M180" s="226"/>
      <c r="N180" s="226"/>
      <c r="O180" s="226"/>
      <c r="P180" s="226"/>
      <c r="Q180" s="226" t="str">
        <f t="shared" si="11"/>
        <v>043520</v>
      </c>
      <c r="R180" s="240"/>
      <c r="S180" s="226"/>
      <c r="T180" s="226"/>
      <c r="U180" s="226"/>
      <c r="V180" s="226"/>
      <c r="W180" s="226"/>
      <c r="X180" s="226"/>
      <c r="Y180" s="226"/>
      <c r="Z180" s="226"/>
      <c r="AA180" s="226"/>
      <c r="AB180" s="226"/>
      <c r="AC180" s="226"/>
      <c r="AD180" s="226"/>
      <c r="AE180" s="226"/>
      <c r="AF180" s="226"/>
      <c r="AG180" s="226"/>
      <c r="AH180" s="226"/>
      <c r="AI180" s="226"/>
    </row>
    <row r="181" spans="1:35">
      <c r="A181" s="226" t="str">
        <f t="shared" si="10"/>
        <v>FEVRIER</v>
      </c>
      <c r="B181" s="226">
        <f t="shared" si="12"/>
        <v>9</v>
      </c>
      <c r="C181" s="226" t="str">
        <f t="shared" si="9"/>
        <v>LUNDI</v>
      </c>
      <c r="D181" s="13">
        <v>43521</v>
      </c>
      <c r="E181" s="17"/>
      <c r="F181" s="17"/>
      <c r="G181" s="17"/>
      <c r="H181" s="17"/>
      <c r="I181" s="226"/>
      <c r="J181" s="226"/>
      <c r="K181" s="226"/>
      <c r="L181" s="226"/>
      <c r="M181" s="226"/>
      <c r="N181" s="226"/>
      <c r="O181" s="226"/>
      <c r="P181" s="226"/>
      <c r="Q181" s="226" t="str">
        <f t="shared" si="11"/>
        <v>043521</v>
      </c>
      <c r="R181" s="240"/>
      <c r="S181" s="226"/>
      <c r="T181" s="226"/>
      <c r="U181" s="226"/>
      <c r="V181" s="226"/>
      <c r="W181" s="226"/>
      <c r="X181" s="226"/>
      <c r="Y181" s="226"/>
      <c r="Z181" s="226"/>
      <c r="AA181" s="226"/>
      <c r="AB181" s="226"/>
      <c r="AC181" s="226"/>
      <c r="AD181" s="226"/>
      <c r="AE181" s="226"/>
      <c r="AF181" s="226"/>
      <c r="AG181" s="226"/>
      <c r="AH181" s="226"/>
      <c r="AI181" s="226"/>
    </row>
    <row r="182" spans="1:35">
      <c r="A182" s="226" t="str">
        <f t="shared" si="10"/>
        <v>FEVRIER</v>
      </c>
      <c r="B182" s="226">
        <f t="shared" si="12"/>
        <v>9</v>
      </c>
      <c r="C182" s="226" t="str">
        <f t="shared" si="9"/>
        <v>MARDI</v>
      </c>
      <c r="D182" s="13">
        <v>43522</v>
      </c>
      <c r="E182" s="17"/>
      <c r="F182" s="17"/>
      <c r="G182" s="17"/>
      <c r="H182" s="17"/>
      <c r="I182" s="226"/>
      <c r="J182" s="226"/>
      <c r="K182" s="226"/>
      <c r="L182" s="226"/>
      <c r="M182" s="226"/>
      <c r="N182" s="226"/>
      <c r="O182" s="226"/>
      <c r="P182" s="226"/>
      <c r="Q182" s="226" t="str">
        <f t="shared" si="11"/>
        <v>043522</v>
      </c>
      <c r="R182" s="240"/>
      <c r="S182" s="226"/>
      <c r="T182" s="226"/>
      <c r="U182" s="226"/>
      <c r="V182" s="226"/>
      <c r="W182" s="226"/>
      <c r="X182" s="226"/>
      <c r="Y182" s="226"/>
      <c r="Z182" s="226"/>
      <c r="AA182" s="226"/>
      <c r="AB182" s="226"/>
      <c r="AC182" s="226"/>
      <c r="AD182" s="226"/>
      <c r="AE182" s="226"/>
      <c r="AF182" s="226"/>
      <c r="AG182" s="226"/>
      <c r="AH182" s="226"/>
      <c r="AI182" s="226"/>
    </row>
    <row r="183" spans="1:35">
      <c r="A183" s="226" t="str">
        <f t="shared" si="10"/>
        <v>FEVRIER</v>
      </c>
      <c r="B183" s="226">
        <f t="shared" si="12"/>
        <v>9</v>
      </c>
      <c r="C183" s="226" t="str">
        <f t="shared" si="9"/>
        <v>MERCREDI</v>
      </c>
      <c r="D183" s="13">
        <v>43523</v>
      </c>
      <c r="E183" s="17"/>
      <c r="F183" s="17"/>
      <c r="G183" s="17"/>
      <c r="H183" s="17"/>
      <c r="I183" s="226"/>
      <c r="J183" s="226"/>
      <c r="K183" s="226"/>
      <c r="L183" s="226"/>
      <c r="M183" s="226"/>
      <c r="N183" s="226"/>
      <c r="O183" s="226"/>
      <c r="P183" s="226"/>
      <c r="Q183" s="226" t="str">
        <f t="shared" si="11"/>
        <v>043523</v>
      </c>
      <c r="R183" s="240"/>
      <c r="S183" s="226"/>
      <c r="T183" s="226"/>
      <c r="U183" s="226"/>
      <c r="V183" s="226"/>
      <c r="W183" s="226"/>
      <c r="X183" s="226"/>
      <c r="Y183" s="226"/>
      <c r="Z183" s="226"/>
      <c r="AA183" s="226"/>
      <c r="AB183" s="226"/>
      <c r="AC183" s="226"/>
      <c r="AD183" s="226"/>
      <c r="AE183" s="226"/>
      <c r="AF183" s="226"/>
      <c r="AG183" s="226"/>
      <c r="AH183" s="226"/>
      <c r="AI183" s="226"/>
    </row>
    <row r="184" spans="1:35">
      <c r="A184" s="226" t="str">
        <f t="shared" si="10"/>
        <v>FEVRIER</v>
      </c>
      <c r="B184" s="226">
        <f t="shared" si="12"/>
        <v>9</v>
      </c>
      <c r="C184" s="226" t="str">
        <f t="shared" si="9"/>
        <v>JEUDI</v>
      </c>
      <c r="D184" s="13">
        <v>43524</v>
      </c>
      <c r="E184" s="17"/>
      <c r="F184" s="17"/>
      <c r="G184" s="17"/>
      <c r="H184" s="17"/>
      <c r="I184" s="226"/>
      <c r="J184" s="226"/>
      <c r="K184" s="226"/>
      <c r="L184" s="226"/>
      <c r="M184" s="226"/>
      <c r="N184" s="226"/>
      <c r="O184" s="226"/>
      <c r="P184" s="226"/>
      <c r="Q184" s="226" t="str">
        <f t="shared" si="11"/>
        <v>043524</v>
      </c>
      <c r="R184" s="240"/>
      <c r="S184" s="226"/>
      <c r="T184" s="226"/>
      <c r="U184" s="226"/>
      <c r="V184" s="226"/>
      <c r="W184" s="226"/>
      <c r="X184" s="226"/>
      <c r="Y184" s="226"/>
      <c r="Z184" s="226"/>
      <c r="AA184" s="226"/>
      <c r="AB184" s="226"/>
      <c r="AC184" s="226"/>
      <c r="AD184" s="226"/>
      <c r="AE184" s="226"/>
      <c r="AF184" s="226"/>
      <c r="AG184" s="226"/>
      <c r="AH184" s="226"/>
      <c r="AI184" s="226"/>
    </row>
    <row r="185" spans="1:35">
      <c r="A185" s="226" t="str">
        <f t="shared" si="10"/>
        <v>MARS</v>
      </c>
      <c r="B185" s="226">
        <f t="shared" si="12"/>
        <v>9</v>
      </c>
      <c r="C185" s="226" t="str">
        <f t="shared" si="9"/>
        <v>VENDREDI</v>
      </c>
      <c r="D185" s="13">
        <v>43525</v>
      </c>
      <c r="E185" s="17"/>
      <c r="F185" s="17"/>
      <c r="G185" s="17"/>
      <c r="H185" s="17"/>
      <c r="I185" s="226"/>
      <c r="J185" s="226"/>
      <c r="K185" s="226"/>
      <c r="L185" s="226"/>
      <c r="M185" s="226"/>
      <c r="N185" s="226"/>
      <c r="O185" s="226"/>
      <c r="P185" s="226"/>
      <c r="Q185" s="226" t="str">
        <f t="shared" si="11"/>
        <v>043525</v>
      </c>
      <c r="R185" s="240"/>
      <c r="S185" s="226"/>
      <c r="T185" s="226"/>
      <c r="U185" s="226"/>
      <c r="V185" s="226"/>
      <c r="W185" s="226"/>
      <c r="X185" s="226"/>
      <c r="Y185" s="226"/>
      <c r="Z185" s="226"/>
      <c r="AA185" s="226"/>
      <c r="AB185" s="226"/>
      <c r="AC185" s="226"/>
      <c r="AD185" s="226"/>
      <c r="AE185" s="226"/>
      <c r="AF185" s="226"/>
      <c r="AG185" s="226"/>
      <c r="AH185" s="226"/>
      <c r="AI185" s="226"/>
    </row>
    <row r="186" spans="1:35">
      <c r="A186" s="226" t="str">
        <f t="shared" si="10"/>
        <v>MARS</v>
      </c>
      <c r="B186" s="226">
        <f t="shared" si="12"/>
        <v>9</v>
      </c>
      <c r="C186" s="226" t="str">
        <f t="shared" si="9"/>
        <v>SAMEDI</v>
      </c>
      <c r="D186" s="13">
        <v>43526</v>
      </c>
      <c r="E186" s="17"/>
      <c r="F186" s="17"/>
      <c r="G186" s="17"/>
      <c r="H186" s="17"/>
      <c r="I186" s="226"/>
      <c r="J186" s="226"/>
      <c r="K186" s="226"/>
      <c r="L186" s="226"/>
      <c r="M186" s="226"/>
      <c r="N186" s="226"/>
      <c r="O186" s="226"/>
      <c r="P186" s="226"/>
      <c r="Q186" s="226" t="str">
        <f t="shared" si="11"/>
        <v>043526</v>
      </c>
      <c r="R186" s="240"/>
      <c r="S186" s="226"/>
      <c r="T186" s="226"/>
      <c r="U186" s="226"/>
      <c r="V186" s="226"/>
      <c r="W186" s="226"/>
      <c r="X186" s="226"/>
      <c r="Y186" s="226"/>
      <c r="Z186" s="226"/>
      <c r="AA186" s="226"/>
      <c r="AB186" s="226"/>
      <c r="AC186" s="226"/>
      <c r="AD186" s="226"/>
      <c r="AE186" s="226"/>
      <c r="AF186" s="226"/>
      <c r="AG186" s="226"/>
      <c r="AH186" s="226"/>
      <c r="AI186" s="226"/>
    </row>
    <row r="187" spans="1:35">
      <c r="A187" s="226" t="str">
        <f t="shared" si="10"/>
        <v>MARS</v>
      </c>
      <c r="B187" s="226">
        <f t="shared" si="12"/>
        <v>10</v>
      </c>
      <c r="C187" s="226" t="str">
        <f t="shared" si="9"/>
        <v>DIMANCHE</v>
      </c>
      <c r="D187" s="13">
        <v>43527</v>
      </c>
      <c r="E187" s="17"/>
      <c r="F187" s="17"/>
      <c r="G187" s="17"/>
      <c r="H187" s="17"/>
      <c r="I187" s="226"/>
      <c r="J187" s="226"/>
      <c r="K187" s="226"/>
      <c r="L187" s="226"/>
      <c r="M187" s="226"/>
      <c r="N187" s="226"/>
      <c r="O187" s="226"/>
      <c r="P187" s="226"/>
      <c r="Q187" s="226" t="str">
        <f t="shared" si="11"/>
        <v>043527</v>
      </c>
      <c r="R187" s="240"/>
      <c r="S187" s="226"/>
      <c r="T187" s="226"/>
      <c r="U187" s="226"/>
      <c r="V187" s="226"/>
      <c r="W187" s="226"/>
      <c r="X187" s="226"/>
      <c r="Y187" s="226"/>
      <c r="Z187" s="226"/>
      <c r="AA187" s="226"/>
      <c r="AB187" s="226"/>
      <c r="AC187" s="226"/>
      <c r="AD187" s="226"/>
      <c r="AE187" s="226"/>
      <c r="AF187" s="226"/>
      <c r="AG187" s="226"/>
      <c r="AH187" s="226"/>
      <c r="AI187" s="226"/>
    </row>
    <row r="188" spans="1:35">
      <c r="A188" s="226" t="str">
        <f t="shared" si="10"/>
        <v>MARS</v>
      </c>
      <c r="B188" s="226">
        <f t="shared" si="12"/>
        <v>10</v>
      </c>
      <c r="C188" s="226" t="str">
        <f t="shared" si="9"/>
        <v>LUNDI</v>
      </c>
      <c r="D188" s="13">
        <v>43528</v>
      </c>
      <c r="E188" s="17"/>
      <c r="F188" s="17"/>
      <c r="G188" s="17"/>
      <c r="H188" s="17"/>
      <c r="I188" s="226"/>
      <c r="J188" s="226"/>
      <c r="K188" s="226"/>
      <c r="L188" s="226"/>
      <c r="M188" s="226"/>
      <c r="N188" s="226"/>
      <c r="O188" s="226"/>
      <c r="P188" s="226"/>
      <c r="Q188" s="226" t="str">
        <f t="shared" si="11"/>
        <v>043528</v>
      </c>
      <c r="R188" s="240"/>
      <c r="S188" s="226"/>
      <c r="T188" s="226"/>
      <c r="U188" s="226"/>
      <c r="V188" s="226"/>
      <c r="W188" s="226"/>
      <c r="X188" s="226"/>
      <c r="Y188" s="226"/>
      <c r="Z188" s="226"/>
      <c r="AA188" s="226"/>
      <c r="AB188" s="226"/>
      <c r="AC188" s="226"/>
      <c r="AD188" s="226"/>
      <c r="AE188" s="226"/>
      <c r="AF188" s="226"/>
      <c r="AG188" s="226"/>
      <c r="AH188" s="226"/>
      <c r="AI188" s="226"/>
    </row>
    <row r="189" spans="1:35">
      <c r="A189" s="226" t="str">
        <f t="shared" si="10"/>
        <v>MARS</v>
      </c>
      <c r="B189" s="226">
        <f t="shared" si="12"/>
        <v>10</v>
      </c>
      <c r="C189" s="226" t="str">
        <f t="shared" si="9"/>
        <v>MARDI</v>
      </c>
      <c r="D189" s="13">
        <v>43529</v>
      </c>
      <c r="E189" s="17"/>
      <c r="F189" s="17"/>
      <c r="G189" s="17"/>
      <c r="H189" s="17"/>
      <c r="I189" s="226"/>
      <c r="J189" s="226"/>
      <c r="K189" s="226"/>
      <c r="L189" s="226"/>
      <c r="M189" s="226"/>
      <c r="N189" s="226"/>
      <c r="O189" s="226"/>
      <c r="P189" s="226"/>
      <c r="Q189" s="226" t="str">
        <f t="shared" si="11"/>
        <v>043529</v>
      </c>
      <c r="R189" s="240"/>
      <c r="S189" s="226"/>
      <c r="T189" s="226"/>
      <c r="U189" s="226"/>
      <c r="V189" s="226"/>
      <c r="W189" s="226"/>
      <c r="X189" s="226"/>
      <c r="Y189" s="226"/>
      <c r="Z189" s="226"/>
      <c r="AA189" s="226"/>
      <c r="AB189" s="226"/>
      <c r="AC189" s="226"/>
      <c r="AD189" s="226"/>
      <c r="AE189" s="226"/>
      <c r="AF189" s="226"/>
      <c r="AG189" s="226"/>
      <c r="AH189" s="226"/>
      <c r="AI189" s="226"/>
    </row>
    <row r="190" spans="1:35">
      <c r="A190" s="226" t="str">
        <f t="shared" si="10"/>
        <v>MARS</v>
      </c>
      <c r="B190" s="226">
        <f t="shared" si="12"/>
        <v>10</v>
      </c>
      <c r="C190" s="226" t="str">
        <f t="shared" si="9"/>
        <v>MERCREDI</v>
      </c>
      <c r="D190" s="13">
        <v>43530</v>
      </c>
      <c r="E190" s="17"/>
      <c r="F190" s="17"/>
      <c r="G190" s="17"/>
      <c r="H190" s="17"/>
      <c r="I190" s="226"/>
      <c r="J190" s="226"/>
      <c r="K190" s="226"/>
      <c r="L190" s="226"/>
      <c r="M190" s="226"/>
      <c r="N190" s="226"/>
      <c r="O190" s="226"/>
      <c r="P190" s="226"/>
      <c r="Q190" s="226" t="str">
        <f t="shared" si="11"/>
        <v>043530</v>
      </c>
      <c r="R190" s="240"/>
      <c r="S190" s="226"/>
      <c r="T190" s="226"/>
      <c r="U190" s="226"/>
      <c r="V190" s="226"/>
      <c r="W190" s="226"/>
      <c r="X190" s="226"/>
      <c r="Y190" s="226"/>
      <c r="Z190" s="226"/>
      <c r="AA190" s="226"/>
      <c r="AB190" s="226"/>
      <c r="AC190" s="226"/>
      <c r="AD190" s="226"/>
      <c r="AE190" s="226"/>
      <c r="AF190" s="226"/>
      <c r="AG190" s="226"/>
      <c r="AH190" s="226"/>
      <c r="AI190" s="226"/>
    </row>
    <row r="191" spans="1:35">
      <c r="A191" s="226" t="str">
        <f t="shared" si="10"/>
        <v>MARS</v>
      </c>
      <c r="B191" s="226">
        <f t="shared" si="12"/>
        <v>10</v>
      </c>
      <c r="C191" s="226" t="str">
        <f t="shared" si="9"/>
        <v>JEUDI</v>
      </c>
      <c r="D191" s="13">
        <v>43531</v>
      </c>
      <c r="E191" s="17"/>
      <c r="F191" s="17"/>
      <c r="G191" s="17"/>
      <c r="H191" s="17"/>
      <c r="I191" s="226"/>
      <c r="J191" s="226"/>
      <c r="K191" s="226"/>
      <c r="L191" s="226"/>
      <c r="M191" s="226"/>
      <c r="N191" s="226"/>
      <c r="O191" s="226"/>
      <c r="P191" s="226"/>
      <c r="Q191" s="226" t="str">
        <f t="shared" si="11"/>
        <v>043531</v>
      </c>
      <c r="R191" s="240"/>
      <c r="S191" s="226"/>
      <c r="T191" s="226"/>
      <c r="U191" s="226"/>
      <c r="V191" s="226"/>
      <c r="W191" s="226"/>
      <c r="X191" s="226"/>
      <c r="Y191" s="226"/>
      <c r="Z191" s="226"/>
      <c r="AA191" s="226"/>
      <c r="AB191" s="226"/>
      <c r="AC191" s="226"/>
      <c r="AD191" s="226"/>
      <c r="AE191" s="226"/>
      <c r="AF191" s="226"/>
      <c r="AG191" s="226"/>
      <c r="AH191" s="226"/>
      <c r="AI191" s="226"/>
    </row>
    <row r="192" spans="1:35">
      <c r="A192" s="226" t="str">
        <f t="shared" si="10"/>
        <v>MARS</v>
      </c>
      <c r="B192" s="226">
        <f t="shared" si="12"/>
        <v>10</v>
      </c>
      <c r="C192" s="226" t="str">
        <f t="shared" si="9"/>
        <v>VENDREDI</v>
      </c>
      <c r="D192" s="13">
        <v>43532</v>
      </c>
      <c r="E192" s="17"/>
      <c r="F192" s="17"/>
      <c r="G192" s="17"/>
      <c r="H192" s="17"/>
      <c r="I192" s="226"/>
      <c r="J192" s="226"/>
      <c r="K192" s="226"/>
      <c r="L192" s="226"/>
      <c r="M192" s="226"/>
      <c r="N192" s="226"/>
      <c r="O192" s="226"/>
      <c r="P192" s="226"/>
      <c r="Q192" s="226" t="str">
        <f t="shared" si="11"/>
        <v>043532</v>
      </c>
      <c r="R192" s="240"/>
      <c r="S192" s="226"/>
      <c r="T192" s="226"/>
      <c r="U192" s="226"/>
      <c r="V192" s="226"/>
      <c r="W192" s="226"/>
      <c r="X192" s="226"/>
      <c r="Y192" s="226"/>
      <c r="Z192" s="226"/>
      <c r="AA192" s="226"/>
      <c r="AB192" s="226"/>
      <c r="AC192" s="226"/>
      <c r="AD192" s="226"/>
      <c r="AE192" s="226"/>
      <c r="AF192" s="226"/>
      <c r="AG192" s="226"/>
      <c r="AH192" s="226"/>
      <c r="AI192" s="226"/>
    </row>
    <row r="193" spans="1:35">
      <c r="A193" s="226" t="str">
        <f t="shared" si="10"/>
        <v>MARS</v>
      </c>
      <c r="B193" s="226">
        <f t="shared" si="12"/>
        <v>10</v>
      </c>
      <c r="C193" s="226" t="str">
        <f t="shared" si="9"/>
        <v>SAMEDI</v>
      </c>
      <c r="D193" s="13">
        <v>43533</v>
      </c>
      <c r="E193" s="17"/>
      <c r="F193" s="17"/>
      <c r="G193" s="17"/>
      <c r="H193" s="17"/>
      <c r="I193" s="226"/>
      <c r="J193" s="226"/>
      <c r="K193" s="226"/>
      <c r="L193" s="226"/>
      <c r="M193" s="226"/>
      <c r="N193" s="226"/>
      <c r="O193" s="226"/>
      <c r="P193" s="226"/>
      <c r="Q193" s="226" t="str">
        <f t="shared" si="11"/>
        <v>043533</v>
      </c>
      <c r="R193" s="240"/>
      <c r="S193" s="226"/>
      <c r="T193" s="226"/>
      <c r="U193" s="226"/>
      <c r="V193" s="226"/>
      <c r="W193" s="226"/>
      <c r="X193" s="226"/>
      <c r="Y193" s="226"/>
      <c r="Z193" s="226"/>
      <c r="AA193" s="226"/>
      <c r="AB193" s="226"/>
      <c r="AC193" s="226"/>
      <c r="AD193" s="226"/>
      <c r="AE193" s="226"/>
      <c r="AF193" s="226"/>
      <c r="AG193" s="226"/>
      <c r="AH193" s="226"/>
      <c r="AI193" s="226"/>
    </row>
    <row r="194" spans="1:35">
      <c r="A194" s="226" t="str">
        <f t="shared" si="10"/>
        <v>MARS</v>
      </c>
      <c r="B194" s="226">
        <f t="shared" si="12"/>
        <v>11</v>
      </c>
      <c r="C194" s="226" t="str">
        <f t="shared" si="9"/>
        <v>DIMANCHE</v>
      </c>
      <c r="D194" s="13">
        <v>43534</v>
      </c>
      <c r="E194" s="17"/>
      <c r="F194" s="17"/>
      <c r="G194" s="17"/>
      <c r="H194" s="17"/>
      <c r="I194" s="226"/>
      <c r="J194" s="226"/>
      <c r="K194" s="226"/>
      <c r="L194" s="226"/>
      <c r="M194" s="226"/>
      <c r="N194" s="226"/>
      <c r="O194" s="226"/>
      <c r="P194" s="226"/>
      <c r="Q194" s="226" t="str">
        <f t="shared" si="11"/>
        <v>043534</v>
      </c>
      <c r="R194" s="240"/>
      <c r="S194" s="226"/>
      <c r="T194" s="226"/>
      <c r="U194" s="226"/>
      <c r="V194" s="226"/>
      <c r="W194" s="226"/>
      <c r="X194" s="226"/>
      <c r="Y194" s="226"/>
      <c r="Z194" s="226"/>
      <c r="AA194" s="226"/>
      <c r="AB194" s="226"/>
      <c r="AC194" s="226"/>
      <c r="AD194" s="226"/>
      <c r="AE194" s="226"/>
      <c r="AF194" s="226"/>
      <c r="AG194" s="226"/>
      <c r="AH194" s="226"/>
      <c r="AI194" s="226"/>
    </row>
    <row r="195" spans="1:35">
      <c r="A195" s="226" t="str">
        <f t="shared" si="10"/>
        <v>MARS</v>
      </c>
      <c r="B195" s="226">
        <f t="shared" si="12"/>
        <v>11</v>
      </c>
      <c r="C195" s="226" t="str">
        <f t="shared" si="9"/>
        <v>LUNDI</v>
      </c>
      <c r="D195" s="13">
        <v>43535</v>
      </c>
      <c r="E195" s="17"/>
      <c r="F195" s="17"/>
      <c r="G195" s="17"/>
      <c r="H195" s="17"/>
      <c r="I195" s="226"/>
      <c r="J195" s="226"/>
      <c r="K195" s="226"/>
      <c r="L195" s="226"/>
      <c r="M195" s="226"/>
      <c r="N195" s="226"/>
      <c r="O195" s="226"/>
      <c r="P195" s="226"/>
      <c r="Q195" s="226" t="str">
        <f t="shared" si="11"/>
        <v>043535</v>
      </c>
      <c r="R195" s="240"/>
      <c r="S195" s="226"/>
      <c r="T195" s="226"/>
      <c r="U195" s="226"/>
      <c r="V195" s="226"/>
      <c r="W195" s="226"/>
      <c r="X195" s="226"/>
      <c r="Y195" s="226"/>
      <c r="Z195" s="226"/>
      <c r="AA195" s="226"/>
      <c r="AB195" s="226"/>
      <c r="AC195" s="226"/>
      <c r="AD195" s="226"/>
      <c r="AE195" s="226"/>
      <c r="AF195" s="226"/>
      <c r="AG195" s="226"/>
      <c r="AH195" s="226"/>
      <c r="AI195" s="226"/>
    </row>
    <row r="196" spans="1:35">
      <c r="A196" s="226" t="str">
        <f t="shared" si="10"/>
        <v>MARS</v>
      </c>
      <c r="B196" s="226">
        <f t="shared" si="12"/>
        <v>11</v>
      </c>
      <c r="C196" s="226" t="str">
        <f t="shared" ref="C196:C259" si="13">CHOOSE(WEEKDAY(D196,11),"LUNDI","MARDI","MERCREDI","JEUDI","VENDREDI","SAMEDI","DIMANCHE")</f>
        <v>MARDI</v>
      </c>
      <c r="D196" s="13">
        <v>43536</v>
      </c>
      <c r="E196" s="17"/>
      <c r="F196" s="17"/>
      <c r="G196" s="17"/>
      <c r="H196" s="17"/>
      <c r="I196" s="226"/>
      <c r="J196" s="226"/>
      <c r="K196" s="226"/>
      <c r="L196" s="226"/>
      <c r="M196" s="226"/>
      <c r="N196" s="226"/>
      <c r="O196" s="226"/>
      <c r="P196" s="226"/>
      <c r="Q196" s="226" t="str">
        <f t="shared" si="11"/>
        <v>043536</v>
      </c>
      <c r="R196" s="240"/>
      <c r="S196" s="226"/>
      <c r="T196" s="226"/>
      <c r="U196" s="226"/>
      <c r="V196" s="226"/>
      <c r="W196" s="226"/>
      <c r="X196" s="226"/>
      <c r="Y196" s="226"/>
      <c r="Z196" s="226"/>
      <c r="AA196" s="226"/>
      <c r="AB196" s="226"/>
      <c r="AC196" s="226"/>
      <c r="AD196" s="226"/>
      <c r="AE196" s="226"/>
      <c r="AF196" s="226"/>
      <c r="AG196" s="226"/>
      <c r="AH196" s="226"/>
      <c r="AI196" s="226"/>
    </row>
    <row r="197" spans="1:35">
      <c r="A197" s="226" t="str">
        <f t="shared" ref="A197:A260" si="14">CHOOSE(MONTH(D197),"JANVIER","FEVRIER","MARS","AVRIL","MAI","JUIN","JUILLET","AOUT","SEPTEMBRE","OCTOBRE","NOVEMBRE","DECEMBRE")</f>
        <v>MARS</v>
      </c>
      <c r="B197" s="226">
        <f t="shared" si="12"/>
        <v>11</v>
      </c>
      <c r="C197" s="226" t="str">
        <f t="shared" si="13"/>
        <v>MERCREDI</v>
      </c>
      <c r="D197" s="13">
        <v>43537</v>
      </c>
      <c r="E197" s="17"/>
      <c r="F197" s="17"/>
      <c r="G197" s="17"/>
      <c r="H197" s="17"/>
      <c r="I197" s="226"/>
      <c r="J197" s="226"/>
      <c r="K197" s="226"/>
      <c r="L197" s="226"/>
      <c r="M197" s="226"/>
      <c r="N197" s="226"/>
      <c r="O197" s="226"/>
      <c r="P197" s="226"/>
      <c r="Q197" s="226" t="str">
        <f t="shared" ref="Q197:Q260" si="15">CONCATENATE($Q$1,$D197)</f>
        <v>043537</v>
      </c>
      <c r="R197" s="240"/>
      <c r="S197" s="226"/>
      <c r="T197" s="226"/>
      <c r="U197" s="226"/>
      <c r="V197" s="226"/>
      <c r="W197" s="226"/>
      <c r="X197" s="226"/>
      <c r="Y197" s="226"/>
      <c r="Z197" s="226"/>
      <c r="AA197" s="226"/>
      <c r="AB197" s="226"/>
      <c r="AC197" s="226"/>
      <c r="AD197" s="226"/>
      <c r="AE197" s="226"/>
      <c r="AF197" s="226"/>
      <c r="AG197" s="226"/>
      <c r="AH197" s="226"/>
      <c r="AI197" s="226"/>
    </row>
    <row r="198" spans="1:35">
      <c r="A198" s="226" t="str">
        <f t="shared" si="14"/>
        <v>MARS</v>
      </c>
      <c r="B198" s="226">
        <f t="shared" si="12"/>
        <v>11</v>
      </c>
      <c r="C198" s="226" t="str">
        <f t="shared" si="13"/>
        <v>JEUDI</v>
      </c>
      <c r="D198" s="13">
        <v>43538</v>
      </c>
      <c r="E198" s="17"/>
      <c r="F198" s="17"/>
      <c r="G198" s="17"/>
      <c r="H198" s="17"/>
      <c r="I198" s="226"/>
      <c r="J198" s="226"/>
      <c r="K198" s="226"/>
      <c r="L198" s="226"/>
      <c r="M198" s="226"/>
      <c r="N198" s="226"/>
      <c r="O198" s="226"/>
      <c r="P198" s="226"/>
      <c r="Q198" s="226" t="str">
        <f t="shared" si="15"/>
        <v>043538</v>
      </c>
      <c r="R198" s="240"/>
      <c r="S198" s="226"/>
      <c r="T198" s="226"/>
      <c r="U198" s="226"/>
      <c r="V198" s="226"/>
      <c r="W198" s="226"/>
      <c r="X198" s="226"/>
      <c r="Y198" s="226"/>
      <c r="Z198" s="226"/>
      <c r="AA198" s="226"/>
      <c r="AB198" s="226"/>
      <c r="AC198" s="226"/>
      <c r="AD198" s="226"/>
      <c r="AE198" s="226"/>
      <c r="AF198" s="226"/>
      <c r="AG198" s="226"/>
      <c r="AH198" s="226"/>
      <c r="AI198" s="226"/>
    </row>
    <row r="199" spans="1:35">
      <c r="A199" s="226" t="str">
        <f t="shared" si="14"/>
        <v>MARS</v>
      </c>
      <c r="B199" s="226">
        <f t="shared" si="12"/>
        <v>11</v>
      </c>
      <c r="C199" s="226" t="str">
        <f t="shared" si="13"/>
        <v>VENDREDI</v>
      </c>
      <c r="D199" s="13">
        <v>43539</v>
      </c>
      <c r="E199" s="17"/>
      <c r="F199" s="17"/>
      <c r="G199" s="17"/>
      <c r="H199" s="17"/>
      <c r="I199" s="226"/>
      <c r="J199" s="226"/>
      <c r="K199" s="226"/>
      <c r="L199" s="226"/>
      <c r="M199" s="226"/>
      <c r="N199" s="226"/>
      <c r="O199" s="226"/>
      <c r="P199" s="226"/>
      <c r="Q199" s="226" t="str">
        <f t="shared" si="15"/>
        <v>043539</v>
      </c>
      <c r="R199" s="240"/>
      <c r="S199" s="226"/>
      <c r="T199" s="226"/>
      <c r="U199" s="226"/>
      <c r="V199" s="226"/>
      <c r="W199" s="226"/>
      <c r="X199" s="226"/>
      <c r="Y199" s="226"/>
      <c r="Z199" s="226"/>
      <c r="AA199" s="226"/>
      <c r="AB199" s="226"/>
      <c r="AC199" s="226"/>
      <c r="AD199" s="226"/>
      <c r="AE199" s="226"/>
      <c r="AF199" s="226"/>
      <c r="AG199" s="226"/>
      <c r="AH199" s="226"/>
      <c r="AI199" s="226"/>
    </row>
    <row r="200" spans="1:35">
      <c r="A200" s="226" t="str">
        <f t="shared" si="14"/>
        <v>MARS</v>
      </c>
      <c r="B200" s="226">
        <f t="shared" si="12"/>
        <v>11</v>
      </c>
      <c r="C200" s="226" t="str">
        <f t="shared" si="13"/>
        <v>SAMEDI</v>
      </c>
      <c r="D200" s="13">
        <v>43540</v>
      </c>
      <c r="E200" s="17"/>
      <c r="F200" s="17"/>
      <c r="G200" s="17"/>
      <c r="H200" s="17"/>
      <c r="I200" s="226"/>
      <c r="J200" s="226"/>
      <c r="K200" s="226"/>
      <c r="L200" s="226"/>
      <c r="M200" s="226"/>
      <c r="N200" s="226"/>
      <c r="O200" s="226"/>
      <c r="P200" s="226"/>
      <c r="Q200" s="226" t="str">
        <f t="shared" si="15"/>
        <v>043540</v>
      </c>
      <c r="R200" s="240"/>
      <c r="S200" s="226"/>
      <c r="T200" s="226"/>
      <c r="U200" s="226"/>
      <c r="V200" s="226"/>
      <c r="W200" s="226"/>
      <c r="X200" s="226"/>
      <c r="Y200" s="226"/>
      <c r="Z200" s="226"/>
      <c r="AA200" s="226"/>
      <c r="AB200" s="226"/>
      <c r="AC200" s="226"/>
      <c r="AD200" s="226"/>
      <c r="AE200" s="226"/>
      <c r="AF200" s="226"/>
      <c r="AG200" s="226"/>
      <c r="AH200" s="226"/>
      <c r="AI200" s="226"/>
    </row>
    <row r="201" spans="1:35">
      <c r="A201" s="226" t="str">
        <f t="shared" si="14"/>
        <v>MARS</v>
      </c>
      <c r="B201" s="226">
        <f t="shared" si="12"/>
        <v>12</v>
      </c>
      <c r="C201" s="226" t="str">
        <f t="shared" si="13"/>
        <v>DIMANCHE</v>
      </c>
      <c r="D201" s="13">
        <v>43541</v>
      </c>
      <c r="E201" s="17"/>
      <c r="F201" s="17"/>
      <c r="G201" s="17"/>
      <c r="H201" s="17"/>
      <c r="I201" s="226"/>
      <c r="J201" s="226"/>
      <c r="K201" s="226"/>
      <c r="L201" s="226"/>
      <c r="M201" s="226"/>
      <c r="N201" s="226"/>
      <c r="O201" s="226"/>
      <c r="P201" s="226"/>
      <c r="Q201" s="226" t="str">
        <f t="shared" si="15"/>
        <v>043541</v>
      </c>
      <c r="R201" s="240"/>
      <c r="S201" s="226"/>
      <c r="T201" s="226"/>
      <c r="U201" s="226"/>
      <c r="V201" s="226"/>
      <c r="W201" s="226"/>
      <c r="X201" s="226"/>
      <c r="Y201" s="226"/>
      <c r="Z201" s="226"/>
      <c r="AA201" s="226"/>
      <c r="AB201" s="226"/>
      <c r="AC201" s="226"/>
      <c r="AD201" s="226"/>
      <c r="AE201" s="226"/>
      <c r="AF201" s="226"/>
      <c r="AG201" s="226"/>
      <c r="AH201" s="226"/>
      <c r="AI201" s="226"/>
    </row>
    <row r="202" spans="1:35">
      <c r="A202" s="226" t="str">
        <f t="shared" si="14"/>
        <v>MARS</v>
      </c>
      <c r="B202" s="226">
        <f t="shared" si="12"/>
        <v>12</v>
      </c>
      <c r="C202" s="226" t="str">
        <f t="shared" si="13"/>
        <v>LUNDI</v>
      </c>
      <c r="D202" s="13">
        <v>43542</v>
      </c>
      <c r="E202" s="17"/>
      <c r="F202" s="17"/>
      <c r="G202" s="17"/>
      <c r="H202" s="17"/>
      <c r="I202" s="226"/>
      <c r="J202" s="226"/>
      <c r="K202" s="226"/>
      <c r="L202" s="226"/>
      <c r="M202" s="226"/>
      <c r="N202" s="226"/>
      <c r="O202" s="226"/>
      <c r="P202" s="226"/>
      <c r="Q202" s="226" t="str">
        <f t="shared" si="15"/>
        <v>043542</v>
      </c>
      <c r="R202" s="240"/>
      <c r="S202" s="226"/>
      <c r="T202" s="226"/>
      <c r="U202" s="226"/>
      <c r="V202" s="226"/>
      <c r="W202" s="226"/>
      <c r="X202" s="226"/>
      <c r="Y202" s="226"/>
      <c r="Z202" s="226"/>
      <c r="AA202" s="226"/>
      <c r="AB202" s="226"/>
      <c r="AC202" s="226"/>
      <c r="AD202" s="226"/>
      <c r="AE202" s="226"/>
      <c r="AF202" s="226"/>
      <c r="AG202" s="226"/>
      <c r="AH202" s="226"/>
      <c r="AI202" s="226"/>
    </row>
    <row r="203" spans="1:35">
      <c r="A203" s="226" t="str">
        <f t="shared" si="14"/>
        <v>MARS</v>
      </c>
      <c r="B203" s="226">
        <f t="shared" si="12"/>
        <v>12</v>
      </c>
      <c r="C203" s="226" t="str">
        <f t="shared" si="13"/>
        <v>MARDI</v>
      </c>
      <c r="D203" s="13">
        <v>43543</v>
      </c>
      <c r="E203" s="17"/>
      <c r="F203" s="17"/>
      <c r="G203" s="17"/>
      <c r="H203" s="17"/>
      <c r="I203" s="226"/>
      <c r="J203" s="226"/>
      <c r="K203" s="226"/>
      <c r="L203" s="226"/>
      <c r="M203" s="226"/>
      <c r="N203" s="226"/>
      <c r="O203" s="226"/>
      <c r="P203" s="226"/>
      <c r="Q203" s="226" t="str">
        <f t="shared" si="15"/>
        <v>043543</v>
      </c>
      <c r="R203" s="240"/>
      <c r="S203" s="226"/>
      <c r="T203" s="226"/>
      <c r="U203" s="226"/>
      <c r="V203" s="226"/>
      <c r="W203" s="226"/>
      <c r="X203" s="226"/>
      <c r="Y203" s="226"/>
      <c r="Z203" s="226"/>
      <c r="AA203" s="226"/>
      <c r="AB203" s="226"/>
      <c r="AC203" s="226"/>
      <c r="AD203" s="226"/>
      <c r="AE203" s="226"/>
      <c r="AF203" s="226"/>
      <c r="AG203" s="226"/>
      <c r="AH203" s="226"/>
      <c r="AI203" s="226"/>
    </row>
    <row r="204" spans="1:35">
      <c r="A204" s="226" t="str">
        <f t="shared" si="14"/>
        <v>MARS</v>
      </c>
      <c r="B204" s="226">
        <f t="shared" si="12"/>
        <v>12</v>
      </c>
      <c r="C204" s="226" t="str">
        <f t="shared" si="13"/>
        <v>MERCREDI</v>
      </c>
      <c r="D204" s="13">
        <v>43544</v>
      </c>
      <c r="E204" s="17"/>
      <c r="F204" s="17"/>
      <c r="G204" s="17"/>
      <c r="H204" s="17"/>
      <c r="I204" s="226"/>
      <c r="J204" s="226"/>
      <c r="K204" s="226"/>
      <c r="L204" s="226"/>
      <c r="M204" s="226"/>
      <c r="N204" s="226"/>
      <c r="O204" s="226"/>
      <c r="P204" s="226"/>
      <c r="Q204" s="226" t="str">
        <f t="shared" si="15"/>
        <v>043544</v>
      </c>
      <c r="R204" s="240"/>
      <c r="S204" s="226"/>
      <c r="T204" s="226"/>
      <c r="U204" s="226"/>
      <c r="V204" s="226"/>
      <c r="W204" s="226"/>
      <c r="X204" s="226"/>
      <c r="Y204" s="226"/>
      <c r="Z204" s="226"/>
      <c r="AA204" s="226"/>
      <c r="AB204" s="226"/>
      <c r="AC204" s="226"/>
      <c r="AD204" s="226"/>
      <c r="AE204" s="226"/>
      <c r="AF204" s="226"/>
      <c r="AG204" s="226"/>
      <c r="AH204" s="226"/>
      <c r="AI204" s="226"/>
    </row>
    <row r="205" spans="1:35">
      <c r="A205" s="226" t="str">
        <f t="shared" si="14"/>
        <v>MARS</v>
      </c>
      <c r="B205" s="226">
        <f t="shared" si="12"/>
        <v>12</v>
      </c>
      <c r="C205" s="226" t="str">
        <f t="shared" si="13"/>
        <v>JEUDI</v>
      </c>
      <c r="D205" s="13">
        <v>43545</v>
      </c>
      <c r="E205" s="17"/>
      <c r="F205" s="17"/>
      <c r="G205" s="17"/>
      <c r="H205" s="17"/>
      <c r="I205" s="226"/>
      <c r="J205" s="226"/>
      <c r="K205" s="226"/>
      <c r="L205" s="226"/>
      <c r="M205" s="226"/>
      <c r="N205" s="226"/>
      <c r="O205" s="226"/>
      <c r="P205" s="226"/>
      <c r="Q205" s="226" t="str">
        <f t="shared" si="15"/>
        <v>043545</v>
      </c>
      <c r="R205" s="240"/>
      <c r="S205" s="226"/>
      <c r="T205" s="226"/>
      <c r="U205" s="226"/>
      <c r="V205" s="226"/>
      <c r="W205" s="226"/>
      <c r="X205" s="226"/>
      <c r="Y205" s="226"/>
      <c r="Z205" s="226"/>
      <c r="AA205" s="226"/>
      <c r="AB205" s="226"/>
      <c r="AC205" s="226"/>
      <c r="AD205" s="226"/>
      <c r="AE205" s="226"/>
      <c r="AF205" s="226"/>
      <c r="AG205" s="226"/>
      <c r="AH205" s="226"/>
      <c r="AI205" s="226"/>
    </row>
    <row r="206" spans="1:35">
      <c r="A206" s="226" t="str">
        <f t="shared" si="14"/>
        <v>MARS</v>
      </c>
      <c r="B206" s="226">
        <f t="shared" si="12"/>
        <v>12</v>
      </c>
      <c r="C206" s="226" t="str">
        <f t="shared" si="13"/>
        <v>VENDREDI</v>
      </c>
      <c r="D206" s="13">
        <v>43546</v>
      </c>
      <c r="E206" s="17"/>
      <c r="F206" s="17"/>
      <c r="G206" s="17"/>
      <c r="H206" s="17"/>
      <c r="I206" s="226"/>
      <c r="J206" s="226"/>
      <c r="K206" s="226"/>
      <c r="L206" s="226"/>
      <c r="M206" s="226"/>
      <c r="N206" s="226"/>
      <c r="O206" s="226"/>
      <c r="P206" s="226"/>
      <c r="Q206" s="226" t="str">
        <f t="shared" si="15"/>
        <v>043546</v>
      </c>
      <c r="R206" s="240"/>
      <c r="S206" s="226"/>
      <c r="T206" s="226"/>
      <c r="U206" s="226"/>
      <c r="V206" s="226"/>
      <c r="W206" s="226"/>
      <c r="X206" s="226"/>
      <c r="Y206" s="226"/>
      <c r="Z206" s="226"/>
      <c r="AA206" s="226"/>
      <c r="AB206" s="226"/>
      <c r="AC206" s="226"/>
      <c r="AD206" s="226"/>
      <c r="AE206" s="226"/>
      <c r="AF206" s="226"/>
      <c r="AG206" s="226"/>
      <c r="AH206" s="226"/>
      <c r="AI206" s="226"/>
    </row>
    <row r="207" spans="1:35">
      <c r="A207" s="226" t="str">
        <f t="shared" si="14"/>
        <v>MARS</v>
      </c>
      <c r="B207" s="226">
        <f t="shared" si="12"/>
        <v>12</v>
      </c>
      <c r="C207" s="226" t="str">
        <f t="shared" si="13"/>
        <v>SAMEDI</v>
      </c>
      <c r="D207" s="13">
        <v>43547</v>
      </c>
      <c r="E207" s="17"/>
      <c r="F207" s="17"/>
      <c r="G207" s="17"/>
      <c r="H207" s="17"/>
      <c r="I207" s="226"/>
      <c r="J207" s="226"/>
      <c r="K207" s="226"/>
      <c r="L207" s="226"/>
      <c r="M207" s="226"/>
      <c r="N207" s="226"/>
      <c r="O207" s="226"/>
      <c r="P207" s="226"/>
      <c r="Q207" s="226" t="str">
        <f t="shared" si="15"/>
        <v>043547</v>
      </c>
      <c r="R207" s="240"/>
      <c r="S207" s="226"/>
      <c r="T207" s="226"/>
      <c r="U207" s="226"/>
      <c r="V207" s="226"/>
      <c r="W207" s="226"/>
      <c r="X207" s="226"/>
      <c r="Y207" s="226"/>
      <c r="Z207" s="226"/>
      <c r="AA207" s="226"/>
      <c r="AB207" s="226"/>
      <c r="AC207" s="226"/>
      <c r="AD207" s="226"/>
      <c r="AE207" s="226"/>
      <c r="AF207" s="226"/>
      <c r="AG207" s="226"/>
      <c r="AH207" s="226"/>
      <c r="AI207" s="226"/>
    </row>
    <row r="208" spans="1:35">
      <c r="A208" s="226" t="str">
        <f t="shared" si="14"/>
        <v>MARS</v>
      </c>
      <c r="B208" s="226">
        <f t="shared" si="12"/>
        <v>13</v>
      </c>
      <c r="C208" s="226" t="str">
        <f t="shared" si="13"/>
        <v>DIMANCHE</v>
      </c>
      <c r="D208" s="13">
        <v>43548</v>
      </c>
      <c r="E208" s="17"/>
      <c r="F208" s="17"/>
      <c r="G208" s="17"/>
      <c r="H208" s="17"/>
      <c r="I208" s="226"/>
      <c r="J208" s="226"/>
      <c r="K208" s="226"/>
      <c r="L208" s="226"/>
      <c r="M208" s="226"/>
      <c r="N208" s="226"/>
      <c r="O208" s="226"/>
      <c r="P208" s="226"/>
      <c r="Q208" s="226" t="str">
        <f t="shared" si="15"/>
        <v>043548</v>
      </c>
      <c r="R208" s="240"/>
      <c r="S208" s="226"/>
      <c r="T208" s="226"/>
      <c r="U208" s="226"/>
      <c r="V208" s="226"/>
      <c r="W208" s="226"/>
      <c r="X208" s="226"/>
      <c r="Y208" s="226"/>
      <c r="Z208" s="226"/>
      <c r="AA208" s="226"/>
      <c r="AB208" s="226"/>
      <c r="AC208" s="226"/>
      <c r="AD208" s="226"/>
      <c r="AE208" s="226"/>
      <c r="AF208" s="226"/>
      <c r="AG208" s="226"/>
      <c r="AH208" s="226"/>
      <c r="AI208" s="226"/>
    </row>
    <row r="209" spans="1:35">
      <c r="A209" s="226" t="str">
        <f t="shared" si="14"/>
        <v>MARS</v>
      </c>
      <c r="B209" s="226">
        <f t="shared" ref="B209:B272" si="16">WEEKNUM(D209)</f>
        <v>13</v>
      </c>
      <c r="C209" s="226" t="str">
        <f t="shared" si="13"/>
        <v>LUNDI</v>
      </c>
      <c r="D209" s="13">
        <v>43549</v>
      </c>
      <c r="E209" s="17"/>
      <c r="F209" s="17"/>
      <c r="G209" s="17"/>
      <c r="H209" s="17"/>
      <c r="I209" s="226"/>
      <c r="J209" s="226"/>
      <c r="K209" s="226"/>
      <c r="L209" s="226"/>
      <c r="M209" s="226"/>
      <c r="N209" s="226"/>
      <c r="O209" s="226"/>
      <c r="P209" s="226"/>
      <c r="Q209" s="226" t="str">
        <f t="shared" si="15"/>
        <v>043549</v>
      </c>
      <c r="R209" s="240"/>
      <c r="S209" s="226"/>
      <c r="T209" s="226"/>
      <c r="U209" s="226"/>
      <c r="V209" s="226"/>
      <c r="W209" s="226"/>
      <c r="X209" s="226"/>
      <c r="Y209" s="226"/>
      <c r="Z209" s="226"/>
      <c r="AA209" s="226"/>
      <c r="AB209" s="226"/>
      <c r="AC209" s="226"/>
      <c r="AD209" s="226"/>
      <c r="AE209" s="226"/>
      <c r="AF209" s="226"/>
      <c r="AG209" s="226"/>
      <c r="AH209" s="226"/>
      <c r="AI209" s="226"/>
    </row>
    <row r="210" spans="1:35">
      <c r="A210" s="226" t="str">
        <f t="shared" si="14"/>
        <v>MARS</v>
      </c>
      <c r="B210" s="226">
        <f t="shared" si="16"/>
        <v>13</v>
      </c>
      <c r="C210" s="226" t="str">
        <f t="shared" si="13"/>
        <v>MARDI</v>
      </c>
      <c r="D210" s="13">
        <v>43550</v>
      </c>
      <c r="E210" s="17"/>
      <c r="F210" s="17"/>
      <c r="G210" s="17"/>
      <c r="H210" s="17"/>
      <c r="I210" s="226"/>
      <c r="J210" s="226"/>
      <c r="K210" s="226"/>
      <c r="L210" s="226"/>
      <c r="M210" s="226"/>
      <c r="N210" s="226"/>
      <c r="O210" s="226"/>
      <c r="P210" s="226"/>
      <c r="Q210" s="226" t="str">
        <f t="shared" si="15"/>
        <v>043550</v>
      </c>
      <c r="R210" s="240"/>
      <c r="S210" s="226"/>
      <c r="T210" s="226"/>
      <c r="U210" s="226"/>
      <c r="V210" s="226"/>
      <c r="W210" s="226"/>
      <c r="X210" s="226"/>
      <c r="Y210" s="226"/>
      <c r="Z210" s="226"/>
      <c r="AA210" s="226"/>
      <c r="AB210" s="226"/>
      <c r="AC210" s="226"/>
      <c r="AD210" s="226"/>
      <c r="AE210" s="226"/>
      <c r="AF210" s="226"/>
      <c r="AG210" s="226"/>
      <c r="AH210" s="226"/>
      <c r="AI210" s="226"/>
    </row>
    <row r="211" spans="1:35">
      <c r="A211" s="226" t="str">
        <f t="shared" si="14"/>
        <v>MARS</v>
      </c>
      <c r="B211" s="226">
        <f t="shared" si="16"/>
        <v>13</v>
      </c>
      <c r="C211" s="226" t="str">
        <f t="shared" si="13"/>
        <v>MERCREDI</v>
      </c>
      <c r="D211" s="13">
        <v>43551</v>
      </c>
      <c r="E211" s="17"/>
      <c r="F211" s="17"/>
      <c r="G211" s="17"/>
      <c r="H211" s="17"/>
      <c r="I211" s="226"/>
      <c r="J211" s="226"/>
      <c r="K211" s="226"/>
      <c r="L211" s="226"/>
      <c r="M211" s="226"/>
      <c r="N211" s="226"/>
      <c r="O211" s="226"/>
      <c r="P211" s="226"/>
      <c r="Q211" s="226" t="str">
        <f t="shared" si="15"/>
        <v>043551</v>
      </c>
      <c r="R211" s="240"/>
      <c r="S211" s="226"/>
      <c r="T211" s="226"/>
      <c r="U211" s="226"/>
      <c r="V211" s="226"/>
      <c r="W211" s="226"/>
      <c r="X211" s="226"/>
      <c r="Y211" s="226"/>
      <c r="Z211" s="226"/>
      <c r="AA211" s="226"/>
      <c r="AB211" s="226"/>
      <c r="AC211" s="226"/>
      <c r="AD211" s="226"/>
      <c r="AE211" s="226"/>
      <c r="AF211" s="226"/>
      <c r="AG211" s="226"/>
      <c r="AH211" s="226"/>
      <c r="AI211" s="226"/>
    </row>
    <row r="212" spans="1:35">
      <c r="A212" s="226" t="str">
        <f t="shared" si="14"/>
        <v>MARS</v>
      </c>
      <c r="B212" s="226">
        <f t="shared" si="16"/>
        <v>13</v>
      </c>
      <c r="C212" s="226" t="str">
        <f t="shared" si="13"/>
        <v>JEUDI</v>
      </c>
      <c r="D212" s="13">
        <v>43552</v>
      </c>
      <c r="E212" s="17"/>
      <c r="F212" s="17"/>
      <c r="G212" s="17"/>
      <c r="H212" s="17"/>
      <c r="I212" s="226"/>
      <c r="J212" s="226"/>
      <c r="K212" s="226"/>
      <c r="L212" s="226"/>
      <c r="M212" s="226"/>
      <c r="N212" s="226"/>
      <c r="O212" s="226"/>
      <c r="P212" s="226"/>
      <c r="Q212" s="226" t="str">
        <f t="shared" si="15"/>
        <v>043552</v>
      </c>
      <c r="R212" s="240"/>
      <c r="S212" s="226"/>
      <c r="T212" s="226"/>
      <c r="U212" s="226"/>
      <c r="V212" s="226"/>
      <c r="W212" s="226"/>
      <c r="X212" s="226"/>
      <c r="Y212" s="226"/>
      <c r="Z212" s="226"/>
      <c r="AA212" s="226"/>
      <c r="AB212" s="226"/>
      <c r="AC212" s="226"/>
      <c r="AD212" s="226"/>
      <c r="AE212" s="226"/>
      <c r="AF212" s="226"/>
      <c r="AG212" s="226"/>
      <c r="AH212" s="226"/>
      <c r="AI212" s="226"/>
    </row>
    <row r="213" spans="1:35">
      <c r="A213" s="226" t="str">
        <f t="shared" si="14"/>
        <v>MARS</v>
      </c>
      <c r="B213" s="226">
        <f t="shared" si="16"/>
        <v>13</v>
      </c>
      <c r="C213" s="226" t="str">
        <f t="shared" si="13"/>
        <v>VENDREDI</v>
      </c>
      <c r="D213" s="13">
        <v>43553</v>
      </c>
      <c r="E213" s="17"/>
      <c r="F213" s="17"/>
      <c r="G213" s="17"/>
      <c r="H213" s="17"/>
      <c r="I213" s="226"/>
      <c r="J213" s="226"/>
      <c r="K213" s="226"/>
      <c r="L213" s="226"/>
      <c r="M213" s="226"/>
      <c r="N213" s="226"/>
      <c r="O213" s="226"/>
      <c r="P213" s="226"/>
      <c r="Q213" s="226" t="str">
        <f t="shared" si="15"/>
        <v>043553</v>
      </c>
      <c r="R213" s="240"/>
      <c r="S213" s="226"/>
      <c r="T213" s="226"/>
      <c r="U213" s="226"/>
      <c r="V213" s="226"/>
      <c r="W213" s="226"/>
      <c r="X213" s="226"/>
      <c r="Y213" s="226"/>
      <c r="Z213" s="226"/>
      <c r="AA213" s="226"/>
      <c r="AB213" s="226"/>
      <c r="AC213" s="226"/>
      <c r="AD213" s="226"/>
      <c r="AE213" s="226"/>
      <c r="AF213" s="226"/>
      <c r="AG213" s="226"/>
      <c r="AH213" s="226"/>
      <c r="AI213" s="226"/>
    </row>
    <row r="214" spans="1:35">
      <c r="A214" s="226" t="str">
        <f t="shared" si="14"/>
        <v>MARS</v>
      </c>
      <c r="B214" s="226">
        <f t="shared" si="16"/>
        <v>13</v>
      </c>
      <c r="C214" s="226" t="str">
        <f t="shared" si="13"/>
        <v>SAMEDI</v>
      </c>
      <c r="D214" s="13">
        <v>43554</v>
      </c>
      <c r="E214" s="17"/>
      <c r="F214" s="17"/>
      <c r="G214" s="17"/>
      <c r="H214" s="17"/>
      <c r="I214" s="226"/>
      <c r="J214" s="226"/>
      <c r="K214" s="226"/>
      <c r="L214" s="226"/>
      <c r="M214" s="226"/>
      <c r="N214" s="226"/>
      <c r="O214" s="226"/>
      <c r="P214" s="226"/>
      <c r="Q214" s="226" t="str">
        <f t="shared" si="15"/>
        <v>043554</v>
      </c>
      <c r="R214" s="240"/>
      <c r="S214" s="226"/>
      <c r="T214" s="226"/>
      <c r="U214" s="226"/>
      <c r="V214" s="226"/>
      <c r="W214" s="226"/>
      <c r="X214" s="226"/>
      <c r="Y214" s="226"/>
      <c r="Z214" s="226"/>
      <c r="AA214" s="226"/>
      <c r="AB214" s="226"/>
      <c r="AC214" s="226"/>
      <c r="AD214" s="226"/>
      <c r="AE214" s="226"/>
      <c r="AF214" s="226"/>
      <c r="AG214" s="226"/>
      <c r="AH214" s="226"/>
      <c r="AI214" s="226"/>
    </row>
    <row r="215" spans="1:35">
      <c r="A215" s="226" t="str">
        <f t="shared" si="14"/>
        <v>MARS</v>
      </c>
      <c r="B215" s="226">
        <f t="shared" si="16"/>
        <v>14</v>
      </c>
      <c r="C215" s="226" t="str">
        <f t="shared" si="13"/>
        <v>DIMANCHE</v>
      </c>
      <c r="D215" s="13">
        <v>43555</v>
      </c>
      <c r="E215" s="17"/>
      <c r="F215" s="17"/>
      <c r="G215" s="17"/>
      <c r="H215" s="17"/>
      <c r="I215" s="226"/>
      <c r="J215" s="226"/>
      <c r="K215" s="226"/>
      <c r="L215" s="226"/>
      <c r="M215" s="226"/>
      <c r="N215" s="226"/>
      <c r="O215" s="226"/>
      <c r="P215" s="226"/>
      <c r="Q215" s="226" t="str">
        <f t="shared" si="15"/>
        <v>043555</v>
      </c>
      <c r="R215" s="240"/>
      <c r="S215" s="226"/>
      <c r="T215" s="226"/>
      <c r="U215" s="226"/>
      <c r="V215" s="226"/>
      <c r="W215" s="226"/>
      <c r="X215" s="226"/>
      <c r="Y215" s="226"/>
      <c r="Z215" s="226"/>
      <c r="AA215" s="226"/>
      <c r="AB215" s="226"/>
      <c r="AC215" s="226"/>
      <c r="AD215" s="226"/>
      <c r="AE215" s="226"/>
      <c r="AF215" s="226"/>
      <c r="AG215" s="226"/>
      <c r="AH215" s="226"/>
      <c r="AI215" s="226"/>
    </row>
    <row r="216" spans="1:35">
      <c r="A216" s="226" t="str">
        <f t="shared" si="14"/>
        <v>AVRIL</v>
      </c>
      <c r="B216" s="226">
        <f t="shared" si="16"/>
        <v>14</v>
      </c>
      <c r="C216" s="226" t="str">
        <f t="shared" si="13"/>
        <v>LUNDI</v>
      </c>
      <c r="D216" s="13">
        <v>43556</v>
      </c>
      <c r="E216" s="17"/>
      <c r="F216" s="17"/>
      <c r="G216" s="17"/>
      <c r="H216" s="17"/>
      <c r="I216" s="226"/>
      <c r="J216" s="226"/>
      <c r="K216" s="226"/>
      <c r="L216" s="226"/>
      <c r="M216" s="226"/>
      <c r="N216" s="226"/>
      <c r="O216" s="226"/>
      <c r="P216" s="226"/>
      <c r="Q216" s="226" t="str">
        <f t="shared" si="15"/>
        <v>043556</v>
      </c>
      <c r="R216" s="241"/>
      <c r="S216" s="226"/>
      <c r="T216" s="226"/>
      <c r="U216" s="226"/>
      <c r="V216" s="226"/>
      <c r="W216" s="226"/>
      <c r="X216" s="226"/>
      <c r="Y216" s="226"/>
      <c r="Z216" s="226"/>
      <c r="AA216" s="226"/>
      <c r="AB216" s="226"/>
      <c r="AC216" s="226"/>
      <c r="AD216" s="226"/>
      <c r="AE216" s="226"/>
      <c r="AF216" s="226"/>
      <c r="AG216" s="226"/>
      <c r="AH216" s="226"/>
      <c r="AI216" s="226"/>
    </row>
    <row r="217" spans="1:35">
      <c r="A217" s="226" t="str">
        <f t="shared" si="14"/>
        <v>AVRIL</v>
      </c>
      <c r="B217" s="226">
        <f t="shared" si="16"/>
        <v>14</v>
      </c>
      <c r="C217" s="226" t="str">
        <f t="shared" si="13"/>
        <v>MARDI</v>
      </c>
      <c r="D217" s="13">
        <v>43557</v>
      </c>
      <c r="E217" s="17"/>
      <c r="F217" s="17"/>
      <c r="G217" s="17"/>
      <c r="H217" s="17"/>
      <c r="I217" s="226"/>
      <c r="J217" s="226"/>
      <c r="K217" s="226"/>
      <c r="L217" s="226"/>
      <c r="M217" s="226"/>
      <c r="N217" s="226"/>
      <c r="O217" s="226"/>
      <c r="P217" s="226"/>
      <c r="Q217" s="226" t="str">
        <f t="shared" si="15"/>
        <v>043557</v>
      </c>
      <c r="R217" s="241"/>
      <c r="S217" s="226"/>
      <c r="T217" s="226"/>
      <c r="U217" s="226"/>
      <c r="V217" s="226"/>
      <c r="W217" s="226"/>
      <c r="X217" s="226"/>
      <c r="Y217" s="226"/>
      <c r="Z217" s="226"/>
      <c r="AA217" s="226"/>
      <c r="AB217" s="226"/>
      <c r="AC217" s="226"/>
      <c r="AD217" s="226"/>
      <c r="AE217" s="226"/>
      <c r="AF217" s="226"/>
      <c r="AG217" s="226"/>
      <c r="AH217" s="226"/>
      <c r="AI217" s="226"/>
    </row>
    <row r="218" spans="1:35">
      <c r="A218" s="226" t="str">
        <f t="shared" si="14"/>
        <v>AVRIL</v>
      </c>
      <c r="B218" s="226">
        <f t="shared" si="16"/>
        <v>14</v>
      </c>
      <c r="C218" s="226" t="str">
        <f t="shared" si="13"/>
        <v>MERCREDI</v>
      </c>
      <c r="D218" s="13">
        <v>43558</v>
      </c>
      <c r="E218" s="17"/>
      <c r="F218" s="17"/>
      <c r="G218" s="17"/>
      <c r="H218" s="17"/>
      <c r="I218" s="226"/>
      <c r="J218" s="226"/>
      <c r="K218" s="226"/>
      <c r="L218" s="226"/>
      <c r="M218" s="226"/>
      <c r="N218" s="226"/>
      <c r="O218" s="226"/>
      <c r="P218" s="226"/>
      <c r="Q218" s="226" t="str">
        <f t="shared" si="15"/>
        <v>043558</v>
      </c>
      <c r="R218" s="241"/>
      <c r="S218" s="226"/>
      <c r="T218" s="226"/>
      <c r="U218" s="226"/>
      <c r="V218" s="226"/>
      <c r="W218" s="226"/>
      <c r="X218" s="226"/>
      <c r="Y218" s="226"/>
      <c r="Z218" s="226"/>
      <c r="AA218" s="226"/>
      <c r="AB218" s="226"/>
      <c r="AC218" s="226"/>
      <c r="AD218" s="226"/>
      <c r="AE218" s="226"/>
      <c r="AF218" s="226"/>
      <c r="AG218" s="226"/>
      <c r="AH218" s="226"/>
      <c r="AI218" s="226"/>
    </row>
    <row r="219" spans="1:35">
      <c r="A219" s="226" t="str">
        <f t="shared" si="14"/>
        <v>AVRIL</v>
      </c>
      <c r="B219" s="226">
        <f t="shared" si="16"/>
        <v>14</v>
      </c>
      <c r="C219" s="226" t="str">
        <f t="shared" si="13"/>
        <v>JEUDI</v>
      </c>
      <c r="D219" s="13">
        <v>43559</v>
      </c>
      <c r="E219" s="17"/>
      <c r="F219" s="17"/>
      <c r="G219" s="17"/>
      <c r="H219" s="17"/>
      <c r="I219" s="226"/>
      <c r="J219" s="226"/>
      <c r="K219" s="226"/>
      <c r="L219" s="226"/>
      <c r="M219" s="226"/>
      <c r="N219" s="226"/>
      <c r="O219" s="226"/>
      <c r="P219" s="226"/>
      <c r="Q219" s="226" t="str">
        <f t="shared" si="15"/>
        <v>043559</v>
      </c>
      <c r="R219" s="241"/>
      <c r="S219" s="226"/>
      <c r="T219" s="226"/>
      <c r="U219" s="226"/>
      <c r="V219" s="226"/>
      <c r="W219" s="226"/>
      <c r="X219" s="226"/>
      <c r="Y219" s="226"/>
      <c r="Z219" s="226"/>
      <c r="AA219" s="226"/>
      <c r="AB219" s="226"/>
      <c r="AC219" s="226"/>
      <c r="AD219" s="226"/>
      <c r="AE219" s="226"/>
      <c r="AF219" s="226"/>
      <c r="AG219" s="226"/>
      <c r="AH219" s="226"/>
      <c r="AI219" s="226"/>
    </row>
    <row r="220" spans="1:35">
      <c r="A220" s="226" t="str">
        <f t="shared" si="14"/>
        <v>AVRIL</v>
      </c>
      <c r="B220" s="226">
        <f t="shared" si="16"/>
        <v>14</v>
      </c>
      <c r="C220" s="226" t="str">
        <f t="shared" si="13"/>
        <v>VENDREDI</v>
      </c>
      <c r="D220" s="13">
        <v>43560</v>
      </c>
      <c r="E220" s="17"/>
      <c r="F220" s="17"/>
      <c r="G220" s="17"/>
      <c r="H220" s="17"/>
      <c r="I220" s="226"/>
      <c r="J220" s="226"/>
      <c r="K220" s="226"/>
      <c r="L220" s="226"/>
      <c r="M220" s="226"/>
      <c r="N220" s="226"/>
      <c r="O220" s="226"/>
      <c r="P220" s="226"/>
      <c r="Q220" s="226" t="str">
        <f t="shared" si="15"/>
        <v>043560</v>
      </c>
      <c r="R220" s="241"/>
      <c r="S220" s="226"/>
      <c r="T220" s="226"/>
      <c r="U220" s="226"/>
      <c r="V220" s="226"/>
      <c r="W220" s="226"/>
      <c r="X220" s="226"/>
      <c r="Y220" s="226"/>
      <c r="Z220" s="226"/>
      <c r="AA220" s="226"/>
      <c r="AB220" s="226"/>
      <c r="AC220" s="226"/>
      <c r="AD220" s="226"/>
      <c r="AE220" s="226"/>
      <c r="AF220" s="226"/>
      <c r="AG220" s="226"/>
      <c r="AH220" s="226"/>
      <c r="AI220" s="226"/>
    </row>
    <row r="221" spans="1:35">
      <c r="A221" s="226" t="str">
        <f t="shared" si="14"/>
        <v>AVRIL</v>
      </c>
      <c r="B221" s="226">
        <f t="shared" si="16"/>
        <v>14</v>
      </c>
      <c r="C221" s="226" t="str">
        <f t="shared" si="13"/>
        <v>SAMEDI</v>
      </c>
      <c r="D221" s="13">
        <v>43561</v>
      </c>
      <c r="E221" s="17"/>
      <c r="F221" s="17"/>
      <c r="G221" s="17"/>
      <c r="H221" s="17"/>
      <c r="I221" s="226"/>
      <c r="J221" s="226"/>
      <c r="K221" s="226"/>
      <c r="L221" s="226"/>
      <c r="M221" s="226"/>
      <c r="N221" s="226"/>
      <c r="O221" s="226"/>
      <c r="P221" s="226"/>
      <c r="Q221" s="226" t="str">
        <f t="shared" si="15"/>
        <v>043561</v>
      </c>
      <c r="R221" s="241"/>
      <c r="S221" s="226"/>
      <c r="T221" s="226"/>
      <c r="U221" s="226"/>
      <c r="V221" s="226"/>
      <c r="W221" s="226"/>
      <c r="X221" s="226"/>
      <c r="Y221" s="226"/>
      <c r="Z221" s="226"/>
      <c r="AA221" s="226"/>
      <c r="AB221" s="226"/>
      <c r="AC221" s="226"/>
      <c r="AD221" s="226"/>
      <c r="AE221" s="226"/>
      <c r="AF221" s="226"/>
      <c r="AG221" s="226"/>
      <c r="AH221" s="226"/>
      <c r="AI221" s="226"/>
    </row>
    <row r="222" spans="1:35">
      <c r="A222" s="226" t="str">
        <f t="shared" si="14"/>
        <v>AVRIL</v>
      </c>
      <c r="B222" s="226">
        <f t="shared" si="16"/>
        <v>15</v>
      </c>
      <c r="C222" s="226" t="str">
        <f t="shared" si="13"/>
        <v>DIMANCHE</v>
      </c>
      <c r="D222" s="13">
        <v>43562</v>
      </c>
      <c r="E222" s="17"/>
      <c r="F222" s="17"/>
      <c r="G222" s="17"/>
      <c r="H222" s="17"/>
      <c r="I222" s="226"/>
      <c r="J222" s="226"/>
      <c r="K222" s="226"/>
      <c r="L222" s="226"/>
      <c r="M222" s="226"/>
      <c r="N222" s="226"/>
      <c r="O222" s="226"/>
      <c r="P222" s="226"/>
      <c r="Q222" s="226" t="str">
        <f t="shared" si="15"/>
        <v>043562</v>
      </c>
      <c r="R222" s="240"/>
      <c r="S222" s="226"/>
      <c r="T222" s="226"/>
      <c r="U222" s="226"/>
      <c r="V222" s="226"/>
      <c r="W222" s="226"/>
      <c r="X222" s="226"/>
      <c r="Y222" s="226"/>
      <c r="Z222" s="226"/>
      <c r="AA222" s="226"/>
      <c r="AB222" s="226"/>
      <c r="AC222" s="226"/>
      <c r="AD222" s="226"/>
      <c r="AE222" s="226"/>
      <c r="AF222" s="226"/>
      <c r="AG222" s="226"/>
      <c r="AH222" s="226"/>
      <c r="AI222" s="226"/>
    </row>
    <row r="223" spans="1:35">
      <c r="A223" s="226" t="str">
        <f t="shared" si="14"/>
        <v>AVRIL</v>
      </c>
      <c r="B223" s="226">
        <f t="shared" si="16"/>
        <v>15</v>
      </c>
      <c r="C223" s="226" t="str">
        <f t="shared" si="13"/>
        <v>LUNDI</v>
      </c>
      <c r="D223" s="13">
        <v>43563</v>
      </c>
      <c r="E223" s="17"/>
      <c r="F223" s="17"/>
      <c r="G223" s="17"/>
      <c r="H223" s="17"/>
      <c r="I223" s="226"/>
      <c r="J223" s="226"/>
      <c r="K223" s="226"/>
      <c r="L223" s="226"/>
      <c r="M223" s="226"/>
      <c r="N223" s="226"/>
      <c r="O223" s="226"/>
      <c r="P223" s="226"/>
      <c r="Q223" s="226" t="str">
        <f t="shared" si="15"/>
        <v>043563</v>
      </c>
      <c r="R223" s="241"/>
      <c r="S223" s="226"/>
      <c r="T223" s="226"/>
      <c r="U223" s="226"/>
      <c r="V223" s="226"/>
      <c r="W223" s="226"/>
      <c r="X223" s="226"/>
      <c r="Y223" s="226"/>
      <c r="Z223" s="226"/>
      <c r="AA223" s="226"/>
      <c r="AB223" s="226"/>
      <c r="AC223" s="226"/>
      <c r="AD223" s="226"/>
      <c r="AE223" s="226"/>
      <c r="AF223" s="226"/>
      <c r="AG223" s="226"/>
      <c r="AH223" s="226"/>
      <c r="AI223" s="226"/>
    </row>
    <row r="224" spans="1:35">
      <c r="A224" s="226" t="str">
        <f t="shared" si="14"/>
        <v>AVRIL</v>
      </c>
      <c r="B224" s="226">
        <f t="shared" si="16"/>
        <v>15</v>
      </c>
      <c r="C224" s="226" t="str">
        <f t="shared" si="13"/>
        <v>MARDI</v>
      </c>
      <c r="D224" s="13">
        <v>43564</v>
      </c>
      <c r="E224" s="17"/>
      <c r="F224" s="17"/>
      <c r="G224" s="17"/>
      <c r="H224" s="17"/>
      <c r="I224" s="226"/>
      <c r="J224" s="226"/>
      <c r="K224" s="226"/>
      <c r="L224" s="226"/>
      <c r="M224" s="226"/>
      <c r="N224" s="226"/>
      <c r="O224" s="226"/>
      <c r="P224" s="226"/>
      <c r="Q224" s="226" t="str">
        <f t="shared" si="15"/>
        <v>043564</v>
      </c>
      <c r="R224" s="241"/>
      <c r="S224" s="226"/>
      <c r="T224" s="226"/>
      <c r="U224" s="226"/>
      <c r="V224" s="226"/>
      <c r="W224" s="226"/>
      <c r="X224" s="226"/>
      <c r="Y224" s="226"/>
      <c r="Z224" s="226"/>
      <c r="AA224" s="226"/>
      <c r="AB224" s="226"/>
      <c r="AC224" s="226"/>
      <c r="AD224" s="226"/>
      <c r="AE224" s="226"/>
      <c r="AF224" s="226"/>
      <c r="AG224" s="226"/>
      <c r="AH224" s="226"/>
      <c r="AI224" s="226"/>
    </row>
    <row r="225" spans="1:35">
      <c r="A225" s="226" t="str">
        <f t="shared" si="14"/>
        <v>AVRIL</v>
      </c>
      <c r="B225" s="226">
        <f t="shared" si="16"/>
        <v>15</v>
      </c>
      <c r="C225" s="226" t="str">
        <f t="shared" si="13"/>
        <v>MERCREDI</v>
      </c>
      <c r="D225" s="13">
        <v>43565</v>
      </c>
      <c r="E225" s="17"/>
      <c r="F225" s="17"/>
      <c r="G225" s="17"/>
      <c r="H225" s="17"/>
      <c r="I225" s="226"/>
      <c r="J225" s="226"/>
      <c r="K225" s="226"/>
      <c r="L225" s="226"/>
      <c r="M225" s="226"/>
      <c r="N225" s="226"/>
      <c r="O225" s="226"/>
      <c r="P225" s="226"/>
      <c r="Q225" s="226" t="str">
        <f t="shared" si="15"/>
        <v>043565</v>
      </c>
      <c r="R225" s="241"/>
      <c r="S225" s="226"/>
      <c r="T225" s="226"/>
      <c r="U225" s="226"/>
      <c r="V225" s="226"/>
      <c r="W225" s="226"/>
      <c r="X225" s="226"/>
      <c r="Y225" s="226"/>
      <c r="Z225" s="226"/>
      <c r="AA225" s="226"/>
      <c r="AB225" s="226"/>
      <c r="AC225" s="226"/>
      <c r="AD225" s="226"/>
      <c r="AE225" s="226"/>
      <c r="AF225" s="226"/>
      <c r="AG225" s="226"/>
      <c r="AH225" s="226"/>
      <c r="AI225" s="226"/>
    </row>
    <row r="226" spans="1:35">
      <c r="A226" s="226" t="str">
        <f t="shared" si="14"/>
        <v>AVRIL</v>
      </c>
      <c r="B226" s="226">
        <f t="shared" si="16"/>
        <v>15</v>
      </c>
      <c r="C226" s="226" t="str">
        <f t="shared" si="13"/>
        <v>JEUDI</v>
      </c>
      <c r="D226" s="13">
        <v>43566</v>
      </c>
      <c r="E226" s="17"/>
      <c r="F226" s="17"/>
      <c r="G226" s="17"/>
      <c r="H226" s="17"/>
      <c r="I226" s="226"/>
      <c r="J226" s="226"/>
      <c r="K226" s="226"/>
      <c r="L226" s="226"/>
      <c r="M226" s="226"/>
      <c r="N226" s="226"/>
      <c r="O226" s="226"/>
      <c r="P226" s="226"/>
      <c r="Q226" s="226" t="str">
        <f t="shared" si="15"/>
        <v>043566</v>
      </c>
      <c r="R226" s="241"/>
      <c r="S226" s="226"/>
      <c r="T226" s="226"/>
      <c r="U226" s="226"/>
      <c r="V226" s="226"/>
      <c r="W226" s="226"/>
      <c r="X226" s="226"/>
      <c r="Y226" s="226"/>
      <c r="Z226" s="226"/>
      <c r="AA226" s="226"/>
      <c r="AB226" s="226"/>
      <c r="AC226" s="226"/>
      <c r="AD226" s="226"/>
      <c r="AE226" s="226"/>
      <c r="AF226" s="226"/>
      <c r="AG226" s="226"/>
      <c r="AH226" s="226"/>
      <c r="AI226" s="226"/>
    </row>
    <row r="227" spans="1:35">
      <c r="A227" s="226" t="str">
        <f t="shared" si="14"/>
        <v>AVRIL</v>
      </c>
      <c r="B227" s="226">
        <f t="shared" si="16"/>
        <v>15</v>
      </c>
      <c r="C227" s="226" t="str">
        <f t="shared" si="13"/>
        <v>VENDREDI</v>
      </c>
      <c r="D227" s="13">
        <v>43567</v>
      </c>
      <c r="E227" s="17"/>
      <c r="F227" s="17"/>
      <c r="G227" s="17"/>
      <c r="H227" s="17"/>
      <c r="I227" s="226"/>
      <c r="J227" s="226"/>
      <c r="K227" s="226"/>
      <c r="L227" s="226"/>
      <c r="M227" s="226"/>
      <c r="N227" s="226"/>
      <c r="O227" s="226"/>
      <c r="P227" s="226"/>
      <c r="Q227" s="226" t="str">
        <f t="shared" si="15"/>
        <v>043567</v>
      </c>
      <c r="R227" s="241"/>
      <c r="S227" s="226"/>
      <c r="T227" s="226"/>
      <c r="U227" s="226"/>
      <c r="V227" s="226"/>
      <c r="W227" s="226"/>
      <c r="X227" s="226"/>
      <c r="Y227" s="226"/>
      <c r="Z227" s="226"/>
      <c r="AA227" s="226"/>
      <c r="AB227" s="226"/>
      <c r="AC227" s="226"/>
      <c r="AD227" s="226"/>
      <c r="AE227" s="226"/>
      <c r="AF227" s="226"/>
      <c r="AG227" s="226"/>
      <c r="AH227" s="226"/>
      <c r="AI227" s="226"/>
    </row>
    <row r="228" spans="1:35">
      <c r="A228" s="226" t="str">
        <f t="shared" si="14"/>
        <v>AVRIL</v>
      </c>
      <c r="B228" s="226">
        <f t="shared" si="16"/>
        <v>15</v>
      </c>
      <c r="C228" s="226" t="str">
        <f t="shared" si="13"/>
        <v>SAMEDI</v>
      </c>
      <c r="D228" s="13">
        <v>43568</v>
      </c>
      <c r="E228" s="17"/>
      <c r="F228" s="17"/>
      <c r="G228" s="17"/>
      <c r="H228" s="17"/>
      <c r="I228" s="226"/>
      <c r="J228" s="226"/>
      <c r="K228" s="226"/>
      <c r="L228" s="226"/>
      <c r="M228" s="226"/>
      <c r="N228" s="226"/>
      <c r="O228" s="226"/>
      <c r="P228" s="226"/>
      <c r="Q228" s="226" t="str">
        <f t="shared" si="15"/>
        <v>043568</v>
      </c>
      <c r="R228" s="241"/>
      <c r="S228" s="226"/>
      <c r="T228" s="226"/>
      <c r="U228" s="226"/>
      <c r="V228" s="226"/>
      <c r="W228" s="226"/>
      <c r="X228" s="226"/>
      <c r="Y228" s="226"/>
      <c r="Z228" s="226"/>
      <c r="AA228" s="226"/>
      <c r="AB228" s="226"/>
      <c r="AC228" s="226"/>
      <c r="AD228" s="226"/>
      <c r="AE228" s="226"/>
      <c r="AF228" s="226"/>
      <c r="AG228" s="226"/>
      <c r="AH228" s="226"/>
      <c r="AI228" s="226"/>
    </row>
    <row r="229" spans="1:35">
      <c r="A229" s="226" t="str">
        <f t="shared" si="14"/>
        <v>AVRIL</v>
      </c>
      <c r="B229" s="226">
        <f t="shared" si="16"/>
        <v>16</v>
      </c>
      <c r="C229" s="226" t="str">
        <f t="shared" si="13"/>
        <v>DIMANCHE</v>
      </c>
      <c r="D229" s="13">
        <v>43569</v>
      </c>
      <c r="E229" s="17"/>
      <c r="F229" s="17"/>
      <c r="G229" s="17"/>
      <c r="H229" s="17"/>
      <c r="I229" s="226"/>
      <c r="J229" s="226"/>
      <c r="K229" s="226"/>
      <c r="L229" s="226"/>
      <c r="M229" s="226"/>
      <c r="N229" s="226"/>
      <c r="O229" s="226"/>
      <c r="P229" s="226"/>
      <c r="Q229" s="226" t="str">
        <f t="shared" si="15"/>
        <v>043569</v>
      </c>
      <c r="R229" s="240"/>
      <c r="S229" s="226"/>
      <c r="T229" s="226"/>
      <c r="U229" s="226"/>
      <c r="V229" s="226"/>
      <c r="W229" s="226"/>
      <c r="X229" s="226"/>
      <c r="Y229" s="226"/>
      <c r="Z229" s="226"/>
      <c r="AA229" s="226"/>
      <c r="AB229" s="226"/>
      <c r="AC229" s="226"/>
      <c r="AD229" s="226"/>
      <c r="AE229" s="226"/>
      <c r="AF229" s="226"/>
      <c r="AG229" s="226"/>
      <c r="AH229" s="226"/>
      <c r="AI229" s="226"/>
    </row>
    <row r="230" spans="1:35">
      <c r="A230" s="226" t="str">
        <f t="shared" si="14"/>
        <v>AVRIL</v>
      </c>
      <c r="B230" s="226">
        <f t="shared" si="16"/>
        <v>16</v>
      </c>
      <c r="C230" s="226" t="str">
        <f t="shared" si="13"/>
        <v>LUNDI</v>
      </c>
      <c r="D230" s="13">
        <v>43570</v>
      </c>
      <c r="E230" s="17"/>
      <c r="F230" s="17"/>
      <c r="G230" s="17"/>
      <c r="H230" s="17"/>
      <c r="I230" s="226"/>
      <c r="J230" s="226"/>
      <c r="K230" s="226"/>
      <c r="L230" s="226"/>
      <c r="M230" s="226"/>
      <c r="N230" s="226"/>
      <c r="O230" s="226"/>
      <c r="P230" s="226"/>
      <c r="Q230" s="226" t="str">
        <f t="shared" si="15"/>
        <v>043570</v>
      </c>
      <c r="R230" s="241"/>
      <c r="S230" s="226"/>
      <c r="T230" s="226"/>
      <c r="U230" s="226"/>
      <c r="V230" s="226"/>
      <c r="W230" s="226"/>
      <c r="X230" s="226"/>
      <c r="Y230" s="226"/>
      <c r="Z230" s="226"/>
      <c r="AA230" s="226"/>
      <c r="AB230" s="226"/>
      <c r="AC230" s="226"/>
      <c r="AD230" s="226"/>
      <c r="AE230" s="226"/>
      <c r="AF230" s="226"/>
      <c r="AG230" s="226"/>
      <c r="AH230" s="226"/>
      <c r="AI230" s="226"/>
    </row>
    <row r="231" spans="1:35">
      <c r="A231" s="226" t="str">
        <f t="shared" si="14"/>
        <v>AVRIL</v>
      </c>
      <c r="B231" s="226">
        <f t="shared" si="16"/>
        <v>16</v>
      </c>
      <c r="C231" s="226" t="str">
        <f t="shared" si="13"/>
        <v>MARDI</v>
      </c>
      <c r="D231" s="13">
        <v>43571</v>
      </c>
      <c r="E231" s="17"/>
      <c r="F231" s="17"/>
      <c r="G231" s="17"/>
      <c r="H231" s="17"/>
      <c r="I231" s="226"/>
      <c r="J231" s="226"/>
      <c r="K231" s="226"/>
      <c r="L231" s="226"/>
      <c r="M231" s="226"/>
      <c r="N231" s="226"/>
      <c r="O231" s="226"/>
      <c r="P231" s="226"/>
      <c r="Q231" s="226" t="str">
        <f t="shared" si="15"/>
        <v>043571</v>
      </c>
      <c r="R231" s="241"/>
      <c r="S231" s="226"/>
      <c r="T231" s="226"/>
      <c r="U231" s="226"/>
      <c r="V231" s="226"/>
      <c r="W231" s="226"/>
      <c r="X231" s="226"/>
      <c r="Y231" s="226"/>
      <c r="Z231" s="226"/>
      <c r="AA231" s="226"/>
      <c r="AB231" s="226"/>
      <c r="AC231" s="226"/>
      <c r="AD231" s="226"/>
      <c r="AE231" s="226"/>
      <c r="AF231" s="226"/>
      <c r="AG231" s="226"/>
      <c r="AH231" s="226"/>
      <c r="AI231" s="226"/>
    </row>
    <row r="232" spans="1:35">
      <c r="A232" s="226" t="str">
        <f t="shared" si="14"/>
        <v>AVRIL</v>
      </c>
      <c r="B232" s="226">
        <f t="shared" si="16"/>
        <v>16</v>
      </c>
      <c r="C232" s="226" t="str">
        <f t="shared" si="13"/>
        <v>MERCREDI</v>
      </c>
      <c r="D232" s="13">
        <v>43572</v>
      </c>
      <c r="E232" s="17"/>
      <c r="F232" s="17"/>
      <c r="G232" s="17"/>
      <c r="H232" s="17"/>
      <c r="I232" s="226"/>
      <c r="J232" s="226"/>
      <c r="K232" s="226"/>
      <c r="L232" s="226"/>
      <c r="M232" s="226"/>
      <c r="N232" s="226"/>
      <c r="O232" s="226"/>
      <c r="P232" s="226"/>
      <c r="Q232" s="226" t="str">
        <f t="shared" si="15"/>
        <v>043572</v>
      </c>
      <c r="R232" s="241"/>
      <c r="S232" s="226"/>
      <c r="T232" s="226"/>
      <c r="U232" s="226"/>
      <c r="V232" s="226"/>
      <c r="W232" s="226"/>
      <c r="X232" s="226"/>
      <c r="Y232" s="226"/>
      <c r="Z232" s="226"/>
      <c r="AA232" s="226"/>
      <c r="AB232" s="226"/>
      <c r="AC232" s="226"/>
      <c r="AD232" s="226"/>
      <c r="AE232" s="226"/>
      <c r="AF232" s="226"/>
      <c r="AG232" s="226"/>
      <c r="AH232" s="226"/>
      <c r="AI232" s="226"/>
    </row>
    <row r="233" spans="1:35">
      <c r="A233" s="226" t="str">
        <f t="shared" si="14"/>
        <v>AVRIL</v>
      </c>
      <c r="B233" s="226">
        <f t="shared" si="16"/>
        <v>16</v>
      </c>
      <c r="C233" s="226" t="str">
        <f t="shared" si="13"/>
        <v>JEUDI</v>
      </c>
      <c r="D233" s="13">
        <v>43573</v>
      </c>
      <c r="E233" s="17"/>
      <c r="F233" s="17"/>
      <c r="G233" s="17"/>
      <c r="H233" s="17"/>
      <c r="I233" s="226"/>
      <c r="J233" s="226"/>
      <c r="K233" s="226"/>
      <c r="L233" s="226"/>
      <c r="M233" s="226"/>
      <c r="N233" s="226"/>
      <c r="O233" s="226"/>
      <c r="P233" s="226"/>
      <c r="Q233" s="226" t="str">
        <f t="shared" si="15"/>
        <v>043573</v>
      </c>
      <c r="R233" s="241"/>
      <c r="S233" s="226"/>
      <c r="T233" s="226"/>
      <c r="U233" s="226"/>
      <c r="V233" s="226"/>
      <c r="W233" s="226"/>
      <c r="X233" s="226"/>
      <c r="Y233" s="226"/>
      <c r="Z233" s="226"/>
      <c r="AA233" s="226"/>
      <c r="AB233" s="226"/>
      <c r="AC233" s="226"/>
      <c r="AD233" s="226"/>
      <c r="AE233" s="226"/>
      <c r="AF233" s="226"/>
      <c r="AG233" s="226"/>
      <c r="AH233" s="226"/>
      <c r="AI233" s="226"/>
    </row>
    <row r="234" spans="1:35">
      <c r="A234" s="226" t="str">
        <f t="shared" si="14"/>
        <v>AVRIL</v>
      </c>
      <c r="B234" s="226">
        <f t="shared" si="16"/>
        <v>16</v>
      </c>
      <c r="C234" s="226" t="str">
        <f t="shared" si="13"/>
        <v>VENDREDI</v>
      </c>
      <c r="D234" s="13">
        <v>43574</v>
      </c>
      <c r="E234" s="17"/>
      <c r="F234" s="17"/>
      <c r="G234" s="17"/>
      <c r="H234" s="17"/>
      <c r="I234" s="226"/>
      <c r="J234" s="226"/>
      <c r="K234" s="226"/>
      <c r="L234" s="226"/>
      <c r="M234" s="226"/>
      <c r="N234" s="226"/>
      <c r="O234" s="226"/>
      <c r="P234" s="226"/>
      <c r="Q234" s="226" t="str">
        <f t="shared" si="15"/>
        <v>043574</v>
      </c>
      <c r="R234" s="241"/>
      <c r="S234" s="226"/>
      <c r="T234" s="226"/>
      <c r="U234" s="226"/>
      <c r="V234" s="226"/>
      <c r="W234" s="226"/>
      <c r="X234" s="226"/>
      <c r="Y234" s="226"/>
      <c r="Z234" s="226"/>
      <c r="AA234" s="226"/>
      <c r="AB234" s="226"/>
      <c r="AC234" s="226"/>
      <c r="AD234" s="226"/>
      <c r="AE234" s="226"/>
      <c r="AF234" s="226"/>
      <c r="AG234" s="226"/>
      <c r="AH234" s="226"/>
      <c r="AI234" s="226"/>
    </row>
    <row r="235" spans="1:35">
      <c r="A235" s="226" t="str">
        <f t="shared" si="14"/>
        <v>AVRIL</v>
      </c>
      <c r="B235" s="226">
        <f t="shared" si="16"/>
        <v>16</v>
      </c>
      <c r="C235" s="226" t="str">
        <f t="shared" si="13"/>
        <v>SAMEDI</v>
      </c>
      <c r="D235" s="13">
        <v>43575</v>
      </c>
      <c r="E235" s="17"/>
      <c r="F235" s="17"/>
      <c r="G235" s="17"/>
      <c r="H235" s="17"/>
      <c r="I235" s="226"/>
      <c r="J235" s="226"/>
      <c r="K235" s="226"/>
      <c r="L235" s="226"/>
      <c r="M235" s="226"/>
      <c r="N235" s="226"/>
      <c r="O235" s="226"/>
      <c r="P235" s="226"/>
      <c r="Q235" s="226" t="str">
        <f t="shared" si="15"/>
        <v>043575</v>
      </c>
      <c r="R235" s="241"/>
      <c r="S235" s="226"/>
      <c r="T235" s="226"/>
      <c r="U235" s="226"/>
      <c r="V235" s="226"/>
      <c r="W235" s="226"/>
      <c r="X235" s="226"/>
      <c r="Y235" s="226"/>
      <c r="Z235" s="226"/>
      <c r="AA235" s="226"/>
      <c r="AB235" s="226"/>
      <c r="AC235" s="226"/>
      <c r="AD235" s="226"/>
      <c r="AE235" s="226"/>
      <c r="AF235" s="226"/>
      <c r="AG235" s="226"/>
      <c r="AH235" s="226"/>
      <c r="AI235" s="226"/>
    </row>
    <row r="236" spans="1:35">
      <c r="A236" s="226" t="str">
        <f t="shared" si="14"/>
        <v>AVRIL</v>
      </c>
      <c r="B236" s="226">
        <f t="shared" si="16"/>
        <v>17</v>
      </c>
      <c r="C236" s="226" t="str">
        <f t="shared" si="13"/>
        <v>DIMANCHE</v>
      </c>
      <c r="D236" s="13">
        <v>43576</v>
      </c>
      <c r="E236" s="17"/>
      <c r="F236" s="17"/>
      <c r="G236" s="17"/>
      <c r="H236" s="17"/>
      <c r="I236" s="226"/>
      <c r="J236" s="226"/>
      <c r="K236" s="226"/>
      <c r="L236" s="226"/>
      <c r="M236" s="226"/>
      <c r="N236" s="226"/>
      <c r="O236" s="226"/>
      <c r="P236" s="226"/>
      <c r="Q236" s="226" t="str">
        <f t="shared" si="15"/>
        <v>043576</v>
      </c>
      <c r="R236" s="240"/>
      <c r="S236" s="226"/>
      <c r="T236" s="226"/>
      <c r="U236" s="226"/>
      <c r="V236" s="226"/>
      <c r="W236" s="226"/>
      <c r="X236" s="226"/>
      <c r="Y236" s="226"/>
      <c r="Z236" s="226"/>
      <c r="AA236" s="226"/>
      <c r="AB236" s="226"/>
      <c r="AC236" s="226"/>
      <c r="AD236" s="226"/>
      <c r="AE236" s="226"/>
      <c r="AF236" s="226"/>
      <c r="AG236" s="226"/>
      <c r="AH236" s="226"/>
      <c r="AI236" s="226"/>
    </row>
    <row r="237" spans="1:35">
      <c r="A237" s="226" t="str">
        <f t="shared" si="14"/>
        <v>AVRIL</v>
      </c>
      <c r="B237" s="226">
        <f t="shared" si="16"/>
        <v>17</v>
      </c>
      <c r="C237" s="226" t="str">
        <f t="shared" si="13"/>
        <v>LUNDI</v>
      </c>
      <c r="D237" s="13">
        <v>43577</v>
      </c>
      <c r="E237" s="17"/>
      <c r="F237" s="17"/>
      <c r="G237" s="17"/>
      <c r="H237" s="17"/>
      <c r="I237" s="226"/>
      <c r="J237" s="226"/>
      <c r="K237" s="226"/>
      <c r="L237" s="226"/>
      <c r="M237" s="226"/>
      <c r="N237" s="226"/>
      <c r="O237" s="226"/>
      <c r="P237" s="226"/>
      <c r="Q237" s="226" t="str">
        <f t="shared" si="15"/>
        <v>043577</v>
      </c>
      <c r="R237" s="241"/>
      <c r="S237" s="226"/>
      <c r="T237" s="226"/>
      <c r="U237" s="226"/>
      <c r="V237" s="226"/>
      <c r="W237" s="226"/>
      <c r="X237" s="226"/>
      <c r="Y237" s="226"/>
      <c r="Z237" s="226"/>
      <c r="AA237" s="226"/>
      <c r="AB237" s="226"/>
      <c r="AC237" s="226"/>
      <c r="AD237" s="226"/>
      <c r="AE237" s="226"/>
      <c r="AF237" s="226"/>
      <c r="AG237" s="226"/>
      <c r="AH237" s="226"/>
      <c r="AI237" s="226"/>
    </row>
    <row r="238" spans="1:35">
      <c r="A238" s="226" t="str">
        <f t="shared" si="14"/>
        <v>AVRIL</v>
      </c>
      <c r="B238" s="226">
        <f t="shared" si="16"/>
        <v>17</v>
      </c>
      <c r="C238" s="226" t="str">
        <f t="shared" si="13"/>
        <v>MARDI</v>
      </c>
      <c r="D238" s="13">
        <v>43578</v>
      </c>
      <c r="E238" s="17"/>
      <c r="F238" s="17"/>
      <c r="G238" s="17"/>
      <c r="H238" s="17"/>
      <c r="I238" s="226"/>
      <c r="J238" s="226"/>
      <c r="K238" s="226"/>
      <c r="L238" s="226"/>
      <c r="M238" s="226"/>
      <c r="N238" s="226"/>
      <c r="O238" s="226"/>
      <c r="P238" s="226"/>
      <c r="Q238" s="226" t="str">
        <f t="shared" si="15"/>
        <v>043578</v>
      </c>
      <c r="R238" s="241"/>
      <c r="S238" s="226"/>
      <c r="T238" s="226"/>
      <c r="U238" s="226"/>
      <c r="V238" s="226"/>
      <c r="W238" s="226"/>
      <c r="X238" s="226"/>
      <c r="Y238" s="226"/>
      <c r="Z238" s="226"/>
      <c r="AA238" s="226"/>
      <c r="AB238" s="226"/>
      <c r="AC238" s="226"/>
      <c r="AD238" s="226"/>
      <c r="AE238" s="226"/>
      <c r="AF238" s="226"/>
      <c r="AG238" s="226"/>
      <c r="AH238" s="226"/>
      <c r="AI238" s="226"/>
    </row>
    <row r="239" spans="1:35">
      <c r="A239" s="226" t="str">
        <f t="shared" si="14"/>
        <v>AVRIL</v>
      </c>
      <c r="B239" s="226">
        <f t="shared" si="16"/>
        <v>17</v>
      </c>
      <c r="C239" s="226" t="str">
        <f t="shared" si="13"/>
        <v>MERCREDI</v>
      </c>
      <c r="D239" s="13">
        <v>43579</v>
      </c>
      <c r="E239" s="17"/>
      <c r="F239" s="17"/>
      <c r="G239" s="17"/>
      <c r="H239" s="17"/>
      <c r="I239" s="226"/>
      <c r="J239" s="226"/>
      <c r="K239" s="226"/>
      <c r="L239" s="226"/>
      <c r="M239" s="226"/>
      <c r="N239" s="226"/>
      <c r="O239" s="226"/>
      <c r="P239" s="226"/>
      <c r="Q239" s="226" t="str">
        <f t="shared" si="15"/>
        <v>043579</v>
      </c>
      <c r="R239" s="241"/>
      <c r="S239" s="226"/>
      <c r="T239" s="226"/>
      <c r="U239" s="226"/>
      <c r="V239" s="226"/>
      <c r="W239" s="226"/>
      <c r="X239" s="226"/>
      <c r="Y239" s="226"/>
      <c r="Z239" s="226"/>
      <c r="AA239" s="226"/>
      <c r="AB239" s="226"/>
      <c r="AC239" s="226"/>
      <c r="AD239" s="226"/>
      <c r="AE239" s="226"/>
      <c r="AF239" s="226"/>
      <c r="AG239" s="226"/>
      <c r="AH239" s="226"/>
      <c r="AI239" s="226"/>
    </row>
    <row r="240" spans="1:35">
      <c r="A240" s="226" t="str">
        <f t="shared" si="14"/>
        <v>AVRIL</v>
      </c>
      <c r="B240" s="226">
        <f t="shared" si="16"/>
        <v>17</v>
      </c>
      <c r="C240" s="226" t="str">
        <f t="shared" si="13"/>
        <v>JEUDI</v>
      </c>
      <c r="D240" s="13">
        <v>43580</v>
      </c>
      <c r="E240" s="17"/>
      <c r="F240" s="17"/>
      <c r="G240" s="17"/>
      <c r="H240" s="17"/>
      <c r="I240" s="226"/>
      <c r="J240" s="226"/>
      <c r="K240" s="226"/>
      <c r="L240" s="226"/>
      <c r="M240" s="226"/>
      <c r="N240" s="226"/>
      <c r="O240" s="226"/>
      <c r="P240" s="226"/>
      <c r="Q240" s="226" t="str">
        <f t="shared" si="15"/>
        <v>043580</v>
      </c>
      <c r="R240" s="241"/>
      <c r="S240" s="226"/>
      <c r="T240" s="226"/>
      <c r="U240" s="226"/>
      <c r="V240" s="226"/>
      <c r="W240" s="226"/>
      <c r="X240" s="226"/>
      <c r="Y240" s="226"/>
      <c r="Z240" s="226"/>
      <c r="AA240" s="226"/>
      <c r="AB240" s="226"/>
      <c r="AC240" s="226"/>
      <c r="AD240" s="226"/>
      <c r="AE240" s="226"/>
      <c r="AF240" s="226"/>
      <c r="AG240" s="226"/>
      <c r="AH240" s="226"/>
      <c r="AI240" s="226"/>
    </row>
    <row r="241" spans="1:35">
      <c r="A241" s="226" t="str">
        <f t="shared" si="14"/>
        <v>AVRIL</v>
      </c>
      <c r="B241" s="226">
        <f t="shared" si="16"/>
        <v>17</v>
      </c>
      <c r="C241" s="226" t="str">
        <f t="shared" si="13"/>
        <v>VENDREDI</v>
      </c>
      <c r="D241" s="13">
        <v>43581</v>
      </c>
      <c r="E241" s="17"/>
      <c r="F241" s="17"/>
      <c r="G241" s="17"/>
      <c r="H241" s="17"/>
      <c r="I241" s="226"/>
      <c r="J241" s="226"/>
      <c r="K241" s="226"/>
      <c r="L241" s="226"/>
      <c r="M241" s="226"/>
      <c r="N241" s="226"/>
      <c r="O241" s="226"/>
      <c r="P241" s="226"/>
      <c r="Q241" s="226" t="str">
        <f t="shared" si="15"/>
        <v>043581</v>
      </c>
      <c r="R241" s="241"/>
      <c r="S241" s="226"/>
      <c r="T241" s="226"/>
      <c r="U241" s="226"/>
      <c r="V241" s="226"/>
      <c r="W241" s="226"/>
      <c r="X241" s="226"/>
      <c r="Y241" s="226"/>
      <c r="Z241" s="226"/>
      <c r="AA241" s="226"/>
      <c r="AB241" s="226"/>
      <c r="AC241" s="226"/>
      <c r="AD241" s="226"/>
      <c r="AE241" s="226"/>
      <c r="AF241" s="226"/>
      <c r="AG241" s="226"/>
      <c r="AH241" s="226"/>
      <c r="AI241" s="226"/>
    </row>
    <row r="242" spans="1:35">
      <c r="A242" s="226" t="str">
        <f t="shared" si="14"/>
        <v>AVRIL</v>
      </c>
      <c r="B242" s="226">
        <f t="shared" si="16"/>
        <v>17</v>
      </c>
      <c r="C242" s="226" t="str">
        <f t="shared" si="13"/>
        <v>SAMEDI</v>
      </c>
      <c r="D242" s="13">
        <v>43582</v>
      </c>
      <c r="E242" s="17"/>
      <c r="F242" s="17"/>
      <c r="G242" s="17"/>
      <c r="H242" s="17"/>
      <c r="I242" s="226"/>
      <c r="J242" s="226"/>
      <c r="K242" s="226"/>
      <c r="L242" s="226"/>
      <c r="M242" s="226"/>
      <c r="N242" s="226"/>
      <c r="O242" s="226"/>
      <c r="P242" s="226"/>
      <c r="Q242" s="226" t="str">
        <f t="shared" si="15"/>
        <v>043582</v>
      </c>
      <c r="R242" s="241"/>
      <c r="S242" s="226"/>
      <c r="T242" s="226"/>
      <c r="U242" s="226"/>
      <c r="V242" s="226"/>
      <c r="W242" s="226"/>
      <c r="X242" s="226"/>
      <c r="Y242" s="226"/>
      <c r="Z242" s="226"/>
      <c r="AA242" s="226"/>
      <c r="AB242" s="226"/>
      <c r="AC242" s="226"/>
      <c r="AD242" s="226"/>
      <c r="AE242" s="226"/>
      <c r="AF242" s="226"/>
      <c r="AG242" s="226"/>
      <c r="AH242" s="226"/>
      <c r="AI242" s="226"/>
    </row>
    <row r="243" spans="1:35">
      <c r="A243" s="226" t="str">
        <f t="shared" si="14"/>
        <v>AVRIL</v>
      </c>
      <c r="B243" s="226">
        <f t="shared" si="16"/>
        <v>18</v>
      </c>
      <c r="C243" s="226" t="str">
        <f t="shared" si="13"/>
        <v>DIMANCHE</v>
      </c>
      <c r="D243" s="13">
        <v>43583</v>
      </c>
      <c r="E243" s="17"/>
      <c r="F243" s="17"/>
      <c r="G243" s="17"/>
      <c r="H243" s="17"/>
      <c r="I243" s="226"/>
      <c r="J243" s="226"/>
      <c r="K243" s="226"/>
      <c r="L243" s="226"/>
      <c r="M243" s="226"/>
      <c r="N243" s="226"/>
      <c r="O243" s="226"/>
      <c r="P243" s="226"/>
      <c r="Q243" s="226" t="str">
        <f t="shared" si="15"/>
        <v>043583</v>
      </c>
      <c r="R243" s="240"/>
      <c r="S243" s="226"/>
      <c r="T243" s="226"/>
      <c r="U243" s="226"/>
      <c r="V243" s="226"/>
      <c r="W243" s="226"/>
      <c r="X243" s="226"/>
      <c r="Y243" s="226"/>
      <c r="Z243" s="226"/>
      <c r="AA243" s="226"/>
      <c r="AB243" s="226"/>
      <c r="AC243" s="226"/>
      <c r="AD243" s="226"/>
      <c r="AE243" s="226"/>
      <c r="AF243" s="226"/>
      <c r="AG243" s="226"/>
      <c r="AH243" s="226"/>
      <c r="AI243" s="226"/>
    </row>
    <row r="244" spans="1:35">
      <c r="A244" s="226" t="str">
        <f t="shared" si="14"/>
        <v>AVRIL</v>
      </c>
      <c r="B244" s="226">
        <f t="shared" si="16"/>
        <v>18</v>
      </c>
      <c r="C244" s="226" t="str">
        <f t="shared" si="13"/>
        <v>LUNDI</v>
      </c>
      <c r="D244" s="13">
        <v>43584</v>
      </c>
      <c r="E244" s="17"/>
      <c r="F244" s="17"/>
      <c r="G244" s="17"/>
      <c r="H244" s="17"/>
      <c r="I244" s="226"/>
      <c r="J244" s="226"/>
      <c r="K244" s="226"/>
      <c r="L244" s="226"/>
      <c r="M244" s="226"/>
      <c r="N244" s="226"/>
      <c r="O244" s="226"/>
      <c r="P244" s="226"/>
      <c r="Q244" s="226" t="str">
        <f t="shared" si="15"/>
        <v>043584</v>
      </c>
      <c r="R244" s="241"/>
      <c r="S244" s="226"/>
      <c r="T244" s="226"/>
      <c r="U244" s="226"/>
      <c r="V244" s="226"/>
      <c r="W244" s="226"/>
      <c r="X244" s="226"/>
      <c r="Y244" s="226"/>
      <c r="Z244" s="226"/>
      <c r="AA244" s="226"/>
      <c r="AB244" s="226"/>
      <c r="AC244" s="226"/>
      <c r="AD244" s="226"/>
      <c r="AE244" s="226"/>
      <c r="AF244" s="226"/>
      <c r="AG244" s="226"/>
      <c r="AH244" s="226"/>
      <c r="AI244" s="226"/>
    </row>
    <row r="245" spans="1:35">
      <c r="A245" s="226" t="str">
        <f t="shared" si="14"/>
        <v>AVRIL</v>
      </c>
      <c r="B245" s="226">
        <f t="shared" si="16"/>
        <v>18</v>
      </c>
      <c r="C245" s="226" t="str">
        <f t="shared" si="13"/>
        <v>MARDI</v>
      </c>
      <c r="D245" s="13">
        <v>43585</v>
      </c>
      <c r="E245" s="17"/>
      <c r="F245" s="17"/>
      <c r="G245" s="17"/>
      <c r="H245" s="17"/>
      <c r="I245" s="226"/>
      <c r="J245" s="226"/>
      <c r="K245" s="226"/>
      <c r="L245" s="226"/>
      <c r="M245" s="226"/>
      <c r="N245" s="226"/>
      <c r="O245" s="226"/>
      <c r="P245" s="226"/>
      <c r="Q245" s="226" t="str">
        <f t="shared" si="15"/>
        <v>043585</v>
      </c>
      <c r="R245" s="241"/>
      <c r="S245" s="226"/>
      <c r="T245" s="226"/>
      <c r="U245" s="226"/>
      <c r="V245" s="226"/>
      <c r="W245" s="226"/>
      <c r="X245" s="226"/>
      <c r="Y245" s="226"/>
      <c r="Z245" s="226"/>
      <c r="AA245" s="226"/>
      <c r="AB245" s="226"/>
      <c r="AC245" s="226"/>
      <c r="AD245" s="226"/>
      <c r="AE245" s="226"/>
      <c r="AF245" s="226"/>
      <c r="AG245" s="226"/>
      <c r="AH245" s="226"/>
      <c r="AI245" s="226"/>
    </row>
    <row r="246" spans="1:35">
      <c r="A246" s="226" t="str">
        <f t="shared" si="14"/>
        <v>MAI</v>
      </c>
      <c r="B246" s="226">
        <f t="shared" si="16"/>
        <v>18</v>
      </c>
      <c r="C246" s="226" t="str">
        <f t="shared" si="13"/>
        <v>MERCREDI</v>
      </c>
      <c r="D246" s="13">
        <v>43586</v>
      </c>
      <c r="E246" s="17"/>
      <c r="F246" s="17"/>
      <c r="G246" s="17"/>
      <c r="H246" s="17"/>
      <c r="I246" s="226"/>
      <c r="J246" s="226"/>
      <c r="K246" s="226"/>
      <c r="L246" s="226"/>
      <c r="M246" s="226"/>
      <c r="N246" s="226"/>
      <c r="O246" s="226"/>
      <c r="P246" s="226"/>
      <c r="Q246" s="226" t="str">
        <f t="shared" si="15"/>
        <v>043586</v>
      </c>
      <c r="R246" s="241"/>
      <c r="S246" s="226"/>
      <c r="T246" s="226"/>
      <c r="U246" s="226"/>
      <c r="V246" s="226"/>
      <c r="W246" s="226"/>
      <c r="X246" s="226"/>
      <c r="Y246" s="226"/>
      <c r="Z246" s="226"/>
      <c r="AA246" s="226"/>
      <c r="AB246" s="226"/>
      <c r="AC246" s="226"/>
      <c r="AD246" s="226"/>
      <c r="AE246" s="226"/>
      <c r="AF246" s="226"/>
      <c r="AG246" s="226"/>
      <c r="AH246" s="226"/>
      <c r="AI246" s="226"/>
    </row>
    <row r="247" spans="1:35">
      <c r="A247" s="226" t="str">
        <f t="shared" si="14"/>
        <v>MAI</v>
      </c>
      <c r="B247" s="226">
        <f t="shared" si="16"/>
        <v>18</v>
      </c>
      <c r="C247" s="226" t="str">
        <f t="shared" si="13"/>
        <v>JEUDI</v>
      </c>
      <c r="D247" s="13">
        <v>43587</v>
      </c>
      <c r="E247" s="17"/>
      <c r="F247" s="17"/>
      <c r="G247" s="17"/>
      <c r="H247" s="17"/>
      <c r="I247" s="226"/>
      <c r="J247" s="226"/>
      <c r="K247" s="226"/>
      <c r="L247" s="226"/>
      <c r="M247" s="226"/>
      <c r="N247" s="226"/>
      <c r="O247" s="226"/>
      <c r="P247" s="226"/>
      <c r="Q247" s="226" t="str">
        <f t="shared" si="15"/>
        <v>043587</v>
      </c>
      <c r="R247" s="241"/>
      <c r="S247" s="226"/>
      <c r="T247" s="226"/>
      <c r="U247" s="226"/>
      <c r="V247" s="226"/>
      <c r="W247" s="226"/>
      <c r="X247" s="226"/>
      <c r="Y247" s="226"/>
      <c r="Z247" s="226"/>
      <c r="AA247" s="226"/>
      <c r="AB247" s="226"/>
      <c r="AC247" s="226"/>
      <c r="AD247" s="226"/>
      <c r="AE247" s="226"/>
      <c r="AF247" s="226"/>
      <c r="AG247" s="226"/>
      <c r="AH247" s="226"/>
      <c r="AI247" s="226"/>
    </row>
    <row r="248" spans="1:35">
      <c r="A248" s="226" t="str">
        <f t="shared" si="14"/>
        <v>MAI</v>
      </c>
      <c r="B248" s="226">
        <f t="shared" si="16"/>
        <v>18</v>
      </c>
      <c r="C248" s="226" t="str">
        <f t="shared" si="13"/>
        <v>VENDREDI</v>
      </c>
      <c r="D248" s="13">
        <v>43588</v>
      </c>
      <c r="E248" s="17"/>
      <c r="F248" s="17"/>
      <c r="G248" s="17"/>
      <c r="H248" s="17"/>
      <c r="I248" s="226"/>
      <c r="J248" s="226"/>
      <c r="K248" s="226"/>
      <c r="L248" s="226"/>
      <c r="M248" s="226"/>
      <c r="N248" s="226"/>
      <c r="O248" s="226"/>
      <c r="P248" s="226"/>
      <c r="Q248" s="226" t="str">
        <f t="shared" si="15"/>
        <v>043588</v>
      </c>
      <c r="R248" s="241"/>
      <c r="S248" s="226"/>
      <c r="T248" s="226"/>
      <c r="U248" s="226"/>
      <c r="V248" s="226"/>
      <c r="W248" s="226"/>
      <c r="X248" s="226"/>
      <c r="Y248" s="226"/>
      <c r="Z248" s="226"/>
      <c r="AA248" s="226"/>
      <c r="AB248" s="226"/>
      <c r="AC248" s="226"/>
      <c r="AD248" s="226"/>
      <c r="AE248" s="226"/>
      <c r="AF248" s="226"/>
      <c r="AG248" s="226"/>
      <c r="AH248" s="226"/>
      <c r="AI248" s="226"/>
    </row>
    <row r="249" spans="1:35">
      <c r="A249" s="226" t="str">
        <f t="shared" si="14"/>
        <v>MAI</v>
      </c>
      <c r="B249" s="226">
        <f t="shared" si="16"/>
        <v>18</v>
      </c>
      <c r="C249" s="226" t="str">
        <f t="shared" si="13"/>
        <v>SAMEDI</v>
      </c>
      <c r="D249" s="13">
        <v>43589</v>
      </c>
      <c r="E249" s="17"/>
      <c r="F249" s="17"/>
      <c r="G249" s="17"/>
      <c r="H249" s="17"/>
      <c r="I249" s="226"/>
      <c r="J249" s="226"/>
      <c r="K249" s="226"/>
      <c r="L249" s="226"/>
      <c r="M249" s="226"/>
      <c r="N249" s="226"/>
      <c r="O249" s="226"/>
      <c r="P249" s="226"/>
      <c r="Q249" s="226" t="str">
        <f t="shared" si="15"/>
        <v>043589</v>
      </c>
      <c r="R249" s="241"/>
      <c r="S249" s="226"/>
      <c r="T249" s="226"/>
      <c r="U249" s="226"/>
      <c r="V249" s="226"/>
      <c r="W249" s="226"/>
      <c r="X249" s="226"/>
      <c r="Y249" s="226"/>
      <c r="Z249" s="226"/>
      <c r="AA249" s="226"/>
      <c r="AB249" s="226"/>
      <c r="AC249" s="226"/>
      <c r="AD249" s="226"/>
      <c r="AE249" s="226"/>
      <c r="AF249" s="226"/>
      <c r="AG249" s="226"/>
      <c r="AH249" s="226"/>
      <c r="AI249" s="226"/>
    </row>
    <row r="250" spans="1:35">
      <c r="A250" s="226" t="str">
        <f t="shared" si="14"/>
        <v>MAI</v>
      </c>
      <c r="B250" s="226">
        <f t="shared" si="16"/>
        <v>19</v>
      </c>
      <c r="C250" s="226" t="str">
        <f t="shared" si="13"/>
        <v>DIMANCHE</v>
      </c>
      <c r="D250" s="13">
        <v>43590</v>
      </c>
      <c r="E250" s="17"/>
      <c r="F250" s="17"/>
      <c r="G250" s="17"/>
      <c r="H250" s="17"/>
      <c r="I250" s="226"/>
      <c r="J250" s="226"/>
      <c r="K250" s="226"/>
      <c r="L250" s="226"/>
      <c r="M250" s="226"/>
      <c r="N250" s="226"/>
      <c r="O250" s="226"/>
      <c r="P250" s="226"/>
      <c r="Q250" s="226" t="str">
        <f t="shared" si="15"/>
        <v>043590</v>
      </c>
      <c r="R250" s="240"/>
      <c r="S250" s="226"/>
      <c r="T250" s="226"/>
      <c r="U250" s="226"/>
      <c r="V250" s="226"/>
      <c r="W250" s="226"/>
      <c r="X250" s="226"/>
      <c r="Y250" s="226"/>
      <c r="Z250" s="226"/>
      <c r="AA250" s="226"/>
      <c r="AB250" s="226"/>
      <c r="AC250" s="226"/>
      <c r="AD250" s="226"/>
      <c r="AE250" s="226"/>
      <c r="AF250" s="226"/>
      <c r="AG250" s="226"/>
      <c r="AH250" s="226"/>
      <c r="AI250" s="226"/>
    </row>
    <row r="251" spans="1:35">
      <c r="A251" s="226" t="str">
        <f t="shared" si="14"/>
        <v>MAI</v>
      </c>
      <c r="B251" s="226">
        <f t="shared" si="16"/>
        <v>19</v>
      </c>
      <c r="C251" s="226" t="str">
        <f t="shared" si="13"/>
        <v>LUNDI</v>
      </c>
      <c r="D251" s="13">
        <v>43591</v>
      </c>
      <c r="E251" s="17"/>
      <c r="F251" s="17"/>
      <c r="G251" s="17"/>
      <c r="H251" s="17"/>
      <c r="I251" s="226"/>
      <c r="J251" s="226"/>
      <c r="K251" s="226"/>
      <c r="L251" s="226"/>
      <c r="M251" s="226"/>
      <c r="N251" s="226"/>
      <c r="O251" s="226"/>
      <c r="P251" s="226"/>
      <c r="Q251" s="226" t="str">
        <f t="shared" si="15"/>
        <v>043591</v>
      </c>
      <c r="R251" s="241"/>
      <c r="S251" s="226"/>
      <c r="T251" s="226"/>
      <c r="U251" s="226"/>
      <c r="V251" s="226"/>
      <c r="W251" s="226"/>
      <c r="X251" s="226"/>
      <c r="Y251" s="226"/>
      <c r="Z251" s="226"/>
      <c r="AA251" s="226"/>
      <c r="AB251" s="226"/>
      <c r="AC251" s="226"/>
      <c r="AD251" s="226"/>
      <c r="AE251" s="226"/>
      <c r="AF251" s="226"/>
      <c r="AG251" s="226"/>
      <c r="AH251" s="226"/>
      <c r="AI251" s="226"/>
    </row>
    <row r="252" spans="1:35">
      <c r="A252" s="226" t="str">
        <f t="shared" si="14"/>
        <v>MAI</v>
      </c>
      <c r="B252" s="226">
        <f t="shared" si="16"/>
        <v>19</v>
      </c>
      <c r="C252" s="226" t="str">
        <f t="shared" si="13"/>
        <v>MARDI</v>
      </c>
      <c r="D252" s="13">
        <v>43592</v>
      </c>
      <c r="E252" s="17"/>
      <c r="F252" s="17"/>
      <c r="G252" s="17"/>
      <c r="H252" s="17"/>
      <c r="I252" s="226"/>
      <c r="J252" s="226"/>
      <c r="K252" s="226"/>
      <c r="L252" s="226"/>
      <c r="M252" s="226"/>
      <c r="N252" s="226"/>
      <c r="O252" s="226"/>
      <c r="P252" s="226"/>
      <c r="Q252" s="226" t="str">
        <f t="shared" si="15"/>
        <v>043592</v>
      </c>
      <c r="R252" s="241"/>
      <c r="S252" s="226"/>
      <c r="T252" s="226"/>
      <c r="U252" s="226"/>
      <c r="V252" s="226"/>
      <c r="W252" s="226"/>
      <c r="X252" s="226"/>
      <c r="Y252" s="226"/>
      <c r="Z252" s="226"/>
      <c r="AA252" s="226"/>
      <c r="AB252" s="226"/>
      <c r="AC252" s="226"/>
      <c r="AD252" s="226"/>
      <c r="AE252" s="226"/>
      <c r="AF252" s="226"/>
      <c r="AG252" s="226"/>
      <c r="AH252" s="226"/>
      <c r="AI252" s="226"/>
    </row>
    <row r="253" spans="1:35">
      <c r="A253" s="226" t="str">
        <f t="shared" si="14"/>
        <v>MAI</v>
      </c>
      <c r="B253" s="226">
        <f t="shared" si="16"/>
        <v>19</v>
      </c>
      <c r="C253" s="226" t="str">
        <f t="shared" si="13"/>
        <v>MERCREDI</v>
      </c>
      <c r="D253" s="13">
        <v>43593</v>
      </c>
      <c r="E253" s="17"/>
      <c r="F253" s="17"/>
      <c r="G253" s="17"/>
      <c r="H253" s="17"/>
      <c r="I253" s="226"/>
      <c r="J253" s="226"/>
      <c r="K253" s="226"/>
      <c r="L253" s="226"/>
      <c r="M253" s="226"/>
      <c r="N253" s="226"/>
      <c r="O253" s="226"/>
      <c r="P253" s="226"/>
      <c r="Q253" s="226" t="str">
        <f t="shared" si="15"/>
        <v>043593</v>
      </c>
      <c r="R253" s="241"/>
      <c r="S253" s="226"/>
      <c r="T253" s="226"/>
      <c r="U253" s="226"/>
      <c r="V253" s="226"/>
      <c r="W253" s="226"/>
      <c r="X253" s="226"/>
      <c r="Y253" s="226"/>
      <c r="Z253" s="226"/>
      <c r="AA253" s="226"/>
      <c r="AB253" s="226"/>
      <c r="AC253" s="226"/>
      <c r="AD253" s="226"/>
      <c r="AE253" s="226"/>
      <c r="AF253" s="226"/>
      <c r="AG253" s="226"/>
      <c r="AH253" s="226"/>
      <c r="AI253" s="226"/>
    </row>
    <row r="254" spans="1:35">
      <c r="A254" s="226" t="str">
        <f t="shared" si="14"/>
        <v>MAI</v>
      </c>
      <c r="B254" s="226">
        <f t="shared" si="16"/>
        <v>19</v>
      </c>
      <c r="C254" s="226" t="str">
        <f t="shared" si="13"/>
        <v>JEUDI</v>
      </c>
      <c r="D254" s="13">
        <v>43594</v>
      </c>
      <c r="E254" s="17"/>
      <c r="F254" s="17"/>
      <c r="G254" s="17"/>
      <c r="H254" s="17"/>
      <c r="I254" s="226"/>
      <c r="J254" s="226"/>
      <c r="K254" s="226"/>
      <c r="L254" s="226"/>
      <c r="M254" s="226"/>
      <c r="N254" s="226"/>
      <c r="O254" s="226"/>
      <c r="P254" s="226"/>
      <c r="Q254" s="226" t="str">
        <f t="shared" si="15"/>
        <v>043594</v>
      </c>
      <c r="R254" s="241"/>
      <c r="S254" s="226"/>
      <c r="T254" s="226"/>
      <c r="U254" s="226"/>
      <c r="V254" s="226"/>
      <c r="W254" s="226"/>
      <c r="X254" s="226"/>
      <c r="Y254" s="226"/>
      <c r="Z254" s="226"/>
      <c r="AA254" s="226"/>
      <c r="AB254" s="226"/>
      <c r="AC254" s="226"/>
      <c r="AD254" s="226"/>
      <c r="AE254" s="226"/>
      <c r="AF254" s="226"/>
      <c r="AG254" s="226"/>
      <c r="AH254" s="226"/>
      <c r="AI254" s="226"/>
    </row>
    <row r="255" spans="1:35">
      <c r="A255" s="226" t="str">
        <f t="shared" si="14"/>
        <v>MAI</v>
      </c>
      <c r="B255" s="226">
        <f t="shared" si="16"/>
        <v>19</v>
      </c>
      <c r="C255" s="226" t="str">
        <f t="shared" si="13"/>
        <v>VENDREDI</v>
      </c>
      <c r="D255" s="13">
        <v>43595</v>
      </c>
      <c r="E255" s="17"/>
      <c r="F255" s="17"/>
      <c r="G255" s="17"/>
      <c r="H255" s="17"/>
      <c r="I255" s="226"/>
      <c r="J255" s="226"/>
      <c r="K255" s="226"/>
      <c r="L255" s="226"/>
      <c r="M255" s="226"/>
      <c r="N255" s="226"/>
      <c r="O255" s="226"/>
      <c r="P255" s="226"/>
      <c r="Q255" s="226" t="str">
        <f t="shared" si="15"/>
        <v>043595</v>
      </c>
      <c r="R255" s="241"/>
      <c r="S255" s="226"/>
      <c r="T255" s="226"/>
      <c r="U255" s="226"/>
      <c r="V255" s="226"/>
      <c r="W255" s="226"/>
      <c r="X255" s="226"/>
      <c r="Y255" s="226"/>
      <c r="Z255" s="226"/>
      <c r="AA255" s="226"/>
      <c r="AB255" s="226"/>
      <c r="AC255" s="226"/>
      <c r="AD255" s="226"/>
      <c r="AE255" s="226"/>
      <c r="AF255" s="226"/>
      <c r="AG255" s="226"/>
      <c r="AH255" s="226"/>
      <c r="AI255" s="226"/>
    </row>
    <row r="256" spans="1:35">
      <c r="A256" s="226" t="str">
        <f t="shared" si="14"/>
        <v>MAI</v>
      </c>
      <c r="B256" s="226">
        <f t="shared" si="16"/>
        <v>19</v>
      </c>
      <c r="C256" s="226" t="str">
        <f t="shared" si="13"/>
        <v>SAMEDI</v>
      </c>
      <c r="D256" s="13">
        <v>43596</v>
      </c>
      <c r="E256" s="17"/>
      <c r="F256" s="17"/>
      <c r="G256" s="17"/>
      <c r="H256" s="17"/>
      <c r="I256" s="226"/>
      <c r="J256" s="226"/>
      <c r="K256" s="226"/>
      <c r="L256" s="226"/>
      <c r="M256" s="226"/>
      <c r="N256" s="226"/>
      <c r="O256" s="226"/>
      <c r="P256" s="226"/>
      <c r="Q256" s="226" t="str">
        <f t="shared" si="15"/>
        <v>043596</v>
      </c>
      <c r="R256" s="241"/>
      <c r="S256" s="226"/>
      <c r="T256" s="226"/>
      <c r="U256" s="226"/>
      <c r="V256" s="226"/>
      <c r="W256" s="226"/>
      <c r="X256" s="226"/>
      <c r="Y256" s="226"/>
      <c r="Z256" s="226"/>
      <c r="AA256" s="226"/>
      <c r="AB256" s="226"/>
      <c r="AC256" s="226"/>
      <c r="AD256" s="226"/>
      <c r="AE256" s="226"/>
      <c r="AF256" s="226"/>
      <c r="AG256" s="226"/>
      <c r="AH256" s="226"/>
      <c r="AI256" s="226"/>
    </row>
    <row r="257" spans="1:35">
      <c r="A257" s="226" t="str">
        <f t="shared" si="14"/>
        <v>MAI</v>
      </c>
      <c r="B257" s="226">
        <f t="shared" si="16"/>
        <v>20</v>
      </c>
      <c r="C257" s="226" t="str">
        <f t="shared" si="13"/>
        <v>DIMANCHE</v>
      </c>
      <c r="D257" s="13">
        <v>43597</v>
      </c>
      <c r="E257" s="17"/>
      <c r="F257" s="17"/>
      <c r="G257" s="17"/>
      <c r="H257" s="17"/>
      <c r="I257" s="226"/>
      <c r="J257" s="226"/>
      <c r="K257" s="226"/>
      <c r="L257" s="226"/>
      <c r="M257" s="226"/>
      <c r="N257" s="226"/>
      <c r="O257" s="226"/>
      <c r="P257" s="226"/>
      <c r="Q257" s="226" t="str">
        <f t="shared" si="15"/>
        <v>043597</v>
      </c>
      <c r="R257" s="240"/>
      <c r="S257" s="226"/>
      <c r="T257" s="226"/>
      <c r="U257" s="226"/>
      <c r="V257" s="226"/>
      <c r="W257" s="226"/>
      <c r="X257" s="226"/>
      <c r="Y257" s="226"/>
      <c r="Z257" s="226"/>
      <c r="AA257" s="226"/>
      <c r="AB257" s="226"/>
      <c r="AC257" s="226"/>
      <c r="AD257" s="226"/>
      <c r="AE257" s="226"/>
      <c r="AF257" s="226"/>
      <c r="AG257" s="226"/>
      <c r="AH257" s="226"/>
      <c r="AI257" s="226"/>
    </row>
    <row r="258" spans="1:35">
      <c r="A258" s="226" t="str">
        <f t="shared" si="14"/>
        <v>MAI</v>
      </c>
      <c r="B258" s="226">
        <f t="shared" si="16"/>
        <v>20</v>
      </c>
      <c r="C258" s="226" t="str">
        <f t="shared" si="13"/>
        <v>LUNDI</v>
      </c>
      <c r="D258" s="13">
        <v>43598</v>
      </c>
      <c r="E258" s="17"/>
      <c r="F258" s="17"/>
      <c r="G258" s="17"/>
      <c r="H258" s="17"/>
      <c r="I258" s="226"/>
      <c r="J258" s="226"/>
      <c r="K258" s="226"/>
      <c r="L258" s="226"/>
      <c r="M258" s="226"/>
      <c r="N258" s="226"/>
      <c r="O258" s="226"/>
      <c r="P258" s="226"/>
      <c r="Q258" s="226" t="str">
        <f t="shared" si="15"/>
        <v>043598</v>
      </c>
      <c r="R258" s="241"/>
      <c r="S258" s="226"/>
      <c r="T258" s="226"/>
      <c r="U258" s="226"/>
      <c r="V258" s="226"/>
      <c r="W258" s="226"/>
      <c r="X258" s="226"/>
      <c r="Y258" s="226"/>
      <c r="Z258" s="226"/>
      <c r="AA258" s="226"/>
      <c r="AB258" s="226"/>
      <c r="AC258" s="226"/>
      <c r="AD258" s="226"/>
      <c r="AE258" s="226"/>
      <c r="AF258" s="226"/>
      <c r="AG258" s="226"/>
      <c r="AH258" s="226"/>
      <c r="AI258" s="226"/>
    </row>
    <row r="259" spans="1:35">
      <c r="A259" s="226" t="str">
        <f t="shared" si="14"/>
        <v>MAI</v>
      </c>
      <c r="B259" s="226">
        <f t="shared" si="16"/>
        <v>20</v>
      </c>
      <c r="C259" s="226" t="str">
        <f t="shared" si="13"/>
        <v>MARDI</v>
      </c>
      <c r="D259" s="13">
        <v>43599</v>
      </c>
      <c r="E259" s="17"/>
      <c r="F259" s="17"/>
      <c r="G259" s="17"/>
      <c r="H259" s="17"/>
      <c r="I259" s="226"/>
      <c r="J259" s="226"/>
      <c r="K259" s="226"/>
      <c r="L259" s="226"/>
      <c r="M259" s="226"/>
      <c r="N259" s="226"/>
      <c r="O259" s="226"/>
      <c r="P259" s="226"/>
      <c r="Q259" s="226" t="str">
        <f t="shared" si="15"/>
        <v>043599</v>
      </c>
      <c r="R259" s="241"/>
      <c r="S259" s="226"/>
      <c r="T259" s="226"/>
      <c r="U259" s="226"/>
      <c r="V259" s="226"/>
      <c r="W259" s="226"/>
      <c r="X259" s="226"/>
      <c r="Y259" s="226"/>
      <c r="Z259" s="226"/>
      <c r="AA259" s="226"/>
      <c r="AB259" s="226"/>
      <c r="AC259" s="226"/>
      <c r="AD259" s="226"/>
      <c r="AE259" s="226"/>
      <c r="AF259" s="226"/>
      <c r="AG259" s="226"/>
      <c r="AH259" s="226"/>
      <c r="AI259" s="226"/>
    </row>
    <row r="260" spans="1:35">
      <c r="A260" s="226" t="str">
        <f t="shared" si="14"/>
        <v>MAI</v>
      </c>
      <c r="B260" s="226">
        <f t="shared" si="16"/>
        <v>20</v>
      </c>
      <c r="C260" s="226" t="str">
        <f t="shared" ref="C260:C323" si="17">CHOOSE(WEEKDAY(D260,11),"LUNDI","MARDI","MERCREDI","JEUDI","VENDREDI","SAMEDI","DIMANCHE")</f>
        <v>MERCREDI</v>
      </c>
      <c r="D260" s="13">
        <v>43600</v>
      </c>
      <c r="E260" s="17"/>
      <c r="F260" s="17"/>
      <c r="G260" s="17"/>
      <c r="H260" s="17"/>
      <c r="I260" s="226"/>
      <c r="J260" s="226"/>
      <c r="K260" s="226"/>
      <c r="L260" s="226"/>
      <c r="M260" s="226"/>
      <c r="N260" s="226"/>
      <c r="O260" s="226"/>
      <c r="P260" s="226"/>
      <c r="Q260" s="226" t="str">
        <f t="shared" si="15"/>
        <v>043600</v>
      </c>
      <c r="R260" s="241"/>
      <c r="S260" s="226"/>
      <c r="T260" s="226"/>
      <c r="U260" s="226"/>
      <c r="V260" s="226"/>
      <c r="W260" s="226"/>
      <c r="X260" s="226"/>
      <c r="Y260" s="226"/>
      <c r="Z260" s="226"/>
      <c r="AA260" s="226"/>
      <c r="AB260" s="226"/>
      <c r="AC260" s="226"/>
      <c r="AD260" s="226"/>
      <c r="AE260" s="226"/>
      <c r="AF260" s="226"/>
      <c r="AG260" s="226"/>
      <c r="AH260" s="226"/>
      <c r="AI260" s="226"/>
    </row>
    <row r="261" spans="1:35">
      <c r="A261" s="226" t="str">
        <f t="shared" ref="A261:A324" si="18">CHOOSE(MONTH(D261),"JANVIER","FEVRIER","MARS","AVRIL","MAI","JUIN","JUILLET","AOUT","SEPTEMBRE","OCTOBRE","NOVEMBRE","DECEMBRE")</f>
        <v>MAI</v>
      </c>
      <c r="B261" s="226">
        <f t="shared" si="16"/>
        <v>20</v>
      </c>
      <c r="C261" s="226" t="str">
        <f t="shared" si="17"/>
        <v>JEUDI</v>
      </c>
      <c r="D261" s="13">
        <v>43601</v>
      </c>
      <c r="E261" s="17"/>
      <c r="F261" s="17"/>
      <c r="G261" s="17"/>
      <c r="H261" s="17"/>
      <c r="I261" s="226"/>
      <c r="J261" s="226"/>
      <c r="K261" s="226"/>
      <c r="L261" s="226"/>
      <c r="M261" s="226"/>
      <c r="N261" s="226"/>
      <c r="O261" s="226"/>
      <c r="P261" s="226"/>
      <c r="Q261" s="226" t="str">
        <f t="shared" ref="Q261:Q324" si="19">CONCATENATE($Q$1,$D261)</f>
        <v>043601</v>
      </c>
      <c r="R261" s="241"/>
      <c r="S261" s="226"/>
      <c r="T261" s="226"/>
      <c r="U261" s="226"/>
      <c r="V261" s="226"/>
      <c r="W261" s="226"/>
      <c r="X261" s="226"/>
      <c r="Y261" s="226"/>
      <c r="Z261" s="226"/>
      <c r="AA261" s="226"/>
      <c r="AB261" s="226"/>
      <c r="AC261" s="226"/>
      <c r="AD261" s="226"/>
      <c r="AE261" s="226"/>
      <c r="AF261" s="226"/>
      <c r="AG261" s="226"/>
      <c r="AH261" s="226"/>
      <c r="AI261" s="226"/>
    </row>
    <row r="262" spans="1:35">
      <c r="A262" s="226" t="str">
        <f t="shared" si="18"/>
        <v>MAI</v>
      </c>
      <c r="B262" s="226">
        <f t="shared" si="16"/>
        <v>20</v>
      </c>
      <c r="C262" s="226" t="str">
        <f t="shared" si="17"/>
        <v>VENDREDI</v>
      </c>
      <c r="D262" s="13">
        <v>43602</v>
      </c>
      <c r="E262" s="17"/>
      <c r="F262" s="17"/>
      <c r="G262" s="17"/>
      <c r="H262" s="17"/>
      <c r="I262" s="226"/>
      <c r="J262" s="226"/>
      <c r="K262" s="226"/>
      <c r="L262" s="226"/>
      <c r="M262" s="226"/>
      <c r="N262" s="226"/>
      <c r="O262" s="226"/>
      <c r="P262" s="226"/>
      <c r="Q262" s="226" t="str">
        <f t="shared" si="19"/>
        <v>043602</v>
      </c>
      <c r="R262" s="241"/>
      <c r="S262" s="226"/>
      <c r="T262" s="226"/>
      <c r="U262" s="226"/>
      <c r="V262" s="226"/>
      <c r="W262" s="226"/>
      <c r="X262" s="226"/>
      <c r="Y262" s="226"/>
      <c r="Z262" s="226"/>
      <c r="AA262" s="226"/>
      <c r="AB262" s="226"/>
      <c r="AC262" s="226"/>
      <c r="AD262" s="226"/>
      <c r="AE262" s="226"/>
      <c r="AF262" s="226"/>
      <c r="AG262" s="226"/>
      <c r="AH262" s="226"/>
      <c r="AI262" s="226"/>
    </row>
    <row r="263" spans="1:35">
      <c r="A263" s="226" t="str">
        <f t="shared" si="18"/>
        <v>MAI</v>
      </c>
      <c r="B263" s="226">
        <f t="shared" si="16"/>
        <v>20</v>
      </c>
      <c r="C263" s="226" t="str">
        <f t="shared" si="17"/>
        <v>SAMEDI</v>
      </c>
      <c r="D263" s="13">
        <v>43603</v>
      </c>
      <c r="E263" s="17"/>
      <c r="F263" s="17"/>
      <c r="G263" s="17"/>
      <c r="H263" s="17"/>
      <c r="I263" s="226"/>
      <c r="J263" s="226"/>
      <c r="K263" s="226"/>
      <c r="L263" s="226"/>
      <c r="M263" s="226"/>
      <c r="N263" s="226"/>
      <c r="O263" s="226"/>
      <c r="P263" s="226"/>
      <c r="Q263" s="226" t="str">
        <f t="shared" si="19"/>
        <v>043603</v>
      </c>
      <c r="R263" s="241"/>
      <c r="S263" s="226"/>
      <c r="T263" s="226"/>
      <c r="U263" s="226"/>
      <c r="V263" s="226"/>
      <c r="W263" s="226"/>
      <c r="X263" s="226"/>
      <c r="Y263" s="226"/>
      <c r="Z263" s="226"/>
      <c r="AA263" s="226"/>
      <c r="AB263" s="226"/>
      <c r="AC263" s="226"/>
      <c r="AD263" s="226"/>
      <c r="AE263" s="226"/>
      <c r="AF263" s="226"/>
      <c r="AG263" s="226"/>
      <c r="AH263" s="226"/>
      <c r="AI263" s="226"/>
    </row>
    <row r="264" spans="1:35">
      <c r="A264" s="226" t="str">
        <f t="shared" si="18"/>
        <v>MAI</v>
      </c>
      <c r="B264" s="226">
        <f t="shared" si="16"/>
        <v>21</v>
      </c>
      <c r="C264" s="226" t="str">
        <f t="shared" si="17"/>
        <v>DIMANCHE</v>
      </c>
      <c r="D264" s="13">
        <v>43604</v>
      </c>
      <c r="E264" s="17"/>
      <c r="F264" s="17"/>
      <c r="G264" s="17"/>
      <c r="H264" s="17"/>
      <c r="I264" s="226"/>
      <c r="J264" s="226"/>
      <c r="K264" s="226"/>
      <c r="L264" s="226"/>
      <c r="M264" s="226"/>
      <c r="N264" s="226"/>
      <c r="O264" s="226"/>
      <c r="P264" s="226"/>
      <c r="Q264" s="226" t="str">
        <f t="shared" si="19"/>
        <v>043604</v>
      </c>
      <c r="R264" s="240"/>
      <c r="S264" s="226"/>
      <c r="T264" s="226"/>
      <c r="U264" s="226"/>
      <c r="V264" s="226"/>
      <c r="W264" s="226"/>
      <c r="X264" s="226"/>
      <c r="Y264" s="226"/>
      <c r="Z264" s="226"/>
      <c r="AA264" s="226"/>
      <c r="AB264" s="226"/>
      <c r="AC264" s="226"/>
      <c r="AD264" s="226"/>
      <c r="AE264" s="226"/>
      <c r="AF264" s="226"/>
      <c r="AG264" s="226"/>
      <c r="AH264" s="226"/>
      <c r="AI264" s="226"/>
    </row>
    <row r="265" spans="1:35">
      <c r="A265" s="226" t="str">
        <f t="shared" si="18"/>
        <v>MAI</v>
      </c>
      <c r="B265" s="226">
        <f t="shared" si="16"/>
        <v>21</v>
      </c>
      <c r="C265" s="226" t="str">
        <f t="shared" si="17"/>
        <v>LUNDI</v>
      </c>
      <c r="D265" s="13">
        <v>43605</v>
      </c>
      <c r="E265" s="17"/>
      <c r="F265" s="17"/>
      <c r="G265" s="17"/>
      <c r="H265" s="17"/>
      <c r="I265" s="226"/>
      <c r="J265" s="226"/>
      <c r="K265" s="226"/>
      <c r="L265" s="226"/>
      <c r="M265" s="226"/>
      <c r="N265" s="226"/>
      <c r="O265" s="226"/>
      <c r="P265" s="226"/>
      <c r="Q265" s="226" t="str">
        <f t="shared" si="19"/>
        <v>043605</v>
      </c>
      <c r="R265" s="241"/>
      <c r="S265" s="226"/>
      <c r="T265" s="226"/>
      <c r="U265" s="226"/>
      <c r="V265" s="226"/>
      <c r="W265" s="226"/>
      <c r="X265" s="226"/>
      <c r="Y265" s="226"/>
      <c r="Z265" s="226"/>
      <c r="AA265" s="226"/>
      <c r="AB265" s="226"/>
      <c r="AC265" s="226"/>
      <c r="AD265" s="226"/>
      <c r="AE265" s="226"/>
      <c r="AF265" s="226"/>
      <c r="AG265" s="226"/>
      <c r="AH265" s="226"/>
      <c r="AI265" s="226"/>
    </row>
    <row r="266" spans="1:35">
      <c r="A266" s="226" t="str">
        <f t="shared" si="18"/>
        <v>MAI</v>
      </c>
      <c r="B266" s="226">
        <f t="shared" si="16"/>
        <v>21</v>
      </c>
      <c r="C266" s="226" t="str">
        <f t="shared" si="17"/>
        <v>MARDI</v>
      </c>
      <c r="D266" s="13">
        <v>43606</v>
      </c>
      <c r="E266" s="17"/>
      <c r="F266" s="17"/>
      <c r="G266" s="17"/>
      <c r="H266" s="17"/>
      <c r="I266" s="226"/>
      <c r="J266" s="226"/>
      <c r="K266" s="226"/>
      <c r="L266" s="226"/>
      <c r="M266" s="226"/>
      <c r="N266" s="226"/>
      <c r="O266" s="226"/>
      <c r="P266" s="226"/>
      <c r="Q266" s="226" t="str">
        <f t="shared" si="19"/>
        <v>043606</v>
      </c>
      <c r="R266" s="241"/>
      <c r="S266" s="226"/>
      <c r="T266" s="226"/>
      <c r="U266" s="226"/>
      <c r="V266" s="226"/>
      <c r="W266" s="226"/>
      <c r="X266" s="226"/>
      <c r="Y266" s="226"/>
      <c r="Z266" s="226"/>
      <c r="AA266" s="226"/>
      <c r="AB266" s="226"/>
      <c r="AC266" s="226"/>
      <c r="AD266" s="226"/>
      <c r="AE266" s="226"/>
      <c r="AF266" s="226"/>
      <c r="AG266" s="226"/>
      <c r="AH266" s="226"/>
      <c r="AI266" s="226"/>
    </row>
    <row r="267" spans="1:35">
      <c r="A267" s="226" t="str">
        <f t="shared" si="18"/>
        <v>MAI</v>
      </c>
      <c r="B267" s="226">
        <f t="shared" si="16"/>
        <v>21</v>
      </c>
      <c r="C267" s="226" t="str">
        <f t="shared" si="17"/>
        <v>MERCREDI</v>
      </c>
      <c r="D267" s="13">
        <v>43607</v>
      </c>
      <c r="E267" s="17"/>
      <c r="F267" s="17"/>
      <c r="G267" s="17"/>
      <c r="H267" s="17"/>
      <c r="I267" s="226"/>
      <c r="J267" s="226"/>
      <c r="K267" s="226"/>
      <c r="L267" s="226"/>
      <c r="M267" s="226"/>
      <c r="N267" s="226"/>
      <c r="O267" s="226"/>
      <c r="P267" s="226"/>
      <c r="Q267" s="226" t="str">
        <f t="shared" si="19"/>
        <v>043607</v>
      </c>
      <c r="R267" s="241"/>
      <c r="S267" s="226"/>
      <c r="T267" s="226"/>
      <c r="U267" s="226"/>
      <c r="V267" s="226"/>
      <c r="W267" s="226"/>
      <c r="X267" s="226"/>
      <c r="Y267" s="226"/>
      <c r="Z267" s="226"/>
      <c r="AA267" s="226"/>
      <c r="AB267" s="226"/>
      <c r="AC267" s="226"/>
      <c r="AD267" s="226"/>
      <c r="AE267" s="226"/>
      <c r="AF267" s="226"/>
      <c r="AG267" s="226"/>
      <c r="AH267" s="226"/>
      <c r="AI267" s="226"/>
    </row>
    <row r="268" spans="1:35">
      <c r="A268" s="226" t="str">
        <f t="shared" si="18"/>
        <v>MAI</v>
      </c>
      <c r="B268" s="226">
        <f t="shared" si="16"/>
        <v>21</v>
      </c>
      <c r="C268" s="226" t="str">
        <f t="shared" si="17"/>
        <v>JEUDI</v>
      </c>
      <c r="D268" s="13">
        <v>43608</v>
      </c>
      <c r="E268" s="17"/>
      <c r="F268" s="17"/>
      <c r="G268" s="17"/>
      <c r="H268" s="17"/>
      <c r="I268" s="226"/>
      <c r="J268" s="226"/>
      <c r="K268" s="226"/>
      <c r="L268" s="226"/>
      <c r="M268" s="226"/>
      <c r="N268" s="226"/>
      <c r="O268" s="226"/>
      <c r="P268" s="226"/>
      <c r="Q268" s="226" t="str">
        <f t="shared" si="19"/>
        <v>043608</v>
      </c>
      <c r="R268" s="241"/>
      <c r="S268" s="226"/>
      <c r="T268" s="226"/>
      <c r="U268" s="226"/>
      <c r="V268" s="226"/>
      <c r="W268" s="226"/>
      <c r="X268" s="226"/>
      <c r="Y268" s="226"/>
      <c r="Z268" s="226"/>
      <c r="AA268" s="226"/>
      <c r="AB268" s="226"/>
      <c r="AC268" s="226"/>
      <c r="AD268" s="226"/>
      <c r="AE268" s="226"/>
      <c r="AF268" s="226"/>
      <c r="AG268" s="226"/>
      <c r="AH268" s="226"/>
      <c r="AI268" s="226"/>
    </row>
    <row r="269" spans="1:35">
      <c r="A269" s="226" t="str">
        <f t="shared" si="18"/>
        <v>MAI</v>
      </c>
      <c r="B269" s="226">
        <f t="shared" si="16"/>
        <v>21</v>
      </c>
      <c r="C269" s="226" t="str">
        <f t="shared" si="17"/>
        <v>VENDREDI</v>
      </c>
      <c r="D269" s="13">
        <v>43609</v>
      </c>
      <c r="E269" s="17"/>
      <c r="F269" s="17"/>
      <c r="G269" s="17"/>
      <c r="H269" s="17"/>
      <c r="I269" s="226"/>
      <c r="J269" s="226"/>
      <c r="K269" s="226"/>
      <c r="L269" s="226"/>
      <c r="M269" s="226"/>
      <c r="N269" s="226"/>
      <c r="O269" s="226"/>
      <c r="P269" s="226"/>
      <c r="Q269" s="226" t="str">
        <f t="shared" si="19"/>
        <v>043609</v>
      </c>
      <c r="R269" s="241"/>
      <c r="S269" s="226"/>
      <c r="T269" s="226"/>
      <c r="U269" s="226"/>
      <c r="V269" s="226"/>
      <c r="W269" s="226"/>
      <c r="X269" s="226"/>
      <c r="Y269" s="226"/>
      <c r="Z269" s="226"/>
      <c r="AA269" s="226"/>
      <c r="AB269" s="226"/>
      <c r="AC269" s="226"/>
      <c r="AD269" s="226"/>
      <c r="AE269" s="226"/>
      <c r="AF269" s="226"/>
      <c r="AG269" s="226"/>
      <c r="AH269" s="226"/>
      <c r="AI269" s="226"/>
    </row>
    <row r="270" spans="1:35">
      <c r="A270" s="226" t="str">
        <f t="shared" si="18"/>
        <v>MAI</v>
      </c>
      <c r="B270" s="226">
        <f t="shared" si="16"/>
        <v>21</v>
      </c>
      <c r="C270" s="226" t="str">
        <f t="shared" si="17"/>
        <v>SAMEDI</v>
      </c>
      <c r="D270" s="13">
        <v>43610</v>
      </c>
      <c r="E270" s="17"/>
      <c r="F270" s="17"/>
      <c r="G270" s="17"/>
      <c r="H270" s="17"/>
      <c r="I270" s="226"/>
      <c r="J270" s="226"/>
      <c r="K270" s="226"/>
      <c r="L270" s="226"/>
      <c r="M270" s="226"/>
      <c r="N270" s="226"/>
      <c r="O270" s="226"/>
      <c r="P270" s="226"/>
      <c r="Q270" s="226" t="str">
        <f t="shared" si="19"/>
        <v>043610</v>
      </c>
      <c r="R270" s="241"/>
      <c r="S270" s="226"/>
      <c r="T270" s="226"/>
      <c r="U270" s="226"/>
      <c r="V270" s="226"/>
      <c r="W270" s="226"/>
      <c r="X270" s="226"/>
      <c r="Y270" s="226"/>
      <c r="Z270" s="226"/>
      <c r="AA270" s="226"/>
      <c r="AB270" s="226"/>
      <c r="AC270" s="226"/>
      <c r="AD270" s="226"/>
      <c r="AE270" s="226"/>
      <c r="AF270" s="226"/>
      <c r="AG270" s="226"/>
      <c r="AH270" s="226"/>
      <c r="AI270" s="226"/>
    </row>
    <row r="271" spans="1:35">
      <c r="A271" s="226" t="str">
        <f t="shared" si="18"/>
        <v>MAI</v>
      </c>
      <c r="B271" s="226">
        <f t="shared" si="16"/>
        <v>22</v>
      </c>
      <c r="C271" s="226" t="str">
        <f t="shared" si="17"/>
        <v>DIMANCHE</v>
      </c>
      <c r="D271" s="13">
        <v>43611</v>
      </c>
      <c r="E271" s="17"/>
      <c r="F271" s="17"/>
      <c r="G271" s="17"/>
      <c r="H271" s="17"/>
      <c r="I271" s="226"/>
      <c r="J271" s="226"/>
      <c r="K271" s="226"/>
      <c r="L271" s="226"/>
      <c r="M271" s="226"/>
      <c r="N271" s="226"/>
      <c r="O271" s="226"/>
      <c r="P271" s="226"/>
      <c r="Q271" s="226" t="str">
        <f t="shared" si="19"/>
        <v>043611</v>
      </c>
      <c r="R271" s="240"/>
      <c r="S271" s="226"/>
      <c r="T271" s="226"/>
      <c r="U271" s="226"/>
      <c r="V271" s="226"/>
      <c r="W271" s="226"/>
      <c r="X271" s="226"/>
      <c r="Y271" s="226"/>
      <c r="Z271" s="226"/>
      <c r="AA271" s="226"/>
      <c r="AB271" s="226"/>
      <c r="AC271" s="226"/>
      <c r="AD271" s="226"/>
      <c r="AE271" s="226"/>
      <c r="AF271" s="226"/>
      <c r="AG271" s="226"/>
      <c r="AH271" s="226"/>
      <c r="AI271" s="226"/>
    </row>
    <row r="272" spans="1:35">
      <c r="A272" s="226" t="str">
        <f t="shared" si="18"/>
        <v>MAI</v>
      </c>
      <c r="B272" s="226">
        <f t="shared" si="16"/>
        <v>22</v>
      </c>
      <c r="C272" s="226" t="str">
        <f t="shared" si="17"/>
        <v>LUNDI</v>
      </c>
      <c r="D272" s="13">
        <v>43612</v>
      </c>
      <c r="E272" s="17"/>
      <c r="F272" s="17"/>
      <c r="G272" s="17"/>
      <c r="H272" s="17"/>
      <c r="I272" s="226"/>
      <c r="J272" s="226"/>
      <c r="K272" s="226"/>
      <c r="L272" s="226"/>
      <c r="M272" s="226"/>
      <c r="N272" s="226"/>
      <c r="O272" s="226"/>
      <c r="P272" s="226"/>
      <c r="Q272" s="226" t="str">
        <f t="shared" si="19"/>
        <v>043612</v>
      </c>
      <c r="R272" s="241"/>
      <c r="S272" s="226"/>
      <c r="T272" s="226"/>
      <c r="U272" s="226"/>
      <c r="V272" s="226"/>
      <c r="W272" s="226"/>
      <c r="X272" s="226"/>
      <c r="Y272" s="226"/>
      <c r="Z272" s="226"/>
      <c r="AA272" s="226"/>
      <c r="AB272" s="226"/>
      <c r="AC272" s="226"/>
      <c r="AD272" s="226"/>
      <c r="AE272" s="226"/>
      <c r="AF272" s="226"/>
      <c r="AG272" s="226"/>
      <c r="AH272" s="226"/>
      <c r="AI272" s="226"/>
    </row>
    <row r="273" spans="1:35">
      <c r="A273" s="226" t="str">
        <f t="shared" si="18"/>
        <v>MAI</v>
      </c>
      <c r="B273" s="226">
        <f t="shared" ref="B273:B336" si="20">WEEKNUM(D273)</f>
        <v>22</v>
      </c>
      <c r="C273" s="226" t="str">
        <f t="shared" si="17"/>
        <v>MARDI</v>
      </c>
      <c r="D273" s="13">
        <v>43613</v>
      </c>
      <c r="E273" s="17"/>
      <c r="F273" s="17"/>
      <c r="G273" s="17"/>
      <c r="H273" s="17"/>
      <c r="I273" s="226"/>
      <c r="J273" s="226"/>
      <c r="K273" s="226"/>
      <c r="L273" s="226"/>
      <c r="M273" s="226"/>
      <c r="N273" s="226"/>
      <c r="O273" s="226"/>
      <c r="P273" s="226"/>
      <c r="Q273" s="226" t="str">
        <f t="shared" si="19"/>
        <v>043613</v>
      </c>
      <c r="R273" s="241"/>
      <c r="S273" s="226"/>
      <c r="T273" s="226"/>
      <c r="U273" s="226"/>
      <c r="V273" s="226"/>
      <c r="W273" s="226"/>
      <c r="X273" s="226"/>
      <c r="Y273" s="226"/>
      <c r="Z273" s="226"/>
      <c r="AA273" s="226"/>
      <c r="AB273" s="226"/>
      <c r="AC273" s="226"/>
      <c r="AD273" s="226"/>
      <c r="AE273" s="226"/>
      <c r="AF273" s="226"/>
      <c r="AG273" s="226"/>
      <c r="AH273" s="226"/>
      <c r="AI273" s="226"/>
    </row>
    <row r="274" spans="1:35">
      <c r="A274" s="226" t="str">
        <f t="shared" si="18"/>
        <v>MAI</v>
      </c>
      <c r="B274" s="226">
        <f t="shared" si="20"/>
        <v>22</v>
      </c>
      <c r="C274" s="226" t="str">
        <f t="shared" si="17"/>
        <v>MERCREDI</v>
      </c>
      <c r="D274" s="13">
        <v>43614</v>
      </c>
      <c r="E274" s="17"/>
      <c r="F274" s="17"/>
      <c r="G274" s="17"/>
      <c r="H274" s="17"/>
      <c r="I274" s="226"/>
      <c r="J274" s="226"/>
      <c r="K274" s="226"/>
      <c r="L274" s="226"/>
      <c r="M274" s="226"/>
      <c r="N274" s="226"/>
      <c r="O274" s="226"/>
      <c r="P274" s="226"/>
      <c r="Q274" s="226" t="str">
        <f t="shared" si="19"/>
        <v>043614</v>
      </c>
      <c r="R274" s="241"/>
      <c r="S274" s="226"/>
      <c r="T274" s="226"/>
      <c r="U274" s="226"/>
      <c r="V274" s="226"/>
      <c r="W274" s="226"/>
      <c r="X274" s="226"/>
      <c r="Y274" s="226"/>
      <c r="Z274" s="226"/>
      <c r="AA274" s="226"/>
      <c r="AB274" s="226"/>
      <c r="AC274" s="226"/>
      <c r="AD274" s="226"/>
      <c r="AE274" s="226"/>
      <c r="AF274" s="226"/>
      <c r="AG274" s="226"/>
      <c r="AH274" s="226"/>
      <c r="AI274" s="226"/>
    </row>
    <row r="275" spans="1:35">
      <c r="A275" s="226" t="str">
        <f t="shared" si="18"/>
        <v>MAI</v>
      </c>
      <c r="B275" s="226">
        <f t="shared" si="20"/>
        <v>22</v>
      </c>
      <c r="C275" s="226" t="str">
        <f t="shared" si="17"/>
        <v>JEUDI</v>
      </c>
      <c r="D275" s="13">
        <v>43615</v>
      </c>
      <c r="E275" s="17"/>
      <c r="F275" s="17"/>
      <c r="G275" s="17"/>
      <c r="H275" s="17"/>
      <c r="I275" s="226"/>
      <c r="J275" s="226"/>
      <c r="K275" s="226"/>
      <c r="L275" s="226"/>
      <c r="M275" s="226"/>
      <c r="N275" s="226"/>
      <c r="O275" s="226"/>
      <c r="P275" s="226"/>
      <c r="Q275" s="226" t="str">
        <f t="shared" si="19"/>
        <v>043615</v>
      </c>
      <c r="R275" s="241"/>
      <c r="S275" s="226"/>
      <c r="T275" s="226"/>
      <c r="U275" s="226"/>
      <c r="V275" s="226"/>
      <c r="W275" s="226"/>
      <c r="X275" s="226"/>
      <c r="Y275" s="226"/>
      <c r="Z275" s="226"/>
      <c r="AA275" s="226"/>
      <c r="AB275" s="226"/>
      <c r="AC275" s="226"/>
      <c r="AD275" s="226"/>
      <c r="AE275" s="226"/>
      <c r="AF275" s="226"/>
      <c r="AG275" s="226"/>
      <c r="AH275" s="226"/>
      <c r="AI275" s="226"/>
    </row>
    <row r="276" spans="1:35">
      <c r="A276" s="226" t="str">
        <f t="shared" si="18"/>
        <v>MAI</v>
      </c>
      <c r="B276" s="226">
        <f t="shared" si="20"/>
        <v>22</v>
      </c>
      <c r="C276" s="226" t="str">
        <f t="shared" si="17"/>
        <v>VENDREDI</v>
      </c>
      <c r="D276" s="13">
        <v>43616</v>
      </c>
      <c r="E276" s="17"/>
      <c r="F276" s="17"/>
      <c r="G276" s="17"/>
      <c r="H276" s="17"/>
      <c r="I276" s="226"/>
      <c r="J276" s="226"/>
      <c r="K276" s="226"/>
      <c r="L276" s="226"/>
      <c r="M276" s="226"/>
      <c r="N276" s="226"/>
      <c r="O276" s="226"/>
      <c r="P276" s="226"/>
      <c r="Q276" s="226" t="str">
        <f t="shared" si="19"/>
        <v>043616</v>
      </c>
      <c r="R276" s="241"/>
      <c r="S276" s="226"/>
      <c r="T276" s="226"/>
      <c r="U276" s="226"/>
      <c r="V276" s="226"/>
      <c r="W276" s="226"/>
      <c r="X276" s="226"/>
      <c r="Y276" s="226"/>
      <c r="Z276" s="226"/>
      <c r="AA276" s="226"/>
      <c r="AB276" s="226"/>
      <c r="AC276" s="226"/>
      <c r="AD276" s="226"/>
      <c r="AE276" s="226"/>
      <c r="AF276" s="226"/>
      <c r="AG276" s="226"/>
      <c r="AH276" s="226"/>
      <c r="AI276" s="226"/>
    </row>
    <row r="277" spans="1:35">
      <c r="A277" s="226" t="str">
        <f t="shared" si="18"/>
        <v>JUIN</v>
      </c>
      <c r="B277" s="226">
        <f t="shared" si="20"/>
        <v>22</v>
      </c>
      <c r="C277" s="226" t="str">
        <f t="shared" si="17"/>
        <v>SAMEDI</v>
      </c>
      <c r="D277" s="13">
        <v>43617</v>
      </c>
      <c r="E277" s="17"/>
      <c r="F277" s="17"/>
      <c r="G277" s="17"/>
      <c r="H277" s="17"/>
      <c r="I277" s="226"/>
      <c r="J277" s="226"/>
      <c r="K277" s="226"/>
      <c r="L277" s="226"/>
      <c r="M277" s="226"/>
      <c r="N277" s="226"/>
      <c r="O277" s="226"/>
      <c r="P277" s="226"/>
      <c r="Q277" s="226" t="str">
        <f t="shared" si="19"/>
        <v>043617</v>
      </c>
      <c r="R277" s="241"/>
      <c r="S277" s="226"/>
      <c r="T277" s="226"/>
      <c r="U277" s="226"/>
      <c r="V277" s="226"/>
      <c r="W277" s="226"/>
      <c r="X277" s="226"/>
      <c r="Y277" s="226"/>
      <c r="Z277" s="226"/>
      <c r="AA277" s="226"/>
      <c r="AB277" s="226"/>
      <c r="AC277" s="226"/>
      <c r="AD277" s="226"/>
      <c r="AE277" s="226"/>
      <c r="AF277" s="226"/>
      <c r="AG277" s="226"/>
      <c r="AH277" s="226"/>
      <c r="AI277" s="226"/>
    </row>
    <row r="278" spans="1:35">
      <c r="A278" s="226" t="str">
        <f t="shared" si="18"/>
        <v>JUIN</v>
      </c>
      <c r="B278" s="226">
        <f t="shared" si="20"/>
        <v>23</v>
      </c>
      <c r="C278" s="226" t="str">
        <f t="shared" si="17"/>
        <v>DIMANCHE</v>
      </c>
      <c r="D278" s="13">
        <v>43618</v>
      </c>
      <c r="E278" s="17"/>
      <c r="F278" s="17"/>
      <c r="G278" s="17"/>
      <c r="H278" s="17"/>
      <c r="I278" s="226"/>
      <c r="J278" s="226"/>
      <c r="K278" s="226"/>
      <c r="L278" s="226"/>
      <c r="M278" s="226"/>
      <c r="N278" s="226"/>
      <c r="O278" s="226"/>
      <c r="P278" s="226"/>
      <c r="Q278" s="226" t="str">
        <f t="shared" si="19"/>
        <v>043618</v>
      </c>
      <c r="R278" s="240"/>
      <c r="S278" s="226"/>
      <c r="T278" s="226"/>
      <c r="U278" s="226"/>
      <c r="V278" s="226"/>
      <c r="W278" s="226"/>
      <c r="X278" s="226"/>
      <c r="Y278" s="226"/>
      <c r="Z278" s="226"/>
      <c r="AA278" s="226"/>
      <c r="AB278" s="226"/>
      <c r="AC278" s="226"/>
      <c r="AD278" s="226"/>
      <c r="AE278" s="226"/>
      <c r="AF278" s="226"/>
      <c r="AG278" s="226"/>
      <c r="AH278" s="226"/>
      <c r="AI278" s="226"/>
    </row>
    <row r="279" spans="1:35">
      <c r="A279" s="226" t="str">
        <f t="shared" si="18"/>
        <v>JUIN</v>
      </c>
      <c r="B279" s="226">
        <f t="shared" si="20"/>
        <v>23</v>
      </c>
      <c r="C279" s="226" t="str">
        <f t="shared" si="17"/>
        <v>LUNDI</v>
      </c>
      <c r="D279" s="13">
        <v>43619</v>
      </c>
      <c r="E279" s="17"/>
      <c r="F279" s="17"/>
      <c r="G279" s="17"/>
      <c r="H279" s="17"/>
      <c r="I279" s="226"/>
      <c r="J279" s="226"/>
      <c r="K279" s="226"/>
      <c r="L279" s="226"/>
      <c r="M279" s="226"/>
      <c r="N279" s="226"/>
      <c r="O279" s="226"/>
      <c r="P279" s="226"/>
      <c r="Q279" s="226" t="str">
        <f t="shared" si="19"/>
        <v>043619</v>
      </c>
      <c r="R279" s="241"/>
      <c r="S279" s="226"/>
      <c r="T279" s="226"/>
      <c r="U279" s="226"/>
      <c r="V279" s="226"/>
      <c r="W279" s="226"/>
      <c r="X279" s="226"/>
      <c r="Y279" s="226"/>
      <c r="Z279" s="226"/>
      <c r="AA279" s="226"/>
      <c r="AB279" s="226"/>
      <c r="AC279" s="226"/>
      <c r="AD279" s="226"/>
      <c r="AE279" s="226"/>
      <c r="AF279" s="226"/>
      <c r="AG279" s="226"/>
      <c r="AH279" s="226"/>
      <c r="AI279" s="226"/>
    </row>
    <row r="280" spans="1:35">
      <c r="A280" s="226" t="str">
        <f t="shared" si="18"/>
        <v>JUIN</v>
      </c>
      <c r="B280" s="226">
        <f t="shared" si="20"/>
        <v>23</v>
      </c>
      <c r="C280" s="226" t="str">
        <f t="shared" si="17"/>
        <v>MARDI</v>
      </c>
      <c r="D280" s="13">
        <v>43620</v>
      </c>
      <c r="E280" s="17"/>
      <c r="F280" s="17"/>
      <c r="G280" s="17"/>
      <c r="H280" s="17"/>
      <c r="I280" s="226"/>
      <c r="J280" s="226"/>
      <c r="K280" s="226"/>
      <c r="L280" s="226"/>
      <c r="M280" s="226"/>
      <c r="N280" s="226"/>
      <c r="O280" s="226"/>
      <c r="P280" s="226"/>
      <c r="Q280" s="226" t="str">
        <f t="shared" si="19"/>
        <v>043620</v>
      </c>
      <c r="R280" s="241"/>
      <c r="S280" s="226"/>
      <c r="T280" s="226"/>
      <c r="U280" s="226"/>
      <c r="V280" s="226"/>
      <c r="W280" s="226"/>
      <c r="X280" s="226"/>
      <c r="Y280" s="226"/>
      <c r="Z280" s="226"/>
      <c r="AA280" s="226"/>
      <c r="AB280" s="226"/>
      <c r="AC280" s="226"/>
      <c r="AD280" s="226"/>
      <c r="AE280" s="226"/>
      <c r="AF280" s="226"/>
      <c r="AG280" s="226"/>
      <c r="AH280" s="226"/>
      <c r="AI280" s="226"/>
    </row>
    <row r="281" spans="1:35">
      <c r="A281" s="226" t="str">
        <f t="shared" si="18"/>
        <v>JUIN</v>
      </c>
      <c r="B281" s="226">
        <f t="shared" si="20"/>
        <v>23</v>
      </c>
      <c r="C281" s="226" t="str">
        <f t="shared" si="17"/>
        <v>MERCREDI</v>
      </c>
      <c r="D281" s="13">
        <v>43621</v>
      </c>
      <c r="E281" s="17"/>
      <c r="F281" s="17"/>
      <c r="G281" s="17"/>
      <c r="H281" s="17"/>
      <c r="I281" s="226"/>
      <c r="J281" s="226"/>
      <c r="K281" s="226"/>
      <c r="L281" s="226"/>
      <c r="M281" s="226"/>
      <c r="N281" s="226"/>
      <c r="O281" s="226"/>
      <c r="P281" s="226"/>
      <c r="Q281" s="226" t="str">
        <f t="shared" si="19"/>
        <v>043621</v>
      </c>
      <c r="R281" s="241"/>
      <c r="S281" s="226"/>
      <c r="T281" s="226"/>
      <c r="U281" s="226"/>
      <c r="V281" s="226"/>
      <c r="W281" s="226"/>
      <c r="X281" s="226"/>
      <c r="Y281" s="226"/>
      <c r="Z281" s="226"/>
      <c r="AA281" s="226"/>
      <c r="AB281" s="226"/>
      <c r="AC281" s="226"/>
      <c r="AD281" s="226"/>
      <c r="AE281" s="226"/>
      <c r="AF281" s="226"/>
      <c r="AG281" s="226"/>
      <c r="AH281" s="226"/>
      <c r="AI281" s="226"/>
    </row>
    <row r="282" spans="1:35">
      <c r="A282" s="226" t="str">
        <f t="shared" si="18"/>
        <v>JUIN</v>
      </c>
      <c r="B282" s="226">
        <f t="shared" si="20"/>
        <v>23</v>
      </c>
      <c r="C282" s="226" t="str">
        <f t="shared" si="17"/>
        <v>JEUDI</v>
      </c>
      <c r="D282" s="13">
        <v>43622</v>
      </c>
      <c r="E282" s="17"/>
      <c r="F282" s="17"/>
      <c r="G282" s="17"/>
      <c r="H282" s="17"/>
      <c r="I282" s="226"/>
      <c r="J282" s="226"/>
      <c r="K282" s="226"/>
      <c r="L282" s="226"/>
      <c r="M282" s="226"/>
      <c r="N282" s="226"/>
      <c r="O282" s="226"/>
      <c r="P282" s="226"/>
      <c r="Q282" s="226" t="str">
        <f t="shared" si="19"/>
        <v>043622</v>
      </c>
      <c r="R282" s="241"/>
      <c r="S282" s="226"/>
      <c r="T282" s="226"/>
      <c r="U282" s="226"/>
      <c r="V282" s="226"/>
      <c r="W282" s="226"/>
      <c r="X282" s="226"/>
      <c r="Y282" s="226"/>
      <c r="Z282" s="226"/>
      <c r="AA282" s="226"/>
      <c r="AB282" s="226"/>
      <c r="AC282" s="226"/>
      <c r="AD282" s="226"/>
      <c r="AE282" s="226"/>
      <c r="AF282" s="226"/>
      <c r="AG282" s="226"/>
      <c r="AH282" s="226"/>
      <c r="AI282" s="226"/>
    </row>
    <row r="283" spans="1:35">
      <c r="A283" s="226" t="str">
        <f t="shared" si="18"/>
        <v>JUIN</v>
      </c>
      <c r="B283" s="226">
        <f t="shared" si="20"/>
        <v>23</v>
      </c>
      <c r="C283" s="226" t="str">
        <f t="shared" si="17"/>
        <v>VENDREDI</v>
      </c>
      <c r="D283" s="13">
        <v>43623</v>
      </c>
      <c r="E283" s="17"/>
      <c r="F283" s="17"/>
      <c r="G283" s="17"/>
      <c r="H283" s="17"/>
      <c r="I283" s="226"/>
      <c r="J283" s="226"/>
      <c r="K283" s="226"/>
      <c r="L283" s="226"/>
      <c r="M283" s="226"/>
      <c r="N283" s="226"/>
      <c r="O283" s="226"/>
      <c r="P283" s="226"/>
      <c r="Q283" s="226" t="str">
        <f t="shared" si="19"/>
        <v>043623</v>
      </c>
      <c r="R283" s="241"/>
      <c r="S283" s="226"/>
      <c r="T283" s="226"/>
      <c r="U283" s="226"/>
      <c r="V283" s="226"/>
      <c r="W283" s="226"/>
      <c r="X283" s="226"/>
      <c r="Y283" s="226"/>
      <c r="Z283" s="226"/>
      <c r="AA283" s="226"/>
      <c r="AB283" s="226"/>
      <c r="AC283" s="226"/>
      <c r="AD283" s="226"/>
      <c r="AE283" s="226"/>
      <c r="AF283" s="226"/>
      <c r="AG283" s="226"/>
      <c r="AH283" s="226"/>
      <c r="AI283" s="226"/>
    </row>
    <row r="284" spans="1:35">
      <c r="A284" s="226" t="str">
        <f t="shared" si="18"/>
        <v>JUIN</v>
      </c>
      <c r="B284" s="226">
        <f t="shared" si="20"/>
        <v>23</v>
      </c>
      <c r="C284" s="226" t="str">
        <f t="shared" si="17"/>
        <v>SAMEDI</v>
      </c>
      <c r="D284" s="13">
        <v>43624</v>
      </c>
      <c r="E284" s="17"/>
      <c r="F284" s="17"/>
      <c r="G284" s="17"/>
      <c r="H284" s="17"/>
      <c r="I284" s="226"/>
      <c r="J284" s="226"/>
      <c r="K284" s="226"/>
      <c r="L284" s="226"/>
      <c r="M284" s="226"/>
      <c r="N284" s="226"/>
      <c r="O284" s="226"/>
      <c r="P284" s="226"/>
      <c r="Q284" s="226" t="str">
        <f t="shared" si="19"/>
        <v>043624</v>
      </c>
      <c r="R284" s="241"/>
      <c r="S284" s="226"/>
      <c r="T284" s="226"/>
      <c r="U284" s="226"/>
      <c r="V284" s="226"/>
      <c r="W284" s="226"/>
      <c r="X284" s="226"/>
      <c r="Y284" s="226"/>
      <c r="Z284" s="226"/>
      <c r="AA284" s="226"/>
      <c r="AB284" s="226"/>
      <c r="AC284" s="226"/>
      <c r="AD284" s="226"/>
      <c r="AE284" s="226"/>
      <c r="AF284" s="226"/>
      <c r="AG284" s="226"/>
      <c r="AH284" s="226"/>
      <c r="AI284" s="226"/>
    </row>
    <row r="285" spans="1:35">
      <c r="A285" s="226" t="str">
        <f t="shared" si="18"/>
        <v>JUIN</v>
      </c>
      <c r="B285" s="226">
        <f t="shared" si="20"/>
        <v>24</v>
      </c>
      <c r="C285" s="226" t="str">
        <f t="shared" si="17"/>
        <v>DIMANCHE</v>
      </c>
      <c r="D285" s="13">
        <v>43625</v>
      </c>
      <c r="E285" s="17"/>
      <c r="F285" s="17"/>
      <c r="G285" s="17"/>
      <c r="H285" s="17"/>
      <c r="I285" s="226"/>
      <c r="J285" s="226"/>
      <c r="K285" s="226"/>
      <c r="L285" s="226"/>
      <c r="M285" s="226"/>
      <c r="N285" s="226"/>
      <c r="O285" s="226"/>
      <c r="P285" s="226"/>
      <c r="Q285" s="226" t="str">
        <f t="shared" si="19"/>
        <v>043625</v>
      </c>
      <c r="R285" s="240"/>
      <c r="S285" s="226"/>
      <c r="T285" s="226"/>
      <c r="U285" s="226"/>
      <c r="V285" s="226"/>
      <c r="W285" s="226"/>
      <c r="X285" s="226"/>
      <c r="Y285" s="226"/>
      <c r="Z285" s="226"/>
      <c r="AA285" s="226"/>
      <c r="AB285" s="226"/>
      <c r="AC285" s="226"/>
      <c r="AD285" s="226"/>
      <c r="AE285" s="226"/>
      <c r="AF285" s="226"/>
      <c r="AG285" s="226"/>
      <c r="AH285" s="226"/>
      <c r="AI285" s="226"/>
    </row>
    <row r="286" spans="1:35">
      <c r="A286" s="226" t="str">
        <f t="shared" si="18"/>
        <v>JUIN</v>
      </c>
      <c r="B286" s="226">
        <f t="shared" si="20"/>
        <v>24</v>
      </c>
      <c r="C286" s="226" t="str">
        <f t="shared" si="17"/>
        <v>LUNDI</v>
      </c>
      <c r="D286" s="13">
        <v>43626</v>
      </c>
      <c r="E286" s="17"/>
      <c r="F286" s="17"/>
      <c r="G286" s="17"/>
      <c r="H286" s="17"/>
      <c r="I286" s="226"/>
      <c r="J286" s="226"/>
      <c r="K286" s="226"/>
      <c r="L286" s="226"/>
      <c r="M286" s="226"/>
      <c r="N286" s="226"/>
      <c r="O286" s="226"/>
      <c r="P286" s="226"/>
      <c r="Q286" s="226" t="str">
        <f t="shared" si="19"/>
        <v>043626</v>
      </c>
      <c r="R286" s="241"/>
      <c r="S286" s="226"/>
      <c r="T286" s="226"/>
      <c r="U286" s="226"/>
      <c r="V286" s="226"/>
      <c r="W286" s="226"/>
      <c r="X286" s="226"/>
      <c r="Y286" s="226"/>
      <c r="Z286" s="226"/>
      <c r="AA286" s="226"/>
      <c r="AB286" s="226"/>
      <c r="AC286" s="226"/>
      <c r="AD286" s="226"/>
      <c r="AE286" s="226"/>
      <c r="AF286" s="226"/>
      <c r="AG286" s="226"/>
      <c r="AH286" s="226"/>
      <c r="AI286" s="226"/>
    </row>
    <row r="287" spans="1:35">
      <c r="A287" s="226" t="str">
        <f t="shared" si="18"/>
        <v>JUIN</v>
      </c>
      <c r="B287" s="226">
        <f t="shared" si="20"/>
        <v>24</v>
      </c>
      <c r="C287" s="226" t="str">
        <f t="shared" si="17"/>
        <v>MARDI</v>
      </c>
      <c r="D287" s="13">
        <v>43627</v>
      </c>
      <c r="E287" s="17"/>
      <c r="F287" s="17"/>
      <c r="G287" s="17"/>
      <c r="H287" s="17"/>
      <c r="I287" s="226"/>
      <c r="J287" s="226"/>
      <c r="K287" s="226"/>
      <c r="L287" s="226"/>
      <c r="M287" s="226"/>
      <c r="N287" s="226"/>
      <c r="O287" s="226"/>
      <c r="P287" s="226"/>
      <c r="Q287" s="226" t="str">
        <f t="shared" si="19"/>
        <v>043627</v>
      </c>
      <c r="R287" s="241"/>
      <c r="S287" s="226"/>
      <c r="T287" s="226"/>
      <c r="U287" s="226"/>
      <c r="V287" s="226"/>
      <c r="W287" s="226"/>
      <c r="X287" s="226"/>
      <c r="Y287" s="226"/>
      <c r="Z287" s="226"/>
      <c r="AA287" s="226"/>
      <c r="AB287" s="226"/>
      <c r="AC287" s="226"/>
      <c r="AD287" s="226"/>
      <c r="AE287" s="226"/>
      <c r="AF287" s="226"/>
      <c r="AG287" s="226"/>
      <c r="AH287" s="226"/>
      <c r="AI287" s="226"/>
    </row>
    <row r="288" spans="1:35">
      <c r="A288" s="226" t="str">
        <f t="shared" si="18"/>
        <v>JUIN</v>
      </c>
      <c r="B288" s="226">
        <f t="shared" si="20"/>
        <v>24</v>
      </c>
      <c r="C288" s="226" t="str">
        <f t="shared" si="17"/>
        <v>MERCREDI</v>
      </c>
      <c r="D288" s="13">
        <v>43628</v>
      </c>
      <c r="E288" s="17"/>
      <c r="F288" s="17"/>
      <c r="G288" s="17"/>
      <c r="H288" s="17"/>
      <c r="I288" s="226"/>
      <c r="J288" s="226"/>
      <c r="K288" s="226"/>
      <c r="L288" s="226"/>
      <c r="M288" s="226"/>
      <c r="N288" s="226"/>
      <c r="O288" s="226"/>
      <c r="P288" s="226"/>
      <c r="Q288" s="226" t="str">
        <f t="shared" si="19"/>
        <v>043628</v>
      </c>
      <c r="R288" s="241"/>
      <c r="S288" s="226"/>
      <c r="T288" s="226"/>
      <c r="U288" s="226"/>
      <c r="V288" s="226"/>
      <c r="W288" s="226"/>
      <c r="X288" s="226"/>
      <c r="Y288" s="226"/>
      <c r="Z288" s="226"/>
      <c r="AA288" s="226"/>
      <c r="AB288" s="226"/>
      <c r="AC288" s="226"/>
      <c r="AD288" s="226"/>
      <c r="AE288" s="226"/>
      <c r="AF288" s="226"/>
      <c r="AG288" s="226"/>
      <c r="AH288" s="226"/>
      <c r="AI288" s="226"/>
    </row>
    <row r="289" spans="1:35">
      <c r="A289" s="226" t="str">
        <f t="shared" si="18"/>
        <v>JUIN</v>
      </c>
      <c r="B289" s="226">
        <f t="shared" si="20"/>
        <v>24</v>
      </c>
      <c r="C289" s="226" t="str">
        <f t="shared" si="17"/>
        <v>JEUDI</v>
      </c>
      <c r="D289" s="13">
        <v>43629</v>
      </c>
      <c r="E289" s="17"/>
      <c r="F289" s="17"/>
      <c r="G289" s="17"/>
      <c r="H289" s="17"/>
      <c r="I289" s="226"/>
      <c r="J289" s="226"/>
      <c r="K289" s="226"/>
      <c r="L289" s="226"/>
      <c r="M289" s="226"/>
      <c r="N289" s="226"/>
      <c r="O289" s="226"/>
      <c r="P289" s="226"/>
      <c r="Q289" s="226" t="str">
        <f t="shared" si="19"/>
        <v>043629</v>
      </c>
      <c r="R289" s="241"/>
      <c r="S289" s="226"/>
      <c r="T289" s="226"/>
      <c r="U289" s="226"/>
      <c r="V289" s="226"/>
      <c r="W289" s="226"/>
      <c r="X289" s="226"/>
      <c r="Y289" s="226"/>
      <c r="Z289" s="226"/>
      <c r="AA289" s="226"/>
      <c r="AB289" s="226"/>
      <c r="AC289" s="226"/>
      <c r="AD289" s="226"/>
      <c r="AE289" s="226"/>
      <c r="AF289" s="226"/>
      <c r="AG289" s="226"/>
      <c r="AH289" s="226"/>
      <c r="AI289" s="226"/>
    </row>
    <row r="290" spans="1:35">
      <c r="A290" s="226" t="str">
        <f t="shared" si="18"/>
        <v>JUIN</v>
      </c>
      <c r="B290" s="226">
        <f t="shared" si="20"/>
        <v>24</v>
      </c>
      <c r="C290" s="226" t="str">
        <f t="shared" si="17"/>
        <v>VENDREDI</v>
      </c>
      <c r="D290" s="13">
        <v>43630</v>
      </c>
      <c r="E290" s="17"/>
      <c r="F290" s="17"/>
      <c r="G290" s="17"/>
      <c r="H290" s="17"/>
      <c r="I290" s="226"/>
      <c r="J290" s="226"/>
      <c r="K290" s="226"/>
      <c r="L290" s="226"/>
      <c r="M290" s="226"/>
      <c r="N290" s="226"/>
      <c r="O290" s="226"/>
      <c r="P290" s="226"/>
      <c r="Q290" s="226" t="str">
        <f t="shared" si="19"/>
        <v>043630</v>
      </c>
      <c r="R290" s="241"/>
      <c r="S290" s="226"/>
      <c r="T290" s="226"/>
      <c r="U290" s="226"/>
      <c r="V290" s="226"/>
      <c r="W290" s="226"/>
      <c r="X290" s="226"/>
      <c r="Y290" s="226"/>
      <c r="Z290" s="226"/>
      <c r="AA290" s="226"/>
      <c r="AB290" s="226"/>
      <c r="AC290" s="226"/>
      <c r="AD290" s="226"/>
      <c r="AE290" s="226"/>
      <c r="AF290" s="226"/>
      <c r="AG290" s="226"/>
      <c r="AH290" s="226"/>
      <c r="AI290" s="226"/>
    </row>
    <row r="291" spans="1:35">
      <c r="A291" s="226" t="str">
        <f t="shared" si="18"/>
        <v>JUIN</v>
      </c>
      <c r="B291" s="226">
        <f t="shared" si="20"/>
        <v>24</v>
      </c>
      <c r="C291" s="226" t="str">
        <f t="shared" si="17"/>
        <v>SAMEDI</v>
      </c>
      <c r="D291" s="13">
        <v>43631</v>
      </c>
      <c r="E291" s="17"/>
      <c r="F291" s="17"/>
      <c r="G291" s="17"/>
      <c r="H291" s="17"/>
      <c r="I291" s="226"/>
      <c r="J291" s="226"/>
      <c r="K291" s="226"/>
      <c r="L291" s="226"/>
      <c r="M291" s="226"/>
      <c r="N291" s="226"/>
      <c r="O291" s="226"/>
      <c r="P291" s="226"/>
      <c r="Q291" s="226" t="str">
        <f t="shared" si="19"/>
        <v>043631</v>
      </c>
      <c r="R291" s="241"/>
      <c r="S291" s="226"/>
      <c r="T291" s="226"/>
      <c r="U291" s="226"/>
      <c r="V291" s="226"/>
      <c r="W291" s="226"/>
      <c r="X291" s="226"/>
      <c r="Y291" s="226"/>
      <c r="Z291" s="226"/>
      <c r="AA291" s="226"/>
      <c r="AB291" s="226"/>
      <c r="AC291" s="226"/>
      <c r="AD291" s="226"/>
      <c r="AE291" s="226"/>
      <c r="AF291" s="226"/>
      <c r="AG291" s="226"/>
      <c r="AH291" s="226"/>
      <c r="AI291" s="226"/>
    </row>
    <row r="292" spans="1:35">
      <c r="A292" s="226" t="str">
        <f t="shared" si="18"/>
        <v>JUIN</v>
      </c>
      <c r="B292" s="226">
        <f t="shared" si="20"/>
        <v>25</v>
      </c>
      <c r="C292" s="226" t="str">
        <f t="shared" si="17"/>
        <v>DIMANCHE</v>
      </c>
      <c r="D292" s="13">
        <v>43632</v>
      </c>
      <c r="E292" s="17"/>
      <c r="F292" s="17"/>
      <c r="G292" s="17"/>
      <c r="H292" s="17"/>
      <c r="I292" s="226"/>
      <c r="J292" s="226"/>
      <c r="K292" s="226"/>
      <c r="L292" s="226"/>
      <c r="M292" s="226"/>
      <c r="N292" s="226"/>
      <c r="O292" s="226"/>
      <c r="P292" s="226"/>
      <c r="Q292" s="226" t="str">
        <f t="shared" si="19"/>
        <v>043632</v>
      </c>
      <c r="R292" s="240"/>
      <c r="S292" s="226"/>
      <c r="T292" s="226"/>
      <c r="U292" s="226"/>
      <c r="V292" s="226"/>
      <c r="W292" s="226"/>
      <c r="X292" s="226"/>
      <c r="Y292" s="226"/>
      <c r="Z292" s="226"/>
      <c r="AA292" s="226"/>
      <c r="AB292" s="226"/>
      <c r="AC292" s="226"/>
      <c r="AD292" s="226"/>
      <c r="AE292" s="226"/>
      <c r="AF292" s="226"/>
      <c r="AG292" s="226"/>
      <c r="AH292" s="226"/>
      <c r="AI292" s="226"/>
    </row>
    <row r="293" spans="1:35">
      <c r="A293" s="226" t="str">
        <f t="shared" si="18"/>
        <v>JUIN</v>
      </c>
      <c r="B293" s="226">
        <f t="shared" si="20"/>
        <v>25</v>
      </c>
      <c r="C293" s="226" t="str">
        <f t="shared" si="17"/>
        <v>LUNDI</v>
      </c>
      <c r="D293" s="13">
        <v>43633</v>
      </c>
      <c r="E293" s="17"/>
      <c r="F293" s="17"/>
      <c r="G293" s="17"/>
      <c r="H293" s="17"/>
      <c r="I293" s="226"/>
      <c r="J293" s="226"/>
      <c r="K293" s="226"/>
      <c r="L293" s="226"/>
      <c r="M293" s="226"/>
      <c r="N293" s="226"/>
      <c r="O293" s="226"/>
      <c r="P293" s="226"/>
      <c r="Q293" s="226" t="str">
        <f t="shared" si="19"/>
        <v>043633</v>
      </c>
      <c r="R293" s="241"/>
      <c r="S293" s="226"/>
      <c r="T293" s="226"/>
      <c r="U293" s="226"/>
      <c r="V293" s="226"/>
      <c r="W293" s="226"/>
      <c r="X293" s="226"/>
      <c r="Y293" s="226"/>
      <c r="Z293" s="226"/>
      <c r="AA293" s="226"/>
      <c r="AB293" s="226"/>
      <c r="AC293" s="226"/>
      <c r="AD293" s="226"/>
      <c r="AE293" s="226"/>
      <c r="AF293" s="226"/>
      <c r="AG293" s="226"/>
      <c r="AH293" s="226"/>
      <c r="AI293" s="226"/>
    </row>
    <row r="294" spans="1:35">
      <c r="A294" s="226" t="str">
        <f t="shared" si="18"/>
        <v>JUIN</v>
      </c>
      <c r="B294" s="226">
        <f t="shared" si="20"/>
        <v>25</v>
      </c>
      <c r="C294" s="226" t="str">
        <f t="shared" si="17"/>
        <v>MARDI</v>
      </c>
      <c r="D294" s="13">
        <v>43634</v>
      </c>
      <c r="E294" s="17"/>
      <c r="F294" s="17"/>
      <c r="G294" s="17"/>
      <c r="H294" s="17"/>
      <c r="I294" s="226"/>
      <c r="J294" s="226"/>
      <c r="K294" s="226"/>
      <c r="L294" s="226"/>
      <c r="M294" s="226"/>
      <c r="N294" s="226"/>
      <c r="O294" s="226"/>
      <c r="P294" s="226"/>
      <c r="Q294" s="226" t="str">
        <f t="shared" si="19"/>
        <v>043634</v>
      </c>
      <c r="R294" s="241"/>
      <c r="S294" s="226"/>
      <c r="T294" s="226"/>
      <c r="U294" s="226"/>
      <c r="V294" s="226"/>
      <c r="W294" s="226"/>
      <c r="X294" s="226"/>
      <c r="Y294" s="226"/>
      <c r="Z294" s="226"/>
      <c r="AA294" s="226"/>
      <c r="AB294" s="226"/>
      <c r="AC294" s="226"/>
      <c r="AD294" s="226"/>
      <c r="AE294" s="226"/>
      <c r="AF294" s="226"/>
      <c r="AG294" s="226"/>
      <c r="AH294" s="226"/>
      <c r="AI294" s="226"/>
    </row>
    <row r="295" spans="1:35">
      <c r="A295" s="226" t="str">
        <f t="shared" si="18"/>
        <v>JUIN</v>
      </c>
      <c r="B295" s="226">
        <f t="shared" si="20"/>
        <v>25</v>
      </c>
      <c r="C295" s="226" t="str">
        <f t="shared" si="17"/>
        <v>MERCREDI</v>
      </c>
      <c r="D295" s="13">
        <v>43635</v>
      </c>
      <c r="E295" s="17"/>
      <c r="F295" s="17"/>
      <c r="G295" s="17"/>
      <c r="H295" s="17"/>
      <c r="I295" s="226"/>
      <c r="J295" s="226"/>
      <c r="K295" s="226"/>
      <c r="L295" s="226"/>
      <c r="M295" s="226"/>
      <c r="N295" s="226"/>
      <c r="O295" s="226"/>
      <c r="P295" s="226"/>
      <c r="Q295" s="226" t="str">
        <f t="shared" si="19"/>
        <v>043635</v>
      </c>
      <c r="R295" s="241"/>
      <c r="S295" s="226"/>
      <c r="T295" s="226"/>
      <c r="U295" s="226"/>
      <c r="V295" s="226"/>
      <c r="W295" s="226"/>
      <c r="X295" s="226"/>
      <c r="Y295" s="226"/>
      <c r="Z295" s="226"/>
      <c r="AA295" s="226"/>
      <c r="AB295" s="226"/>
      <c r="AC295" s="226"/>
      <c r="AD295" s="226"/>
      <c r="AE295" s="226"/>
      <c r="AF295" s="226"/>
      <c r="AG295" s="226"/>
      <c r="AH295" s="226"/>
      <c r="AI295" s="226"/>
    </row>
    <row r="296" spans="1:35">
      <c r="A296" s="226" t="str">
        <f t="shared" si="18"/>
        <v>JUIN</v>
      </c>
      <c r="B296" s="226">
        <f t="shared" si="20"/>
        <v>25</v>
      </c>
      <c r="C296" s="226" t="str">
        <f t="shared" si="17"/>
        <v>JEUDI</v>
      </c>
      <c r="D296" s="13">
        <v>43636</v>
      </c>
      <c r="E296" s="17"/>
      <c r="F296" s="17"/>
      <c r="G296" s="17"/>
      <c r="H296" s="17"/>
      <c r="I296" s="226"/>
      <c r="J296" s="226"/>
      <c r="K296" s="226"/>
      <c r="L296" s="226"/>
      <c r="M296" s="226"/>
      <c r="N296" s="226"/>
      <c r="O296" s="226"/>
      <c r="P296" s="226"/>
      <c r="Q296" s="226" t="str">
        <f t="shared" si="19"/>
        <v>043636</v>
      </c>
      <c r="R296" s="241"/>
      <c r="S296" s="226"/>
      <c r="T296" s="226"/>
      <c r="U296" s="226"/>
      <c r="V296" s="226"/>
      <c r="W296" s="226"/>
      <c r="X296" s="226"/>
      <c r="Y296" s="226"/>
      <c r="Z296" s="226"/>
      <c r="AA296" s="226"/>
      <c r="AB296" s="226"/>
      <c r="AC296" s="226"/>
      <c r="AD296" s="226"/>
      <c r="AE296" s="226"/>
      <c r="AF296" s="226"/>
      <c r="AG296" s="226"/>
      <c r="AH296" s="226"/>
      <c r="AI296" s="226"/>
    </row>
    <row r="297" spans="1:35">
      <c r="A297" s="226" t="str">
        <f t="shared" si="18"/>
        <v>JUIN</v>
      </c>
      <c r="B297" s="226">
        <f t="shared" si="20"/>
        <v>25</v>
      </c>
      <c r="C297" s="226" t="str">
        <f t="shared" si="17"/>
        <v>VENDREDI</v>
      </c>
      <c r="D297" s="13">
        <v>43637</v>
      </c>
      <c r="E297" s="17"/>
      <c r="F297" s="17"/>
      <c r="G297" s="17"/>
      <c r="H297" s="17"/>
      <c r="I297" s="226"/>
      <c r="J297" s="226"/>
      <c r="K297" s="226"/>
      <c r="L297" s="226"/>
      <c r="M297" s="226"/>
      <c r="N297" s="226"/>
      <c r="O297" s="226"/>
      <c r="P297" s="226"/>
      <c r="Q297" s="226" t="str">
        <f t="shared" si="19"/>
        <v>043637</v>
      </c>
      <c r="R297" s="241"/>
      <c r="S297" s="226"/>
      <c r="T297" s="226"/>
      <c r="U297" s="226"/>
      <c r="V297" s="226"/>
      <c r="W297" s="226"/>
      <c r="X297" s="226"/>
      <c r="Y297" s="226"/>
      <c r="Z297" s="226"/>
      <c r="AA297" s="226"/>
      <c r="AB297" s="226"/>
      <c r="AC297" s="226"/>
      <c r="AD297" s="226"/>
      <c r="AE297" s="226"/>
      <c r="AF297" s="226"/>
      <c r="AG297" s="226"/>
      <c r="AH297" s="226"/>
      <c r="AI297" s="226"/>
    </row>
    <row r="298" spans="1:35">
      <c r="A298" s="226" t="str">
        <f t="shared" si="18"/>
        <v>JUIN</v>
      </c>
      <c r="B298" s="226">
        <f t="shared" si="20"/>
        <v>25</v>
      </c>
      <c r="C298" s="226" t="str">
        <f t="shared" si="17"/>
        <v>SAMEDI</v>
      </c>
      <c r="D298" s="13">
        <v>43638</v>
      </c>
      <c r="E298" s="17"/>
      <c r="F298" s="17"/>
      <c r="G298" s="17"/>
      <c r="H298" s="17"/>
      <c r="I298" s="226"/>
      <c r="J298" s="226"/>
      <c r="K298" s="226"/>
      <c r="L298" s="226"/>
      <c r="M298" s="226"/>
      <c r="N298" s="226"/>
      <c r="O298" s="226"/>
      <c r="P298" s="226"/>
      <c r="Q298" s="226" t="str">
        <f t="shared" si="19"/>
        <v>043638</v>
      </c>
      <c r="R298" s="241"/>
      <c r="S298" s="226"/>
      <c r="T298" s="226"/>
      <c r="U298" s="226"/>
      <c r="V298" s="226"/>
      <c r="W298" s="226"/>
      <c r="X298" s="226"/>
      <c r="Y298" s="226"/>
      <c r="Z298" s="226"/>
      <c r="AA298" s="226"/>
      <c r="AB298" s="226"/>
      <c r="AC298" s="226"/>
      <c r="AD298" s="226"/>
      <c r="AE298" s="226"/>
      <c r="AF298" s="226"/>
      <c r="AG298" s="226"/>
      <c r="AH298" s="226"/>
      <c r="AI298" s="226"/>
    </row>
    <row r="299" spans="1:35">
      <c r="A299" s="226" t="str">
        <f t="shared" si="18"/>
        <v>JUIN</v>
      </c>
      <c r="B299" s="226">
        <f t="shared" si="20"/>
        <v>26</v>
      </c>
      <c r="C299" s="226" t="str">
        <f t="shared" si="17"/>
        <v>DIMANCHE</v>
      </c>
      <c r="D299" s="13">
        <v>43639</v>
      </c>
      <c r="E299" s="17"/>
      <c r="F299" s="17"/>
      <c r="G299" s="17"/>
      <c r="H299" s="17"/>
      <c r="I299" s="226"/>
      <c r="J299" s="226"/>
      <c r="K299" s="226"/>
      <c r="L299" s="226"/>
      <c r="M299" s="226"/>
      <c r="N299" s="226"/>
      <c r="O299" s="226"/>
      <c r="P299" s="226"/>
      <c r="Q299" s="226" t="str">
        <f t="shared" si="19"/>
        <v>043639</v>
      </c>
      <c r="R299" s="240"/>
      <c r="S299" s="226"/>
      <c r="T299" s="226"/>
      <c r="U299" s="226"/>
      <c r="V299" s="226"/>
      <c r="W299" s="226"/>
      <c r="X299" s="226"/>
      <c r="Y299" s="226"/>
      <c r="Z299" s="226"/>
      <c r="AA299" s="226"/>
      <c r="AB299" s="226"/>
      <c r="AC299" s="226"/>
      <c r="AD299" s="226"/>
      <c r="AE299" s="226"/>
      <c r="AF299" s="226"/>
      <c r="AG299" s="226"/>
      <c r="AH299" s="226"/>
      <c r="AI299" s="226"/>
    </row>
    <row r="300" spans="1:35">
      <c r="A300" s="226" t="str">
        <f t="shared" si="18"/>
        <v>JUIN</v>
      </c>
      <c r="B300" s="226">
        <f t="shared" si="20"/>
        <v>26</v>
      </c>
      <c r="C300" s="226" t="str">
        <f t="shared" si="17"/>
        <v>LUNDI</v>
      </c>
      <c r="D300" s="13">
        <v>43640</v>
      </c>
      <c r="E300" s="17"/>
      <c r="F300" s="17"/>
      <c r="G300" s="17"/>
      <c r="H300" s="17"/>
      <c r="I300" s="226"/>
      <c r="J300" s="226"/>
      <c r="K300" s="226"/>
      <c r="L300" s="226"/>
      <c r="M300" s="226"/>
      <c r="N300" s="226"/>
      <c r="O300" s="226"/>
      <c r="P300" s="226"/>
      <c r="Q300" s="226" t="str">
        <f t="shared" si="19"/>
        <v>043640</v>
      </c>
      <c r="R300" s="241"/>
      <c r="S300" s="226"/>
      <c r="T300" s="226"/>
      <c r="U300" s="226"/>
      <c r="V300" s="226"/>
      <c r="W300" s="226"/>
      <c r="X300" s="226"/>
      <c r="Y300" s="226"/>
      <c r="Z300" s="226"/>
      <c r="AA300" s="226"/>
      <c r="AB300" s="226"/>
      <c r="AC300" s="226"/>
      <c r="AD300" s="226"/>
      <c r="AE300" s="226"/>
      <c r="AF300" s="226"/>
      <c r="AG300" s="226"/>
      <c r="AH300" s="226"/>
      <c r="AI300" s="226"/>
    </row>
    <row r="301" spans="1:35">
      <c r="A301" s="226" t="str">
        <f t="shared" si="18"/>
        <v>JUIN</v>
      </c>
      <c r="B301" s="226">
        <f t="shared" si="20"/>
        <v>26</v>
      </c>
      <c r="C301" s="226" t="str">
        <f t="shared" si="17"/>
        <v>MARDI</v>
      </c>
      <c r="D301" s="13">
        <v>43641</v>
      </c>
      <c r="E301" s="17"/>
      <c r="F301" s="17"/>
      <c r="G301" s="17"/>
      <c r="H301" s="17"/>
      <c r="I301" s="226"/>
      <c r="J301" s="226"/>
      <c r="K301" s="226"/>
      <c r="L301" s="226"/>
      <c r="M301" s="226"/>
      <c r="N301" s="226"/>
      <c r="O301" s="226"/>
      <c r="P301" s="226"/>
      <c r="Q301" s="226" t="str">
        <f t="shared" si="19"/>
        <v>043641</v>
      </c>
      <c r="R301" s="241"/>
      <c r="S301" s="226"/>
      <c r="T301" s="226"/>
      <c r="U301" s="226"/>
      <c r="V301" s="226"/>
      <c r="W301" s="226"/>
      <c r="X301" s="226"/>
      <c r="Y301" s="226"/>
      <c r="Z301" s="226"/>
      <c r="AA301" s="226"/>
      <c r="AB301" s="226"/>
      <c r="AC301" s="226"/>
      <c r="AD301" s="226"/>
      <c r="AE301" s="226"/>
      <c r="AF301" s="226"/>
      <c r="AG301" s="226"/>
      <c r="AH301" s="226"/>
      <c r="AI301" s="226"/>
    </row>
    <row r="302" spans="1:35">
      <c r="A302" s="226" t="str">
        <f t="shared" si="18"/>
        <v>JUIN</v>
      </c>
      <c r="B302" s="226">
        <f t="shared" si="20"/>
        <v>26</v>
      </c>
      <c r="C302" s="226" t="str">
        <f t="shared" si="17"/>
        <v>MERCREDI</v>
      </c>
      <c r="D302" s="13">
        <v>43642</v>
      </c>
      <c r="E302" s="17"/>
      <c r="F302" s="17"/>
      <c r="G302" s="17"/>
      <c r="H302" s="17"/>
      <c r="I302" s="226"/>
      <c r="J302" s="226"/>
      <c r="K302" s="226"/>
      <c r="L302" s="226"/>
      <c r="M302" s="226"/>
      <c r="N302" s="226"/>
      <c r="O302" s="226"/>
      <c r="P302" s="226"/>
      <c r="Q302" s="226" t="str">
        <f t="shared" si="19"/>
        <v>043642</v>
      </c>
      <c r="R302" s="241"/>
      <c r="S302" s="226"/>
      <c r="T302" s="226"/>
      <c r="U302" s="226"/>
      <c r="V302" s="226"/>
      <c r="W302" s="226"/>
      <c r="X302" s="226"/>
      <c r="Y302" s="226"/>
      <c r="Z302" s="226"/>
      <c r="AA302" s="226"/>
      <c r="AB302" s="226"/>
      <c r="AC302" s="226"/>
      <c r="AD302" s="226"/>
      <c r="AE302" s="226"/>
      <c r="AF302" s="226"/>
      <c r="AG302" s="226"/>
      <c r="AH302" s="226"/>
      <c r="AI302" s="226"/>
    </row>
    <row r="303" spans="1:35">
      <c r="A303" s="226" t="str">
        <f t="shared" si="18"/>
        <v>JUIN</v>
      </c>
      <c r="B303" s="226">
        <f t="shared" si="20"/>
        <v>26</v>
      </c>
      <c r="C303" s="226" t="str">
        <f t="shared" si="17"/>
        <v>JEUDI</v>
      </c>
      <c r="D303" s="13">
        <v>43643</v>
      </c>
      <c r="E303" s="17"/>
      <c r="F303" s="17"/>
      <c r="G303" s="17"/>
      <c r="H303" s="17"/>
      <c r="I303" s="226"/>
      <c r="J303" s="226"/>
      <c r="K303" s="226"/>
      <c r="L303" s="226"/>
      <c r="M303" s="226"/>
      <c r="N303" s="226"/>
      <c r="O303" s="226"/>
      <c r="P303" s="226"/>
      <c r="Q303" s="226" t="str">
        <f t="shared" si="19"/>
        <v>043643</v>
      </c>
      <c r="R303" s="241"/>
      <c r="S303" s="226"/>
      <c r="T303" s="226"/>
      <c r="U303" s="226"/>
      <c r="V303" s="226"/>
      <c r="W303" s="226"/>
      <c r="X303" s="226"/>
      <c r="Y303" s="226"/>
      <c r="Z303" s="226"/>
      <c r="AA303" s="226"/>
      <c r="AB303" s="226"/>
      <c r="AC303" s="226"/>
      <c r="AD303" s="226"/>
      <c r="AE303" s="226"/>
      <c r="AF303" s="226"/>
      <c r="AG303" s="226"/>
      <c r="AH303" s="226"/>
      <c r="AI303" s="226"/>
    </row>
    <row r="304" spans="1:35">
      <c r="A304" s="226" t="str">
        <f t="shared" si="18"/>
        <v>JUIN</v>
      </c>
      <c r="B304" s="226">
        <f t="shared" si="20"/>
        <v>26</v>
      </c>
      <c r="C304" s="226" t="str">
        <f t="shared" si="17"/>
        <v>VENDREDI</v>
      </c>
      <c r="D304" s="13">
        <v>43644</v>
      </c>
      <c r="E304" s="17"/>
      <c r="F304" s="17"/>
      <c r="G304" s="17"/>
      <c r="H304" s="17"/>
      <c r="I304" s="226"/>
      <c r="J304" s="226"/>
      <c r="K304" s="226"/>
      <c r="L304" s="226"/>
      <c r="M304" s="226"/>
      <c r="N304" s="226"/>
      <c r="O304" s="226"/>
      <c r="P304" s="226"/>
      <c r="Q304" s="226" t="str">
        <f t="shared" si="19"/>
        <v>043644</v>
      </c>
      <c r="R304" s="241"/>
      <c r="S304" s="226"/>
      <c r="T304" s="226"/>
      <c r="U304" s="226"/>
      <c r="V304" s="226"/>
      <c r="W304" s="226"/>
      <c r="X304" s="226"/>
      <c r="Y304" s="226"/>
      <c r="Z304" s="226"/>
      <c r="AA304" s="226"/>
      <c r="AB304" s="226"/>
      <c r="AC304" s="226"/>
      <c r="AD304" s="226"/>
      <c r="AE304" s="226"/>
      <c r="AF304" s="226"/>
      <c r="AG304" s="226"/>
      <c r="AH304" s="226"/>
      <c r="AI304" s="226"/>
    </row>
    <row r="305" spans="1:35">
      <c r="A305" s="226" t="str">
        <f t="shared" si="18"/>
        <v>JUIN</v>
      </c>
      <c r="B305" s="226">
        <f t="shared" si="20"/>
        <v>26</v>
      </c>
      <c r="C305" s="226" t="str">
        <f t="shared" si="17"/>
        <v>SAMEDI</v>
      </c>
      <c r="D305" s="13">
        <v>43645</v>
      </c>
      <c r="E305" s="17"/>
      <c r="F305" s="17"/>
      <c r="G305" s="17"/>
      <c r="H305" s="17"/>
      <c r="I305" s="226"/>
      <c r="J305" s="226"/>
      <c r="K305" s="226"/>
      <c r="L305" s="226"/>
      <c r="M305" s="226"/>
      <c r="N305" s="226"/>
      <c r="O305" s="226"/>
      <c r="P305" s="226"/>
      <c r="Q305" s="226" t="str">
        <f t="shared" si="19"/>
        <v>043645</v>
      </c>
      <c r="R305" s="241"/>
      <c r="S305" s="226"/>
      <c r="T305" s="226"/>
      <c r="U305" s="226"/>
      <c r="V305" s="226"/>
      <c r="W305" s="226"/>
      <c r="X305" s="226"/>
      <c r="Y305" s="226"/>
      <c r="Z305" s="226"/>
      <c r="AA305" s="226"/>
      <c r="AB305" s="226"/>
      <c r="AC305" s="226"/>
      <c r="AD305" s="226"/>
      <c r="AE305" s="226"/>
      <c r="AF305" s="226"/>
      <c r="AG305" s="226"/>
      <c r="AH305" s="226"/>
      <c r="AI305" s="226"/>
    </row>
    <row r="306" spans="1:35">
      <c r="A306" s="226" t="str">
        <f t="shared" si="18"/>
        <v>JUIN</v>
      </c>
      <c r="B306" s="226">
        <f t="shared" si="20"/>
        <v>27</v>
      </c>
      <c r="C306" s="226" t="str">
        <f t="shared" si="17"/>
        <v>DIMANCHE</v>
      </c>
      <c r="D306" s="13">
        <v>43646</v>
      </c>
      <c r="E306" s="17"/>
      <c r="F306" s="17"/>
      <c r="G306" s="17"/>
      <c r="H306" s="17"/>
      <c r="I306" s="226"/>
      <c r="J306" s="226"/>
      <c r="K306" s="226"/>
      <c r="L306" s="226"/>
      <c r="M306" s="226"/>
      <c r="N306" s="226"/>
      <c r="O306" s="226"/>
      <c r="P306" s="226"/>
      <c r="Q306" s="226" t="str">
        <f t="shared" si="19"/>
        <v>043646</v>
      </c>
      <c r="R306" s="240"/>
      <c r="S306" s="226"/>
      <c r="T306" s="226"/>
      <c r="U306" s="226"/>
      <c r="V306" s="226"/>
      <c r="W306" s="226"/>
      <c r="X306" s="226"/>
      <c r="Y306" s="226"/>
      <c r="Z306" s="226"/>
      <c r="AA306" s="226"/>
      <c r="AB306" s="226"/>
      <c r="AC306" s="226"/>
      <c r="AD306" s="226"/>
      <c r="AE306" s="226"/>
      <c r="AF306" s="226"/>
      <c r="AG306" s="226"/>
      <c r="AH306" s="226"/>
      <c r="AI306" s="226"/>
    </row>
    <row r="307" spans="1:35">
      <c r="A307" s="226" t="str">
        <f t="shared" si="18"/>
        <v>JUILLET</v>
      </c>
      <c r="B307" s="226">
        <f t="shared" si="20"/>
        <v>27</v>
      </c>
      <c r="C307" s="226" t="str">
        <f t="shared" si="17"/>
        <v>LUNDI</v>
      </c>
      <c r="D307" s="13">
        <v>43647</v>
      </c>
      <c r="E307" s="17"/>
      <c r="F307" s="17"/>
      <c r="G307" s="17"/>
      <c r="H307" s="17"/>
      <c r="I307" s="226"/>
      <c r="J307" s="226"/>
      <c r="K307" s="226"/>
      <c r="L307" s="226"/>
      <c r="M307" s="226"/>
      <c r="N307" s="226"/>
      <c r="O307" s="226"/>
      <c r="P307" s="226"/>
      <c r="Q307" s="226" t="str">
        <f t="shared" si="19"/>
        <v>043647</v>
      </c>
      <c r="R307" s="241"/>
      <c r="S307" s="226"/>
      <c r="T307" s="226"/>
      <c r="U307" s="226"/>
      <c r="V307" s="226"/>
      <c r="W307" s="226"/>
      <c r="X307" s="226"/>
      <c r="Y307" s="226"/>
      <c r="Z307" s="226"/>
      <c r="AA307" s="226"/>
      <c r="AB307" s="226"/>
      <c r="AC307" s="226"/>
      <c r="AD307" s="226"/>
      <c r="AE307" s="226"/>
      <c r="AF307" s="226"/>
      <c r="AG307" s="226"/>
      <c r="AH307" s="226"/>
      <c r="AI307" s="226"/>
    </row>
    <row r="308" spans="1:35">
      <c r="A308" s="226" t="str">
        <f t="shared" si="18"/>
        <v>JUILLET</v>
      </c>
      <c r="B308" s="226">
        <f t="shared" si="20"/>
        <v>27</v>
      </c>
      <c r="C308" s="226" t="str">
        <f t="shared" si="17"/>
        <v>MARDI</v>
      </c>
      <c r="D308" s="13">
        <v>43648</v>
      </c>
      <c r="E308" s="17"/>
      <c r="F308" s="17"/>
      <c r="G308" s="17"/>
      <c r="H308" s="17"/>
      <c r="I308" s="226"/>
      <c r="J308" s="226"/>
      <c r="K308" s="226"/>
      <c r="L308" s="226"/>
      <c r="M308" s="226"/>
      <c r="N308" s="226"/>
      <c r="O308" s="226"/>
      <c r="P308" s="226"/>
      <c r="Q308" s="226" t="str">
        <f t="shared" si="19"/>
        <v>043648</v>
      </c>
      <c r="R308" s="241"/>
      <c r="S308" s="226"/>
      <c r="T308" s="226"/>
      <c r="U308" s="226"/>
      <c r="V308" s="226"/>
      <c r="W308" s="226"/>
      <c r="X308" s="226"/>
      <c r="Y308" s="226"/>
      <c r="Z308" s="226"/>
      <c r="AA308" s="226"/>
      <c r="AB308" s="226"/>
      <c r="AC308" s="226"/>
      <c r="AD308" s="226"/>
      <c r="AE308" s="226"/>
      <c r="AF308" s="226"/>
      <c r="AG308" s="226"/>
      <c r="AH308" s="226"/>
      <c r="AI308" s="226"/>
    </row>
    <row r="309" spans="1:35">
      <c r="A309" s="226" t="str">
        <f t="shared" si="18"/>
        <v>JUILLET</v>
      </c>
      <c r="B309" s="226">
        <f t="shared" si="20"/>
        <v>27</v>
      </c>
      <c r="C309" s="226" t="str">
        <f t="shared" si="17"/>
        <v>MERCREDI</v>
      </c>
      <c r="D309" s="13">
        <v>43649</v>
      </c>
      <c r="E309" s="17"/>
      <c r="F309" s="17"/>
      <c r="G309" s="17"/>
      <c r="H309" s="17"/>
      <c r="I309" s="226"/>
      <c r="J309" s="226"/>
      <c r="K309" s="226"/>
      <c r="L309" s="226"/>
      <c r="M309" s="226"/>
      <c r="N309" s="226"/>
      <c r="O309" s="226"/>
      <c r="P309" s="226"/>
      <c r="Q309" s="226" t="str">
        <f t="shared" si="19"/>
        <v>043649</v>
      </c>
      <c r="R309" s="241"/>
      <c r="S309" s="226"/>
      <c r="T309" s="226"/>
      <c r="U309" s="226"/>
      <c r="V309" s="226"/>
      <c r="W309" s="226"/>
      <c r="X309" s="226"/>
      <c r="Y309" s="226"/>
      <c r="Z309" s="226"/>
      <c r="AA309" s="226"/>
      <c r="AB309" s="226"/>
      <c r="AC309" s="226"/>
      <c r="AD309" s="226"/>
      <c r="AE309" s="226"/>
      <c r="AF309" s="226"/>
      <c r="AG309" s="226"/>
      <c r="AH309" s="226"/>
      <c r="AI309" s="226"/>
    </row>
    <row r="310" spans="1:35">
      <c r="A310" s="226" t="str">
        <f t="shared" si="18"/>
        <v>JUILLET</v>
      </c>
      <c r="B310" s="226">
        <f t="shared" si="20"/>
        <v>27</v>
      </c>
      <c r="C310" s="226" t="str">
        <f t="shared" si="17"/>
        <v>JEUDI</v>
      </c>
      <c r="D310" s="13">
        <v>43650</v>
      </c>
      <c r="E310" s="17"/>
      <c r="F310" s="17"/>
      <c r="G310" s="17"/>
      <c r="H310" s="17"/>
      <c r="I310" s="226"/>
      <c r="J310" s="226"/>
      <c r="K310" s="226"/>
      <c r="L310" s="226"/>
      <c r="M310" s="226"/>
      <c r="N310" s="226"/>
      <c r="O310" s="226"/>
      <c r="P310" s="226"/>
      <c r="Q310" s="226" t="str">
        <f t="shared" si="19"/>
        <v>043650</v>
      </c>
      <c r="R310" s="241"/>
      <c r="S310" s="226"/>
      <c r="T310" s="226"/>
      <c r="U310" s="226"/>
      <c r="V310" s="226"/>
      <c r="W310" s="226"/>
      <c r="X310" s="226"/>
      <c r="Y310" s="226"/>
      <c r="Z310" s="226"/>
      <c r="AA310" s="226"/>
      <c r="AB310" s="226"/>
      <c r="AC310" s="226"/>
      <c r="AD310" s="226"/>
      <c r="AE310" s="226"/>
      <c r="AF310" s="226"/>
      <c r="AG310" s="226"/>
      <c r="AH310" s="226"/>
      <c r="AI310" s="226"/>
    </row>
    <row r="311" spans="1:35">
      <c r="A311" s="226" t="str">
        <f t="shared" si="18"/>
        <v>JUILLET</v>
      </c>
      <c r="B311" s="226">
        <f t="shared" si="20"/>
        <v>27</v>
      </c>
      <c r="C311" s="226" t="str">
        <f t="shared" si="17"/>
        <v>VENDREDI</v>
      </c>
      <c r="D311" s="13">
        <v>43651</v>
      </c>
      <c r="E311" s="17"/>
      <c r="F311" s="17"/>
      <c r="G311" s="17"/>
      <c r="H311" s="17"/>
      <c r="I311" s="226"/>
      <c r="J311" s="226"/>
      <c r="K311" s="226"/>
      <c r="L311" s="226"/>
      <c r="M311" s="226"/>
      <c r="N311" s="226"/>
      <c r="O311" s="226"/>
      <c r="P311" s="226"/>
      <c r="Q311" s="226" t="str">
        <f t="shared" si="19"/>
        <v>043651</v>
      </c>
      <c r="R311" s="241"/>
      <c r="S311" s="226"/>
      <c r="T311" s="226"/>
      <c r="U311" s="226"/>
      <c r="V311" s="226"/>
      <c r="W311" s="226"/>
      <c r="X311" s="226"/>
      <c r="Y311" s="226"/>
      <c r="Z311" s="226"/>
      <c r="AA311" s="226"/>
      <c r="AB311" s="226"/>
      <c r="AC311" s="226"/>
      <c r="AD311" s="226"/>
      <c r="AE311" s="226"/>
      <c r="AF311" s="226"/>
      <c r="AG311" s="226"/>
      <c r="AH311" s="226"/>
      <c r="AI311" s="226"/>
    </row>
    <row r="312" spans="1:35">
      <c r="A312" s="226" t="str">
        <f t="shared" si="18"/>
        <v>JUILLET</v>
      </c>
      <c r="B312" s="226">
        <f t="shared" si="20"/>
        <v>27</v>
      </c>
      <c r="C312" s="226" t="str">
        <f t="shared" si="17"/>
        <v>SAMEDI</v>
      </c>
      <c r="D312" s="13">
        <v>43652</v>
      </c>
      <c r="E312" s="17"/>
      <c r="F312" s="17"/>
      <c r="G312" s="17"/>
      <c r="H312" s="17"/>
      <c r="I312" s="226"/>
      <c r="J312" s="226"/>
      <c r="K312" s="226"/>
      <c r="L312" s="226"/>
      <c r="M312" s="226"/>
      <c r="N312" s="226"/>
      <c r="O312" s="226"/>
      <c r="P312" s="226"/>
      <c r="Q312" s="226" t="str">
        <f t="shared" si="19"/>
        <v>043652</v>
      </c>
      <c r="R312" s="241"/>
      <c r="S312" s="226"/>
      <c r="T312" s="226"/>
      <c r="U312" s="226"/>
      <c r="V312" s="226"/>
      <c r="W312" s="226"/>
      <c r="X312" s="226"/>
      <c r="Y312" s="226"/>
      <c r="Z312" s="226"/>
      <c r="AA312" s="226"/>
      <c r="AB312" s="226"/>
      <c r="AC312" s="226"/>
      <c r="AD312" s="226"/>
      <c r="AE312" s="226"/>
      <c r="AF312" s="226"/>
      <c r="AG312" s="226"/>
      <c r="AH312" s="226"/>
      <c r="AI312" s="226"/>
    </row>
    <row r="313" spans="1:35">
      <c r="A313" s="226" t="str">
        <f t="shared" si="18"/>
        <v>JUILLET</v>
      </c>
      <c r="B313" s="226">
        <f t="shared" si="20"/>
        <v>28</v>
      </c>
      <c r="C313" s="226" t="str">
        <f t="shared" si="17"/>
        <v>DIMANCHE</v>
      </c>
      <c r="D313" s="13">
        <v>43653</v>
      </c>
      <c r="E313" s="17"/>
      <c r="F313" s="17"/>
      <c r="G313" s="17"/>
      <c r="H313" s="17"/>
      <c r="I313" s="226"/>
      <c r="J313" s="226"/>
      <c r="K313" s="226"/>
      <c r="L313" s="226"/>
      <c r="M313" s="226"/>
      <c r="N313" s="226"/>
      <c r="O313" s="226"/>
      <c r="P313" s="226"/>
      <c r="Q313" s="226" t="str">
        <f t="shared" si="19"/>
        <v>043653</v>
      </c>
      <c r="R313" s="240"/>
      <c r="S313" s="226"/>
      <c r="T313" s="226"/>
      <c r="U313" s="226"/>
      <c r="V313" s="226"/>
      <c r="W313" s="226"/>
      <c r="X313" s="226"/>
      <c r="Y313" s="226"/>
      <c r="Z313" s="226"/>
      <c r="AA313" s="226"/>
      <c r="AB313" s="226"/>
      <c r="AC313" s="226"/>
      <c r="AD313" s="226"/>
      <c r="AE313" s="226"/>
      <c r="AF313" s="226"/>
      <c r="AG313" s="226"/>
      <c r="AH313" s="226"/>
      <c r="AI313" s="226"/>
    </row>
    <row r="314" spans="1:35">
      <c r="A314" s="226" t="str">
        <f t="shared" si="18"/>
        <v>JUILLET</v>
      </c>
      <c r="B314" s="226">
        <f t="shared" si="20"/>
        <v>28</v>
      </c>
      <c r="C314" s="226" t="str">
        <f t="shared" si="17"/>
        <v>LUNDI</v>
      </c>
      <c r="D314" s="13">
        <v>43654</v>
      </c>
      <c r="E314" s="17"/>
      <c r="F314" s="17"/>
      <c r="G314" s="17"/>
      <c r="H314" s="17"/>
      <c r="I314" s="226"/>
      <c r="J314" s="226"/>
      <c r="K314" s="226"/>
      <c r="L314" s="226"/>
      <c r="M314" s="226"/>
      <c r="N314" s="226"/>
      <c r="O314" s="226"/>
      <c r="P314" s="226"/>
      <c r="Q314" s="226" t="str">
        <f t="shared" si="19"/>
        <v>043654</v>
      </c>
      <c r="R314" s="241"/>
      <c r="S314" s="226"/>
      <c r="T314" s="226"/>
      <c r="U314" s="226"/>
      <c r="V314" s="226"/>
      <c r="W314" s="226"/>
      <c r="X314" s="226"/>
      <c r="Y314" s="226"/>
      <c r="Z314" s="226"/>
      <c r="AA314" s="226"/>
      <c r="AB314" s="226"/>
      <c r="AC314" s="226"/>
      <c r="AD314" s="226"/>
      <c r="AE314" s="226"/>
      <c r="AF314" s="226"/>
      <c r="AG314" s="226"/>
      <c r="AH314" s="226"/>
      <c r="AI314" s="226"/>
    </row>
    <row r="315" spans="1:35">
      <c r="A315" s="226" t="str">
        <f t="shared" si="18"/>
        <v>JUILLET</v>
      </c>
      <c r="B315" s="226">
        <f t="shared" si="20"/>
        <v>28</v>
      </c>
      <c r="C315" s="226" t="str">
        <f t="shared" si="17"/>
        <v>MARDI</v>
      </c>
      <c r="D315" s="13">
        <v>43655</v>
      </c>
      <c r="E315" s="17"/>
      <c r="F315" s="17"/>
      <c r="G315" s="17"/>
      <c r="H315" s="17"/>
      <c r="I315" s="226"/>
      <c r="J315" s="226"/>
      <c r="K315" s="226"/>
      <c r="L315" s="226"/>
      <c r="M315" s="226"/>
      <c r="N315" s="226"/>
      <c r="O315" s="226"/>
      <c r="P315" s="226"/>
      <c r="Q315" s="226" t="str">
        <f t="shared" si="19"/>
        <v>043655</v>
      </c>
      <c r="R315" s="241"/>
      <c r="S315" s="226"/>
      <c r="T315" s="226"/>
      <c r="U315" s="226"/>
      <c r="V315" s="226"/>
      <c r="W315" s="226"/>
      <c r="X315" s="226"/>
      <c r="Y315" s="226"/>
      <c r="Z315" s="226"/>
      <c r="AA315" s="226"/>
      <c r="AB315" s="226"/>
      <c r="AC315" s="226"/>
      <c r="AD315" s="226"/>
      <c r="AE315" s="226"/>
      <c r="AF315" s="226"/>
      <c r="AG315" s="226"/>
      <c r="AH315" s="226"/>
      <c r="AI315" s="226"/>
    </row>
    <row r="316" spans="1:35">
      <c r="A316" s="226" t="str">
        <f t="shared" si="18"/>
        <v>JUILLET</v>
      </c>
      <c r="B316" s="226">
        <f t="shared" si="20"/>
        <v>28</v>
      </c>
      <c r="C316" s="226" t="str">
        <f t="shared" si="17"/>
        <v>MERCREDI</v>
      </c>
      <c r="D316" s="13">
        <v>43656</v>
      </c>
      <c r="E316" s="17"/>
      <c r="F316" s="17"/>
      <c r="G316" s="17"/>
      <c r="H316" s="17"/>
      <c r="I316" s="226"/>
      <c r="J316" s="226"/>
      <c r="K316" s="226"/>
      <c r="L316" s="226"/>
      <c r="M316" s="226"/>
      <c r="N316" s="226"/>
      <c r="O316" s="226"/>
      <c r="P316" s="226"/>
      <c r="Q316" s="226" t="str">
        <f t="shared" si="19"/>
        <v>043656</v>
      </c>
      <c r="R316" s="241"/>
      <c r="S316" s="226"/>
      <c r="T316" s="226"/>
      <c r="U316" s="226"/>
      <c r="V316" s="226"/>
      <c r="W316" s="226"/>
      <c r="X316" s="226"/>
      <c r="Y316" s="226"/>
      <c r="Z316" s="226"/>
      <c r="AA316" s="226"/>
      <c r="AB316" s="226"/>
      <c r="AC316" s="226"/>
      <c r="AD316" s="226"/>
      <c r="AE316" s="226"/>
      <c r="AF316" s="226"/>
      <c r="AG316" s="226"/>
      <c r="AH316" s="226"/>
      <c r="AI316" s="226"/>
    </row>
    <row r="317" spans="1:35">
      <c r="A317" s="226" t="str">
        <f t="shared" si="18"/>
        <v>JUILLET</v>
      </c>
      <c r="B317" s="226">
        <f t="shared" si="20"/>
        <v>28</v>
      </c>
      <c r="C317" s="226" t="str">
        <f t="shared" si="17"/>
        <v>JEUDI</v>
      </c>
      <c r="D317" s="13">
        <v>43657</v>
      </c>
      <c r="E317" s="17"/>
      <c r="F317" s="17"/>
      <c r="G317" s="17"/>
      <c r="H317" s="17"/>
      <c r="I317" s="226"/>
      <c r="J317" s="226"/>
      <c r="K317" s="226"/>
      <c r="L317" s="226"/>
      <c r="M317" s="226"/>
      <c r="N317" s="226"/>
      <c r="O317" s="226"/>
      <c r="P317" s="226"/>
      <c r="Q317" s="226" t="str">
        <f t="shared" si="19"/>
        <v>043657</v>
      </c>
      <c r="R317" s="241"/>
      <c r="S317" s="226"/>
      <c r="T317" s="226"/>
      <c r="U317" s="226"/>
      <c r="V317" s="226"/>
      <c r="W317" s="226"/>
      <c r="X317" s="226"/>
      <c r="Y317" s="226"/>
      <c r="Z317" s="226"/>
      <c r="AA317" s="226"/>
      <c r="AB317" s="226"/>
      <c r="AC317" s="226"/>
      <c r="AD317" s="226"/>
      <c r="AE317" s="226"/>
      <c r="AF317" s="226"/>
      <c r="AG317" s="226"/>
      <c r="AH317" s="226"/>
      <c r="AI317" s="226"/>
    </row>
    <row r="318" spans="1:35">
      <c r="A318" s="226" t="str">
        <f t="shared" si="18"/>
        <v>JUILLET</v>
      </c>
      <c r="B318" s="226">
        <f t="shared" si="20"/>
        <v>28</v>
      </c>
      <c r="C318" s="226" t="str">
        <f t="shared" si="17"/>
        <v>VENDREDI</v>
      </c>
      <c r="D318" s="13">
        <v>43658</v>
      </c>
      <c r="E318" s="17"/>
      <c r="F318" s="17"/>
      <c r="G318" s="17"/>
      <c r="H318" s="17"/>
      <c r="I318" s="226"/>
      <c r="J318" s="226"/>
      <c r="K318" s="226"/>
      <c r="L318" s="226"/>
      <c r="M318" s="226"/>
      <c r="N318" s="226"/>
      <c r="O318" s="226"/>
      <c r="P318" s="226"/>
      <c r="Q318" s="226" t="str">
        <f t="shared" si="19"/>
        <v>043658</v>
      </c>
      <c r="R318" s="241"/>
      <c r="S318" s="226"/>
      <c r="T318" s="226"/>
      <c r="U318" s="226"/>
      <c r="V318" s="226"/>
      <c r="W318" s="226"/>
      <c r="X318" s="226"/>
      <c r="Y318" s="226"/>
      <c r="Z318" s="226"/>
      <c r="AA318" s="226"/>
      <c r="AB318" s="226"/>
      <c r="AC318" s="226"/>
      <c r="AD318" s="226"/>
      <c r="AE318" s="226"/>
      <c r="AF318" s="226"/>
      <c r="AG318" s="226"/>
      <c r="AH318" s="226"/>
      <c r="AI318" s="226"/>
    </row>
    <row r="319" spans="1:35">
      <c r="A319" s="226" t="str">
        <f t="shared" si="18"/>
        <v>JUILLET</v>
      </c>
      <c r="B319" s="226">
        <f t="shared" si="20"/>
        <v>28</v>
      </c>
      <c r="C319" s="226" t="str">
        <f t="shared" si="17"/>
        <v>SAMEDI</v>
      </c>
      <c r="D319" s="13">
        <v>43659</v>
      </c>
      <c r="E319" s="17"/>
      <c r="F319" s="17"/>
      <c r="G319" s="17"/>
      <c r="H319" s="17"/>
      <c r="I319" s="226"/>
      <c r="J319" s="226"/>
      <c r="K319" s="226"/>
      <c r="L319" s="226"/>
      <c r="M319" s="226"/>
      <c r="N319" s="226"/>
      <c r="O319" s="226"/>
      <c r="P319" s="226"/>
      <c r="Q319" s="226" t="str">
        <f t="shared" si="19"/>
        <v>043659</v>
      </c>
      <c r="R319" s="241"/>
      <c r="S319" s="226"/>
      <c r="T319" s="226"/>
      <c r="U319" s="226"/>
      <c r="V319" s="226"/>
      <c r="W319" s="226"/>
      <c r="X319" s="226"/>
      <c r="Y319" s="226"/>
      <c r="Z319" s="226"/>
      <c r="AA319" s="226"/>
      <c r="AB319" s="226"/>
      <c r="AC319" s="226"/>
      <c r="AD319" s="226"/>
      <c r="AE319" s="226"/>
      <c r="AF319" s="226"/>
      <c r="AG319" s="226"/>
      <c r="AH319" s="226"/>
      <c r="AI319" s="226"/>
    </row>
    <row r="320" spans="1:35">
      <c r="A320" s="226" t="str">
        <f t="shared" si="18"/>
        <v>JUILLET</v>
      </c>
      <c r="B320" s="226">
        <f t="shared" si="20"/>
        <v>29</v>
      </c>
      <c r="C320" s="226" t="str">
        <f t="shared" si="17"/>
        <v>DIMANCHE</v>
      </c>
      <c r="D320" s="13">
        <v>43660</v>
      </c>
      <c r="E320" s="17"/>
      <c r="F320" s="17"/>
      <c r="G320" s="17"/>
      <c r="H320" s="17"/>
      <c r="I320" s="226"/>
      <c r="J320" s="226"/>
      <c r="K320" s="226"/>
      <c r="L320" s="226"/>
      <c r="M320" s="226"/>
      <c r="N320" s="226"/>
      <c r="O320" s="226"/>
      <c r="P320" s="226"/>
      <c r="Q320" s="226" t="str">
        <f t="shared" si="19"/>
        <v>043660</v>
      </c>
      <c r="R320" s="240"/>
      <c r="S320" s="226"/>
      <c r="T320" s="226"/>
      <c r="U320" s="226"/>
      <c r="V320" s="226"/>
      <c r="W320" s="226"/>
      <c r="X320" s="226"/>
      <c r="Y320" s="226"/>
      <c r="Z320" s="226"/>
      <c r="AA320" s="226"/>
      <c r="AB320" s="226"/>
      <c r="AC320" s="226"/>
      <c r="AD320" s="226"/>
      <c r="AE320" s="226"/>
      <c r="AF320" s="226"/>
      <c r="AG320" s="226"/>
      <c r="AH320" s="226"/>
      <c r="AI320" s="226"/>
    </row>
    <row r="321" spans="1:35">
      <c r="A321" s="226" t="str">
        <f t="shared" si="18"/>
        <v>JUILLET</v>
      </c>
      <c r="B321" s="226">
        <f t="shared" si="20"/>
        <v>29</v>
      </c>
      <c r="C321" s="226" t="str">
        <f t="shared" si="17"/>
        <v>LUNDI</v>
      </c>
      <c r="D321" s="13">
        <v>43661</v>
      </c>
      <c r="E321" s="17"/>
      <c r="F321" s="17"/>
      <c r="G321" s="17"/>
      <c r="H321" s="17"/>
      <c r="I321" s="226"/>
      <c r="J321" s="226"/>
      <c r="K321" s="226"/>
      <c r="L321" s="226"/>
      <c r="M321" s="226"/>
      <c r="N321" s="226"/>
      <c r="O321" s="226"/>
      <c r="P321" s="226"/>
      <c r="Q321" s="226" t="str">
        <f t="shared" si="19"/>
        <v>043661</v>
      </c>
      <c r="R321" s="241"/>
      <c r="S321" s="226"/>
      <c r="T321" s="226"/>
      <c r="U321" s="226"/>
      <c r="V321" s="226"/>
      <c r="W321" s="226"/>
      <c r="X321" s="226"/>
      <c r="Y321" s="226"/>
      <c r="Z321" s="226"/>
      <c r="AA321" s="226"/>
      <c r="AB321" s="226"/>
      <c r="AC321" s="226"/>
      <c r="AD321" s="226"/>
      <c r="AE321" s="226"/>
      <c r="AF321" s="226"/>
      <c r="AG321" s="226"/>
      <c r="AH321" s="226"/>
      <c r="AI321" s="226"/>
    </row>
    <row r="322" spans="1:35">
      <c r="A322" s="226" t="str">
        <f t="shared" si="18"/>
        <v>JUILLET</v>
      </c>
      <c r="B322" s="226">
        <f t="shared" si="20"/>
        <v>29</v>
      </c>
      <c r="C322" s="226" t="str">
        <f t="shared" si="17"/>
        <v>MARDI</v>
      </c>
      <c r="D322" s="13">
        <v>43662</v>
      </c>
      <c r="E322" s="17"/>
      <c r="F322" s="17"/>
      <c r="G322" s="17"/>
      <c r="H322" s="17"/>
      <c r="I322" s="226"/>
      <c r="J322" s="226"/>
      <c r="K322" s="226"/>
      <c r="L322" s="226"/>
      <c r="M322" s="226"/>
      <c r="N322" s="226"/>
      <c r="O322" s="226"/>
      <c r="P322" s="226"/>
      <c r="Q322" s="226" t="str">
        <f t="shared" si="19"/>
        <v>043662</v>
      </c>
      <c r="R322" s="241"/>
      <c r="S322" s="226"/>
      <c r="T322" s="226"/>
      <c r="U322" s="226"/>
      <c r="V322" s="226"/>
      <c r="W322" s="226"/>
      <c r="X322" s="226"/>
      <c r="Y322" s="226"/>
      <c r="Z322" s="226"/>
      <c r="AA322" s="226"/>
      <c r="AB322" s="226"/>
      <c r="AC322" s="226"/>
      <c r="AD322" s="226"/>
      <c r="AE322" s="226"/>
      <c r="AF322" s="226"/>
      <c r="AG322" s="226"/>
      <c r="AH322" s="226"/>
      <c r="AI322" s="226"/>
    </row>
    <row r="323" spans="1:35">
      <c r="A323" s="226" t="str">
        <f t="shared" si="18"/>
        <v>JUILLET</v>
      </c>
      <c r="B323" s="226">
        <f t="shared" si="20"/>
        <v>29</v>
      </c>
      <c r="C323" s="226" t="str">
        <f t="shared" si="17"/>
        <v>MERCREDI</v>
      </c>
      <c r="D323" s="13">
        <v>43663</v>
      </c>
      <c r="E323" s="17"/>
      <c r="F323" s="17"/>
      <c r="G323" s="17"/>
      <c r="H323" s="17"/>
      <c r="I323" s="226"/>
      <c r="J323" s="226"/>
      <c r="K323" s="226"/>
      <c r="L323" s="226"/>
      <c r="M323" s="226"/>
      <c r="N323" s="226"/>
      <c r="O323" s="226"/>
      <c r="P323" s="226"/>
      <c r="Q323" s="226" t="str">
        <f t="shared" si="19"/>
        <v>043663</v>
      </c>
      <c r="R323" s="241"/>
      <c r="S323" s="226"/>
      <c r="T323" s="226"/>
      <c r="U323" s="226"/>
      <c r="V323" s="226"/>
      <c r="W323" s="226"/>
      <c r="X323" s="226"/>
      <c r="Y323" s="226"/>
      <c r="Z323" s="226"/>
      <c r="AA323" s="226"/>
      <c r="AB323" s="226"/>
      <c r="AC323" s="226"/>
      <c r="AD323" s="226"/>
      <c r="AE323" s="226"/>
      <c r="AF323" s="226"/>
      <c r="AG323" s="226"/>
      <c r="AH323" s="226"/>
      <c r="AI323" s="226"/>
    </row>
    <row r="324" spans="1:35">
      <c r="A324" s="226" t="str">
        <f t="shared" si="18"/>
        <v>JUILLET</v>
      </c>
      <c r="B324" s="226">
        <f t="shared" si="20"/>
        <v>29</v>
      </c>
      <c r="C324" s="226" t="str">
        <f t="shared" ref="C324:C367" si="21">CHOOSE(WEEKDAY(D324,11),"LUNDI","MARDI","MERCREDI","JEUDI","VENDREDI","SAMEDI","DIMANCHE")</f>
        <v>JEUDI</v>
      </c>
      <c r="D324" s="13">
        <v>43664</v>
      </c>
      <c r="E324" s="17"/>
      <c r="F324" s="17"/>
      <c r="G324" s="17"/>
      <c r="H324" s="17"/>
      <c r="I324" s="226"/>
      <c r="J324" s="226"/>
      <c r="K324" s="226"/>
      <c r="L324" s="226"/>
      <c r="M324" s="226"/>
      <c r="N324" s="226"/>
      <c r="O324" s="226"/>
      <c r="P324" s="226"/>
      <c r="Q324" s="226" t="str">
        <f t="shared" si="19"/>
        <v>043664</v>
      </c>
      <c r="R324" s="241"/>
      <c r="S324" s="226"/>
      <c r="T324" s="226"/>
      <c r="U324" s="226"/>
      <c r="V324" s="226"/>
      <c r="W324" s="226"/>
      <c r="X324" s="226"/>
      <c r="Y324" s="226"/>
      <c r="Z324" s="226"/>
      <c r="AA324" s="226"/>
      <c r="AB324" s="226"/>
      <c r="AC324" s="226"/>
      <c r="AD324" s="226"/>
      <c r="AE324" s="226"/>
      <c r="AF324" s="226"/>
      <c r="AG324" s="226"/>
      <c r="AH324" s="226"/>
      <c r="AI324" s="226"/>
    </row>
    <row r="325" spans="1:35">
      <c r="A325" s="226" t="str">
        <f t="shared" ref="A325:A367" si="22">CHOOSE(MONTH(D325),"JANVIER","FEVRIER","MARS","AVRIL","MAI","JUIN","JUILLET","AOUT","SEPTEMBRE","OCTOBRE","NOVEMBRE","DECEMBRE")</f>
        <v>JUILLET</v>
      </c>
      <c r="B325" s="226">
        <f t="shared" si="20"/>
        <v>29</v>
      </c>
      <c r="C325" s="226" t="str">
        <f t="shared" si="21"/>
        <v>VENDREDI</v>
      </c>
      <c r="D325" s="13">
        <v>43665</v>
      </c>
      <c r="E325" s="17"/>
      <c r="F325" s="17"/>
      <c r="G325" s="17"/>
      <c r="H325" s="17"/>
      <c r="I325" s="226"/>
      <c r="J325" s="226"/>
      <c r="K325" s="226"/>
      <c r="L325" s="226"/>
      <c r="M325" s="226"/>
      <c r="N325" s="226"/>
      <c r="O325" s="226"/>
      <c r="P325" s="226"/>
      <c r="Q325" s="226" t="str">
        <f t="shared" ref="Q325:Q367" si="23">CONCATENATE($Q$1,$D325)</f>
        <v>043665</v>
      </c>
      <c r="R325" s="241"/>
      <c r="S325" s="226"/>
      <c r="T325" s="226"/>
      <c r="U325" s="226"/>
      <c r="V325" s="226"/>
      <c r="W325" s="226"/>
      <c r="X325" s="226"/>
      <c r="Y325" s="226"/>
      <c r="Z325" s="226"/>
      <c r="AA325" s="226"/>
      <c r="AB325" s="226"/>
      <c r="AC325" s="226"/>
      <c r="AD325" s="226"/>
      <c r="AE325" s="226"/>
      <c r="AF325" s="226"/>
      <c r="AG325" s="226"/>
      <c r="AH325" s="226"/>
      <c r="AI325" s="226"/>
    </row>
    <row r="326" spans="1:35">
      <c r="A326" s="226" t="str">
        <f t="shared" si="22"/>
        <v>JUILLET</v>
      </c>
      <c r="B326" s="226">
        <f t="shared" si="20"/>
        <v>29</v>
      </c>
      <c r="C326" s="226" t="str">
        <f t="shared" si="21"/>
        <v>SAMEDI</v>
      </c>
      <c r="D326" s="13">
        <v>43666</v>
      </c>
      <c r="E326" s="17"/>
      <c r="F326" s="17"/>
      <c r="G326" s="17"/>
      <c r="H326" s="17"/>
      <c r="I326" s="226"/>
      <c r="J326" s="226"/>
      <c r="K326" s="226"/>
      <c r="L326" s="226"/>
      <c r="M326" s="226"/>
      <c r="N326" s="226"/>
      <c r="O326" s="226"/>
      <c r="P326" s="226"/>
      <c r="Q326" s="226" t="str">
        <f t="shared" si="23"/>
        <v>043666</v>
      </c>
      <c r="R326" s="241"/>
      <c r="S326" s="226"/>
      <c r="T326" s="226"/>
      <c r="U326" s="226"/>
      <c r="V326" s="226"/>
      <c r="W326" s="226"/>
      <c r="X326" s="226"/>
      <c r="Y326" s="226"/>
      <c r="Z326" s="226"/>
      <c r="AA326" s="226"/>
      <c r="AB326" s="226"/>
      <c r="AC326" s="226"/>
      <c r="AD326" s="226"/>
      <c r="AE326" s="226"/>
      <c r="AF326" s="226"/>
      <c r="AG326" s="226"/>
      <c r="AH326" s="226"/>
      <c r="AI326" s="226"/>
    </row>
    <row r="327" spans="1:35">
      <c r="A327" s="226" t="str">
        <f t="shared" si="22"/>
        <v>JUILLET</v>
      </c>
      <c r="B327" s="226">
        <f t="shared" si="20"/>
        <v>30</v>
      </c>
      <c r="C327" s="226" t="str">
        <f t="shared" si="21"/>
        <v>DIMANCHE</v>
      </c>
      <c r="D327" s="13">
        <v>43667</v>
      </c>
      <c r="E327" s="17"/>
      <c r="F327" s="17"/>
      <c r="G327" s="17"/>
      <c r="H327" s="17"/>
      <c r="I327" s="226"/>
      <c r="J327" s="226"/>
      <c r="K327" s="226"/>
      <c r="L327" s="226"/>
      <c r="M327" s="226"/>
      <c r="N327" s="226"/>
      <c r="O327" s="226"/>
      <c r="P327" s="226"/>
      <c r="Q327" s="226" t="str">
        <f t="shared" si="23"/>
        <v>043667</v>
      </c>
      <c r="R327" s="240"/>
      <c r="S327" s="226"/>
      <c r="T327" s="226"/>
      <c r="U327" s="226"/>
      <c r="V327" s="226"/>
      <c r="W327" s="226"/>
      <c r="X327" s="226"/>
      <c r="Y327" s="226"/>
      <c r="Z327" s="226"/>
      <c r="AA327" s="226"/>
      <c r="AB327" s="226"/>
      <c r="AC327" s="226"/>
      <c r="AD327" s="226"/>
      <c r="AE327" s="226"/>
      <c r="AF327" s="226"/>
      <c r="AG327" s="226"/>
      <c r="AH327" s="226"/>
      <c r="AI327" s="226"/>
    </row>
    <row r="328" spans="1:35">
      <c r="A328" s="226" t="str">
        <f t="shared" si="22"/>
        <v>JUILLET</v>
      </c>
      <c r="B328" s="226">
        <f t="shared" si="20"/>
        <v>30</v>
      </c>
      <c r="C328" s="226" t="str">
        <f t="shared" si="21"/>
        <v>LUNDI</v>
      </c>
      <c r="D328" s="13">
        <v>43668</v>
      </c>
      <c r="E328" s="17"/>
      <c r="F328" s="17"/>
      <c r="G328" s="17"/>
      <c r="H328" s="17"/>
      <c r="I328" s="226"/>
      <c r="J328" s="226"/>
      <c r="K328" s="226"/>
      <c r="L328" s="226"/>
      <c r="M328" s="226"/>
      <c r="N328" s="226"/>
      <c r="O328" s="226"/>
      <c r="P328" s="226"/>
      <c r="Q328" s="226" t="str">
        <f t="shared" si="23"/>
        <v>043668</v>
      </c>
      <c r="R328" s="241"/>
      <c r="S328" s="226"/>
      <c r="T328" s="226"/>
      <c r="U328" s="226"/>
      <c r="V328" s="226"/>
      <c r="W328" s="226"/>
      <c r="X328" s="226"/>
      <c r="Y328" s="226"/>
      <c r="Z328" s="226"/>
      <c r="AA328" s="226"/>
      <c r="AB328" s="226"/>
      <c r="AC328" s="226"/>
      <c r="AD328" s="226"/>
      <c r="AE328" s="226"/>
      <c r="AF328" s="226"/>
      <c r="AG328" s="226"/>
      <c r="AH328" s="226"/>
      <c r="AI328" s="226"/>
    </row>
    <row r="329" spans="1:35">
      <c r="A329" s="226" t="str">
        <f t="shared" si="22"/>
        <v>JUILLET</v>
      </c>
      <c r="B329" s="226">
        <f t="shared" si="20"/>
        <v>30</v>
      </c>
      <c r="C329" s="226" t="str">
        <f t="shared" si="21"/>
        <v>MARDI</v>
      </c>
      <c r="D329" s="13">
        <v>43669</v>
      </c>
      <c r="E329" s="17"/>
      <c r="F329" s="17"/>
      <c r="G329" s="17"/>
      <c r="H329" s="17"/>
      <c r="I329" s="226"/>
      <c r="J329" s="226"/>
      <c r="K329" s="226"/>
      <c r="L329" s="226"/>
      <c r="M329" s="226"/>
      <c r="N329" s="226"/>
      <c r="O329" s="226"/>
      <c r="P329" s="226"/>
      <c r="Q329" s="226" t="str">
        <f t="shared" si="23"/>
        <v>043669</v>
      </c>
      <c r="R329" s="241"/>
      <c r="S329" s="226"/>
      <c r="T329" s="226"/>
      <c r="U329" s="226"/>
      <c r="V329" s="226"/>
      <c r="W329" s="226"/>
      <c r="X329" s="226"/>
      <c r="Y329" s="226"/>
      <c r="Z329" s="226"/>
      <c r="AA329" s="226"/>
      <c r="AB329" s="226"/>
      <c r="AC329" s="226"/>
      <c r="AD329" s="226"/>
      <c r="AE329" s="226"/>
      <c r="AF329" s="226"/>
      <c r="AG329" s="226"/>
      <c r="AH329" s="226"/>
      <c r="AI329" s="226"/>
    </row>
    <row r="330" spans="1:35">
      <c r="A330" s="226" t="str">
        <f t="shared" si="22"/>
        <v>JUILLET</v>
      </c>
      <c r="B330" s="226">
        <f t="shared" si="20"/>
        <v>30</v>
      </c>
      <c r="C330" s="226" t="str">
        <f t="shared" si="21"/>
        <v>MERCREDI</v>
      </c>
      <c r="D330" s="13">
        <v>43670</v>
      </c>
      <c r="E330" s="17"/>
      <c r="F330" s="17"/>
      <c r="G330" s="17"/>
      <c r="H330" s="17"/>
      <c r="I330" s="226"/>
      <c r="J330" s="226"/>
      <c r="K330" s="226"/>
      <c r="L330" s="226"/>
      <c r="M330" s="226"/>
      <c r="N330" s="226"/>
      <c r="O330" s="226"/>
      <c r="P330" s="226"/>
      <c r="Q330" s="226" t="str">
        <f t="shared" si="23"/>
        <v>043670</v>
      </c>
      <c r="R330" s="241"/>
      <c r="S330" s="226"/>
      <c r="T330" s="226"/>
      <c r="U330" s="226"/>
      <c r="V330" s="226"/>
      <c r="W330" s="226"/>
      <c r="X330" s="226"/>
      <c r="Y330" s="226"/>
      <c r="Z330" s="226"/>
      <c r="AA330" s="226"/>
      <c r="AB330" s="226"/>
      <c r="AC330" s="226"/>
      <c r="AD330" s="226"/>
      <c r="AE330" s="226"/>
      <c r="AF330" s="226"/>
      <c r="AG330" s="226"/>
      <c r="AH330" s="226"/>
      <c r="AI330" s="226"/>
    </row>
    <row r="331" spans="1:35">
      <c r="A331" s="226" t="str">
        <f t="shared" si="22"/>
        <v>JUILLET</v>
      </c>
      <c r="B331" s="226">
        <f t="shared" si="20"/>
        <v>30</v>
      </c>
      <c r="C331" s="226" t="str">
        <f t="shared" si="21"/>
        <v>JEUDI</v>
      </c>
      <c r="D331" s="13">
        <v>43671</v>
      </c>
      <c r="E331" s="17"/>
      <c r="F331" s="17"/>
      <c r="G331" s="17"/>
      <c r="H331" s="17"/>
      <c r="I331" s="226"/>
      <c r="J331" s="226"/>
      <c r="K331" s="226"/>
      <c r="L331" s="226"/>
      <c r="M331" s="226"/>
      <c r="N331" s="226"/>
      <c r="O331" s="226"/>
      <c r="P331" s="226"/>
      <c r="Q331" s="226" t="str">
        <f t="shared" si="23"/>
        <v>043671</v>
      </c>
      <c r="R331" s="241"/>
      <c r="S331" s="226"/>
      <c r="T331" s="226"/>
      <c r="U331" s="226"/>
      <c r="V331" s="226"/>
      <c r="W331" s="226"/>
      <c r="X331" s="226"/>
      <c r="Y331" s="226"/>
      <c r="Z331" s="226"/>
      <c r="AA331" s="226"/>
      <c r="AB331" s="226"/>
      <c r="AC331" s="226"/>
      <c r="AD331" s="226"/>
      <c r="AE331" s="226"/>
      <c r="AF331" s="226"/>
      <c r="AG331" s="226"/>
      <c r="AH331" s="226"/>
      <c r="AI331" s="226"/>
    </row>
    <row r="332" spans="1:35">
      <c r="A332" s="226" t="str">
        <f t="shared" si="22"/>
        <v>JUILLET</v>
      </c>
      <c r="B332" s="226">
        <f t="shared" si="20"/>
        <v>30</v>
      </c>
      <c r="C332" s="226" t="str">
        <f t="shared" si="21"/>
        <v>VENDREDI</v>
      </c>
      <c r="D332" s="13">
        <v>43672</v>
      </c>
      <c r="E332" s="17"/>
      <c r="F332" s="17"/>
      <c r="G332" s="17"/>
      <c r="H332" s="17"/>
      <c r="I332" s="226"/>
      <c r="J332" s="226"/>
      <c r="K332" s="226"/>
      <c r="L332" s="226"/>
      <c r="M332" s="226"/>
      <c r="N332" s="226"/>
      <c r="O332" s="226"/>
      <c r="P332" s="226"/>
      <c r="Q332" s="226" t="str">
        <f t="shared" si="23"/>
        <v>043672</v>
      </c>
      <c r="R332" s="241"/>
      <c r="S332" s="226"/>
      <c r="T332" s="226"/>
      <c r="U332" s="226"/>
      <c r="V332" s="226"/>
      <c r="W332" s="226"/>
      <c r="X332" s="226"/>
      <c r="Y332" s="226"/>
      <c r="Z332" s="226"/>
      <c r="AA332" s="226"/>
      <c r="AB332" s="226"/>
      <c r="AC332" s="226"/>
      <c r="AD332" s="226"/>
      <c r="AE332" s="226"/>
      <c r="AF332" s="226"/>
      <c r="AG332" s="226"/>
      <c r="AH332" s="226"/>
      <c r="AI332" s="226"/>
    </row>
    <row r="333" spans="1:35">
      <c r="A333" s="226" t="str">
        <f t="shared" si="22"/>
        <v>JUILLET</v>
      </c>
      <c r="B333" s="226">
        <f t="shared" si="20"/>
        <v>30</v>
      </c>
      <c r="C333" s="226" t="str">
        <f t="shared" si="21"/>
        <v>SAMEDI</v>
      </c>
      <c r="D333" s="13">
        <v>43673</v>
      </c>
      <c r="E333" s="17"/>
      <c r="F333" s="17"/>
      <c r="G333" s="17"/>
      <c r="H333" s="17"/>
      <c r="I333" s="226"/>
      <c r="J333" s="226"/>
      <c r="K333" s="226"/>
      <c r="L333" s="226"/>
      <c r="M333" s="226"/>
      <c r="N333" s="226"/>
      <c r="O333" s="226"/>
      <c r="P333" s="226"/>
      <c r="Q333" s="226" t="str">
        <f t="shared" si="23"/>
        <v>043673</v>
      </c>
      <c r="R333" s="241"/>
      <c r="S333" s="226"/>
      <c r="T333" s="226"/>
      <c r="U333" s="226"/>
      <c r="V333" s="226"/>
      <c r="W333" s="226"/>
      <c r="X333" s="226"/>
      <c r="Y333" s="226"/>
      <c r="Z333" s="226"/>
      <c r="AA333" s="226"/>
      <c r="AB333" s="226"/>
      <c r="AC333" s="226"/>
      <c r="AD333" s="226"/>
      <c r="AE333" s="226"/>
      <c r="AF333" s="226"/>
      <c r="AG333" s="226"/>
      <c r="AH333" s="226"/>
      <c r="AI333" s="226"/>
    </row>
    <row r="334" spans="1:35">
      <c r="A334" s="226" t="str">
        <f t="shared" si="22"/>
        <v>JUILLET</v>
      </c>
      <c r="B334" s="226">
        <f t="shared" si="20"/>
        <v>31</v>
      </c>
      <c r="C334" s="226" t="str">
        <f t="shared" si="21"/>
        <v>DIMANCHE</v>
      </c>
      <c r="D334" s="13">
        <v>43674</v>
      </c>
      <c r="E334" s="17"/>
      <c r="F334" s="17"/>
      <c r="G334" s="17"/>
      <c r="H334" s="17"/>
      <c r="I334" s="226"/>
      <c r="J334" s="226"/>
      <c r="K334" s="226"/>
      <c r="L334" s="226"/>
      <c r="M334" s="226"/>
      <c r="N334" s="226"/>
      <c r="O334" s="226"/>
      <c r="P334" s="226"/>
      <c r="Q334" s="226" t="str">
        <f t="shared" si="23"/>
        <v>043674</v>
      </c>
      <c r="R334" s="240"/>
      <c r="S334" s="226"/>
      <c r="T334" s="226"/>
      <c r="U334" s="226"/>
      <c r="V334" s="226"/>
      <c r="W334" s="226"/>
      <c r="X334" s="226"/>
      <c r="Y334" s="226"/>
      <c r="Z334" s="226"/>
      <c r="AA334" s="226"/>
      <c r="AB334" s="226"/>
      <c r="AC334" s="226"/>
      <c r="AD334" s="226"/>
      <c r="AE334" s="226"/>
      <c r="AF334" s="226"/>
      <c r="AG334" s="226"/>
      <c r="AH334" s="226"/>
      <c r="AI334" s="226"/>
    </row>
    <row r="335" spans="1:35">
      <c r="A335" s="226" t="str">
        <f t="shared" si="22"/>
        <v>JUILLET</v>
      </c>
      <c r="B335" s="226">
        <f t="shared" si="20"/>
        <v>31</v>
      </c>
      <c r="C335" s="226" t="str">
        <f t="shared" si="21"/>
        <v>LUNDI</v>
      </c>
      <c r="D335" s="13">
        <v>43675</v>
      </c>
      <c r="E335" s="17"/>
      <c r="F335" s="17"/>
      <c r="G335" s="17"/>
      <c r="H335" s="17"/>
      <c r="I335" s="226"/>
      <c r="J335" s="226"/>
      <c r="K335" s="226"/>
      <c r="L335" s="226"/>
      <c r="M335" s="226"/>
      <c r="N335" s="226"/>
      <c r="O335" s="226"/>
      <c r="P335" s="226"/>
      <c r="Q335" s="226" t="str">
        <f t="shared" si="23"/>
        <v>043675</v>
      </c>
      <c r="R335" s="241"/>
      <c r="S335" s="226"/>
      <c r="T335" s="226"/>
      <c r="U335" s="226"/>
      <c r="V335" s="226"/>
      <c r="W335" s="226"/>
      <c r="X335" s="226"/>
      <c r="Y335" s="226"/>
      <c r="Z335" s="226"/>
      <c r="AA335" s="226"/>
      <c r="AB335" s="226"/>
      <c r="AC335" s="226"/>
      <c r="AD335" s="226"/>
      <c r="AE335" s="226"/>
      <c r="AF335" s="226"/>
      <c r="AG335" s="226"/>
      <c r="AH335" s="226"/>
      <c r="AI335" s="226"/>
    </row>
    <row r="336" spans="1:35">
      <c r="A336" s="226" t="str">
        <f t="shared" si="22"/>
        <v>JUILLET</v>
      </c>
      <c r="B336" s="226">
        <f t="shared" si="20"/>
        <v>31</v>
      </c>
      <c r="C336" s="226" t="str">
        <f t="shared" si="21"/>
        <v>MARDI</v>
      </c>
      <c r="D336" s="13">
        <v>43676</v>
      </c>
      <c r="E336" s="17"/>
      <c r="F336" s="17"/>
      <c r="G336" s="17"/>
      <c r="H336" s="17"/>
      <c r="I336" s="226"/>
      <c r="J336" s="226"/>
      <c r="K336" s="226"/>
      <c r="L336" s="226"/>
      <c r="M336" s="226"/>
      <c r="N336" s="226"/>
      <c r="O336" s="226"/>
      <c r="P336" s="226"/>
      <c r="Q336" s="226" t="str">
        <f t="shared" si="23"/>
        <v>043676</v>
      </c>
      <c r="R336" s="241"/>
      <c r="S336" s="226"/>
      <c r="T336" s="226"/>
      <c r="U336" s="226"/>
      <c r="V336" s="226"/>
      <c r="W336" s="226"/>
      <c r="X336" s="226"/>
      <c r="Y336" s="226"/>
      <c r="Z336" s="226"/>
      <c r="AA336" s="226"/>
      <c r="AB336" s="226"/>
      <c r="AC336" s="226"/>
      <c r="AD336" s="226"/>
      <c r="AE336" s="226"/>
      <c r="AF336" s="226"/>
      <c r="AG336" s="226"/>
      <c r="AH336" s="226"/>
      <c r="AI336" s="226"/>
    </row>
    <row r="337" spans="1:35">
      <c r="A337" s="226" t="str">
        <f t="shared" si="22"/>
        <v>JUILLET</v>
      </c>
      <c r="B337" s="226">
        <f t="shared" ref="B337:B367" si="24">WEEKNUM(D337)</f>
        <v>31</v>
      </c>
      <c r="C337" s="226" t="str">
        <f t="shared" si="21"/>
        <v>MERCREDI</v>
      </c>
      <c r="D337" s="13">
        <v>43677</v>
      </c>
      <c r="E337" s="17"/>
      <c r="F337" s="17"/>
      <c r="G337" s="17"/>
      <c r="H337" s="17"/>
      <c r="I337" s="226"/>
      <c r="J337" s="226"/>
      <c r="K337" s="226"/>
      <c r="L337" s="226"/>
      <c r="M337" s="226"/>
      <c r="N337" s="226"/>
      <c r="O337" s="226"/>
      <c r="P337" s="226"/>
      <c r="Q337" s="226" t="str">
        <f t="shared" si="23"/>
        <v>043677</v>
      </c>
      <c r="R337" s="241"/>
      <c r="S337" s="226"/>
      <c r="T337" s="226"/>
      <c r="U337" s="226"/>
      <c r="V337" s="226"/>
      <c r="W337" s="226"/>
      <c r="X337" s="226"/>
      <c r="Y337" s="226"/>
      <c r="Z337" s="226"/>
      <c r="AA337" s="226"/>
      <c r="AB337" s="226"/>
      <c r="AC337" s="226"/>
      <c r="AD337" s="226"/>
      <c r="AE337" s="226"/>
      <c r="AF337" s="226"/>
      <c r="AG337" s="226"/>
      <c r="AH337" s="226"/>
      <c r="AI337" s="226"/>
    </row>
    <row r="338" spans="1:35">
      <c r="A338" s="226" t="str">
        <f t="shared" si="22"/>
        <v>AOUT</v>
      </c>
      <c r="B338" s="226">
        <f t="shared" si="24"/>
        <v>31</v>
      </c>
      <c r="C338" s="226" t="str">
        <f t="shared" si="21"/>
        <v>JEUDI</v>
      </c>
      <c r="D338" s="13">
        <v>43678</v>
      </c>
      <c r="E338" s="17"/>
      <c r="F338" s="17"/>
      <c r="G338" s="17"/>
      <c r="H338" s="17"/>
      <c r="I338" s="226"/>
      <c r="J338" s="226"/>
      <c r="K338" s="226"/>
      <c r="L338" s="226"/>
      <c r="M338" s="226"/>
      <c r="N338" s="226"/>
      <c r="O338" s="226"/>
      <c r="P338" s="226"/>
      <c r="Q338" s="226" t="str">
        <f t="shared" si="23"/>
        <v>043678</v>
      </c>
      <c r="R338" s="241"/>
      <c r="S338" s="226"/>
      <c r="T338" s="226"/>
      <c r="U338" s="226"/>
      <c r="V338" s="226"/>
      <c r="W338" s="226"/>
      <c r="X338" s="226"/>
      <c r="Y338" s="226"/>
      <c r="Z338" s="226"/>
      <c r="AA338" s="226"/>
      <c r="AB338" s="226"/>
      <c r="AC338" s="226"/>
      <c r="AD338" s="226"/>
      <c r="AE338" s="226"/>
      <c r="AF338" s="226"/>
      <c r="AG338" s="226"/>
      <c r="AH338" s="226"/>
      <c r="AI338" s="226"/>
    </row>
    <row r="339" spans="1:35">
      <c r="A339" s="226" t="str">
        <f t="shared" si="22"/>
        <v>AOUT</v>
      </c>
      <c r="B339" s="226">
        <f t="shared" si="24"/>
        <v>31</v>
      </c>
      <c r="C339" s="226" t="str">
        <f t="shared" si="21"/>
        <v>VENDREDI</v>
      </c>
      <c r="D339" s="13">
        <v>43679</v>
      </c>
      <c r="E339" s="17"/>
      <c r="F339" s="17"/>
      <c r="G339" s="17"/>
      <c r="H339" s="17"/>
      <c r="I339" s="226"/>
      <c r="J339" s="226"/>
      <c r="K339" s="226"/>
      <c r="L339" s="226"/>
      <c r="M339" s="226"/>
      <c r="N339" s="226"/>
      <c r="O339" s="226"/>
      <c r="P339" s="226"/>
      <c r="Q339" s="226" t="str">
        <f t="shared" si="23"/>
        <v>043679</v>
      </c>
      <c r="R339" s="241"/>
      <c r="S339" s="226"/>
      <c r="T339" s="226"/>
      <c r="U339" s="226"/>
      <c r="V339" s="226"/>
      <c r="W339" s="226"/>
      <c r="X339" s="226"/>
      <c r="Y339" s="226"/>
      <c r="Z339" s="226"/>
      <c r="AA339" s="226"/>
      <c r="AB339" s="226"/>
      <c r="AC339" s="226"/>
      <c r="AD339" s="226"/>
      <c r="AE339" s="226"/>
      <c r="AF339" s="226"/>
      <c r="AG339" s="226"/>
      <c r="AH339" s="226"/>
      <c r="AI339" s="226"/>
    </row>
    <row r="340" spans="1:35">
      <c r="A340" s="226" t="str">
        <f t="shared" si="22"/>
        <v>AOUT</v>
      </c>
      <c r="B340" s="226">
        <f t="shared" si="24"/>
        <v>31</v>
      </c>
      <c r="C340" s="226" t="str">
        <f t="shared" si="21"/>
        <v>SAMEDI</v>
      </c>
      <c r="D340" s="13">
        <v>43680</v>
      </c>
      <c r="E340" s="17"/>
      <c r="F340" s="17"/>
      <c r="G340" s="17"/>
      <c r="H340" s="17"/>
      <c r="I340" s="226"/>
      <c r="J340" s="226"/>
      <c r="K340" s="226"/>
      <c r="L340" s="226"/>
      <c r="M340" s="226"/>
      <c r="N340" s="226"/>
      <c r="O340" s="226"/>
      <c r="P340" s="226"/>
      <c r="Q340" s="226" t="str">
        <f t="shared" si="23"/>
        <v>043680</v>
      </c>
      <c r="R340" s="241"/>
      <c r="S340" s="226"/>
      <c r="T340" s="226"/>
      <c r="U340" s="226"/>
      <c r="V340" s="226"/>
      <c r="W340" s="226"/>
      <c r="X340" s="226"/>
      <c r="Y340" s="226"/>
      <c r="Z340" s="226"/>
      <c r="AA340" s="226"/>
      <c r="AB340" s="226"/>
      <c r="AC340" s="226"/>
      <c r="AD340" s="226"/>
      <c r="AE340" s="226"/>
      <c r="AF340" s="226"/>
      <c r="AG340" s="226"/>
      <c r="AH340" s="226"/>
      <c r="AI340" s="226"/>
    </row>
    <row r="341" spans="1:35">
      <c r="A341" s="226" t="str">
        <f t="shared" si="22"/>
        <v>AOUT</v>
      </c>
      <c r="B341" s="226">
        <f t="shared" si="24"/>
        <v>32</v>
      </c>
      <c r="C341" s="226" t="str">
        <f t="shared" si="21"/>
        <v>DIMANCHE</v>
      </c>
      <c r="D341" s="13">
        <v>43681</v>
      </c>
      <c r="E341" s="17"/>
      <c r="F341" s="17"/>
      <c r="G341" s="17"/>
      <c r="H341" s="17"/>
      <c r="I341" s="226"/>
      <c r="J341" s="226"/>
      <c r="K341" s="226"/>
      <c r="L341" s="226"/>
      <c r="M341" s="226"/>
      <c r="N341" s="226"/>
      <c r="O341" s="226"/>
      <c r="P341" s="226"/>
      <c r="Q341" s="226" t="str">
        <f t="shared" si="23"/>
        <v>043681</v>
      </c>
      <c r="R341" s="240"/>
      <c r="S341" s="226"/>
      <c r="T341" s="226"/>
      <c r="U341" s="226"/>
      <c r="V341" s="226"/>
      <c r="W341" s="226"/>
      <c r="X341" s="226"/>
      <c r="Y341" s="226"/>
      <c r="Z341" s="226"/>
      <c r="AA341" s="226"/>
      <c r="AB341" s="226"/>
      <c r="AC341" s="226"/>
      <c r="AD341" s="226"/>
      <c r="AE341" s="226"/>
      <c r="AF341" s="226"/>
      <c r="AG341" s="226"/>
      <c r="AH341" s="226"/>
      <c r="AI341" s="226"/>
    </row>
    <row r="342" spans="1:35">
      <c r="A342" s="226" t="str">
        <f t="shared" si="22"/>
        <v>AOUT</v>
      </c>
      <c r="B342" s="226">
        <f t="shared" si="24"/>
        <v>32</v>
      </c>
      <c r="C342" s="226" t="str">
        <f t="shared" si="21"/>
        <v>LUNDI</v>
      </c>
      <c r="D342" s="13">
        <v>43682</v>
      </c>
      <c r="E342" s="17"/>
      <c r="F342" s="17"/>
      <c r="G342" s="17"/>
      <c r="H342" s="17"/>
      <c r="I342" s="226"/>
      <c r="J342" s="226"/>
      <c r="K342" s="226"/>
      <c r="L342" s="226"/>
      <c r="M342" s="226"/>
      <c r="N342" s="226"/>
      <c r="O342" s="226"/>
      <c r="P342" s="226"/>
      <c r="Q342" s="226" t="str">
        <f t="shared" si="23"/>
        <v>043682</v>
      </c>
      <c r="R342" s="241"/>
      <c r="S342" s="226"/>
      <c r="T342" s="226"/>
      <c r="U342" s="226"/>
      <c r="V342" s="226"/>
      <c r="W342" s="226"/>
      <c r="X342" s="226"/>
      <c r="Y342" s="226"/>
      <c r="Z342" s="226"/>
      <c r="AA342" s="226"/>
      <c r="AB342" s="226"/>
      <c r="AC342" s="226"/>
      <c r="AD342" s="226"/>
      <c r="AE342" s="226"/>
      <c r="AF342" s="226"/>
      <c r="AG342" s="226"/>
      <c r="AH342" s="226"/>
      <c r="AI342" s="226"/>
    </row>
    <row r="343" spans="1:35">
      <c r="A343" s="226" t="str">
        <f t="shared" si="22"/>
        <v>AOUT</v>
      </c>
      <c r="B343" s="226">
        <f t="shared" si="24"/>
        <v>32</v>
      </c>
      <c r="C343" s="226" t="str">
        <f t="shared" si="21"/>
        <v>MARDI</v>
      </c>
      <c r="D343" s="13">
        <v>43683</v>
      </c>
      <c r="E343" s="17"/>
      <c r="F343" s="17"/>
      <c r="G343" s="17"/>
      <c r="H343" s="17"/>
      <c r="I343" s="226"/>
      <c r="J343" s="226"/>
      <c r="K343" s="226"/>
      <c r="L343" s="226"/>
      <c r="M343" s="226"/>
      <c r="N343" s="226"/>
      <c r="O343" s="226"/>
      <c r="P343" s="226"/>
      <c r="Q343" s="226" t="str">
        <f t="shared" si="23"/>
        <v>043683</v>
      </c>
      <c r="R343" s="241"/>
      <c r="S343" s="226"/>
      <c r="T343" s="226"/>
      <c r="U343" s="226"/>
      <c r="V343" s="226"/>
      <c r="W343" s="226"/>
      <c r="X343" s="226"/>
      <c r="Y343" s="226"/>
      <c r="Z343" s="226"/>
      <c r="AA343" s="226"/>
      <c r="AB343" s="226"/>
      <c r="AC343" s="226"/>
      <c r="AD343" s="226"/>
      <c r="AE343" s="226"/>
      <c r="AF343" s="226"/>
      <c r="AG343" s="226"/>
      <c r="AH343" s="226"/>
      <c r="AI343" s="226"/>
    </row>
    <row r="344" spans="1:35">
      <c r="A344" s="226" t="str">
        <f t="shared" si="22"/>
        <v>AOUT</v>
      </c>
      <c r="B344" s="226">
        <f t="shared" si="24"/>
        <v>32</v>
      </c>
      <c r="C344" s="226" t="str">
        <f t="shared" si="21"/>
        <v>MERCREDI</v>
      </c>
      <c r="D344" s="13">
        <v>43684</v>
      </c>
      <c r="E344" s="17"/>
      <c r="F344" s="17"/>
      <c r="G344" s="17"/>
      <c r="H344" s="17"/>
      <c r="I344" s="226"/>
      <c r="J344" s="226"/>
      <c r="K344" s="226"/>
      <c r="L344" s="226"/>
      <c r="M344" s="226"/>
      <c r="N344" s="226"/>
      <c r="O344" s="226"/>
      <c r="P344" s="226"/>
      <c r="Q344" s="226" t="str">
        <f t="shared" si="23"/>
        <v>043684</v>
      </c>
      <c r="R344" s="241"/>
      <c r="S344" s="226"/>
      <c r="T344" s="226"/>
      <c r="U344" s="226"/>
      <c r="V344" s="226"/>
      <c r="W344" s="226"/>
      <c r="X344" s="226"/>
      <c r="Y344" s="226"/>
      <c r="Z344" s="226"/>
      <c r="AA344" s="226"/>
      <c r="AB344" s="226"/>
      <c r="AC344" s="226"/>
      <c r="AD344" s="226"/>
      <c r="AE344" s="226"/>
      <c r="AF344" s="226"/>
      <c r="AG344" s="226"/>
      <c r="AH344" s="226"/>
      <c r="AI344" s="226"/>
    </row>
    <row r="345" spans="1:35">
      <c r="A345" s="226" t="str">
        <f t="shared" si="22"/>
        <v>AOUT</v>
      </c>
      <c r="B345" s="226">
        <f t="shared" si="24"/>
        <v>32</v>
      </c>
      <c r="C345" s="226" t="str">
        <f t="shared" si="21"/>
        <v>JEUDI</v>
      </c>
      <c r="D345" s="13">
        <v>43685</v>
      </c>
      <c r="E345" s="17"/>
      <c r="F345" s="17"/>
      <c r="G345" s="17"/>
      <c r="H345" s="17"/>
      <c r="I345" s="226"/>
      <c r="J345" s="226"/>
      <c r="K345" s="226"/>
      <c r="L345" s="226"/>
      <c r="M345" s="226"/>
      <c r="N345" s="226"/>
      <c r="O345" s="226"/>
      <c r="P345" s="226"/>
      <c r="Q345" s="226" t="str">
        <f t="shared" si="23"/>
        <v>043685</v>
      </c>
      <c r="R345" s="241"/>
      <c r="S345" s="226"/>
      <c r="T345" s="226"/>
      <c r="U345" s="226"/>
      <c r="V345" s="226"/>
      <c r="W345" s="226"/>
      <c r="X345" s="226"/>
      <c r="Y345" s="226"/>
      <c r="Z345" s="226"/>
      <c r="AA345" s="226"/>
      <c r="AB345" s="226"/>
      <c r="AC345" s="226"/>
      <c r="AD345" s="226"/>
      <c r="AE345" s="226"/>
      <c r="AF345" s="226"/>
      <c r="AG345" s="226"/>
      <c r="AH345" s="226"/>
      <c r="AI345" s="226"/>
    </row>
    <row r="346" spans="1:35">
      <c r="A346" s="226" t="str">
        <f t="shared" si="22"/>
        <v>AOUT</v>
      </c>
      <c r="B346" s="226">
        <f t="shared" si="24"/>
        <v>32</v>
      </c>
      <c r="C346" s="226" t="str">
        <f t="shared" si="21"/>
        <v>VENDREDI</v>
      </c>
      <c r="D346" s="13">
        <v>43686</v>
      </c>
      <c r="E346" s="17"/>
      <c r="F346" s="17"/>
      <c r="G346" s="17"/>
      <c r="H346" s="17"/>
      <c r="I346" s="226"/>
      <c r="J346" s="226"/>
      <c r="K346" s="226"/>
      <c r="L346" s="226"/>
      <c r="M346" s="226"/>
      <c r="N346" s="226"/>
      <c r="O346" s="226"/>
      <c r="P346" s="226"/>
      <c r="Q346" s="226" t="str">
        <f t="shared" si="23"/>
        <v>043686</v>
      </c>
      <c r="R346" s="241"/>
      <c r="S346" s="226"/>
      <c r="T346" s="226"/>
      <c r="U346" s="226"/>
      <c r="V346" s="226"/>
      <c r="W346" s="226"/>
      <c r="X346" s="226"/>
      <c r="Y346" s="226"/>
      <c r="Z346" s="226"/>
      <c r="AA346" s="226"/>
      <c r="AB346" s="226"/>
      <c r="AC346" s="226"/>
      <c r="AD346" s="226"/>
      <c r="AE346" s="226"/>
      <c r="AF346" s="226"/>
      <c r="AG346" s="226"/>
      <c r="AH346" s="226"/>
      <c r="AI346" s="226"/>
    </row>
    <row r="347" spans="1:35">
      <c r="A347" s="226" t="str">
        <f t="shared" si="22"/>
        <v>AOUT</v>
      </c>
      <c r="B347" s="226">
        <f t="shared" si="24"/>
        <v>32</v>
      </c>
      <c r="C347" s="226" t="str">
        <f t="shared" si="21"/>
        <v>SAMEDI</v>
      </c>
      <c r="D347" s="13">
        <v>43687</v>
      </c>
      <c r="E347" s="17"/>
      <c r="F347" s="17"/>
      <c r="G347" s="17"/>
      <c r="H347" s="17"/>
      <c r="I347" s="226"/>
      <c r="J347" s="226"/>
      <c r="K347" s="226"/>
      <c r="L347" s="226"/>
      <c r="M347" s="226"/>
      <c r="N347" s="226"/>
      <c r="O347" s="226"/>
      <c r="P347" s="226"/>
      <c r="Q347" s="226" t="str">
        <f t="shared" si="23"/>
        <v>043687</v>
      </c>
      <c r="R347" s="241"/>
      <c r="S347" s="226"/>
      <c r="T347" s="226"/>
      <c r="U347" s="226"/>
      <c r="V347" s="226"/>
      <c r="W347" s="226"/>
      <c r="X347" s="226"/>
      <c r="Y347" s="226"/>
      <c r="Z347" s="226"/>
      <c r="AA347" s="226"/>
      <c r="AB347" s="226"/>
      <c r="AC347" s="226"/>
      <c r="AD347" s="226"/>
      <c r="AE347" s="226"/>
      <c r="AF347" s="226"/>
      <c r="AG347" s="226"/>
      <c r="AH347" s="226"/>
      <c r="AI347" s="226"/>
    </row>
    <row r="348" spans="1:35">
      <c r="A348" s="226" t="str">
        <f t="shared" si="22"/>
        <v>AOUT</v>
      </c>
      <c r="B348" s="226">
        <f t="shared" si="24"/>
        <v>33</v>
      </c>
      <c r="C348" s="226" t="str">
        <f t="shared" si="21"/>
        <v>DIMANCHE</v>
      </c>
      <c r="D348" s="13">
        <v>43688</v>
      </c>
      <c r="E348" s="17"/>
      <c r="F348" s="17"/>
      <c r="G348" s="17"/>
      <c r="H348" s="17"/>
      <c r="I348" s="226"/>
      <c r="J348" s="226"/>
      <c r="K348" s="226"/>
      <c r="L348" s="226"/>
      <c r="M348" s="226"/>
      <c r="N348" s="226"/>
      <c r="O348" s="226"/>
      <c r="P348" s="226"/>
      <c r="Q348" s="226" t="str">
        <f t="shared" si="23"/>
        <v>043688</v>
      </c>
      <c r="R348" s="240"/>
      <c r="S348" s="226"/>
      <c r="T348" s="226"/>
      <c r="U348" s="226"/>
      <c r="V348" s="226"/>
      <c r="W348" s="226"/>
      <c r="X348" s="226"/>
      <c r="Y348" s="226"/>
      <c r="Z348" s="226"/>
      <c r="AA348" s="226"/>
      <c r="AB348" s="226"/>
      <c r="AC348" s="226"/>
      <c r="AD348" s="226"/>
      <c r="AE348" s="226"/>
      <c r="AF348" s="226"/>
      <c r="AG348" s="226"/>
      <c r="AH348" s="226"/>
      <c r="AI348" s="226"/>
    </row>
    <row r="349" spans="1:35">
      <c r="A349" s="226" t="str">
        <f t="shared" si="22"/>
        <v>AOUT</v>
      </c>
      <c r="B349" s="226">
        <f t="shared" si="24"/>
        <v>33</v>
      </c>
      <c r="C349" s="226" t="str">
        <f t="shared" si="21"/>
        <v>LUNDI</v>
      </c>
      <c r="D349" s="13">
        <v>43689</v>
      </c>
      <c r="E349" s="17"/>
      <c r="F349" s="17"/>
      <c r="G349" s="17"/>
      <c r="H349" s="17"/>
      <c r="I349" s="226"/>
      <c r="J349" s="226"/>
      <c r="K349" s="226"/>
      <c r="L349" s="226"/>
      <c r="M349" s="226"/>
      <c r="N349" s="226"/>
      <c r="O349" s="226"/>
      <c r="P349" s="226"/>
      <c r="Q349" s="226" t="str">
        <f t="shared" si="23"/>
        <v>043689</v>
      </c>
      <c r="R349" s="241"/>
      <c r="S349" s="226"/>
      <c r="T349" s="226"/>
      <c r="U349" s="226"/>
      <c r="V349" s="226"/>
      <c r="W349" s="226"/>
      <c r="X349" s="226"/>
      <c r="Y349" s="226"/>
      <c r="Z349" s="226"/>
      <c r="AA349" s="226"/>
      <c r="AB349" s="226"/>
      <c r="AC349" s="226"/>
      <c r="AD349" s="226"/>
      <c r="AE349" s="226"/>
      <c r="AF349" s="226"/>
      <c r="AG349" s="226"/>
      <c r="AH349" s="226"/>
      <c r="AI349" s="226"/>
    </row>
    <row r="350" spans="1:35">
      <c r="A350" s="226" t="str">
        <f t="shared" si="22"/>
        <v>AOUT</v>
      </c>
      <c r="B350" s="226">
        <f t="shared" si="24"/>
        <v>33</v>
      </c>
      <c r="C350" s="226" t="str">
        <f t="shared" si="21"/>
        <v>MARDI</v>
      </c>
      <c r="D350" s="13">
        <v>43690</v>
      </c>
      <c r="E350" s="17"/>
      <c r="F350" s="17"/>
      <c r="G350" s="17"/>
      <c r="H350" s="17"/>
      <c r="I350" s="226"/>
      <c r="J350" s="226"/>
      <c r="K350" s="226"/>
      <c r="L350" s="226"/>
      <c r="M350" s="226"/>
      <c r="N350" s="226"/>
      <c r="O350" s="226"/>
      <c r="P350" s="226"/>
      <c r="Q350" s="226" t="str">
        <f t="shared" si="23"/>
        <v>043690</v>
      </c>
      <c r="R350" s="241"/>
      <c r="S350" s="226"/>
      <c r="T350" s="226"/>
      <c r="U350" s="226"/>
      <c r="V350" s="226"/>
      <c r="W350" s="226"/>
      <c r="X350" s="226"/>
      <c r="Y350" s="226"/>
      <c r="Z350" s="226"/>
      <c r="AA350" s="226"/>
      <c r="AB350" s="226"/>
      <c r="AC350" s="226"/>
      <c r="AD350" s="226"/>
      <c r="AE350" s="226"/>
      <c r="AF350" s="226"/>
      <c r="AG350" s="226"/>
      <c r="AH350" s="226"/>
      <c r="AI350" s="226"/>
    </row>
    <row r="351" spans="1:35">
      <c r="A351" s="226" t="str">
        <f t="shared" si="22"/>
        <v>AOUT</v>
      </c>
      <c r="B351" s="226">
        <f t="shared" si="24"/>
        <v>33</v>
      </c>
      <c r="C351" s="226" t="str">
        <f t="shared" si="21"/>
        <v>MERCREDI</v>
      </c>
      <c r="D351" s="13">
        <v>43691</v>
      </c>
      <c r="E351" s="17"/>
      <c r="F351" s="17"/>
      <c r="G351" s="17"/>
      <c r="H351" s="17"/>
      <c r="I351" s="226"/>
      <c r="J351" s="226"/>
      <c r="K351" s="226"/>
      <c r="L351" s="226"/>
      <c r="M351" s="226"/>
      <c r="N351" s="226"/>
      <c r="O351" s="226"/>
      <c r="P351" s="226"/>
      <c r="Q351" s="226" t="str">
        <f t="shared" si="23"/>
        <v>043691</v>
      </c>
      <c r="R351" s="241"/>
      <c r="S351" s="226"/>
      <c r="T351" s="226"/>
      <c r="U351" s="226"/>
      <c r="V351" s="226"/>
      <c r="W351" s="226"/>
      <c r="X351" s="226"/>
      <c r="Y351" s="226"/>
      <c r="Z351" s="226"/>
      <c r="AA351" s="226"/>
      <c r="AB351" s="226"/>
      <c r="AC351" s="226"/>
      <c r="AD351" s="226"/>
      <c r="AE351" s="226"/>
      <c r="AF351" s="226"/>
      <c r="AG351" s="226"/>
      <c r="AH351" s="226"/>
      <c r="AI351" s="226"/>
    </row>
    <row r="352" spans="1:35">
      <c r="A352" s="226" t="str">
        <f t="shared" si="22"/>
        <v>AOUT</v>
      </c>
      <c r="B352" s="226">
        <f t="shared" si="24"/>
        <v>33</v>
      </c>
      <c r="C352" s="226" t="str">
        <f t="shared" si="21"/>
        <v>JEUDI</v>
      </c>
      <c r="D352" s="13">
        <v>43692</v>
      </c>
      <c r="E352" s="17"/>
      <c r="F352" s="17"/>
      <c r="G352" s="17"/>
      <c r="H352" s="17"/>
      <c r="I352" s="226"/>
      <c r="J352" s="226"/>
      <c r="K352" s="226"/>
      <c r="L352" s="226"/>
      <c r="M352" s="226"/>
      <c r="N352" s="226"/>
      <c r="O352" s="226"/>
      <c r="P352" s="226"/>
      <c r="Q352" s="226" t="str">
        <f t="shared" si="23"/>
        <v>043692</v>
      </c>
      <c r="R352" s="241"/>
      <c r="S352" s="226"/>
      <c r="T352" s="226"/>
      <c r="U352" s="226"/>
      <c r="V352" s="226"/>
      <c r="W352" s="226"/>
      <c r="X352" s="226"/>
      <c r="Y352" s="226"/>
      <c r="Z352" s="226"/>
      <c r="AA352" s="226"/>
      <c r="AB352" s="226"/>
      <c r="AC352" s="226"/>
      <c r="AD352" s="226"/>
      <c r="AE352" s="226"/>
      <c r="AF352" s="226"/>
      <c r="AG352" s="226"/>
      <c r="AH352" s="226"/>
      <c r="AI352" s="226"/>
    </row>
    <row r="353" spans="1:35">
      <c r="A353" s="226" t="str">
        <f t="shared" si="22"/>
        <v>AOUT</v>
      </c>
      <c r="B353" s="226">
        <f t="shared" si="24"/>
        <v>33</v>
      </c>
      <c r="C353" s="226" t="str">
        <f t="shared" si="21"/>
        <v>VENDREDI</v>
      </c>
      <c r="D353" s="13">
        <v>43693</v>
      </c>
      <c r="E353" s="17"/>
      <c r="F353" s="17"/>
      <c r="G353" s="17"/>
      <c r="H353" s="17"/>
      <c r="I353" s="226"/>
      <c r="J353" s="226"/>
      <c r="K353" s="226"/>
      <c r="L353" s="226"/>
      <c r="M353" s="226"/>
      <c r="N353" s="226"/>
      <c r="O353" s="226"/>
      <c r="P353" s="226"/>
      <c r="Q353" s="226" t="str">
        <f t="shared" si="23"/>
        <v>043693</v>
      </c>
      <c r="R353" s="241"/>
      <c r="S353" s="226"/>
      <c r="T353" s="226"/>
      <c r="U353" s="226"/>
      <c r="V353" s="226"/>
      <c r="W353" s="226"/>
      <c r="X353" s="226"/>
      <c r="Y353" s="226"/>
      <c r="Z353" s="226"/>
      <c r="AA353" s="226"/>
      <c r="AB353" s="226"/>
      <c r="AC353" s="226"/>
      <c r="AD353" s="226"/>
      <c r="AE353" s="226"/>
      <c r="AF353" s="226"/>
      <c r="AG353" s="226"/>
      <c r="AH353" s="226"/>
      <c r="AI353" s="226"/>
    </row>
    <row r="354" spans="1:35">
      <c r="A354" s="226" t="str">
        <f t="shared" si="22"/>
        <v>AOUT</v>
      </c>
      <c r="B354" s="226">
        <f t="shared" si="24"/>
        <v>33</v>
      </c>
      <c r="C354" s="226" t="str">
        <f t="shared" si="21"/>
        <v>SAMEDI</v>
      </c>
      <c r="D354" s="13">
        <v>43694</v>
      </c>
      <c r="E354" s="17"/>
      <c r="F354" s="17"/>
      <c r="G354" s="17"/>
      <c r="H354" s="17"/>
      <c r="I354" s="226"/>
      <c r="J354" s="226"/>
      <c r="K354" s="226"/>
      <c r="L354" s="226"/>
      <c r="M354" s="226"/>
      <c r="N354" s="226"/>
      <c r="O354" s="226"/>
      <c r="P354" s="226"/>
      <c r="Q354" s="226" t="str">
        <f t="shared" si="23"/>
        <v>043694</v>
      </c>
      <c r="R354" s="241"/>
      <c r="S354" s="226"/>
      <c r="T354" s="226"/>
      <c r="U354" s="226"/>
      <c r="V354" s="226"/>
      <c r="W354" s="226"/>
      <c r="X354" s="226"/>
      <c r="Y354" s="226"/>
      <c r="Z354" s="226"/>
      <c r="AA354" s="226"/>
      <c r="AB354" s="226"/>
      <c r="AC354" s="226"/>
      <c r="AD354" s="226"/>
      <c r="AE354" s="226"/>
      <c r="AF354" s="226"/>
      <c r="AG354" s="226"/>
      <c r="AH354" s="226"/>
      <c r="AI354" s="226"/>
    </row>
    <row r="355" spans="1:35">
      <c r="A355" s="226" t="str">
        <f t="shared" si="22"/>
        <v>AOUT</v>
      </c>
      <c r="B355" s="226">
        <f t="shared" si="24"/>
        <v>34</v>
      </c>
      <c r="C355" s="226" t="str">
        <f t="shared" si="21"/>
        <v>DIMANCHE</v>
      </c>
      <c r="D355" s="13">
        <v>43695</v>
      </c>
      <c r="E355" s="17"/>
      <c r="F355" s="17"/>
      <c r="G355" s="17"/>
      <c r="H355" s="17"/>
      <c r="I355" s="226"/>
      <c r="J355" s="226"/>
      <c r="K355" s="226"/>
      <c r="L355" s="226"/>
      <c r="M355" s="226"/>
      <c r="N355" s="226"/>
      <c r="O355" s="226"/>
      <c r="P355" s="226"/>
      <c r="Q355" s="226" t="str">
        <f t="shared" si="23"/>
        <v>043695</v>
      </c>
      <c r="R355" s="240"/>
      <c r="S355" s="226"/>
      <c r="T355" s="226"/>
      <c r="U355" s="226"/>
      <c r="V355" s="226"/>
      <c r="W355" s="226"/>
      <c r="X355" s="226"/>
      <c r="Y355" s="226"/>
      <c r="Z355" s="226"/>
      <c r="AA355" s="226"/>
      <c r="AB355" s="226"/>
      <c r="AC355" s="226"/>
      <c r="AD355" s="226"/>
      <c r="AE355" s="226"/>
      <c r="AF355" s="226"/>
      <c r="AG355" s="226"/>
      <c r="AH355" s="226"/>
      <c r="AI355" s="226"/>
    </row>
    <row r="356" spans="1:35">
      <c r="A356" s="226" t="str">
        <f t="shared" si="22"/>
        <v>AOUT</v>
      </c>
      <c r="B356" s="226">
        <f t="shared" si="24"/>
        <v>34</v>
      </c>
      <c r="C356" s="226" t="str">
        <f t="shared" si="21"/>
        <v>LUNDI</v>
      </c>
      <c r="D356" s="13">
        <v>43696</v>
      </c>
      <c r="E356" s="17"/>
      <c r="F356" s="17"/>
      <c r="G356" s="17"/>
      <c r="H356" s="17"/>
      <c r="I356" s="226"/>
      <c r="J356" s="226"/>
      <c r="K356" s="226"/>
      <c r="L356" s="226"/>
      <c r="M356" s="226"/>
      <c r="N356" s="226"/>
      <c r="O356" s="226"/>
      <c r="P356" s="226"/>
      <c r="Q356" s="226" t="str">
        <f t="shared" si="23"/>
        <v>043696</v>
      </c>
      <c r="R356" s="241"/>
      <c r="S356" s="226"/>
      <c r="T356" s="226"/>
      <c r="U356" s="226"/>
      <c r="V356" s="226"/>
      <c r="W356" s="226"/>
      <c r="X356" s="226"/>
      <c r="Y356" s="226"/>
      <c r="Z356" s="226"/>
      <c r="AA356" s="226"/>
      <c r="AB356" s="226"/>
      <c r="AC356" s="226"/>
      <c r="AD356" s="226"/>
      <c r="AE356" s="226"/>
      <c r="AF356" s="226"/>
      <c r="AG356" s="226"/>
      <c r="AH356" s="226"/>
      <c r="AI356" s="226"/>
    </row>
    <row r="357" spans="1:35">
      <c r="A357" s="226" t="str">
        <f t="shared" si="22"/>
        <v>AOUT</v>
      </c>
      <c r="B357" s="226">
        <f t="shared" si="24"/>
        <v>34</v>
      </c>
      <c r="C357" s="226" t="str">
        <f t="shared" si="21"/>
        <v>MARDI</v>
      </c>
      <c r="D357" s="13">
        <v>43697</v>
      </c>
      <c r="E357" s="17"/>
      <c r="F357" s="17"/>
      <c r="G357" s="17"/>
      <c r="H357" s="17"/>
      <c r="I357" s="226"/>
      <c r="J357" s="226"/>
      <c r="K357" s="226"/>
      <c r="L357" s="226"/>
      <c r="M357" s="226"/>
      <c r="N357" s="226"/>
      <c r="O357" s="226"/>
      <c r="P357" s="226"/>
      <c r="Q357" s="226" t="str">
        <f t="shared" si="23"/>
        <v>043697</v>
      </c>
      <c r="R357" s="241"/>
      <c r="S357" s="226"/>
      <c r="T357" s="226"/>
      <c r="U357" s="226"/>
      <c r="V357" s="226"/>
      <c r="W357" s="226"/>
      <c r="X357" s="226"/>
      <c r="Y357" s="226"/>
      <c r="Z357" s="226"/>
      <c r="AA357" s="226"/>
      <c r="AB357" s="226"/>
      <c r="AC357" s="226"/>
      <c r="AD357" s="226"/>
      <c r="AE357" s="226"/>
      <c r="AF357" s="226"/>
      <c r="AG357" s="226"/>
      <c r="AH357" s="226"/>
      <c r="AI357" s="226"/>
    </row>
    <row r="358" spans="1:35">
      <c r="A358" s="226" t="str">
        <f t="shared" si="22"/>
        <v>AOUT</v>
      </c>
      <c r="B358" s="226">
        <f t="shared" si="24"/>
        <v>34</v>
      </c>
      <c r="C358" s="226" t="str">
        <f t="shared" si="21"/>
        <v>MERCREDI</v>
      </c>
      <c r="D358" s="13">
        <v>43698</v>
      </c>
      <c r="E358" s="17"/>
      <c r="F358" s="17"/>
      <c r="G358" s="17"/>
      <c r="H358" s="17"/>
      <c r="I358" s="226"/>
      <c r="J358" s="226"/>
      <c r="K358" s="226"/>
      <c r="L358" s="226"/>
      <c r="M358" s="226"/>
      <c r="N358" s="226"/>
      <c r="O358" s="226"/>
      <c r="P358" s="226"/>
      <c r="Q358" s="226" t="str">
        <f t="shared" si="23"/>
        <v>043698</v>
      </c>
      <c r="R358" s="241"/>
      <c r="S358" s="226"/>
      <c r="T358" s="226"/>
      <c r="U358" s="226"/>
      <c r="V358" s="226"/>
      <c r="W358" s="226"/>
      <c r="X358" s="226"/>
      <c r="Y358" s="226"/>
      <c r="Z358" s="226"/>
      <c r="AA358" s="226"/>
      <c r="AB358" s="226"/>
      <c r="AC358" s="226"/>
      <c r="AD358" s="226"/>
      <c r="AE358" s="226"/>
      <c r="AF358" s="226"/>
      <c r="AG358" s="226"/>
      <c r="AH358" s="226"/>
      <c r="AI358" s="226"/>
    </row>
    <row r="359" spans="1:35">
      <c r="A359" s="226" t="str">
        <f t="shared" si="22"/>
        <v>AOUT</v>
      </c>
      <c r="B359" s="226">
        <f t="shared" si="24"/>
        <v>34</v>
      </c>
      <c r="C359" s="226" t="str">
        <f t="shared" si="21"/>
        <v>JEUDI</v>
      </c>
      <c r="D359" s="13">
        <v>43699</v>
      </c>
      <c r="E359" s="17"/>
      <c r="F359" s="17"/>
      <c r="G359" s="17"/>
      <c r="H359" s="17"/>
      <c r="I359" s="226"/>
      <c r="J359" s="226"/>
      <c r="K359" s="226"/>
      <c r="L359" s="226"/>
      <c r="M359" s="226"/>
      <c r="N359" s="226"/>
      <c r="O359" s="226"/>
      <c r="P359" s="226"/>
      <c r="Q359" s="226" t="str">
        <f t="shared" si="23"/>
        <v>043699</v>
      </c>
      <c r="R359" s="241"/>
      <c r="S359" s="226"/>
      <c r="T359" s="226"/>
      <c r="U359" s="226"/>
      <c r="V359" s="226"/>
      <c r="W359" s="226"/>
      <c r="X359" s="226"/>
      <c r="Y359" s="226"/>
      <c r="Z359" s="226"/>
      <c r="AA359" s="226"/>
      <c r="AB359" s="226"/>
      <c r="AC359" s="226"/>
      <c r="AD359" s="226"/>
      <c r="AE359" s="226"/>
      <c r="AF359" s="226"/>
      <c r="AG359" s="226"/>
      <c r="AH359" s="226"/>
      <c r="AI359" s="226"/>
    </row>
    <row r="360" spans="1:35">
      <c r="A360" s="226" t="str">
        <f t="shared" si="22"/>
        <v>AOUT</v>
      </c>
      <c r="B360" s="226">
        <f t="shared" si="24"/>
        <v>34</v>
      </c>
      <c r="C360" s="226" t="str">
        <f t="shared" si="21"/>
        <v>VENDREDI</v>
      </c>
      <c r="D360" s="13">
        <v>43700</v>
      </c>
      <c r="E360" s="17"/>
      <c r="F360" s="17"/>
      <c r="G360" s="17"/>
      <c r="H360" s="17"/>
      <c r="I360" s="226"/>
      <c r="J360" s="226"/>
      <c r="K360" s="226"/>
      <c r="L360" s="226"/>
      <c r="M360" s="226"/>
      <c r="N360" s="226"/>
      <c r="O360" s="226"/>
      <c r="P360" s="226"/>
      <c r="Q360" s="226" t="str">
        <f t="shared" si="23"/>
        <v>043700</v>
      </c>
      <c r="R360" s="241"/>
      <c r="S360" s="226"/>
      <c r="T360" s="226"/>
      <c r="U360" s="226"/>
      <c r="V360" s="226"/>
      <c r="W360" s="226"/>
      <c r="X360" s="226"/>
      <c r="Y360" s="226"/>
      <c r="Z360" s="226"/>
      <c r="AA360" s="226"/>
      <c r="AB360" s="226"/>
      <c r="AC360" s="226"/>
      <c r="AD360" s="226"/>
      <c r="AE360" s="226"/>
      <c r="AF360" s="226"/>
      <c r="AG360" s="226"/>
      <c r="AH360" s="226"/>
      <c r="AI360" s="226"/>
    </row>
    <row r="361" spans="1:35">
      <c r="A361" s="226" t="str">
        <f t="shared" si="22"/>
        <v>AOUT</v>
      </c>
      <c r="B361" s="226">
        <f t="shared" si="24"/>
        <v>34</v>
      </c>
      <c r="C361" s="226" t="str">
        <f t="shared" si="21"/>
        <v>SAMEDI</v>
      </c>
      <c r="D361" s="13">
        <v>43701</v>
      </c>
      <c r="E361" s="17"/>
      <c r="F361" s="17"/>
      <c r="G361" s="17"/>
      <c r="H361" s="17"/>
      <c r="I361" s="226"/>
      <c r="J361" s="226"/>
      <c r="K361" s="226"/>
      <c r="L361" s="226"/>
      <c r="M361" s="226"/>
      <c r="N361" s="226"/>
      <c r="O361" s="226"/>
      <c r="P361" s="226"/>
      <c r="Q361" s="226" t="str">
        <f t="shared" si="23"/>
        <v>043701</v>
      </c>
      <c r="R361" s="241"/>
      <c r="S361" s="226"/>
      <c r="T361" s="226"/>
      <c r="U361" s="226"/>
      <c r="V361" s="226"/>
      <c r="W361" s="226"/>
      <c r="X361" s="226"/>
      <c r="Y361" s="226"/>
      <c r="Z361" s="226"/>
      <c r="AA361" s="226"/>
      <c r="AB361" s="226"/>
      <c r="AC361" s="226"/>
      <c r="AD361" s="226"/>
      <c r="AE361" s="226"/>
      <c r="AF361" s="226"/>
      <c r="AG361" s="226"/>
      <c r="AH361" s="226"/>
      <c r="AI361" s="226"/>
    </row>
    <row r="362" spans="1:35">
      <c r="A362" s="226" t="str">
        <f t="shared" si="22"/>
        <v>AOUT</v>
      </c>
      <c r="B362" s="226">
        <f t="shared" si="24"/>
        <v>35</v>
      </c>
      <c r="C362" s="226" t="str">
        <f t="shared" si="21"/>
        <v>DIMANCHE</v>
      </c>
      <c r="D362" s="13">
        <v>43702</v>
      </c>
      <c r="E362" s="17"/>
      <c r="F362" s="17"/>
      <c r="G362" s="17"/>
      <c r="H362" s="17"/>
      <c r="I362" s="226"/>
      <c r="J362" s="226"/>
      <c r="K362" s="226"/>
      <c r="L362" s="226"/>
      <c r="M362" s="226"/>
      <c r="N362" s="226"/>
      <c r="O362" s="226"/>
      <c r="P362" s="226"/>
      <c r="Q362" s="226" t="str">
        <f t="shared" si="23"/>
        <v>043702</v>
      </c>
      <c r="R362" s="240"/>
      <c r="S362" s="226"/>
      <c r="T362" s="226"/>
      <c r="U362" s="226"/>
      <c r="V362" s="226"/>
      <c r="W362" s="226"/>
      <c r="X362" s="226"/>
      <c r="Y362" s="226"/>
      <c r="Z362" s="226"/>
      <c r="AA362" s="226"/>
      <c r="AB362" s="226"/>
      <c r="AC362" s="226"/>
      <c r="AD362" s="226"/>
      <c r="AE362" s="226"/>
      <c r="AF362" s="226"/>
      <c r="AG362" s="226"/>
      <c r="AH362" s="226"/>
      <c r="AI362" s="226"/>
    </row>
    <row r="363" spans="1:35">
      <c r="A363" s="226" t="str">
        <f t="shared" si="22"/>
        <v>AOUT</v>
      </c>
      <c r="B363" s="226">
        <f t="shared" si="24"/>
        <v>35</v>
      </c>
      <c r="C363" s="226" t="str">
        <f t="shared" si="21"/>
        <v>LUNDI</v>
      </c>
      <c r="D363" s="13">
        <v>43703</v>
      </c>
      <c r="E363" s="17"/>
      <c r="F363" s="17"/>
      <c r="G363" s="17"/>
      <c r="H363" s="17"/>
      <c r="I363" s="226"/>
      <c r="J363" s="226"/>
      <c r="K363" s="226"/>
      <c r="L363" s="226"/>
      <c r="M363" s="226"/>
      <c r="N363" s="226"/>
      <c r="O363" s="226"/>
      <c r="P363" s="226"/>
      <c r="Q363" s="226" t="str">
        <f t="shared" si="23"/>
        <v>043703</v>
      </c>
      <c r="R363" s="241"/>
      <c r="S363" s="226"/>
      <c r="T363" s="226"/>
      <c r="U363" s="226"/>
      <c r="V363" s="226"/>
      <c r="W363" s="226"/>
      <c r="X363" s="226"/>
      <c r="Y363" s="226"/>
      <c r="Z363" s="226"/>
      <c r="AA363" s="226"/>
      <c r="AB363" s="226"/>
      <c r="AC363" s="226"/>
      <c r="AD363" s="226"/>
      <c r="AE363" s="226"/>
      <c r="AF363" s="226"/>
      <c r="AG363" s="226"/>
      <c r="AH363" s="226"/>
      <c r="AI363" s="226"/>
    </row>
    <row r="364" spans="1:35">
      <c r="A364" s="226" t="str">
        <f t="shared" si="22"/>
        <v>AOUT</v>
      </c>
      <c r="B364" s="226">
        <f t="shared" si="24"/>
        <v>35</v>
      </c>
      <c r="C364" s="226" t="str">
        <f t="shared" si="21"/>
        <v>MARDI</v>
      </c>
      <c r="D364" s="13">
        <v>43704</v>
      </c>
      <c r="E364" s="17"/>
      <c r="F364" s="17"/>
      <c r="G364" s="17"/>
      <c r="H364" s="17"/>
      <c r="I364" s="226"/>
      <c r="J364" s="226"/>
      <c r="K364" s="226"/>
      <c r="L364" s="226"/>
      <c r="M364" s="226"/>
      <c r="N364" s="226"/>
      <c r="O364" s="226"/>
      <c r="P364" s="226"/>
      <c r="Q364" s="226" t="str">
        <f t="shared" si="23"/>
        <v>043704</v>
      </c>
      <c r="R364" s="241"/>
      <c r="S364" s="226"/>
      <c r="T364" s="226"/>
      <c r="U364" s="226"/>
      <c r="V364" s="226"/>
      <c r="W364" s="226"/>
      <c r="X364" s="226"/>
      <c r="Y364" s="226"/>
      <c r="Z364" s="226"/>
      <c r="AA364" s="226"/>
      <c r="AB364" s="226"/>
      <c r="AC364" s="226"/>
      <c r="AD364" s="226"/>
      <c r="AE364" s="226"/>
      <c r="AF364" s="226"/>
      <c r="AG364" s="226"/>
      <c r="AH364" s="226"/>
      <c r="AI364" s="226"/>
    </row>
    <row r="365" spans="1:35">
      <c r="A365" s="226" t="str">
        <f t="shared" si="22"/>
        <v>AOUT</v>
      </c>
      <c r="B365" s="226">
        <f t="shared" si="24"/>
        <v>35</v>
      </c>
      <c r="C365" s="226" t="str">
        <f t="shared" si="21"/>
        <v>MERCREDI</v>
      </c>
      <c r="D365" s="13">
        <v>43705</v>
      </c>
      <c r="E365" s="17"/>
      <c r="F365" s="17"/>
      <c r="G365" s="17"/>
      <c r="H365" s="17"/>
      <c r="I365" s="226"/>
      <c r="J365" s="226"/>
      <c r="K365" s="226"/>
      <c r="L365" s="226"/>
      <c r="M365" s="226"/>
      <c r="N365" s="226"/>
      <c r="O365" s="226"/>
      <c r="P365" s="226"/>
      <c r="Q365" s="226" t="str">
        <f t="shared" si="23"/>
        <v>043705</v>
      </c>
      <c r="R365" s="241"/>
      <c r="S365" s="226"/>
      <c r="T365" s="226"/>
      <c r="U365" s="226"/>
      <c r="V365" s="226"/>
      <c r="W365" s="226"/>
      <c r="X365" s="226"/>
      <c r="Y365" s="226"/>
      <c r="Z365" s="226"/>
      <c r="AA365" s="226"/>
      <c r="AB365" s="226"/>
      <c r="AC365" s="226"/>
      <c r="AD365" s="226"/>
      <c r="AE365" s="226"/>
      <c r="AF365" s="226"/>
      <c r="AG365" s="226"/>
      <c r="AH365" s="226"/>
      <c r="AI365" s="226"/>
    </row>
    <row r="366" spans="1:35">
      <c r="A366" s="226" t="str">
        <f t="shared" si="22"/>
        <v>AOUT</v>
      </c>
      <c r="B366" s="226">
        <f t="shared" si="24"/>
        <v>35</v>
      </c>
      <c r="C366" s="226" t="str">
        <f t="shared" si="21"/>
        <v>JEUDI</v>
      </c>
      <c r="D366" s="13">
        <v>43706</v>
      </c>
      <c r="E366" s="17"/>
      <c r="F366" s="17"/>
      <c r="G366" s="17"/>
      <c r="H366" s="17"/>
      <c r="I366" s="226"/>
      <c r="J366" s="226"/>
      <c r="K366" s="226"/>
      <c r="L366" s="226"/>
      <c r="M366" s="226"/>
      <c r="N366" s="226"/>
      <c r="O366" s="226"/>
      <c r="P366" s="226"/>
      <c r="Q366" s="226" t="str">
        <f t="shared" si="23"/>
        <v>043706</v>
      </c>
      <c r="R366" s="241"/>
      <c r="S366" s="226"/>
      <c r="T366" s="226"/>
      <c r="U366" s="226"/>
      <c r="V366" s="226"/>
      <c r="W366" s="226"/>
      <c r="X366" s="226"/>
      <c r="Y366" s="226"/>
      <c r="Z366" s="226"/>
      <c r="AA366" s="226"/>
      <c r="AB366" s="226"/>
      <c r="AC366" s="226"/>
      <c r="AD366" s="226"/>
      <c r="AE366" s="226"/>
      <c r="AF366" s="226"/>
      <c r="AG366" s="226"/>
      <c r="AH366" s="226"/>
      <c r="AI366" s="226"/>
    </row>
    <row r="367" spans="1:35">
      <c r="A367" s="226" t="str">
        <f t="shared" si="22"/>
        <v>AOUT</v>
      </c>
      <c r="B367" s="226">
        <f t="shared" si="24"/>
        <v>35</v>
      </c>
      <c r="C367" s="226" t="str">
        <f t="shared" si="21"/>
        <v>VENDREDI</v>
      </c>
      <c r="D367" s="13">
        <v>43707</v>
      </c>
      <c r="E367" s="17"/>
      <c r="F367" s="17"/>
      <c r="G367" s="17"/>
      <c r="H367" s="17"/>
      <c r="I367" s="226"/>
      <c r="J367" s="226"/>
      <c r="K367" s="226"/>
      <c r="L367" s="226"/>
      <c r="M367" s="226"/>
      <c r="N367" s="226"/>
      <c r="O367" s="226"/>
      <c r="P367" s="226"/>
      <c r="Q367" s="226" t="str">
        <f t="shared" si="23"/>
        <v>043707</v>
      </c>
      <c r="R367" s="241"/>
      <c r="S367" s="226"/>
      <c r="T367" s="226"/>
      <c r="U367" s="226"/>
      <c r="V367" s="226"/>
      <c r="W367" s="226"/>
      <c r="X367" s="226"/>
      <c r="Y367" s="226"/>
      <c r="Z367" s="226"/>
      <c r="AA367" s="226"/>
      <c r="AB367" s="226"/>
      <c r="AC367" s="226"/>
      <c r="AD367" s="226"/>
      <c r="AE367" s="226"/>
      <c r="AF367" s="226"/>
      <c r="AG367" s="226"/>
      <c r="AH367" s="226"/>
      <c r="AI367" s="226"/>
    </row>
  </sheetData>
  <autoFilter ref="A2:C2"/>
  <conditionalFormatting sqref="A1:AI1521">
    <cfRule type="expression" dxfId="80" priority="1">
      <formula>$C1="DIMANCHE"</formula>
    </cfRule>
  </conditionalFormatting>
  <pageMargins left="0.7" right="0.7" top="0.75" bottom="0.75" header="0.3" footer="0.3"/>
  <pageSetup paperSize="9" orientation="portrait" horizontalDpi="4294967294" verticalDpi="4294967294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S489"/>
  <sheetViews>
    <sheetView topLeftCell="A14" workbookViewId="0">
      <selection activeCell="A3" sqref="A3"/>
    </sheetView>
  </sheetViews>
  <sheetFormatPr baseColWidth="10" defaultColWidth="10.83203125" defaultRowHeight="14" x14ac:dyDescent="0"/>
  <cols>
    <col min="1" max="1" width="20.1640625" style="3" customWidth="1"/>
    <col min="2" max="2" width="14.6640625" style="1" customWidth="1"/>
    <col min="3" max="3" width="11.6640625" style="2" customWidth="1"/>
    <col min="4" max="4" width="28.33203125" style="2" customWidth="1"/>
    <col min="5" max="7" width="11.6640625" style="2" customWidth="1"/>
    <col min="8" max="8" width="11.6640625" style="3" customWidth="1"/>
    <col min="9" max="9" width="13.83203125" style="2" customWidth="1"/>
    <col min="10" max="11" width="13.83203125" style="3" customWidth="1"/>
    <col min="12" max="12" width="11.6640625" style="2" customWidth="1"/>
    <col min="13" max="13" width="20" style="2" customWidth="1"/>
    <col min="14" max="14" width="15" style="2" customWidth="1"/>
    <col min="15" max="15" width="15.83203125" style="2" customWidth="1"/>
    <col min="16" max="16" width="6.83203125" style="2" customWidth="1"/>
    <col min="17" max="17" width="24.33203125" style="2" customWidth="1"/>
    <col min="18" max="16384" width="10.83203125" style="2"/>
  </cols>
  <sheetData>
    <row r="1" spans="1:19" s="3" customFormat="1" ht="25" customHeight="1">
      <c r="B1" s="276" t="str">
        <f>CONCATENATE("SUIVI ANNUALISATION MOIS DE ",CHOOSE(MONTH(C20),"JANVIER","FEVRIER","MARS","AVRIL","MAI","JUIN","JUILLET","AOUT","AVRIL","MAI","JUIN","JUILLET","AOUT","SEPTEMBRE","OCTOBRE","NOVEMBRE","DECEMBRE")," ",YEAR(C14))</f>
        <v>SUIVI ANNUALISATION MOIS DE AVRIL 2018</v>
      </c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8"/>
      <c r="P1" s="16"/>
      <c r="Q1" s="159">
        <v>0.875</v>
      </c>
      <c r="R1" s="160">
        <v>0.91666666666666663</v>
      </c>
      <c r="S1" s="150">
        <v>0</v>
      </c>
    </row>
    <row r="2" spans="1:19" s="3" customFormat="1" ht="25" customHeight="1">
      <c r="B2" s="279"/>
      <c r="C2" s="280"/>
      <c r="D2" s="280"/>
      <c r="E2" s="280"/>
      <c r="F2" s="280"/>
      <c r="G2" s="280"/>
      <c r="H2" s="280"/>
      <c r="I2" s="280"/>
      <c r="J2" s="280"/>
      <c r="K2" s="280"/>
      <c r="L2" s="280"/>
      <c r="M2" s="280"/>
      <c r="N2" s="280"/>
      <c r="O2" s="281"/>
      <c r="Q2" s="160">
        <v>4.1666666666666664E-2</v>
      </c>
      <c r="R2" s="150">
        <v>0.25</v>
      </c>
    </row>
    <row r="3" spans="1:19" ht="25" customHeight="1">
      <c r="A3" s="217">
        <v>1</v>
      </c>
      <c r="B3" s="249" t="str">
        <f>CONCATENATE("MATRICULE"," ",":"," ",VLOOKUP(A3,XTIME!$A$1:$E$22,2,FALSE))</f>
        <v>MATRICULE : Coach</v>
      </c>
      <c r="C3" s="250"/>
      <c r="D3" s="250"/>
      <c r="E3" s="250"/>
      <c r="F3" s="250"/>
      <c r="G3" s="250"/>
      <c r="H3" s="251"/>
      <c r="I3" s="251"/>
      <c r="J3" s="251"/>
      <c r="K3" s="251"/>
      <c r="L3" s="252"/>
      <c r="M3" s="288" t="s">
        <v>11</v>
      </c>
      <c r="N3" s="288"/>
      <c r="O3" s="288"/>
      <c r="P3" s="14"/>
    </row>
    <row r="4" spans="1:19" s="3" customFormat="1" ht="25" customHeight="1" thickBot="1">
      <c r="B4" s="265" t="s">
        <v>124</v>
      </c>
      <c r="C4" s="266"/>
      <c r="D4" s="266" t="str">
        <f>VLOOKUP(A3,XTIME!$A$1:$E$22,3,FALSE)</f>
        <v>JACKSON</v>
      </c>
      <c r="E4" s="266"/>
      <c r="F4" s="266" t="str">
        <f>VLOOKUP(A3,XTIME!$A$1:$E$22,4,FALSE)</f>
        <v>Phil</v>
      </c>
      <c r="G4" s="266"/>
      <c r="H4" s="289"/>
      <c r="I4" s="290"/>
      <c r="J4" s="290"/>
      <c r="K4" s="290"/>
      <c r="L4" s="291"/>
      <c r="M4" s="286">
        <f>VLOOKUP(A3,XTIME!$A$1:$E$22,5,FALSE)</f>
        <v>1.7916666666666667</v>
      </c>
      <c r="N4" s="287"/>
      <c r="O4" s="213">
        <f>IF(M4="","",(M4-INT(M4))*24+24)</f>
        <v>43</v>
      </c>
      <c r="P4" s="15"/>
      <c r="Q4" s="112"/>
    </row>
    <row r="5" spans="1:19" s="6" customFormat="1" ht="25" customHeight="1" thickBot="1">
      <c r="A5" s="225" t="s">
        <v>128</v>
      </c>
      <c r="B5" s="129" t="s">
        <v>57</v>
      </c>
      <c r="C5" s="130" t="s">
        <v>126</v>
      </c>
      <c r="D5" s="131" t="s">
        <v>6</v>
      </c>
      <c r="E5" s="202" t="s">
        <v>131</v>
      </c>
      <c r="F5" s="132" t="s">
        <v>35</v>
      </c>
      <c r="G5" s="132" t="s">
        <v>36</v>
      </c>
      <c r="H5" s="214" t="s">
        <v>125</v>
      </c>
      <c r="I5" s="215" t="s">
        <v>42</v>
      </c>
      <c r="J5" s="216" t="s">
        <v>130</v>
      </c>
      <c r="K5" s="216" t="s">
        <v>41</v>
      </c>
      <c r="L5" s="212" t="s">
        <v>129</v>
      </c>
      <c r="M5" s="31"/>
      <c r="N5" s="31"/>
      <c r="O5" s="31"/>
      <c r="Q5" s="163"/>
    </row>
    <row r="6" spans="1:19" ht="25" customHeight="1" thickBot="1">
      <c r="A6" s="193" t="str">
        <f t="shared" ref="A6:A11" si="0">CONCATENATE($D$4,$C6)</f>
        <v>JACKSON43344</v>
      </c>
      <c r="B6" s="220">
        <f t="shared" ref="B6:B11" si="1">IF(C6="","",WEEKNUM(C6,2))</f>
        <v>35</v>
      </c>
      <c r="C6" s="133">
        <v>43344</v>
      </c>
      <c r="D6" s="174" t="str">
        <f>IF(Table3[[#This Row],[Date]]="","",IF(VLOOKUP($A6,'Fiche Horaire'!F:BK,57,FALSE)=0,"",VLOOKUP($A6,'Fiche Horaire'!F:BK,57,FALSE)))</f>
        <v/>
      </c>
      <c r="E6" s="228">
        <f t="shared" ref="E6:E39" si="2">IF(D6="",0,1)</f>
        <v>0</v>
      </c>
      <c r="F6" s="177">
        <f>VLOOKUP($A6,DEL!Q:R,2)</f>
        <v>0</v>
      </c>
      <c r="G6" s="177">
        <f>VLOOKUP($A6,DIR!Q:R,2)</f>
        <v>0</v>
      </c>
      <c r="H6" s="178" t="str">
        <f>IF(VLOOKUP($A6,'Fiche Horaire'!F:BK,2,FALSE)="","",(VLOOKUP($A6,'Fiche Horaire'!F:BK,2,FALSE)))</f>
        <v/>
      </c>
      <c r="I6" s="177" t="str">
        <f>IF(VLOOKUP($A6,Table2[[Référence]:[Temps de déchargement]],7,FALSE)="","",MIN(IF(VLOOKUP($A6,Table2[[Référence]:[Temps de déchargement]],7,FALSE)+$D6&gt;$Q$1,VLOOKUP($A6,Table2[[Référence]:[Temps de déchargement]],7,FALSE)+$D6-$Q$1,0),$Q$2))</f>
        <v/>
      </c>
      <c r="J6" s="158" t="str">
        <f>IF(I6="","",MIN((I6-INT(I6))*24,1))</f>
        <v/>
      </c>
      <c r="K6" s="155" t="str">
        <f>IF(VLOOKUP($A6,Table2[[Référence]:[Temps de déchargement]],7,FALSE)="","",IF(VLOOKUP($A6,Table2[[Référence]:[Temps de déchargement]],7,FALSE)&lt;$R$2,$R$2-VLOOKUP($A6,Table2[[Référence]:[Temps de déchargement]],7,FALSE),IF(VLOOKUP($A6,Table2[[Référence]:[Temps de déchargement]],7,FALSE)+$D6&gt;$R$1,VLOOKUP($A6,Table2[[Référence]:[Temps de déchargement]],7,FALSE)+$D6-$R$1,0)))</f>
        <v/>
      </c>
      <c r="L6" s="158" t="str">
        <f t="shared" ref="L6:L11" si="3">IF(K6="","",(K6-INT(K6))*24)</f>
        <v/>
      </c>
      <c r="M6" s="112"/>
      <c r="N6" s="267">
        <f>B6</f>
        <v>35</v>
      </c>
      <c r="O6" s="268"/>
      <c r="Q6" s="3" t="e">
        <f>(HOUR(D12+#REF!+H12)*60+MINUTE(D12+#REF!+H12))/60</f>
        <v>#N/A</v>
      </c>
    </row>
    <row r="7" spans="1:19" ht="25" customHeight="1" thickBot="1">
      <c r="A7" s="189" t="str">
        <f t="shared" si="0"/>
        <v>JACKSON43345</v>
      </c>
      <c r="B7" s="221">
        <f t="shared" si="1"/>
        <v>35</v>
      </c>
      <c r="C7" s="135">
        <f>C6+1</f>
        <v>43345</v>
      </c>
      <c r="D7" s="175" t="e">
        <f>IF(Table3[[#This Row],[Date]]="","",IF(VLOOKUP($A7,'Fiche Horaire'!F:BK,57,FALSE)=0,"",VLOOKUP($A7,'Fiche Horaire'!F:BK,57,FALSE)))</f>
        <v>#N/A</v>
      </c>
      <c r="E7" s="229" t="e">
        <f t="shared" si="2"/>
        <v>#N/A</v>
      </c>
      <c r="F7" s="177">
        <f>VLOOKUP($A7,DEL!Q:R,2)</f>
        <v>0</v>
      </c>
      <c r="G7" s="177">
        <f>VLOOKUP($A7,DIR!Q:R,2)</f>
        <v>0</v>
      </c>
      <c r="H7" s="179" t="e">
        <f>IF(VLOOKUP($A7,'Fiche Horaire'!F:BK,2,FALSE)="","",(VLOOKUP($A7,'Fiche Horaire'!F:BK,2,FALSE)))</f>
        <v>#N/A</v>
      </c>
      <c r="I7" s="208" t="e">
        <f>IF(VLOOKUP($A7,Table2[[Référence]:[Temps de déchargement]],7,FALSE)="","",MIN(IF(VLOOKUP($A7,Table2[[Référence]:[Temps de déchargement]],7,FALSE)+$D7&gt;$Q$1,VLOOKUP($A7,Table2[[Référence]:[Temps de déchargement]],7,FALSE)+$D7-$Q$1,0),$Q$2))</f>
        <v>#N/A</v>
      </c>
      <c r="J7" s="170" t="e">
        <f>IF(I7="","",MIN(I7-INT(I7)*24,1))</f>
        <v>#N/A</v>
      </c>
      <c r="K7" s="162" t="e">
        <f>IF(VLOOKUP($A7,Table2[[Référence]:[Temps de déchargement]],7,FALSE)="","",IF(VLOOKUP($A7,Table2[[Référence]:[Temps de déchargement]],7,FALSE)&lt;$R$2,$R$2-VLOOKUP($A7,Table2[[Référence]:[Temps de déchargement]],7,FALSE),IF(VLOOKUP($A7,Table2[[Référence]:[Temps de déchargement]],7,FALSE)+$D7&gt;$R$1,VLOOKUP($A7,Table2[[Référence]:[Temps de déchargement]],7,FALSE)+$D7-$R$1,0)))</f>
        <v>#N/A</v>
      </c>
      <c r="L7" s="170" t="e">
        <f t="shared" si="3"/>
        <v>#N/A</v>
      </c>
      <c r="M7" s="32"/>
      <c r="N7" s="34" t="s">
        <v>1</v>
      </c>
      <c r="O7" s="184" t="e">
        <f>(HOUR(D12+#REF!+H12)*60+MINUTE(D12+#REF!+H12))/60</f>
        <v>#N/A</v>
      </c>
    </row>
    <row r="8" spans="1:19" ht="25" customHeight="1" thickBot="1">
      <c r="A8" s="189" t="str">
        <f t="shared" si="0"/>
        <v>JACKSON43346</v>
      </c>
      <c r="B8" s="220">
        <f t="shared" si="1"/>
        <v>36</v>
      </c>
      <c r="C8" s="136">
        <f>C7+1</f>
        <v>43346</v>
      </c>
      <c r="D8" s="175" t="e">
        <f>IF(Table3[[#This Row],[Date]]="","",IF(VLOOKUP($A8,'Fiche Horaire'!F:BK,57,FALSE)=0,"",VLOOKUP($A8,'Fiche Horaire'!F:BK,57,FALSE)))</f>
        <v>#N/A</v>
      </c>
      <c r="E8" s="230" t="e">
        <f t="shared" si="2"/>
        <v>#N/A</v>
      </c>
      <c r="F8" s="177">
        <f>VLOOKUP($A8,DEL!Q:R,2)</f>
        <v>0</v>
      </c>
      <c r="G8" s="177">
        <f>VLOOKUP($A8,DIR!Q:R,2)</f>
        <v>0</v>
      </c>
      <c r="H8" s="178" t="e">
        <f>IF(VLOOKUP($A8,'Fiche Horaire'!F:BK,2,FALSE)="","",(VLOOKUP($A8,'Fiche Horaire'!F:BK,2,FALSE)))</f>
        <v>#N/A</v>
      </c>
      <c r="I8" s="177" t="e">
        <f>IF(VLOOKUP($A8,Table2[[Référence]:[Temps de déchargement]],7,FALSE)="","",MIN(IF(VLOOKUP($A8,Table2[[Référence]:[Temps de déchargement]],7,FALSE)+$D8&gt;$Q$1,VLOOKUP($A8,Table2[[Référence]:[Temps de déchargement]],7,FALSE)+$D8-$Q$1,0),$Q$2))</f>
        <v>#N/A</v>
      </c>
      <c r="J8" s="158" t="e">
        <f>IF(I8="","",MIN(I8-INT(I8)*24,1))</f>
        <v>#N/A</v>
      </c>
      <c r="K8" s="155" t="e">
        <f>IF(VLOOKUP($A8,Table2[[Référence]:[Temps de déchargement]],7,FALSE)="","",IF(VLOOKUP($A8,Table2[[Référence]:[Temps de déchargement]],7,FALSE)&lt;$R$2,$R$2-VLOOKUP($A8,Table2[[Référence]:[Temps de déchargement]],7,FALSE),IF(VLOOKUP($A8,Table2[[Référence]:[Temps de déchargement]],7,FALSE)+$D8&gt;$R$1,VLOOKUP($A8,Table2[[Référence]:[Temps de déchargement]],7,FALSE)+$D8-$R$1,0)))</f>
        <v>#N/A</v>
      </c>
      <c r="L8" s="158" t="e">
        <f t="shared" si="3"/>
        <v>#N/A</v>
      </c>
      <c r="M8" s="32"/>
      <c r="N8" s="34" t="s">
        <v>122</v>
      </c>
      <c r="O8" s="184" t="e">
        <f>MIN(IF(O7=0,0,IF(O7&gt;=35,O7-35,0)),2)</f>
        <v>#N/A</v>
      </c>
    </row>
    <row r="9" spans="1:19" ht="25" customHeight="1" thickBot="1">
      <c r="A9" s="189" t="str">
        <f t="shared" si="0"/>
        <v>JACKSON43347</v>
      </c>
      <c r="B9" s="221">
        <f t="shared" si="1"/>
        <v>36</v>
      </c>
      <c r="C9" s="135">
        <f>C8+1</f>
        <v>43347</v>
      </c>
      <c r="D9" s="175" t="e">
        <f>IF(Table3[[#This Row],[Date]]="","",IF(VLOOKUP($A9,'Fiche Horaire'!F:BK,57,FALSE)=0,"",VLOOKUP($A9,'Fiche Horaire'!F:BK,57,FALSE)))</f>
        <v>#N/A</v>
      </c>
      <c r="E9" s="229" t="e">
        <f t="shared" si="2"/>
        <v>#N/A</v>
      </c>
      <c r="F9" s="177">
        <f>VLOOKUP($A9,DEL!Q:R,2)</f>
        <v>0</v>
      </c>
      <c r="G9" s="177">
        <f>VLOOKUP($A9,DIR!Q:R,2)</f>
        <v>0</v>
      </c>
      <c r="H9" s="179" t="e">
        <f>IF(VLOOKUP($A9,'Fiche Horaire'!F:BK,2,FALSE)="","",(VLOOKUP($A9,'Fiche Horaire'!F:BK,2,FALSE)))</f>
        <v>#N/A</v>
      </c>
      <c r="I9" s="208" t="e">
        <f>IF(VLOOKUP($A9,Table2[[Référence]:[Temps de déchargement]],7,FALSE)="","",MIN(IF(VLOOKUP($A9,Table2[[Référence]:[Temps de déchargement]],7,FALSE)+$D9&gt;$Q$1,VLOOKUP($A9,Table2[[Référence]:[Temps de déchargement]],7,FALSE)+$D9-$Q$1,0),$Q$2))</f>
        <v>#N/A</v>
      </c>
      <c r="J9" s="170" t="e">
        <f>IF(I9="","",MIN(I9-INT(I9)*24,1))</f>
        <v>#N/A</v>
      </c>
      <c r="K9" s="162" t="e">
        <f>IF(VLOOKUP($A9,Table2[[Référence]:[Temps de déchargement]],7,FALSE)="","",IF(VLOOKUP($A9,Table2[[Référence]:[Temps de déchargement]],7,FALSE)&lt;$R$2,$R$2-VLOOKUP($A9,Table2[[Référence]:[Temps de déchargement]],7,FALSE),IF(VLOOKUP($A9,Table2[[Référence]:[Temps de déchargement]],7,FALSE)+$D9&gt;$R$1,VLOOKUP($A9,Table2[[Référence]:[Temps de déchargement]],7,FALSE)+$D9-$R$1,0)))</f>
        <v>#N/A</v>
      </c>
      <c r="L9" s="170" t="e">
        <f t="shared" si="3"/>
        <v>#N/A</v>
      </c>
      <c r="M9" s="32"/>
      <c r="N9" s="33" t="s">
        <v>2</v>
      </c>
      <c r="O9" s="194" t="e">
        <f>MIN(IF(O7=0,0,IF(O7&gt;=42,O7-42,0)),3)</f>
        <v>#N/A</v>
      </c>
    </row>
    <row r="10" spans="1:19" ht="25" customHeight="1" thickBot="1">
      <c r="A10" s="189" t="str">
        <f t="shared" si="0"/>
        <v>JACKSON43348</v>
      </c>
      <c r="B10" s="220">
        <f t="shared" si="1"/>
        <v>36</v>
      </c>
      <c r="C10" s="136">
        <f>C9+1</f>
        <v>43348</v>
      </c>
      <c r="D10" s="175" t="e">
        <f>IF(Table3[[#This Row],[Date]]="","",IF(VLOOKUP($A10,'Fiche Horaire'!F:BK,57,FALSE)=0,"",VLOOKUP($A10,'Fiche Horaire'!F:BK,57,FALSE)))</f>
        <v>#N/A</v>
      </c>
      <c r="E10" s="230" t="e">
        <f t="shared" si="2"/>
        <v>#N/A</v>
      </c>
      <c r="F10" s="177">
        <f>VLOOKUP($A10,DEL!Q:R,2)</f>
        <v>0</v>
      </c>
      <c r="G10" s="177">
        <f>VLOOKUP($A10,DIR!Q:R,2)</f>
        <v>0</v>
      </c>
      <c r="H10" s="178" t="e">
        <f>IF(VLOOKUP($A10,'Fiche Horaire'!F:BK,2,FALSE)="","",(VLOOKUP($A10,'Fiche Horaire'!F:BK,2,FALSE)))</f>
        <v>#N/A</v>
      </c>
      <c r="I10" s="177" t="e">
        <f>IF(VLOOKUP($A10,Table2[[Référence]:[Temps de déchargement]],7,FALSE)="","",MIN(IF(VLOOKUP($A10,Table2[[Référence]:[Temps de déchargement]],7,FALSE)+$D10&gt;$Q$1,VLOOKUP($A10,Table2[[Référence]:[Temps de déchargement]],7,FALSE)+$D10-$Q$1,0),$Q$2))</f>
        <v>#N/A</v>
      </c>
      <c r="J10" s="158" t="e">
        <f>IF(I10="","",MIN(I10-INT(I10)*24,1))</f>
        <v>#N/A</v>
      </c>
      <c r="K10" s="155" t="e">
        <f>IF(VLOOKUP($A10,Table2[[Référence]:[Temps de déchargement]],7,FALSE)="","",IF(VLOOKUP($A10,Table2[[Référence]:[Temps de déchargement]],7,FALSE)&lt;$R$2,$R$2-VLOOKUP($A10,Table2[[Référence]:[Temps de déchargement]],7,FALSE),IF(VLOOKUP($A10,Table2[[Référence]:[Temps de déchargement]],7,FALSE)+$D10&gt;$R$1,VLOOKUP($A10,Table2[[Référence]:[Temps de déchargement]],7,FALSE)+$D10-$R$1,0)))</f>
        <v>#N/A</v>
      </c>
      <c r="L10" s="158" t="e">
        <f t="shared" si="3"/>
        <v>#N/A</v>
      </c>
      <c r="M10" s="32"/>
      <c r="N10" s="33" t="s">
        <v>3</v>
      </c>
      <c r="O10" s="194" t="e">
        <f>IF(O7=0,0,IF(O7&gt;=45,O7-45,0))</f>
        <v>#N/A</v>
      </c>
    </row>
    <row r="11" spans="1:19" ht="25" customHeight="1" thickBot="1">
      <c r="A11" s="190" t="str">
        <f t="shared" si="0"/>
        <v>JACKSON43349</v>
      </c>
      <c r="B11" s="221">
        <f t="shared" si="1"/>
        <v>36</v>
      </c>
      <c r="C11" s="135">
        <f>C10+1</f>
        <v>43349</v>
      </c>
      <c r="D11" s="232" t="e">
        <f>IF(Table3[[#This Row],[Date]]="","",IF(VLOOKUP($A11,'Fiche Horaire'!F:BK,57,FALSE)=0,"",VLOOKUP($A11,'Fiche Horaire'!F:BK,57,FALSE)))</f>
        <v>#N/A</v>
      </c>
      <c r="E11" s="231" t="e">
        <f t="shared" si="2"/>
        <v>#N/A</v>
      </c>
      <c r="F11" s="177">
        <f>VLOOKUP($A11,DEL!Q:R,2)</f>
        <v>0</v>
      </c>
      <c r="G11" s="177">
        <f>VLOOKUP($A11,DIR!Q:R,2)</f>
        <v>0</v>
      </c>
      <c r="H11" s="195" t="e">
        <f>IF(VLOOKUP($A11,'Fiche Horaire'!F:BK,2,FALSE)="","",(VLOOKUP($A11,'Fiche Horaire'!F:BK,2,FALSE)))</f>
        <v>#N/A</v>
      </c>
      <c r="I11" s="210" t="e">
        <f>IF(VLOOKUP($A11,Table2[[Référence]:[Temps de déchargement]],7,FALSE)="","",MIN(IF(VLOOKUP($A11,Table2[[Référence]:[Temps de déchargement]],7,FALSE)+$D11&gt;$Q$1,VLOOKUP($A11,Table2[[Référence]:[Temps de déchargement]],7,FALSE)+$D11-$Q$1,0),$Q$2))</f>
        <v>#N/A</v>
      </c>
      <c r="J11" s="209" t="e">
        <f>IF(I11="","",MIN(I11-INT(I11)*24,1))</f>
        <v>#N/A</v>
      </c>
      <c r="K11" s="211" t="e">
        <f>IF(VLOOKUP($A11,Table2[[Référence]:[Temps de déchargement]],7,FALSE)="","",IF(VLOOKUP($A11,Table2[[Référence]:[Temps de déchargement]],7,FALSE)&lt;$R$2,$R$2-VLOOKUP($A11,Table2[[Référence]:[Temps de déchargement]],7,FALSE),IF(VLOOKUP($A11,Table2[[Référence]:[Temps de déchargement]],7,FALSE)+$D11&gt;$R$1,VLOOKUP($A11,Table2[[Référence]:[Temps de déchargement]],7,FALSE)+$D11-$R$1,0)))</f>
        <v>#N/A</v>
      </c>
      <c r="L11" s="209" t="e">
        <f t="shared" si="3"/>
        <v>#N/A</v>
      </c>
      <c r="M11" s="32"/>
      <c r="N11" s="35" t="s">
        <v>123</v>
      </c>
      <c r="O11" s="36" t="e">
        <f>MIN(IF(O7=0,0,IF(O7&gt;=37,O7-37,IF(O7&lt;=35,O7-35,0))),5)</f>
        <v>#N/A</v>
      </c>
    </row>
    <row r="12" spans="1:19" ht="25" customHeight="1" thickBot="1">
      <c r="A12" s="192"/>
      <c r="B12" s="222"/>
      <c r="C12" s="137" t="s">
        <v>7</v>
      </c>
      <c r="D12" s="176" t="e">
        <f>SUM(D6:D11)</f>
        <v>#N/A</v>
      </c>
      <c r="E12" s="206" t="e">
        <f>SUM(E6:E11)</f>
        <v>#N/A</v>
      </c>
      <c r="F12" s="203">
        <f>SUM(F6:F11)</f>
        <v>0</v>
      </c>
      <c r="G12" s="197">
        <f>SUM(G6:G11)</f>
        <v>0</v>
      </c>
      <c r="H12" s="198"/>
      <c r="I12" s="196" t="e">
        <f>SUM(I6:I11)</f>
        <v>#N/A</v>
      </c>
      <c r="J12" s="199" t="e">
        <f>SUM(J6:J11)</f>
        <v>#N/A</v>
      </c>
      <c r="K12" s="200" t="e">
        <f>SUM(K6:K11)</f>
        <v>#N/A</v>
      </c>
      <c r="L12" s="201" t="e">
        <f>SUM(L6:L11)</f>
        <v>#N/A</v>
      </c>
      <c r="M12" s="32"/>
      <c r="N12" s="37" t="s">
        <v>8</v>
      </c>
      <c r="O12" s="38" t="e">
        <f>IF(O7&lt;42,O7-$O$4,7)</f>
        <v>#N/A</v>
      </c>
    </row>
    <row r="13" spans="1:19" ht="25" customHeight="1" thickBot="1">
      <c r="A13" s="189" t="str">
        <f t="shared" ref="A13:A18" si="4">CONCATENATE($D$4,$C13)</f>
        <v>JACKSON43351</v>
      </c>
      <c r="B13" s="221">
        <f t="shared" ref="B13:B18" si="5">IF(C13="","",WEEKNUM(C13,2))</f>
        <v>36</v>
      </c>
      <c r="C13" s="140">
        <f>C11+2</f>
        <v>43351</v>
      </c>
      <c r="D13" s="174" t="e">
        <f>IF(Table3[[#This Row],[Date]]="","",IF(VLOOKUP($A13,'Fiche Horaire'!F:BK,57,FALSE)=0,"",VLOOKUP($A13,'Fiche Horaire'!F:BK,57,FALSE)))</f>
        <v>#N/A</v>
      </c>
      <c r="E13" s="204" t="e">
        <f t="shared" si="2"/>
        <v>#N/A</v>
      </c>
      <c r="F13" s="177">
        <f>VLOOKUP($A13,DEL!Q:R,2)</f>
        <v>0</v>
      </c>
      <c r="G13" s="177">
        <f>VLOOKUP($A13,DIR!Q:R,2)</f>
        <v>0</v>
      </c>
      <c r="H13" s="161" t="e">
        <f>IF(VLOOKUP($A13,'Fiche Horaire'!F:BK,2,FALSE)="","",(VLOOKUP($A13,'Fiche Horaire'!F:BK,2,FALSE)))</f>
        <v>#N/A</v>
      </c>
      <c r="I13" s="180" t="e">
        <f>MIN(IF(VLOOKUP($A13,Table2[[Référence]:[Temps de déchargement]],7,FALSE)+$D13&gt;$Q$1,VLOOKUP($A13,Table2[[Référence]:[Temps de déchargement]],7,FALSE)+$D13-$Q$1,""),$Q$2)</f>
        <v>#N/A</v>
      </c>
      <c r="J13" s="181" t="e">
        <f t="shared" ref="J13:J40" si="6">MIN(IF(I13="","",(I13-INT(I13))*24),1)</f>
        <v>#N/A</v>
      </c>
      <c r="K13" s="182" t="e">
        <f>IF(VLOOKUP($A13,Table2[[Référence]:[Temps de déchargement]],7,FALSE)="","",IF(VLOOKUP($A13,Table2[[Référence]:[Temps de déchargement]],7,FALSE)&lt;$R$2,$R$2-VLOOKUP($A13,Table2[[Référence]:[Temps de déchargement]],7,FALSE),IF(VLOOKUP($A13,Table2[[Référence]:[Temps de déchargement]],7,FALSE)+$D13&gt;$R$1,VLOOKUP($A13,Table2[[Référence]:[Temps de déchargement]],7,FALSE)+$D13-$R$1,"")))</f>
        <v>#N/A</v>
      </c>
      <c r="L13" s="183" t="e">
        <f t="shared" ref="L13:L18" si="7">IF(K13="","",(K13-INT(K13))*24)</f>
        <v>#N/A</v>
      </c>
      <c r="M13" s="32"/>
      <c r="N13" s="267">
        <f>B13</f>
        <v>36</v>
      </c>
      <c r="O13" s="268"/>
    </row>
    <row r="14" spans="1:19" ht="25" customHeight="1" thickBot="1">
      <c r="A14" s="189" t="str">
        <f t="shared" si="4"/>
        <v>JACKSON43352</v>
      </c>
      <c r="B14" s="220">
        <f t="shared" si="5"/>
        <v>36</v>
      </c>
      <c r="C14" s="136">
        <f>C13+1</f>
        <v>43352</v>
      </c>
      <c r="D14" s="175" t="e">
        <f>IF(Table3[[#This Row],[Date]]="","",IF(VLOOKUP($A14,'Fiche Horaire'!F:BK,57,FALSE)=0,"",VLOOKUP($A14,'Fiche Horaire'!F:BK,57,FALSE)))</f>
        <v>#N/A</v>
      </c>
      <c r="E14" s="205" t="e">
        <f t="shared" si="2"/>
        <v>#N/A</v>
      </c>
      <c r="F14" s="177">
        <f>VLOOKUP($A14,DEL!Q:R,2)</f>
        <v>0</v>
      </c>
      <c r="G14" s="177">
        <f>VLOOKUP($A14,DIR!Q:R,2)</f>
        <v>0</v>
      </c>
      <c r="H14" s="134" t="e">
        <f>IF(VLOOKUP($A14,'Fiche Horaire'!F:BK,2,FALSE)="","",(VLOOKUP($A14,'Fiche Horaire'!F:BK,2,FALSE)))</f>
        <v>#N/A</v>
      </c>
      <c r="I14" s="149" t="e">
        <f>MIN(IF(VLOOKUP($A14,Table2[[Référence]:[Temps de déchargement]],7,FALSE)+$D14&gt;$Q$1,VLOOKUP($A14,Table2[[Référence]:[Temps de déchargement]],7,FALSE)+$D14-$Q$1,""),$Q$2)</f>
        <v>#N/A</v>
      </c>
      <c r="J14" s="155" t="e">
        <f t="shared" si="6"/>
        <v>#N/A</v>
      </c>
      <c r="K14" s="155" t="e">
        <f>IF(VLOOKUP($A14,Table2[[Référence]:[Temps de déchargement]],7,FALSE)="","",IF(VLOOKUP($A14,Table2[[Référence]:[Temps de déchargement]],7,FALSE)&lt;$R$2,$R$2-VLOOKUP($A14,Table2[[Référence]:[Temps de déchargement]],7,FALSE),IF(VLOOKUP($A14,Table2[[Référence]:[Temps de déchargement]],7,FALSE)+$D14&gt;$R$1,VLOOKUP($A14,Table2[[Référence]:[Temps de déchargement]],7,FALSE)+$D14-$R$1,"")))</f>
        <v>#N/A</v>
      </c>
      <c r="L14" s="134" t="e">
        <f t="shared" si="7"/>
        <v>#N/A</v>
      </c>
      <c r="M14" s="32"/>
      <c r="N14" s="34" t="s">
        <v>1</v>
      </c>
      <c r="O14" s="184" t="e">
        <f>(HOUR(D19+#REF!+H19)*60+MINUTE(D19+#REF!+H19))/60</f>
        <v>#N/A</v>
      </c>
    </row>
    <row r="15" spans="1:19" ht="25" customHeight="1" thickBot="1">
      <c r="A15" s="189" t="str">
        <f t="shared" si="4"/>
        <v>JACKSON43353</v>
      </c>
      <c r="B15" s="221">
        <f t="shared" si="5"/>
        <v>37</v>
      </c>
      <c r="C15" s="135">
        <f>C14+1</f>
        <v>43353</v>
      </c>
      <c r="D15" s="175" t="e">
        <f>IF(Table3[[#This Row],[Date]]="","",IF(VLOOKUP($A15,'Fiche Horaire'!F:BK,57,FALSE)=0,"",VLOOKUP($A15,'Fiche Horaire'!F:BK,57,FALSE)))</f>
        <v>#N/A</v>
      </c>
      <c r="E15" s="205" t="e">
        <f t="shared" si="2"/>
        <v>#N/A</v>
      </c>
      <c r="F15" s="177">
        <f>VLOOKUP($A15,DEL!Q:R,2)</f>
        <v>0</v>
      </c>
      <c r="G15" s="177">
        <f>VLOOKUP($A15,DIR!Q:R,2)</f>
        <v>0</v>
      </c>
      <c r="H15" s="161" t="e">
        <f>IF(VLOOKUP($A15,'Fiche Horaire'!F:BK,2,FALSE)="","",(VLOOKUP($A15,'Fiche Horaire'!F:BK,2,FALSE)))</f>
        <v>#N/A</v>
      </c>
      <c r="I15" s="149" t="e">
        <f>MIN(IF(VLOOKUP($A15,Table2[[Référence]:[Temps de déchargement]],7,FALSE)+$D15&gt;$Q$1,VLOOKUP($A15,Table2[[Référence]:[Temps de déchargement]],7,FALSE)+$D15-$Q$1,""),$Q$2)</f>
        <v>#N/A</v>
      </c>
      <c r="J15" s="162" t="e">
        <f t="shared" si="6"/>
        <v>#N/A</v>
      </c>
      <c r="K15" s="155" t="e">
        <f>IF(VLOOKUP($A15,Table2[[Référence]:[Temps de déchargement]],7,FALSE)="","",IF(VLOOKUP($A15,Table2[[Référence]:[Temps de déchargement]],7,FALSE)&lt;$R$2,$R$2-VLOOKUP($A15,Table2[[Référence]:[Temps de déchargement]],7,FALSE),IF(VLOOKUP($A15,Table2[[Référence]:[Temps de déchargement]],7,FALSE)+$D15&gt;$R$1,VLOOKUP($A15,Table2[[Référence]:[Temps de déchargement]],7,FALSE)+$D15-$R$1,"")))</f>
        <v>#N/A</v>
      </c>
      <c r="L15" s="134" t="e">
        <f t="shared" si="7"/>
        <v>#N/A</v>
      </c>
      <c r="M15" s="32"/>
      <c r="N15" s="34" t="s">
        <v>122</v>
      </c>
      <c r="O15" s="184" t="e">
        <f>MIN(IF(O14=0,0,IF(O14&gt;=35,O14-35,0)),2)</f>
        <v>#N/A</v>
      </c>
    </row>
    <row r="16" spans="1:19" ht="25" customHeight="1" thickBot="1">
      <c r="A16" s="189" t="str">
        <f t="shared" si="4"/>
        <v>JACKSON43354</v>
      </c>
      <c r="B16" s="220">
        <f t="shared" si="5"/>
        <v>37</v>
      </c>
      <c r="C16" s="136">
        <f>C15+1</f>
        <v>43354</v>
      </c>
      <c r="D16" s="175" t="e">
        <f>IF(Table3[[#This Row],[Date]]="","",IF(VLOOKUP($A16,'Fiche Horaire'!F:BK,57,FALSE)=0,"",VLOOKUP($A16,'Fiche Horaire'!F:BK,57,FALSE)))</f>
        <v>#N/A</v>
      </c>
      <c r="E16" s="205" t="e">
        <f t="shared" si="2"/>
        <v>#N/A</v>
      </c>
      <c r="F16" s="177">
        <f>VLOOKUP($A16,DEL!Q:R,2)</f>
        <v>0</v>
      </c>
      <c r="G16" s="177">
        <f>VLOOKUP($A16,DIR!Q:R,2)</f>
        <v>0</v>
      </c>
      <c r="H16" s="134" t="e">
        <f>IF(VLOOKUP($A16,'Fiche Horaire'!F:BK,2,FALSE)="","",(VLOOKUP($A16,'Fiche Horaire'!F:BK,2,FALSE)))</f>
        <v>#N/A</v>
      </c>
      <c r="I16" s="149" t="e">
        <f>MIN(IF(VLOOKUP($A16,Table2[[Référence]:[Temps de déchargement]],7,FALSE)+$D16&gt;$Q$1,VLOOKUP($A16,Table2[[Référence]:[Temps de déchargement]],7,FALSE)+$D16-$Q$1,""),$Q$2)</f>
        <v>#N/A</v>
      </c>
      <c r="J16" s="155" t="e">
        <f t="shared" si="6"/>
        <v>#N/A</v>
      </c>
      <c r="K16" s="155" t="e">
        <f>IF(VLOOKUP($A16,Table2[[Référence]:[Temps de déchargement]],7,FALSE)="","",IF(VLOOKUP($A16,Table2[[Référence]:[Temps de déchargement]],7,FALSE)&lt;$R$2,$R$2-VLOOKUP($A16,Table2[[Référence]:[Temps de déchargement]],7,FALSE),IF(VLOOKUP($A16,Table2[[Référence]:[Temps de déchargement]],7,FALSE)+$D16&gt;$R$1,VLOOKUP($A16,Table2[[Référence]:[Temps de déchargement]],7,FALSE)+$D16-$R$1,"")))</f>
        <v>#N/A</v>
      </c>
      <c r="L16" s="134" t="e">
        <f t="shared" si="7"/>
        <v>#N/A</v>
      </c>
      <c r="M16" s="32"/>
      <c r="N16" s="33" t="s">
        <v>2</v>
      </c>
      <c r="O16" s="194" t="e">
        <f>MIN(IF(O14=0,0,IF(O14&gt;=42,O14-42,0)),3)</f>
        <v>#N/A</v>
      </c>
    </row>
    <row r="17" spans="1:15" ht="25" customHeight="1" thickBot="1">
      <c r="A17" s="189" t="str">
        <f t="shared" si="4"/>
        <v>JACKSON43355</v>
      </c>
      <c r="B17" s="221">
        <f t="shared" si="5"/>
        <v>37</v>
      </c>
      <c r="C17" s="135">
        <f>C16+1</f>
        <v>43355</v>
      </c>
      <c r="D17" s="175" t="e">
        <f>IF(Table3[[#This Row],[Date]]="","",IF(VLOOKUP($A17,'Fiche Horaire'!F:BK,57,FALSE)=0,"",VLOOKUP($A17,'Fiche Horaire'!F:BK,57,FALSE)))</f>
        <v>#N/A</v>
      </c>
      <c r="E17" s="205" t="e">
        <f t="shared" si="2"/>
        <v>#N/A</v>
      </c>
      <c r="F17" s="177">
        <f>VLOOKUP($A17,DEL!Q:R,2)</f>
        <v>0</v>
      </c>
      <c r="G17" s="177">
        <f>VLOOKUP($A17,DIR!Q:R,2)</f>
        <v>0</v>
      </c>
      <c r="H17" s="161" t="e">
        <f>IF(VLOOKUP($A17,'Fiche Horaire'!F:BK,2,FALSE)="","",(VLOOKUP($A17,'Fiche Horaire'!F:BK,2,FALSE)))</f>
        <v>#N/A</v>
      </c>
      <c r="I17" s="149" t="e">
        <f>MIN(IF(VLOOKUP($A17,Table2[[Référence]:[Temps de déchargement]],7,FALSE)+$D17&gt;$Q$1,VLOOKUP($A17,Table2[[Référence]:[Temps de déchargement]],7,FALSE)+$D17-$Q$1,""),$Q$2)</f>
        <v>#N/A</v>
      </c>
      <c r="J17" s="162" t="e">
        <f t="shared" si="6"/>
        <v>#N/A</v>
      </c>
      <c r="K17" s="155" t="e">
        <f>IF(VLOOKUP($A17,Table2[[Référence]:[Temps de déchargement]],7,FALSE)="","",IF(VLOOKUP($A17,Table2[[Référence]:[Temps de déchargement]],7,FALSE)&lt;$R$2,$R$2-VLOOKUP($A17,Table2[[Référence]:[Temps de déchargement]],7,FALSE),IF(VLOOKUP($A17,Table2[[Référence]:[Temps de déchargement]],7,FALSE)+$D17&gt;$R$1,VLOOKUP($A17,Table2[[Référence]:[Temps de déchargement]],7,FALSE)+$D17-$R$1,"")))</f>
        <v>#N/A</v>
      </c>
      <c r="L17" s="134" t="e">
        <f t="shared" si="7"/>
        <v>#N/A</v>
      </c>
      <c r="M17" s="32"/>
      <c r="N17" s="33" t="s">
        <v>3</v>
      </c>
      <c r="O17" s="194" t="e">
        <f>IF(O14=0,0,IF(O14&gt;=45,O14-45,0))</f>
        <v>#N/A</v>
      </c>
    </row>
    <row r="18" spans="1:15" ht="25" customHeight="1" thickBot="1">
      <c r="A18" s="189" t="str">
        <f t="shared" si="4"/>
        <v>JACKSON43356</v>
      </c>
      <c r="B18" s="220">
        <f t="shared" si="5"/>
        <v>37</v>
      </c>
      <c r="C18" s="136">
        <f>C17+1</f>
        <v>43356</v>
      </c>
      <c r="D18" s="232" t="e">
        <f>IF(Table3[[#This Row],[Date]]="","",IF(VLOOKUP($A18,'Fiche Horaire'!F:BK,57,FALSE)=0,"",VLOOKUP($A18,'Fiche Horaire'!F:BK,57,FALSE)))</f>
        <v>#N/A</v>
      </c>
      <c r="E18" s="207" t="e">
        <f t="shared" si="2"/>
        <v>#N/A</v>
      </c>
      <c r="F18" s="177">
        <f>VLOOKUP($A18,DEL!Q:R,2)</f>
        <v>0</v>
      </c>
      <c r="G18" s="177">
        <f>VLOOKUP($A18,DIR!Q:R,2)</f>
        <v>0</v>
      </c>
      <c r="H18" s="134" t="e">
        <f>IF(VLOOKUP($A18,'Fiche Horaire'!F:BK,2,FALSE)="","",(VLOOKUP($A18,'Fiche Horaire'!F:BK,2,FALSE)))</f>
        <v>#N/A</v>
      </c>
      <c r="I18" s="149" t="e">
        <f>MIN(IF(VLOOKUP($A18,Table2[[Référence]:[Temps de déchargement]],7,FALSE)+$D18&gt;$Q$1,VLOOKUP($A18,Table2[[Référence]:[Temps de déchargement]],7,FALSE)+$D18-$Q$1,""),$Q$2)</f>
        <v>#N/A</v>
      </c>
      <c r="J18" s="155" t="e">
        <f t="shared" si="6"/>
        <v>#N/A</v>
      </c>
      <c r="K18" s="155" t="e">
        <f>IF(VLOOKUP($A18,Table2[[Référence]:[Temps de déchargement]],7,FALSE)="","",IF(VLOOKUP($A18,Table2[[Référence]:[Temps de déchargement]],7,FALSE)&lt;$R$2,$R$2-VLOOKUP($A18,Table2[[Référence]:[Temps de déchargement]],7,FALSE),IF(VLOOKUP($A18,Table2[[Référence]:[Temps de déchargement]],7,FALSE)+$D18&gt;$R$1,VLOOKUP($A18,Table2[[Référence]:[Temps de déchargement]],7,FALSE)+$D18-$R$1,"")))</f>
        <v>#N/A</v>
      </c>
      <c r="L18" s="134" t="e">
        <f t="shared" si="7"/>
        <v>#N/A</v>
      </c>
      <c r="M18" s="32"/>
      <c r="N18" s="35" t="s">
        <v>123</v>
      </c>
      <c r="O18" s="36" t="e">
        <f>MIN(IF(O14=0,0,IF(O14&gt;=37,O14-37,IF(O14&lt;=35,O14-35,0))),5)</f>
        <v>#N/A</v>
      </c>
    </row>
    <row r="19" spans="1:15" ht="25" customHeight="1" thickTop="1" thickBot="1">
      <c r="A19" s="189"/>
      <c r="B19" s="223"/>
      <c r="C19" s="141" t="s">
        <v>7</v>
      </c>
      <c r="D19" s="142" t="e">
        <f>SUM(D13:D18)</f>
        <v>#N/A</v>
      </c>
      <c r="E19" s="206" t="e">
        <f>SUM(E13:E18)</f>
        <v>#N/A</v>
      </c>
      <c r="F19" s="171">
        <f>SUM(F13:F18)</f>
        <v>0</v>
      </c>
      <c r="G19" s="118">
        <f>SUM(G13:G18)</f>
        <v>0</v>
      </c>
      <c r="H19" s="118"/>
      <c r="I19" s="142" t="e">
        <f>SUM(I13:I18)</f>
        <v>#N/A</v>
      </c>
      <c r="J19" s="166" t="e">
        <f t="shared" si="6"/>
        <v>#N/A</v>
      </c>
      <c r="K19" s="157" t="e">
        <f>IF(VLOOKUP($A19,Table2[[Référence]:[Temps de déchargement]],7,FALSE)="","",IF(VLOOKUP($A19,Table2[[Référence]:[Temps de déchargement]],7,FALSE)&lt;$R$2,$R$2-VLOOKUP($A19,Table2[[Référence]:[Temps de déchargement]],7,FALSE),IF(VLOOKUP($A19,Table2[[Référence]:[Temps de déchargement]],7,FALSE)+$D19&gt;$R$1,VLOOKUP($A19,Table2[[Référence]:[Temps de déchargement]],7,FALSE)+$D19-$R$1,"")))</f>
        <v>#N/A</v>
      </c>
      <c r="L19" s="167" t="e">
        <f>SUM(L13:L18)</f>
        <v>#N/A</v>
      </c>
      <c r="M19" s="32"/>
      <c r="N19" s="37" t="s">
        <v>8</v>
      </c>
      <c r="O19" s="38" t="e">
        <f>IF(O14&lt;42,O14-$O$4,7)</f>
        <v>#N/A</v>
      </c>
    </row>
    <row r="20" spans="1:15" ht="25" customHeight="1" thickBot="1">
      <c r="A20" s="189" t="str">
        <f t="shared" ref="A20:A25" si="8">CONCATENATE($D$4,$C20)</f>
        <v>JACKSON43358</v>
      </c>
      <c r="B20" s="220">
        <f t="shared" ref="B20:B25" si="9">IF(C20="","",WEEKNUM(C20,2))</f>
        <v>37</v>
      </c>
      <c r="C20" s="133">
        <f>C18+2</f>
        <v>43358</v>
      </c>
      <c r="D20" s="174" t="e">
        <f>IF(Table3[[#This Row],[Date]]="","",IF(VLOOKUP($A20,'Fiche Horaire'!F:BK,57,FALSE)=0,"",VLOOKUP($A20,'Fiche Horaire'!F:BK,57,FALSE)))</f>
        <v>#N/A</v>
      </c>
      <c r="E20" s="204" t="e">
        <f t="shared" si="2"/>
        <v>#N/A</v>
      </c>
      <c r="F20" s="177">
        <f>VLOOKUP($A20,DEL!Q:R,2)</f>
        <v>0</v>
      </c>
      <c r="G20" s="177">
        <f>VLOOKUP($A20,DIR!Q:R,2)</f>
        <v>0</v>
      </c>
      <c r="H20" s="134" t="e">
        <f>IF(VLOOKUP($A20,'Fiche Horaire'!F:BK,2,FALSE)="","",(VLOOKUP($A20,'Fiche Horaire'!F:BK,2,FALSE)))</f>
        <v>#N/A</v>
      </c>
      <c r="I20" s="149" t="e">
        <f>MIN(IF(VLOOKUP($A20,Table2[[Référence]:[Temps de déchargement]],7,FALSE)+$D20&gt;$Q$1,VLOOKUP($A20,Table2[[Référence]:[Temps de déchargement]],7,FALSE)+$D20-$Q$1,""),$Q$2)</f>
        <v>#N/A</v>
      </c>
      <c r="J20" s="155" t="e">
        <f t="shared" si="6"/>
        <v>#N/A</v>
      </c>
      <c r="K20" s="155" t="e">
        <f>IF(VLOOKUP($A20,Table2[[Référence]:[Temps de déchargement]],7,FALSE)="","",IF(VLOOKUP($A20,Table2[[Référence]:[Temps de déchargement]],7,FALSE)&lt;$R$2,$R$2-VLOOKUP($A20,Table2[[Référence]:[Temps de déchargement]],7,FALSE),IF(VLOOKUP($A20,Table2[[Référence]:[Temps de déchargement]],7,FALSE)+$D20&gt;$R$1,VLOOKUP($A20,Table2[[Référence]:[Temps de déchargement]],7,FALSE)+$D20-$R$1,"")))</f>
        <v>#N/A</v>
      </c>
      <c r="L20" s="134" t="e">
        <f t="shared" ref="L20:L25" si="10">IF(K20="","",(K20-INT(K20))*24)</f>
        <v>#N/A</v>
      </c>
      <c r="M20" s="32"/>
      <c r="N20" s="267">
        <f>B20</f>
        <v>37</v>
      </c>
      <c r="O20" s="268"/>
    </row>
    <row r="21" spans="1:15" ht="25" customHeight="1" thickBot="1">
      <c r="A21" s="189" t="str">
        <f t="shared" si="8"/>
        <v>JACKSON43359</v>
      </c>
      <c r="B21" s="221">
        <f t="shared" si="9"/>
        <v>37</v>
      </c>
      <c r="C21" s="135">
        <f>C20+1</f>
        <v>43359</v>
      </c>
      <c r="D21" s="175" t="e">
        <f>IF(Table3[[#This Row],[Date]]="","",IF(VLOOKUP($A21,'Fiche Horaire'!F:BK,57,FALSE)=0,"",VLOOKUP($A21,'Fiche Horaire'!F:BK,57,FALSE)))</f>
        <v>#N/A</v>
      </c>
      <c r="E21" s="205" t="e">
        <f t="shared" si="2"/>
        <v>#N/A</v>
      </c>
      <c r="F21" s="177">
        <f>VLOOKUP($A21,DEL!Q:R,2)</f>
        <v>0</v>
      </c>
      <c r="G21" s="177">
        <f>VLOOKUP($A21,DIR!Q:R,2)</f>
        <v>0</v>
      </c>
      <c r="H21" s="134" t="e">
        <f>IF(VLOOKUP($A21,'Fiche Horaire'!F:BK,2,FALSE)="","",(VLOOKUP($A21,'Fiche Horaire'!F:BK,2,FALSE)))</f>
        <v>#N/A</v>
      </c>
      <c r="I21" s="149" t="e">
        <f>MIN(IF(VLOOKUP($A21,Table2[[Référence]:[Temps de déchargement]],7,FALSE)+$D21&gt;$Q$1,VLOOKUP($A21,Table2[[Référence]:[Temps de déchargement]],7,FALSE)+$D21-$Q$1,""),$Q$2)</f>
        <v>#N/A</v>
      </c>
      <c r="J21" s="155" t="e">
        <f t="shared" si="6"/>
        <v>#N/A</v>
      </c>
      <c r="K21" s="155" t="e">
        <f>IF(VLOOKUP($A21,Table2[[Référence]:[Temps de déchargement]],7,FALSE)="","",IF(VLOOKUP($A21,Table2[[Référence]:[Temps de déchargement]],7,FALSE)&lt;$R$2,$R$2-VLOOKUP($A21,Table2[[Référence]:[Temps de déchargement]],7,FALSE),IF(VLOOKUP($A21,Table2[[Référence]:[Temps de déchargement]],7,FALSE)+$D21&gt;$R$1,VLOOKUP($A21,Table2[[Référence]:[Temps de déchargement]],7,FALSE)+$D21-$R$1,"")))</f>
        <v>#N/A</v>
      </c>
      <c r="L21" s="134" t="e">
        <f t="shared" si="10"/>
        <v>#N/A</v>
      </c>
      <c r="M21" s="32"/>
      <c r="N21" s="34" t="s">
        <v>1</v>
      </c>
      <c r="O21" s="184" t="e">
        <f>(HOUR(D26+#REF!+H26)*60+MINUTE(D26+#REF!+H26))/60</f>
        <v>#N/A</v>
      </c>
    </row>
    <row r="22" spans="1:15" ht="25" customHeight="1" thickBot="1">
      <c r="A22" s="189" t="str">
        <f t="shared" si="8"/>
        <v>JACKSON43360</v>
      </c>
      <c r="B22" s="220">
        <f t="shared" si="9"/>
        <v>38</v>
      </c>
      <c r="C22" s="136">
        <f>C21+1</f>
        <v>43360</v>
      </c>
      <c r="D22" s="175" t="e">
        <f>IF(Table3[[#This Row],[Date]]="","",IF(VLOOKUP($A22,'Fiche Horaire'!F:BK,57,FALSE)=0,"",VLOOKUP($A22,'Fiche Horaire'!F:BK,57,FALSE)))</f>
        <v>#N/A</v>
      </c>
      <c r="E22" s="205" t="e">
        <f t="shared" si="2"/>
        <v>#N/A</v>
      </c>
      <c r="F22" s="177">
        <f>VLOOKUP($A22,DEL!Q:R,2)</f>
        <v>0</v>
      </c>
      <c r="G22" s="177">
        <f>VLOOKUP($A22,DIR!Q:R,2)</f>
        <v>0</v>
      </c>
      <c r="H22" s="134" t="e">
        <f>IF(VLOOKUP($A22,'Fiche Horaire'!F:BK,2,FALSE)="","",(VLOOKUP($A22,'Fiche Horaire'!F:BK,2,FALSE)))</f>
        <v>#N/A</v>
      </c>
      <c r="I22" s="149" t="e">
        <f>MIN(IF(VLOOKUP($A22,Table2[[Référence]:[Temps de déchargement]],7,FALSE)+$D22&gt;$Q$1,VLOOKUP($A22,Table2[[Référence]:[Temps de déchargement]],7,FALSE)+$D22-$Q$1,""),$Q$2)</f>
        <v>#N/A</v>
      </c>
      <c r="J22" s="155" t="e">
        <f t="shared" si="6"/>
        <v>#N/A</v>
      </c>
      <c r="K22" s="155" t="e">
        <f>IF(VLOOKUP($A22,Table2[[Référence]:[Temps de déchargement]],7,FALSE)="","",IF(VLOOKUP($A22,Table2[[Référence]:[Temps de déchargement]],7,FALSE)&lt;$R$2,$R$2-VLOOKUP($A22,Table2[[Référence]:[Temps de déchargement]],7,FALSE),IF(VLOOKUP($A22,Table2[[Référence]:[Temps de déchargement]],7,FALSE)+$D22&gt;$R$1,VLOOKUP($A22,Table2[[Référence]:[Temps de déchargement]],7,FALSE)+$D22-$R$1,"")))</f>
        <v>#N/A</v>
      </c>
      <c r="L22" s="134" t="e">
        <f t="shared" si="10"/>
        <v>#N/A</v>
      </c>
      <c r="M22" s="32"/>
      <c r="N22" s="34" t="s">
        <v>122</v>
      </c>
      <c r="O22" s="184" t="e">
        <f>MIN(IF(O21=0,0,IF(O21&gt;=35,O21-35,0)),2)</f>
        <v>#N/A</v>
      </c>
    </row>
    <row r="23" spans="1:15" ht="25" customHeight="1" thickBot="1">
      <c r="A23" s="189" t="str">
        <f t="shared" si="8"/>
        <v>JACKSON43361</v>
      </c>
      <c r="B23" s="221">
        <f t="shared" si="9"/>
        <v>38</v>
      </c>
      <c r="C23" s="135">
        <f>C22+1</f>
        <v>43361</v>
      </c>
      <c r="D23" s="175" t="e">
        <f>IF(Table3[[#This Row],[Date]]="","",IF(VLOOKUP($A23,'Fiche Horaire'!F:BK,57,FALSE)=0,"",VLOOKUP($A23,'Fiche Horaire'!F:BK,57,FALSE)))</f>
        <v>#N/A</v>
      </c>
      <c r="E23" s="205" t="e">
        <f t="shared" si="2"/>
        <v>#N/A</v>
      </c>
      <c r="F23" s="177">
        <f>VLOOKUP($A23,DEL!Q:R,2)</f>
        <v>0</v>
      </c>
      <c r="G23" s="177">
        <f>VLOOKUP($A23,DIR!Q:R,2)</f>
        <v>0</v>
      </c>
      <c r="H23" s="134" t="e">
        <f>IF(VLOOKUP($A23,'Fiche Horaire'!F:BK,2,FALSE)="","",(VLOOKUP($A23,'Fiche Horaire'!F:BK,2,FALSE)))</f>
        <v>#N/A</v>
      </c>
      <c r="I23" s="149" t="e">
        <f>MIN(IF(VLOOKUP($A23,Table2[[Référence]:[Temps de déchargement]],7,FALSE)+$D23&gt;$Q$1,VLOOKUP($A23,Table2[[Référence]:[Temps de déchargement]],7,FALSE)+$D23-$Q$1,""),$Q$2)</f>
        <v>#N/A</v>
      </c>
      <c r="J23" s="155" t="e">
        <f t="shared" si="6"/>
        <v>#N/A</v>
      </c>
      <c r="K23" s="155" t="e">
        <f>IF(VLOOKUP($A23,Table2[[Référence]:[Temps de déchargement]],7,FALSE)="","",IF(VLOOKUP($A23,Table2[[Référence]:[Temps de déchargement]],7,FALSE)&lt;$R$2,$R$2-VLOOKUP($A23,Table2[[Référence]:[Temps de déchargement]],7,FALSE),IF(VLOOKUP($A23,Table2[[Référence]:[Temps de déchargement]],7,FALSE)+$D23&gt;$R$1,VLOOKUP($A23,Table2[[Référence]:[Temps de déchargement]],7,FALSE)+$D23-$R$1,"")))</f>
        <v>#N/A</v>
      </c>
      <c r="L23" s="134" t="e">
        <f t="shared" si="10"/>
        <v>#N/A</v>
      </c>
      <c r="M23" s="32"/>
      <c r="N23" s="33" t="s">
        <v>2</v>
      </c>
      <c r="O23" s="194" t="e">
        <f>MIN(IF(O21=0,0,IF(O21&gt;=42,O21-42,0)),3)</f>
        <v>#N/A</v>
      </c>
    </row>
    <row r="24" spans="1:15" ht="25" customHeight="1" thickBot="1">
      <c r="A24" s="189" t="str">
        <f t="shared" si="8"/>
        <v>JACKSON43362</v>
      </c>
      <c r="B24" s="220">
        <f t="shared" si="9"/>
        <v>38</v>
      </c>
      <c r="C24" s="136">
        <f>C23+1</f>
        <v>43362</v>
      </c>
      <c r="D24" s="175" t="e">
        <f>IF(Table3[[#This Row],[Date]]="","",IF(VLOOKUP($A24,'Fiche Horaire'!F:BK,57,FALSE)=0,"",VLOOKUP($A24,'Fiche Horaire'!F:BK,57,FALSE)))</f>
        <v>#N/A</v>
      </c>
      <c r="E24" s="205" t="e">
        <f t="shared" si="2"/>
        <v>#N/A</v>
      </c>
      <c r="F24" s="177">
        <f>VLOOKUP($A24,DEL!Q:R,2)</f>
        <v>0</v>
      </c>
      <c r="G24" s="177">
        <f>VLOOKUP($A24,DIR!Q:R,2)</f>
        <v>0</v>
      </c>
      <c r="H24" s="134" t="e">
        <f>IF(VLOOKUP($A24,'Fiche Horaire'!F:BK,2,FALSE)="","",(VLOOKUP($A24,'Fiche Horaire'!F:BK,2,FALSE)))</f>
        <v>#N/A</v>
      </c>
      <c r="I24" s="149" t="e">
        <f>MIN(IF(VLOOKUP($A24,Table2[[Référence]:[Temps de déchargement]],7,FALSE)+$D24&gt;$Q$1,VLOOKUP($A24,Table2[[Référence]:[Temps de déchargement]],7,FALSE)+$D24-$Q$1,""),$Q$2)</f>
        <v>#N/A</v>
      </c>
      <c r="J24" s="155" t="e">
        <f t="shared" si="6"/>
        <v>#N/A</v>
      </c>
      <c r="K24" s="155" t="e">
        <f>IF(VLOOKUP($A24,Table2[[Référence]:[Temps de déchargement]],7,FALSE)="","",IF(VLOOKUP($A24,Table2[[Référence]:[Temps de déchargement]],7,FALSE)&lt;$R$2,$R$2-VLOOKUP($A24,Table2[[Référence]:[Temps de déchargement]],7,FALSE),IF(VLOOKUP($A24,Table2[[Référence]:[Temps de déchargement]],7,FALSE)+$D24&gt;$R$1,VLOOKUP($A24,Table2[[Référence]:[Temps de déchargement]],7,FALSE)+$D24-$R$1,"")))</f>
        <v>#N/A</v>
      </c>
      <c r="L24" s="134" t="e">
        <f t="shared" si="10"/>
        <v>#N/A</v>
      </c>
      <c r="M24" s="32"/>
      <c r="N24" s="33" t="s">
        <v>3</v>
      </c>
      <c r="O24" s="194" t="e">
        <f>IF(O21=0,0,IF(O21&gt;=45,O21-45,0))</f>
        <v>#N/A</v>
      </c>
    </row>
    <row r="25" spans="1:15" ht="25" customHeight="1" thickBot="1">
      <c r="A25" s="189" t="str">
        <f t="shared" si="8"/>
        <v>JACKSON43363</v>
      </c>
      <c r="B25" s="221">
        <f t="shared" si="9"/>
        <v>38</v>
      </c>
      <c r="C25" s="135">
        <f>C24+1</f>
        <v>43363</v>
      </c>
      <c r="D25" s="232" t="e">
        <f>IF(Table3[[#This Row],[Date]]="","",IF(VLOOKUP($A25,'Fiche Horaire'!F:BK,57,FALSE)=0,"",VLOOKUP($A25,'Fiche Horaire'!F:BK,57,FALSE)))</f>
        <v>#N/A</v>
      </c>
      <c r="E25" s="207" t="e">
        <f t="shared" si="2"/>
        <v>#N/A</v>
      </c>
      <c r="F25" s="177">
        <f>VLOOKUP($A25,DEL!Q:R,2)</f>
        <v>0</v>
      </c>
      <c r="G25" s="177">
        <f>VLOOKUP($A25,DIR!Q:R,2)</f>
        <v>0</v>
      </c>
      <c r="H25" s="134" t="e">
        <f>IF(VLOOKUP($A25,'Fiche Horaire'!F:BK,2,FALSE)="","",(VLOOKUP($A25,'Fiche Horaire'!F:BK,2,FALSE)))</f>
        <v>#N/A</v>
      </c>
      <c r="I25" s="149" t="e">
        <f>MIN(IF(VLOOKUP($A25,Table2[[Référence]:[Temps de déchargement]],7,FALSE)+$D25&gt;$Q$1,VLOOKUP($A25,Table2[[Référence]:[Temps de déchargement]],7,FALSE)+$D25-$Q$1,""),$Q$2)</f>
        <v>#N/A</v>
      </c>
      <c r="J25" s="155" t="e">
        <f t="shared" si="6"/>
        <v>#N/A</v>
      </c>
      <c r="K25" s="155" t="e">
        <f>IF(VLOOKUP($A25,Table2[[Référence]:[Temps de déchargement]],7,FALSE)="","",IF(VLOOKUP($A25,Table2[[Référence]:[Temps de déchargement]],7,FALSE)&lt;$R$2,$R$2-VLOOKUP($A25,Table2[[Référence]:[Temps de déchargement]],7,FALSE),IF(VLOOKUP($A25,Table2[[Référence]:[Temps de déchargement]],7,FALSE)+$D25&gt;$R$1,VLOOKUP($A25,Table2[[Référence]:[Temps de déchargement]],7,FALSE)+$D25-$R$1,"")))</f>
        <v>#N/A</v>
      </c>
      <c r="L25" s="134" t="e">
        <f t="shared" si="10"/>
        <v>#N/A</v>
      </c>
      <c r="M25" s="32"/>
      <c r="N25" s="35" t="s">
        <v>123</v>
      </c>
      <c r="O25" s="36" t="e">
        <f>MIN(IF(O21=0,0,IF(O21&gt;=37,O21-37,IF(O21&lt;=35,O21-35,0))),5)</f>
        <v>#N/A</v>
      </c>
    </row>
    <row r="26" spans="1:15" ht="25" customHeight="1" thickTop="1" thickBot="1">
      <c r="A26" s="189"/>
      <c r="B26" s="222"/>
      <c r="C26" s="137" t="s">
        <v>7</v>
      </c>
      <c r="D26" s="138" t="e">
        <f>SUM(D20:D25)</f>
        <v>#N/A</v>
      </c>
      <c r="E26" s="206" t="e">
        <f>SUM(E20:E25)</f>
        <v>#N/A</v>
      </c>
      <c r="F26" s="172">
        <f>SUM(F20:F25)</f>
        <v>0</v>
      </c>
      <c r="G26" s="139">
        <f>SUM(G20:G25)</f>
        <v>0</v>
      </c>
      <c r="H26" s="139"/>
      <c r="I26" s="138" t="e">
        <f>SUM(I20:I25)</f>
        <v>#N/A</v>
      </c>
      <c r="J26" s="164" t="e">
        <f t="shared" si="6"/>
        <v>#N/A</v>
      </c>
      <c r="K26" s="156" t="e">
        <f>IF(VLOOKUP($A26,Table2[[Référence]:[Temps de déchargement]],7,FALSE)="","",IF(VLOOKUP($A26,Table2[[Référence]:[Temps de déchargement]],7,FALSE)&lt;$R$2,$R$2-VLOOKUP($A26,Table2[[Référence]:[Temps de déchargement]],7,FALSE),IF(VLOOKUP($A26,Table2[[Référence]:[Temps de déchargement]],7,FALSE)+$D26&gt;$R$1,VLOOKUP($A26,Table2[[Référence]:[Temps de déchargement]],7,FALSE)+$D26-$R$1,"")))</f>
        <v>#N/A</v>
      </c>
      <c r="L26" s="147" t="e">
        <f>SUM(L20:L25)</f>
        <v>#N/A</v>
      </c>
      <c r="M26" s="32"/>
      <c r="N26" s="37" t="s">
        <v>8</v>
      </c>
      <c r="O26" s="38" t="e">
        <f>IF(O21&lt;42,O21-$O$4,7)</f>
        <v>#N/A</v>
      </c>
    </row>
    <row r="27" spans="1:15" ht="25" customHeight="1" thickBot="1">
      <c r="A27" s="189" t="str">
        <f t="shared" ref="A27:A32" si="11">CONCATENATE($D$4,$C27)</f>
        <v>JACKSON43365</v>
      </c>
      <c r="B27" s="221">
        <f t="shared" ref="B27:B32" si="12">IF(C27="","",WEEKNUM(C27,2))</f>
        <v>38</v>
      </c>
      <c r="C27" s="140">
        <f>C25+2</f>
        <v>43365</v>
      </c>
      <c r="D27" s="174" t="e">
        <f>IF(Table3[[#This Row],[Date]]="","",IF(VLOOKUP($A27,'Fiche Horaire'!F:BK,57,FALSE)=0,"",VLOOKUP($A27,'Fiche Horaire'!F:BK,57,FALSE)))</f>
        <v>#N/A</v>
      </c>
      <c r="E27" s="204" t="e">
        <f t="shared" si="2"/>
        <v>#N/A</v>
      </c>
      <c r="F27" s="177">
        <f>VLOOKUP($A27,DEL!Q:R,2)</f>
        <v>0</v>
      </c>
      <c r="G27" s="177">
        <f>VLOOKUP($A27,DIR!Q:R,2)</f>
        <v>0</v>
      </c>
      <c r="H27" s="134" t="e">
        <f>IF(VLOOKUP($A27,'Fiche Horaire'!F:BK,2,FALSE)="","",(VLOOKUP($A27,'Fiche Horaire'!F:BK,2,FALSE)))</f>
        <v>#N/A</v>
      </c>
      <c r="I27" s="149" t="e">
        <f>MIN(IF(VLOOKUP($A27,Table2[[Référence]:[Temps de déchargement]],7,FALSE)+$D27&gt;$Q$1,VLOOKUP($A27,Table2[[Référence]:[Temps de déchargement]],7,FALSE)+$D27-$Q$1,""),$Q$2)</f>
        <v>#N/A</v>
      </c>
      <c r="J27" s="155" t="e">
        <f t="shared" si="6"/>
        <v>#N/A</v>
      </c>
      <c r="K27" s="155" t="e">
        <f>IF(VLOOKUP($A27,Table2[[Référence]:[Temps de déchargement]],7,FALSE)="","",IF(VLOOKUP($A27,Table2[[Référence]:[Temps de déchargement]],7,FALSE)&lt;$R$2,$R$2-VLOOKUP($A27,Table2[[Référence]:[Temps de déchargement]],7,FALSE),IF(VLOOKUP($A27,Table2[[Référence]:[Temps de déchargement]],7,FALSE)+$D27&gt;$R$1,VLOOKUP($A27,Table2[[Référence]:[Temps de déchargement]],7,FALSE)+$D27-$R$1,"")))</f>
        <v>#N/A</v>
      </c>
      <c r="L27" s="134" t="e">
        <f t="shared" ref="L27:L32" si="13">IF(K27="","",(K27-INT(K27))*24)</f>
        <v>#N/A</v>
      </c>
      <c r="M27" s="32"/>
      <c r="N27" s="267">
        <f>B27</f>
        <v>38</v>
      </c>
      <c r="O27" s="268"/>
    </row>
    <row r="28" spans="1:15" ht="25" customHeight="1" thickBot="1">
      <c r="A28" s="189" t="str">
        <f t="shared" si="11"/>
        <v>JACKSON43366</v>
      </c>
      <c r="B28" s="220">
        <f t="shared" si="12"/>
        <v>38</v>
      </c>
      <c r="C28" s="136">
        <f>C27+1</f>
        <v>43366</v>
      </c>
      <c r="D28" s="175" t="e">
        <f>IF(Table3[[#This Row],[Date]]="","",IF(VLOOKUP($A28,'Fiche Horaire'!F:BK,57,FALSE)=0,"",VLOOKUP($A28,'Fiche Horaire'!F:BK,57,FALSE)))</f>
        <v>#N/A</v>
      </c>
      <c r="E28" s="205" t="e">
        <f t="shared" si="2"/>
        <v>#N/A</v>
      </c>
      <c r="F28" s="177">
        <f>VLOOKUP($A28,DEL!Q:R,2)</f>
        <v>0</v>
      </c>
      <c r="G28" s="177">
        <f>VLOOKUP($A28,DIR!Q:R,2)</f>
        <v>0</v>
      </c>
      <c r="H28" s="134" t="e">
        <f>IF(VLOOKUP($A28,'Fiche Horaire'!F:BK,2,FALSE)="","",(VLOOKUP($A28,'Fiche Horaire'!F:BK,2,FALSE)))</f>
        <v>#N/A</v>
      </c>
      <c r="I28" s="149" t="e">
        <f>MIN(IF(VLOOKUP($A28,Table2[[Référence]:[Temps de déchargement]],7,FALSE)+$D28&gt;$Q$1,VLOOKUP($A28,Table2[[Référence]:[Temps de déchargement]],7,FALSE)+$D28-$Q$1,""),$Q$2)</f>
        <v>#N/A</v>
      </c>
      <c r="J28" s="155" t="e">
        <f t="shared" si="6"/>
        <v>#N/A</v>
      </c>
      <c r="K28" s="155" t="e">
        <f>IF(VLOOKUP($A28,Table2[[Référence]:[Temps de déchargement]],7,FALSE)="","",IF(VLOOKUP($A28,Table2[[Référence]:[Temps de déchargement]],7,FALSE)&lt;$R$2,$R$2-VLOOKUP($A28,Table2[[Référence]:[Temps de déchargement]],7,FALSE),IF(VLOOKUP($A28,Table2[[Référence]:[Temps de déchargement]],7,FALSE)+$D28&gt;$R$1,VLOOKUP($A28,Table2[[Référence]:[Temps de déchargement]],7,FALSE)+$D28-$R$1,"")))</f>
        <v>#N/A</v>
      </c>
      <c r="L28" s="134" t="e">
        <f t="shared" si="13"/>
        <v>#N/A</v>
      </c>
      <c r="M28" s="32"/>
      <c r="N28" s="34" t="s">
        <v>1</v>
      </c>
      <c r="O28" s="184" t="e">
        <f>(HOUR(D33+#REF!+H33)*60+MINUTE(D33+#REF!+H33))/60</f>
        <v>#N/A</v>
      </c>
    </row>
    <row r="29" spans="1:15" ht="25" customHeight="1" thickBot="1">
      <c r="A29" s="189" t="str">
        <f t="shared" si="11"/>
        <v>JACKSON43367</v>
      </c>
      <c r="B29" s="221">
        <f t="shared" si="12"/>
        <v>39</v>
      </c>
      <c r="C29" s="135">
        <f>C28+1</f>
        <v>43367</v>
      </c>
      <c r="D29" s="175" t="e">
        <f>IF(Table3[[#This Row],[Date]]="","",IF(VLOOKUP($A29,'Fiche Horaire'!F:BK,57,FALSE)=0,"",VLOOKUP($A29,'Fiche Horaire'!F:BK,57,FALSE)))</f>
        <v>#N/A</v>
      </c>
      <c r="E29" s="205" t="e">
        <f t="shared" si="2"/>
        <v>#N/A</v>
      </c>
      <c r="F29" s="177">
        <f>VLOOKUP($A29,DEL!Q:R,2)</f>
        <v>0</v>
      </c>
      <c r="G29" s="177">
        <f>VLOOKUP($A29,DIR!Q:R,2)</f>
        <v>0</v>
      </c>
      <c r="H29" s="134" t="e">
        <f>IF(VLOOKUP($A29,'Fiche Horaire'!F:BK,2,FALSE)="","",(VLOOKUP($A29,'Fiche Horaire'!F:BK,2,FALSE)))</f>
        <v>#N/A</v>
      </c>
      <c r="I29" s="149" t="e">
        <f>MIN(IF(VLOOKUP($A29,Table2[[Référence]:[Temps de déchargement]],7,FALSE)+$D29&gt;$Q$1,VLOOKUP($A29,Table2[[Référence]:[Temps de déchargement]],7,FALSE)+$D29-$Q$1,""),$Q$2)</f>
        <v>#N/A</v>
      </c>
      <c r="J29" s="155" t="e">
        <f t="shared" si="6"/>
        <v>#N/A</v>
      </c>
      <c r="K29" s="155" t="e">
        <f>IF(VLOOKUP($A29,Table2[[Référence]:[Temps de déchargement]],7,FALSE)="","",IF(VLOOKUP($A29,Table2[[Référence]:[Temps de déchargement]],7,FALSE)&lt;$R$2,$R$2-VLOOKUP($A29,Table2[[Référence]:[Temps de déchargement]],7,FALSE),IF(VLOOKUP($A29,Table2[[Référence]:[Temps de déchargement]],7,FALSE)+$D29&gt;$R$1,VLOOKUP($A29,Table2[[Référence]:[Temps de déchargement]],7,FALSE)+$D29-$R$1,"")))</f>
        <v>#N/A</v>
      </c>
      <c r="L29" s="134" t="e">
        <f t="shared" si="13"/>
        <v>#N/A</v>
      </c>
      <c r="M29" s="32"/>
      <c r="N29" s="34" t="s">
        <v>122</v>
      </c>
      <c r="O29" s="184" t="e">
        <f>MIN(IF(O28=0,0,IF(O28&gt;=35,O28-35,0)),2)</f>
        <v>#N/A</v>
      </c>
    </row>
    <row r="30" spans="1:15" ht="25" customHeight="1" thickBot="1">
      <c r="A30" s="189" t="str">
        <f t="shared" si="11"/>
        <v>JACKSON43368</v>
      </c>
      <c r="B30" s="220">
        <f t="shared" si="12"/>
        <v>39</v>
      </c>
      <c r="C30" s="136">
        <f>C29+1</f>
        <v>43368</v>
      </c>
      <c r="D30" s="175" t="e">
        <f>IF(Table3[[#This Row],[Date]]="","",IF(VLOOKUP($A30,'Fiche Horaire'!F:BK,57,FALSE)=0,"",VLOOKUP($A30,'Fiche Horaire'!F:BK,57,FALSE)))</f>
        <v>#N/A</v>
      </c>
      <c r="E30" s="205" t="e">
        <f t="shared" si="2"/>
        <v>#N/A</v>
      </c>
      <c r="F30" s="177">
        <f>VLOOKUP($A30,DEL!Q:R,2)</f>
        <v>0</v>
      </c>
      <c r="G30" s="177">
        <f>VLOOKUP($A30,DIR!Q:R,2)</f>
        <v>0</v>
      </c>
      <c r="H30" s="134" t="e">
        <f>IF(VLOOKUP($A30,'Fiche Horaire'!F:BK,2,FALSE)="","",(VLOOKUP($A30,'Fiche Horaire'!F:BK,2,FALSE)))</f>
        <v>#N/A</v>
      </c>
      <c r="I30" s="149" t="e">
        <f>MIN(IF(VLOOKUP($A30,Table2[[Référence]:[Temps de déchargement]],7,FALSE)+$D30&gt;$Q$1,VLOOKUP($A30,Table2[[Référence]:[Temps de déchargement]],7,FALSE)+$D30-$Q$1,""),$Q$2)</f>
        <v>#N/A</v>
      </c>
      <c r="J30" s="155" t="e">
        <f t="shared" si="6"/>
        <v>#N/A</v>
      </c>
      <c r="K30" s="155" t="e">
        <f>IF(VLOOKUP($A30,Table2[[Référence]:[Temps de déchargement]],7,FALSE)="","",IF(VLOOKUP($A30,Table2[[Référence]:[Temps de déchargement]],7,FALSE)&lt;$R$2,$R$2-VLOOKUP($A30,Table2[[Référence]:[Temps de déchargement]],7,FALSE),IF(VLOOKUP($A30,Table2[[Référence]:[Temps de déchargement]],7,FALSE)+$D30&gt;$R$1,VLOOKUP($A30,Table2[[Référence]:[Temps de déchargement]],7,FALSE)+$D30-$R$1,"")))</f>
        <v>#N/A</v>
      </c>
      <c r="L30" s="134" t="e">
        <f t="shared" si="13"/>
        <v>#N/A</v>
      </c>
      <c r="M30" s="32"/>
      <c r="N30" s="33" t="s">
        <v>2</v>
      </c>
      <c r="O30" s="194" t="e">
        <f>MIN(IF(O28=0,0,IF(O28&gt;=42,O28-42,0)),3)</f>
        <v>#N/A</v>
      </c>
    </row>
    <row r="31" spans="1:15" ht="25" customHeight="1" thickBot="1">
      <c r="A31" s="189" t="str">
        <f t="shared" si="11"/>
        <v>JACKSON43369</v>
      </c>
      <c r="B31" s="221">
        <f t="shared" si="12"/>
        <v>39</v>
      </c>
      <c r="C31" s="135">
        <f>C30+1</f>
        <v>43369</v>
      </c>
      <c r="D31" s="175" t="e">
        <f>IF(Table3[[#This Row],[Date]]="","",IF(VLOOKUP($A31,'Fiche Horaire'!F:BK,57,FALSE)=0,"",VLOOKUP($A31,'Fiche Horaire'!F:BK,57,FALSE)))</f>
        <v>#N/A</v>
      </c>
      <c r="E31" s="205" t="e">
        <f t="shared" si="2"/>
        <v>#N/A</v>
      </c>
      <c r="F31" s="177">
        <f>VLOOKUP($A31,DEL!Q:R,2)</f>
        <v>0</v>
      </c>
      <c r="G31" s="177">
        <f>VLOOKUP($A31,DIR!Q:R,2)</f>
        <v>0</v>
      </c>
      <c r="H31" s="134" t="e">
        <f>IF(VLOOKUP($A31,'Fiche Horaire'!F:BK,2,FALSE)="","",(VLOOKUP($A31,'Fiche Horaire'!F:BK,2,FALSE)))</f>
        <v>#N/A</v>
      </c>
      <c r="I31" s="149" t="e">
        <f>MIN(IF(VLOOKUP($A31,Table2[[Référence]:[Temps de déchargement]],7,FALSE)+$D31&gt;$Q$1,VLOOKUP($A31,Table2[[Référence]:[Temps de déchargement]],7,FALSE)+$D31-$Q$1,""),$Q$2)</f>
        <v>#N/A</v>
      </c>
      <c r="J31" s="155" t="e">
        <f t="shared" si="6"/>
        <v>#N/A</v>
      </c>
      <c r="K31" s="155" t="e">
        <f>IF(VLOOKUP($A31,Table2[[Référence]:[Temps de déchargement]],7,FALSE)="","",IF(VLOOKUP($A31,Table2[[Référence]:[Temps de déchargement]],7,FALSE)&lt;$R$2,$R$2-VLOOKUP($A31,Table2[[Référence]:[Temps de déchargement]],7,FALSE),IF(VLOOKUP($A31,Table2[[Référence]:[Temps de déchargement]],7,FALSE)+$D31&gt;$R$1,VLOOKUP($A31,Table2[[Référence]:[Temps de déchargement]],7,FALSE)+$D31-$R$1,"")))</f>
        <v>#N/A</v>
      </c>
      <c r="L31" s="134" t="e">
        <f t="shared" si="13"/>
        <v>#N/A</v>
      </c>
      <c r="M31" s="32"/>
      <c r="N31" s="33" t="s">
        <v>3</v>
      </c>
      <c r="O31" s="194" t="e">
        <f>IF(O28=0,0,IF(O28&gt;=45,O28-45,0))</f>
        <v>#N/A</v>
      </c>
    </row>
    <row r="32" spans="1:15" ht="25" customHeight="1" thickBot="1">
      <c r="A32" s="189" t="str">
        <f t="shared" si="11"/>
        <v>JACKSON43370</v>
      </c>
      <c r="B32" s="220">
        <f t="shared" si="12"/>
        <v>39</v>
      </c>
      <c r="C32" s="136">
        <f>C31+1</f>
        <v>43370</v>
      </c>
      <c r="D32" s="232" t="e">
        <f>IF(Table3[[#This Row],[Date]]="","",IF(VLOOKUP($A32,'Fiche Horaire'!F:BK,57,FALSE)=0,"",VLOOKUP($A32,'Fiche Horaire'!F:BK,57,FALSE)))</f>
        <v>#N/A</v>
      </c>
      <c r="E32" s="207" t="e">
        <f t="shared" si="2"/>
        <v>#N/A</v>
      </c>
      <c r="F32" s="177">
        <f>VLOOKUP($A32,DEL!Q:R,2)</f>
        <v>0</v>
      </c>
      <c r="G32" s="177">
        <f>VLOOKUP($A32,DIR!Q:R,2)</f>
        <v>0</v>
      </c>
      <c r="H32" s="134" t="e">
        <f>IF(VLOOKUP($A32,'Fiche Horaire'!F:BK,2,FALSE)="","",(VLOOKUP($A32,'Fiche Horaire'!F:BK,2,FALSE)))</f>
        <v>#N/A</v>
      </c>
      <c r="I32" s="149" t="e">
        <f>MIN(IF(VLOOKUP($A32,Table2[[Référence]:[Temps de déchargement]],7,FALSE)+$D32&gt;$Q$1,VLOOKUP($A32,Table2[[Référence]:[Temps de déchargement]],7,FALSE)+$D32-$Q$1,""),$Q$2)</f>
        <v>#N/A</v>
      </c>
      <c r="J32" s="155" t="e">
        <f t="shared" si="6"/>
        <v>#N/A</v>
      </c>
      <c r="K32" s="155" t="e">
        <f>IF(VLOOKUP($A32,Table2[[Référence]:[Temps de déchargement]],7,FALSE)="","",IF(VLOOKUP($A32,Table2[[Référence]:[Temps de déchargement]],7,FALSE)&lt;$R$2,$R$2-VLOOKUP($A32,Table2[[Référence]:[Temps de déchargement]],7,FALSE),IF(VLOOKUP($A32,Table2[[Référence]:[Temps de déchargement]],7,FALSE)+$D32&gt;$R$1,VLOOKUP($A32,Table2[[Référence]:[Temps de déchargement]],7,FALSE)+$D32-$R$1,"")))</f>
        <v>#N/A</v>
      </c>
      <c r="L32" s="134" t="e">
        <f t="shared" si="13"/>
        <v>#N/A</v>
      </c>
      <c r="M32" s="32"/>
      <c r="N32" s="35" t="s">
        <v>123</v>
      </c>
      <c r="O32" s="36" t="e">
        <f>MIN(IF(O28=0,0,IF(O28&gt;=37,O28-37,IF(O28&lt;=35,O28-35,0))),5)</f>
        <v>#N/A</v>
      </c>
    </row>
    <row r="33" spans="1:16" ht="25" customHeight="1" thickTop="1" thickBot="1">
      <c r="A33" s="189"/>
      <c r="B33" s="223"/>
      <c r="C33" s="141" t="s">
        <v>7</v>
      </c>
      <c r="D33" s="142" t="e">
        <f>SUM(D27:D32)</f>
        <v>#N/A</v>
      </c>
      <c r="E33" s="206" t="e">
        <f>SUM(E27:E32)</f>
        <v>#N/A</v>
      </c>
      <c r="F33" s="171">
        <f>SUM(F27:F32)</f>
        <v>0</v>
      </c>
      <c r="G33" s="118">
        <f>SUM(G27:G32)</f>
        <v>0</v>
      </c>
      <c r="H33" s="118"/>
      <c r="I33" s="142" t="e">
        <f>SUM(I27:I32)</f>
        <v>#N/A</v>
      </c>
      <c r="J33" s="166" t="e">
        <f t="shared" si="6"/>
        <v>#N/A</v>
      </c>
      <c r="K33" s="157" t="e">
        <f>IF(VLOOKUP($A33,Table2[[Référence]:[Temps de déchargement]],7,FALSE)="","",IF(VLOOKUP($A33,Table2[[Référence]:[Temps de déchargement]],7,FALSE)&lt;$R$2,$R$2-VLOOKUP($A33,Table2[[Référence]:[Temps de déchargement]],7,FALSE),IF(VLOOKUP($A33,Table2[[Référence]:[Temps de déchargement]],7,FALSE)+$D33&gt;$R$1,VLOOKUP($A33,Table2[[Référence]:[Temps de déchargement]],7,FALSE)+$D33-$R$1,"")))</f>
        <v>#N/A</v>
      </c>
      <c r="L33" s="167" t="e">
        <f>SUM(L27:L32)</f>
        <v>#N/A</v>
      </c>
      <c r="M33" s="32"/>
      <c r="N33" s="37" t="s">
        <v>8</v>
      </c>
      <c r="O33" s="38" t="e">
        <f>IF(O28&lt;42,O28-$O$4,7)</f>
        <v>#N/A</v>
      </c>
    </row>
    <row r="34" spans="1:16" ht="25" customHeight="1" thickBot="1">
      <c r="A34" s="189" t="str">
        <f t="shared" ref="A34:A39" si="14">CONCATENATE($D$4,$C34)</f>
        <v>JACKSON43372</v>
      </c>
      <c r="B34" s="220">
        <f t="shared" ref="B34:B39" si="15">IF(C34="","",WEEKNUM(C34,2))</f>
        <v>39</v>
      </c>
      <c r="C34" s="133">
        <f>C32+2</f>
        <v>43372</v>
      </c>
      <c r="D34" s="174" t="e">
        <f>IF(Table3[[#This Row],[Date]]="","",IF(VLOOKUP($A34,'Fiche Horaire'!F:BK,57,FALSE)=0,"",VLOOKUP($A34,'Fiche Horaire'!F:BK,57,FALSE)))</f>
        <v>#N/A</v>
      </c>
      <c r="E34" s="204" t="e">
        <f t="shared" si="2"/>
        <v>#N/A</v>
      </c>
      <c r="F34" s="177">
        <f>VLOOKUP($A34,DEL!Q:R,2)</f>
        <v>0</v>
      </c>
      <c r="G34" s="177">
        <f>VLOOKUP($A34,DIR!Q:R,2)</f>
        <v>0</v>
      </c>
      <c r="H34" s="134" t="e">
        <f>IF(VLOOKUP($A34,'Fiche Horaire'!F:BK,2,FALSE)="","",(VLOOKUP($A34,'Fiche Horaire'!F:BK,2,FALSE)))</f>
        <v>#N/A</v>
      </c>
      <c r="I34" s="149" t="e">
        <f>MIN(IF(VLOOKUP($A34,Table2[[Référence]:[Temps de déchargement]],7,FALSE)+$D34&gt;$Q$1,VLOOKUP($A34,Table2[[Référence]:[Temps de déchargement]],7,FALSE)+$D34-$Q$1,""),$Q$2)</f>
        <v>#N/A</v>
      </c>
      <c r="J34" s="155" t="e">
        <f t="shared" si="6"/>
        <v>#N/A</v>
      </c>
      <c r="K34" s="155" t="e">
        <f>IF(VLOOKUP($A34,Table2[[Référence]:[Temps de déchargement]],7,FALSE)="","",IF(VLOOKUP($A34,Table2[[Référence]:[Temps de déchargement]],7,FALSE)&lt;$R$2,$R$2-VLOOKUP($A34,Table2[[Référence]:[Temps de déchargement]],7,FALSE),IF(VLOOKUP($A34,Table2[[Référence]:[Temps de déchargement]],7,FALSE)+$D34&gt;$R$1,VLOOKUP($A34,Table2[[Référence]:[Temps de déchargement]],7,FALSE)+$D34-$R$1,"")))</f>
        <v>#N/A</v>
      </c>
      <c r="L34" s="134" t="e">
        <f t="shared" ref="L34:L39" si="16">IF(K34="","",(K34-INT(K34))*24)</f>
        <v>#N/A</v>
      </c>
      <c r="M34" s="32"/>
      <c r="N34" s="267">
        <f>B34</f>
        <v>39</v>
      </c>
      <c r="O34" s="268"/>
    </row>
    <row r="35" spans="1:16" ht="25" customHeight="1" thickBot="1">
      <c r="A35" s="189" t="str">
        <f t="shared" si="14"/>
        <v>JACKSON43373</v>
      </c>
      <c r="B35" s="221">
        <f t="shared" si="15"/>
        <v>39</v>
      </c>
      <c r="C35" s="135">
        <f>C34+1</f>
        <v>43373</v>
      </c>
      <c r="D35" s="175" t="e">
        <f>IF(Table3[[#This Row],[Date]]="","",IF(VLOOKUP($A35,'Fiche Horaire'!F:BK,57,FALSE)=0,"",VLOOKUP($A35,'Fiche Horaire'!F:BK,57,FALSE)))</f>
        <v>#N/A</v>
      </c>
      <c r="E35" s="205" t="e">
        <f t="shared" si="2"/>
        <v>#N/A</v>
      </c>
      <c r="F35" s="177">
        <f>VLOOKUP($A35,DEL!Q:R,2)</f>
        <v>0</v>
      </c>
      <c r="G35" s="177">
        <f>VLOOKUP($A35,DIR!Q:R,2)</f>
        <v>0</v>
      </c>
      <c r="H35" s="134" t="e">
        <f>IF(VLOOKUP($A35,'Fiche Horaire'!F:BK,2,FALSE)="","",(VLOOKUP($A35,'Fiche Horaire'!F:BK,2,FALSE)))</f>
        <v>#N/A</v>
      </c>
      <c r="I35" s="149" t="e">
        <f>MIN(IF(VLOOKUP($A35,Table2[[Référence]:[Temps de déchargement]],7,FALSE)+$D35&gt;$Q$1,VLOOKUP($A35,Table2[[Référence]:[Temps de déchargement]],7,FALSE)+$D35-$Q$1,""),$Q$2)</f>
        <v>#N/A</v>
      </c>
      <c r="J35" s="155" t="e">
        <f t="shared" si="6"/>
        <v>#N/A</v>
      </c>
      <c r="K35" s="155" t="e">
        <f>IF(VLOOKUP($A35,Table2[[Référence]:[Temps de déchargement]],7,FALSE)="","",IF(VLOOKUP($A35,Table2[[Référence]:[Temps de déchargement]],7,FALSE)&lt;$R$2,$R$2-VLOOKUP($A35,Table2[[Référence]:[Temps de déchargement]],7,FALSE),IF(VLOOKUP($A35,Table2[[Référence]:[Temps de déchargement]],7,FALSE)+$D35&gt;$R$1,VLOOKUP($A35,Table2[[Référence]:[Temps de déchargement]],7,FALSE)+$D35-$R$1,"")))</f>
        <v>#N/A</v>
      </c>
      <c r="L35" s="134" t="e">
        <f t="shared" si="16"/>
        <v>#N/A</v>
      </c>
      <c r="M35" s="32"/>
      <c r="N35" s="34" t="s">
        <v>1</v>
      </c>
      <c r="O35" s="184" t="e">
        <f>(HOUR(D40+#REF!+H40)*60+MINUTE(D40+#REF!+H40))/60</f>
        <v>#N/A</v>
      </c>
    </row>
    <row r="36" spans="1:16" ht="25" customHeight="1" thickBot="1">
      <c r="A36" s="189" t="str">
        <f t="shared" si="14"/>
        <v>JACKSON43374</v>
      </c>
      <c r="B36" s="220">
        <f t="shared" si="15"/>
        <v>40</v>
      </c>
      <c r="C36" s="136">
        <f>C35+1</f>
        <v>43374</v>
      </c>
      <c r="D36" s="175" t="e">
        <f>IF(Table3[[#This Row],[Date]]="","",IF(VLOOKUP($A36,'Fiche Horaire'!F:BK,57,FALSE)=0,"",VLOOKUP($A36,'Fiche Horaire'!F:BK,57,FALSE)))</f>
        <v>#N/A</v>
      </c>
      <c r="E36" s="205" t="e">
        <f t="shared" si="2"/>
        <v>#N/A</v>
      </c>
      <c r="F36" s="177">
        <f>VLOOKUP($A36,DEL!Q:R,2)</f>
        <v>0</v>
      </c>
      <c r="G36" s="177">
        <f>VLOOKUP($A36,DIR!Q:R,2)</f>
        <v>0</v>
      </c>
      <c r="H36" s="134" t="e">
        <f>IF(VLOOKUP($A36,'Fiche Horaire'!F:BK,2,FALSE)="","",(VLOOKUP($A36,'Fiche Horaire'!F:BK,2,FALSE)))</f>
        <v>#N/A</v>
      </c>
      <c r="I36" s="149" t="e">
        <f>MIN(IF(VLOOKUP($A36,Table2[[Référence]:[Temps de déchargement]],7,FALSE)+$D36&gt;$Q$1,VLOOKUP($A36,Table2[[Référence]:[Temps de déchargement]],7,FALSE)+$D36-$Q$1,""),$Q$2)</f>
        <v>#N/A</v>
      </c>
      <c r="J36" s="155" t="e">
        <f t="shared" si="6"/>
        <v>#N/A</v>
      </c>
      <c r="K36" s="155" t="e">
        <f>IF(VLOOKUP($A36,Table2[[Référence]:[Temps de déchargement]],7,FALSE)="","",IF(VLOOKUP($A36,Table2[[Référence]:[Temps de déchargement]],7,FALSE)&lt;$R$2,$R$2-VLOOKUP($A36,Table2[[Référence]:[Temps de déchargement]],7,FALSE),IF(VLOOKUP($A36,Table2[[Référence]:[Temps de déchargement]],7,FALSE)+$D36&gt;$R$1,VLOOKUP($A36,Table2[[Référence]:[Temps de déchargement]],7,FALSE)+$D36-$R$1,"")))</f>
        <v>#N/A</v>
      </c>
      <c r="L36" s="134" t="e">
        <f t="shared" si="16"/>
        <v>#N/A</v>
      </c>
      <c r="M36" s="32"/>
      <c r="N36" s="34" t="s">
        <v>122</v>
      </c>
      <c r="O36" s="184" t="e">
        <f>MIN(IF(O35=0,0,IF(O35&gt;=35,O35-35,0)),2)</f>
        <v>#N/A</v>
      </c>
    </row>
    <row r="37" spans="1:16" ht="25" customHeight="1" thickBot="1">
      <c r="A37" s="189" t="str">
        <f t="shared" si="14"/>
        <v>JACKSON43375</v>
      </c>
      <c r="B37" s="221">
        <f t="shared" si="15"/>
        <v>40</v>
      </c>
      <c r="C37" s="135">
        <f>C36+1</f>
        <v>43375</v>
      </c>
      <c r="D37" s="175" t="e">
        <f>IF(Table3[[#This Row],[Date]]="","",IF(VLOOKUP($A37,'Fiche Horaire'!F:BK,57,FALSE)=0,"",VLOOKUP($A37,'Fiche Horaire'!F:BK,57,FALSE)))</f>
        <v>#N/A</v>
      </c>
      <c r="E37" s="205" t="e">
        <f t="shared" si="2"/>
        <v>#N/A</v>
      </c>
      <c r="F37" s="177">
        <f>VLOOKUP($A37,DEL!Q:R,2)</f>
        <v>0</v>
      </c>
      <c r="G37" s="177">
        <f>VLOOKUP($A37,DIR!Q:R,2)</f>
        <v>0</v>
      </c>
      <c r="H37" s="134" t="e">
        <f>IF(VLOOKUP($A37,'Fiche Horaire'!F:BK,2,FALSE)="","",(VLOOKUP($A37,'Fiche Horaire'!F:BK,2,FALSE)))</f>
        <v>#N/A</v>
      </c>
      <c r="I37" s="149" t="e">
        <f>MIN(IF(VLOOKUP($A37,Table2[[Référence]:[Temps de déchargement]],7,FALSE)+$D37&gt;$Q$1,VLOOKUP($A37,Table2[[Référence]:[Temps de déchargement]],7,FALSE)+$D37-$Q$1,""),$Q$2)</f>
        <v>#N/A</v>
      </c>
      <c r="J37" s="155" t="e">
        <f t="shared" si="6"/>
        <v>#N/A</v>
      </c>
      <c r="K37" s="155" t="e">
        <f>IF(VLOOKUP($A37,Table2[[Référence]:[Temps de déchargement]],7,FALSE)="","",IF(VLOOKUP($A37,Table2[[Référence]:[Temps de déchargement]],7,FALSE)&lt;$R$2,$R$2-VLOOKUP($A37,Table2[[Référence]:[Temps de déchargement]],7,FALSE),IF(VLOOKUP($A37,Table2[[Référence]:[Temps de déchargement]],7,FALSE)+$D37&gt;$R$1,VLOOKUP($A37,Table2[[Référence]:[Temps de déchargement]],7,FALSE)+$D37-$R$1,"")))</f>
        <v>#N/A</v>
      </c>
      <c r="L37" s="134" t="e">
        <f t="shared" si="16"/>
        <v>#N/A</v>
      </c>
      <c r="M37" s="32"/>
      <c r="N37" s="33" t="s">
        <v>2</v>
      </c>
      <c r="O37" s="194" t="e">
        <f>MIN(IF(O35=0,0,IF(O35&gt;=42,O35-42,0)),3)</f>
        <v>#N/A</v>
      </c>
    </row>
    <row r="38" spans="1:16" ht="25" customHeight="1" thickBot="1">
      <c r="A38" s="189" t="str">
        <f t="shared" si="14"/>
        <v>JACKSON43376</v>
      </c>
      <c r="B38" s="220">
        <f t="shared" si="15"/>
        <v>40</v>
      </c>
      <c r="C38" s="136">
        <f>C37+1</f>
        <v>43376</v>
      </c>
      <c r="D38" s="175" t="e">
        <f>IF(Table3[[#This Row],[Date]]="","",IF(VLOOKUP($A38,'Fiche Horaire'!F:BK,57,FALSE)=0,"",VLOOKUP($A38,'Fiche Horaire'!F:BK,57,FALSE)))</f>
        <v>#N/A</v>
      </c>
      <c r="E38" s="205" t="e">
        <f t="shared" si="2"/>
        <v>#N/A</v>
      </c>
      <c r="F38" s="177">
        <f>VLOOKUP($A38,DEL!Q:R,2)</f>
        <v>0</v>
      </c>
      <c r="G38" s="177">
        <f>VLOOKUP($A38,DIR!Q:R,2)</f>
        <v>0</v>
      </c>
      <c r="H38" s="134" t="e">
        <f>IF(VLOOKUP($A38,'Fiche Horaire'!F:BK,2,FALSE)="","",(VLOOKUP($A38,'Fiche Horaire'!F:BK,2,FALSE)))</f>
        <v>#N/A</v>
      </c>
      <c r="I38" s="149" t="e">
        <f>MIN(IF(VLOOKUP($A38,Table2[[Référence]:[Temps de déchargement]],7,FALSE)+$D38&gt;$Q$1,VLOOKUP($A38,Table2[[Référence]:[Temps de déchargement]],7,FALSE)+$D38-$Q$1,""),$Q$2)</f>
        <v>#N/A</v>
      </c>
      <c r="J38" s="155" t="e">
        <f t="shared" si="6"/>
        <v>#N/A</v>
      </c>
      <c r="K38" s="155" t="e">
        <f>IF(VLOOKUP($A38,Table2[[Référence]:[Temps de déchargement]],7,FALSE)="","",IF(VLOOKUP($A38,Table2[[Référence]:[Temps de déchargement]],7,FALSE)&lt;$R$2,$R$2-VLOOKUP($A38,Table2[[Référence]:[Temps de déchargement]],7,FALSE),IF(VLOOKUP($A38,Table2[[Référence]:[Temps de déchargement]],7,FALSE)+$D38&gt;$R$1,VLOOKUP($A38,Table2[[Référence]:[Temps de déchargement]],7,FALSE)+$D38-$R$1,"")))</f>
        <v>#N/A</v>
      </c>
      <c r="L38" s="134" t="e">
        <f t="shared" si="16"/>
        <v>#N/A</v>
      </c>
      <c r="M38" s="32"/>
      <c r="N38" s="33" t="s">
        <v>3</v>
      </c>
      <c r="O38" s="194" t="e">
        <f>IF(O35=0,0,IF(O35&gt;=45,O35-45,0))</f>
        <v>#N/A</v>
      </c>
    </row>
    <row r="39" spans="1:16" ht="25" customHeight="1" thickBot="1">
      <c r="A39" s="189" t="str">
        <f t="shared" si="14"/>
        <v>JACKSON43377</v>
      </c>
      <c r="B39" s="221">
        <f t="shared" si="15"/>
        <v>40</v>
      </c>
      <c r="C39" s="135">
        <f>C38+1</f>
        <v>43377</v>
      </c>
      <c r="D39" s="232" t="e">
        <f>IF(Table3[[#This Row],[Date]]="","",IF(VLOOKUP($A39,'Fiche Horaire'!F:BK,57,FALSE)=0,"",VLOOKUP($A39,'Fiche Horaire'!F:BK,57,FALSE)))</f>
        <v>#N/A</v>
      </c>
      <c r="E39" s="207" t="e">
        <f t="shared" si="2"/>
        <v>#N/A</v>
      </c>
      <c r="F39" s="177">
        <f>VLOOKUP($A39,DEL!Q:R,2)</f>
        <v>0</v>
      </c>
      <c r="G39" s="177">
        <f>VLOOKUP($A39,DIR!Q:R,2)</f>
        <v>0</v>
      </c>
      <c r="H39" s="134" t="e">
        <f>IF(VLOOKUP($A39,'Fiche Horaire'!F:BK,2,FALSE)="","",(VLOOKUP($A39,'Fiche Horaire'!F:BK,2,FALSE)))</f>
        <v>#N/A</v>
      </c>
      <c r="I39" s="149" t="e">
        <f>MIN(IF(VLOOKUP($A39,Table2[[Référence]:[Temps de déchargement]],7,FALSE)+$D39&gt;$Q$1,VLOOKUP($A39,Table2[[Référence]:[Temps de déchargement]],7,FALSE)+$D39-$Q$1,""),$Q$2)</f>
        <v>#N/A</v>
      </c>
      <c r="J39" s="155" t="e">
        <f t="shared" si="6"/>
        <v>#N/A</v>
      </c>
      <c r="K39" s="155" t="e">
        <f>IF(VLOOKUP($A39,Table2[[Référence]:[Temps de déchargement]],7,FALSE)="","",IF(VLOOKUP($A39,Table2[[Référence]:[Temps de déchargement]],7,FALSE)&lt;$R$2,$R$2-VLOOKUP($A39,Table2[[Référence]:[Temps de déchargement]],7,FALSE),IF(VLOOKUP($A39,Table2[[Référence]:[Temps de déchargement]],7,FALSE)+$D39&gt;$R$1,VLOOKUP($A39,Table2[[Référence]:[Temps de déchargement]],7,FALSE)+$D39-$R$1,"")))</f>
        <v>#N/A</v>
      </c>
      <c r="L39" s="134" t="e">
        <f t="shared" si="16"/>
        <v>#N/A</v>
      </c>
      <c r="M39" s="32"/>
      <c r="N39" s="35" t="s">
        <v>123</v>
      </c>
      <c r="O39" s="36" t="e">
        <f>MIN(IF(O35=0,0,IF(O35&gt;=37,O35-37,IF(O35&lt;=35,O35-35,0))),5)</f>
        <v>#N/A</v>
      </c>
    </row>
    <row r="40" spans="1:16" ht="25" customHeight="1" thickTop="1" thickBot="1">
      <c r="A40" s="190"/>
      <c r="B40" s="224"/>
      <c r="C40" s="143" t="s">
        <v>7</v>
      </c>
      <c r="D40" s="144" t="e">
        <f>SUM(D34:D39)</f>
        <v>#N/A</v>
      </c>
      <c r="E40" s="206" t="e">
        <f>SUM(E34:E39)</f>
        <v>#N/A</v>
      </c>
      <c r="F40" s="173">
        <f>SUM(F34:F39)</f>
        <v>0</v>
      </c>
      <c r="G40" s="128">
        <f>SUM(G34:G39)</f>
        <v>0</v>
      </c>
      <c r="H40" s="128"/>
      <c r="I40" s="144" t="e">
        <f>SUM(I34:I39)</f>
        <v>#N/A</v>
      </c>
      <c r="J40" s="164" t="e">
        <f t="shared" si="6"/>
        <v>#N/A</v>
      </c>
      <c r="K40" s="156" t="e">
        <f>IF(VLOOKUP($A40,Table2[[Référence]:[Temps de déchargement]],7,FALSE)="","",IF(VLOOKUP($A40,Table2[[Référence]:[Temps de déchargement]],7,FALSE)&lt;$R$2,$R$2-VLOOKUP($A40,Table2[[Référence]:[Temps de déchargement]],7,FALSE),IF(VLOOKUP($A40,Table2[[Référence]:[Temps de déchargement]],7,FALSE)+$D40&gt;$R$1,VLOOKUP($A40,Table2[[Référence]:[Temps de déchargement]],7,FALSE)+$D40-$R$1,"")))</f>
        <v>#N/A</v>
      </c>
      <c r="L40" s="165" t="e">
        <f>SUM(L34:L39)</f>
        <v>#N/A</v>
      </c>
      <c r="M40" s="32"/>
      <c r="N40" s="37" t="s">
        <v>8</v>
      </c>
      <c r="O40" s="38" t="e">
        <f>IF(O35&lt;42,O35-$O$4,7)</f>
        <v>#N/A</v>
      </c>
    </row>
    <row r="41" spans="1:16" s="3" customFormat="1" ht="25" customHeight="1" thickBot="1">
      <c r="B41" s="123"/>
      <c r="C41" s="119"/>
      <c r="D41" s="124"/>
      <c r="E41" s="125"/>
      <c r="F41" s="125"/>
      <c r="G41" s="125"/>
      <c r="H41" s="125"/>
      <c r="I41" s="125"/>
      <c r="J41" s="125"/>
      <c r="K41" s="125"/>
      <c r="L41" s="125"/>
      <c r="M41" s="125"/>
      <c r="N41" s="32"/>
      <c r="O41" s="126"/>
      <c r="P41" s="127"/>
    </row>
    <row r="42" spans="1:16" ht="25" customHeight="1" thickBot="1">
      <c r="A42" s="246" t="s">
        <v>37</v>
      </c>
      <c r="B42" s="257" t="s">
        <v>0</v>
      </c>
      <c r="C42" s="258"/>
      <c r="D42" s="259"/>
      <c r="E42" s="187" t="e">
        <f>D40+D33+D26+D19+D12</f>
        <v>#N/A</v>
      </c>
      <c r="F42" s="193" t="e">
        <f t="shared" ref="F42:F53" si="17">(HOUR(E42)*60+MINUTE(E42))/60</f>
        <v>#N/A</v>
      </c>
      <c r="H42" s="273" t="s">
        <v>4</v>
      </c>
      <c r="I42" s="274"/>
      <c r="J42" s="274"/>
      <c r="K42" s="275"/>
      <c r="L42" s="151"/>
      <c r="M42" s="20"/>
    </row>
    <row r="43" spans="1:16" ht="25" customHeight="1" thickBot="1">
      <c r="A43" s="247"/>
      <c r="B43" s="255" t="s">
        <v>35</v>
      </c>
      <c r="C43" s="256"/>
      <c r="D43" s="256"/>
      <c r="E43" s="188">
        <f>SUM(F40+F33+F26+F19+F12)</f>
        <v>0</v>
      </c>
      <c r="F43" s="189">
        <f t="shared" si="17"/>
        <v>0</v>
      </c>
      <c r="H43" s="257" t="s">
        <v>29</v>
      </c>
      <c r="I43" s="258"/>
      <c r="J43" s="185">
        <v>0</v>
      </c>
      <c r="K43" s="148">
        <f>(HOUR(J43)*60+MINUTE(J43))/60</f>
        <v>0</v>
      </c>
      <c r="L43" s="152"/>
      <c r="M43" s="21"/>
      <c r="O43" s="284" t="s">
        <v>10</v>
      </c>
      <c r="P43" s="285"/>
    </row>
    <row r="44" spans="1:16" ht="25" customHeight="1" thickBot="1">
      <c r="A44" s="247"/>
      <c r="B44" s="271" t="s">
        <v>36</v>
      </c>
      <c r="C44" s="272"/>
      <c r="D44" s="272"/>
      <c r="E44" s="233">
        <f>SUM(G40+G33+G26+G19+G12)</f>
        <v>0</v>
      </c>
      <c r="F44" s="234">
        <f t="shared" si="17"/>
        <v>0</v>
      </c>
      <c r="G44" s="3"/>
      <c r="H44" s="263" t="s">
        <v>5</v>
      </c>
      <c r="I44" s="254"/>
      <c r="J44" s="186"/>
      <c r="K44" s="148">
        <f>(HOUR(J44)*60+MINUTE(J44))/60</f>
        <v>0</v>
      </c>
      <c r="L44" s="152"/>
      <c r="M44" s="21"/>
      <c r="O44" s="23" t="s">
        <v>2</v>
      </c>
      <c r="P44" s="24" t="e">
        <f>O30+O23+O16+O9+O37</f>
        <v>#N/A</v>
      </c>
    </row>
    <row r="45" spans="1:16" ht="25" customHeight="1">
      <c r="A45" s="247"/>
      <c r="B45" s="257" t="s">
        <v>12</v>
      </c>
      <c r="C45" s="258"/>
      <c r="D45" s="259"/>
      <c r="E45" s="187">
        <f>COUNTIF($H$6:$H$40,"FORM")*$M$4/5</f>
        <v>0</v>
      </c>
      <c r="F45" s="193">
        <f t="shared" si="17"/>
        <v>0</v>
      </c>
      <c r="G45" s="3"/>
      <c r="H45" s="282" t="s">
        <v>30</v>
      </c>
      <c r="I45" s="283"/>
      <c r="J45" s="218" t="e">
        <f>O33+O26+O19+O12+O40</f>
        <v>#N/A</v>
      </c>
      <c r="K45" s="148" t="e">
        <f>(HOUR(J45)*60+MINUTE(J45))/60</f>
        <v>#N/A</v>
      </c>
      <c r="L45" s="153"/>
      <c r="M45" s="21"/>
      <c r="O45" s="7" t="s">
        <v>3</v>
      </c>
      <c r="P45" s="5" t="e">
        <f>O31+O24+O17+O10+O38</f>
        <v>#N/A</v>
      </c>
    </row>
    <row r="46" spans="1:16" ht="25" customHeight="1">
      <c r="A46" s="247"/>
      <c r="B46" s="263" t="s">
        <v>28</v>
      </c>
      <c r="C46" s="254"/>
      <c r="D46" s="264"/>
      <c r="E46" s="235">
        <f>COUNTIF($H$6:$H$40,"CP")*$M$4/5</f>
        <v>0</v>
      </c>
      <c r="F46" s="192">
        <f t="shared" si="17"/>
        <v>0</v>
      </c>
      <c r="G46" s="3"/>
      <c r="H46" s="263" t="s">
        <v>9</v>
      </c>
      <c r="I46" s="254"/>
      <c r="J46" s="186">
        <f>COUNTIF($H$6:$H$40,"JF")*$M$4/5</f>
        <v>0</v>
      </c>
      <c r="K46" s="148">
        <f>(HOUR(J46)*60+MINUTE(J46))/60</f>
        <v>0</v>
      </c>
      <c r="L46" s="152"/>
      <c r="M46" s="21"/>
      <c r="O46" s="7" t="s">
        <v>42</v>
      </c>
      <c r="P46" s="5" t="e">
        <f>J40+J33+J26+J19+J12</f>
        <v>#N/A</v>
      </c>
    </row>
    <row r="47" spans="1:16" ht="25" customHeight="1" thickBot="1">
      <c r="A47" s="247"/>
      <c r="B47" s="263" t="s">
        <v>27</v>
      </c>
      <c r="C47" s="254"/>
      <c r="D47" s="264"/>
      <c r="E47" s="191">
        <f>COUNTIF($H$6:$H$40,"CS")*$M$4/5</f>
        <v>0</v>
      </c>
      <c r="F47" s="189">
        <f t="shared" si="17"/>
        <v>0</v>
      </c>
      <c r="G47" s="3"/>
      <c r="H47" s="269" t="s">
        <v>31</v>
      </c>
      <c r="I47" s="270"/>
      <c r="J47" s="219" t="e">
        <f>J43-J44+J45-J46</f>
        <v>#N/A</v>
      </c>
      <c r="K47" s="117" t="e">
        <f>(HOUR(J47)*60+MINUTE(J47))/60</f>
        <v>#N/A</v>
      </c>
      <c r="L47" s="126"/>
      <c r="M47" s="21"/>
      <c r="O47" s="22" t="s">
        <v>41</v>
      </c>
      <c r="P47" s="19" t="e">
        <f>L40+L33+L26+L19+L12</f>
        <v>#N/A</v>
      </c>
    </row>
    <row r="48" spans="1:16" ht="25" customHeight="1">
      <c r="A48" s="247"/>
      <c r="B48" s="263" t="s">
        <v>24</v>
      </c>
      <c r="C48" s="254"/>
      <c r="D48" s="264"/>
      <c r="E48" s="191">
        <f>COUNTIF($H$6:$H$40,"AM")*$M$4/5</f>
        <v>0</v>
      </c>
      <c r="F48" s="189">
        <f t="shared" si="17"/>
        <v>0</v>
      </c>
      <c r="H48" s="2"/>
      <c r="I48" s="3"/>
      <c r="J48" s="2"/>
      <c r="L48" s="3"/>
    </row>
    <row r="49" spans="1:18" ht="25" customHeight="1">
      <c r="A49" s="247"/>
      <c r="B49" s="263" t="s">
        <v>25</v>
      </c>
      <c r="C49" s="254"/>
      <c r="D49" s="264"/>
      <c r="E49" s="191">
        <f>COUNTIF($H$6:$H$40,"AT")*$M$4/5</f>
        <v>0</v>
      </c>
      <c r="F49" s="189">
        <f t="shared" si="17"/>
        <v>0</v>
      </c>
      <c r="G49" s="3"/>
      <c r="H49" s="253" t="s">
        <v>40</v>
      </c>
      <c r="I49" s="253"/>
      <c r="J49" s="253"/>
      <c r="K49" s="154"/>
      <c r="L49" s="154"/>
      <c r="O49" s="3"/>
      <c r="P49" s="3"/>
    </row>
    <row r="50" spans="1:18" ht="25" customHeight="1">
      <c r="A50" s="247"/>
      <c r="B50" s="263" t="s">
        <v>32</v>
      </c>
      <c r="C50" s="254"/>
      <c r="D50" s="264"/>
      <c r="E50" s="191">
        <f>COUNTIF($H$6:$H$40,"PAT")*$M$4/5</f>
        <v>0</v>
      </c>
      <c r="F50" s="189">
        <f t="shared" si="17"/>
        <v>0</v>
      </c>
      <c r="G50" s="3"/>
      <c r="H50" s="254" t="e">
        <f>SUM(E12+E19+E26+E33+E40)</f>
        <v>#N/A</v>
      </c>
      <c r="I50" s="254"/>
      <c r="J50" s="254"/>
      <c r="K50" s="21"/>
      <c r="L50" s="21"/>
      <c r="M50" s="3"/>
      <c r="N50" s="8"/>
      <c r="O50" s="3"/>
      <c r="P50" s="3"/>
      <c r="Q50" s="8"/>
      <c r="R50" s="8"/>
    </row>
    <row r="51" spans="1:18" s="3" customFormat="1" ht="25" customHeight="1">
      <c r="A51" s="247"/>
      <c r="B51" s="263" t="s">
        <v>33</v>
      </c>
      <c r="C51" s="254"/>
      <c r="D51" s="264"/>
      <c r="E51" s="191">
        <f>COUNTIF($H$6:$H$40,"MAT")*$M$4/5</f>
        <v>0</v>
      </c>
      <c r="F51" s="189">
        <f t="shared" si="17"/>
        <v>0</v>
      </c>
      <c r="N51" s="8"/>
      <c r="Q51" s="8"/>
      <c r="R51" s="8"/>
    </row>
    <row r="52" spans="1:18" s="3" customFormat="1" ht="25" customHeight="1">
      <c r="A52" s="247"/>
      <c r="B52" s="263" t="s">
        <v>26</v>
      </c>
      <c r="C52" s="254"/>
      <c r="D52" s="264"/>
      <c r="E52" s="191">
        <f>COUNTIF($H$6:$H$40,"AI")*$M$4/5</f>
        <v>0</v>
      </c>
      <c r="F52" s="189">
        <f t="shared" si="17"/>
        <v>0</v>
      </c>
      <c r="N52" s="8"/>
      <c r="Q52" s="8"/>
      <c r="R52" s="8"/>
    </row>
    <row r="53" spans="1:18" s="3" customFormat="1" ht="25" customHeight="1">
      <c r="A53" s="247"/>
      <c r="B53" s="260" t="s">
        <v>38</v>
      </c>
      <c r="C53" s="261"/>
      <c r="D53" s="262"/>
      <c r="E53" s="236">
        <f>COUNTIF($H$6:$H$40,"MP")*$M$4/5</f>
        <v>0</v>
      </c>
      <c r="F53" s="234">
        <f t="shared" si="17"/>
        <v>0</v>
      </c>
      <c r="H53" s="2"/>
      <c r="J53" s="2"/>
      <c r="M53" s="2"/>
      <c r="N53" s="8"/>
      <c r="Q53" s="8"/>
      <c r="R53" s="8"/>
    </row>
    <row r="54" spans="1:18" ht="25" customHeight="1" thickBot="1">
      <c r="A54" s="248"/>
      <c r="B54" s="243" t="s">
        <v>141</v>
      </c>
      <c r="C54" s="244"/>
      <c r="D54" s="245"/>
      <c r="E54" s="237">
        <f>COUNTIF($H$6:$H$40,"REPOS")</f>
        <v>0</v>
      </c>
      <c r="F54" s="190">
        <f>((HOUR(E54)*60+MINUTE(E54))/60)*0</f>
        <v>0</v>
      </c>
    </row>
    <row r="55" spans="1:18" ht="25" customHeight="1">
      <c r="D55" s="3"/>
    </row>
    <row r="56" spans="1:18" ht="26" customHeight="1"/>
    <row r="57" spans="1:18" ht="25" customHeight="1"/>
    <row r="58" spans="1:18" ht="25" customHeight="1"/>
    <row r="59" spans="1:18" ht="25" customHeight="1"/>
    <row r="60" spans="1:18" ht="25" customHeight="1"/>
    <row r="61" spans="1:18" ht="25" customHeight="1"/>
    <row r="62" spans="1:18" ht="25" customHeight="1"/>
    <row r="63" spans="1:18" ht="25" customHeight="1"/>
    <row r="64" spans="1:18" ht="25" customHeight="1"/>
    <row r="65" ht="25" customHeight="1"/>
    <row r="66" ht="25" customHeight="1"/>
    <row r="67" ht="25" customHeight="1"/>
    <row r="68" ht="25" customHeight="1"/>
    <row r="69" ht="25" customHeight="1"/>
    <row r="70" ht="25" customHeight="1"/>
    <row r="71" ht="25" customHeight="1"/>
    <row r="72" ht="25" customHeight="1"/>
    <row r="73" ht="25" customHeight="1"/>
    <row r="74" ht="25" customHeight="1"/>
    <row r="75" ht="25" customHeight="1"/>
    <row r="76" ht="25" customHeight="1"/>
    <row r="77" ht="25" customHeight="1"/>
    <row r="78" ht="25" customHeight="1"/>
    <row r="79" ht="25" customHeight="1"/>
    <row r="80" ht="25" customHeight="1"/>
    <row r="81" ht="25" customHeight="1"/>
    <row r="82" ht="25" customHeight="1"/>
    <row r="83" ht="25" customHeight="1"/>
    <row r="84" ht="25" customHeight="1"/>
    <row r="85" ht="25" customHeight="1"/>
    <row r="86" ht="25" customHeight="1"/>
    <row r="87" ht="25" customHeight="1"/>
    <row r="88" ht="25" customHeight="1"/>
    <row r="89" ht="25" customHeight="1"/>
    <row r="90" ht="25" customHeight="1"/>
    <row r="91" ht="25" customHeight="1"/>
    <row r="92" ht="25" customHeight="1"/>
    <row r="93" ht="25" customHeight="1"/>
    <row r="94" ht="25" customHeight="1"/>
    <row r="95" ht="25" customHeight="1"/>
    <row r="96" ht="25" customHeight="1"/>
    <row r="97" ht="25" customHeight="1"/>
    <row r="98" ht="25" customHeight="1"/>
    <row r="99" ht="25" customHeight="1"/>
    <row r="100" ht="25" customHeight="1"/>
    <row r="101" ht="25" customHeight="1"/>
    <row r="102" ht="25" customHeight="1"/>
    <row r="103" ht="25" customHeight="1"/>
    <row r="104" ht="25" customHeight="1"/>
    <row r="105" ht="25" customHeight="1"/>
    <row r="106" ht="25" customHeight="1"/>
    <row r="107" ht="25" customHeight="1"/>
    <row r="108" ht="25" customHeight="1"/>
    <row r="109" ht="25" customHeight="1"/>
    <row r="110" ht="25" customHeight="1"/>
    <row r="111" ht="25" customHeight="1"/>
    <row r="112" ht="25" customHeight="1"/>
    <row r="113" ht="25" customHeight="1"/>
    <row r="114" ht="25" customHeight="1"/>
    <row r="115" ht="25" customHeight="1"/>
    <row r="116" ht="25" customHeight="1"/>
    <row r="117" ht="25" customHeight="1"/>
    <row r="118" ht="25" customHeight="1"/>
    <row r="119" ht="25" customHeight="1"/>
    <row r="120" ht="25" customHeight="1"/>
    <row r="121" ht="25" customHeight="1"/>
    <row r="122" ht="25" customHeight="1"/>
    <row r="123" ht="25" customHeight="1"/>
    <row r="124" ht="25" customHeight="1"/>
    <row r="125" ht="25" customHeight="1"/>
    <row r="126" ht="25" customHeight="1"/>
    <row r="127" ht="25" customHeight="1"/>
    <row r="128" ht="25" customHeight="1"/>
    <row r="129" ht="25" customHeight="1"/>
    <row r="130" ht="25" customHeight="1"/>
    <row r="131" ht="25" customHeight="1"/>
    <row r="132" ht="25" customHeight="1"/>
    <row r="133" ht="25" customHeight="1"/>
    <row r="134" ht="25" customHeight="1"/>
    <row r="135" ht="25" customHeight="1"/>
    <row r="136" ht="25" customHeight="1"/>
    <row r="137" ht="25" customHeight="1"/>
    <row r="138" ht="25" customHeight="1"/>
    <row r="139" ht="25" customHeight="1"/>
    <row r="140" ht="25" customHeight="1"/>
    <row r="141" ht="25" customHeight="1"/>
    <row r="142" ht="25" customHeight="1"/>
    <row r="143" ht="25" customHeight="1"/>
    <row r="144" ht="25" customHeight="1"/>
    <row r="145" ht="25" customHeight="1"/>
    <row r="146" ht="25" customHeight="1"/>
    <row r="147" ht="25" customHeight="1"/>
    <row r="148" ht="25" customHeight="1"/>
    <row r="149" ht="25" customHeight="1"/>
    <row r="150" ht="25" customHeight="1"/>
    <row r="151" ht="25" customHeight="1"/>
    <row r="152" ht="25" customHeight="1"/>
    <row r="153" ht="25" customHeight="1"/>
    <row r="154" ht="25" customHeight="1"/>
    <row r="155" ht="25" customHeight="1"/>
    <row r="156" ht="25" customHeight="1"/>
    <row r="157" ht="25" customHeight="1"/>
    <row r="158" ht="25" customHeight="1"/>
    <row r="159" ht="25" customHeight="1"/>
    <row r="160" ht="25" customHeight="1"/>
    <row r="161" ht="25" customHeight="1"/>
    <row r="162" ht="25" customHeight="1"/>
    <row r="163" ht="25" customHeight="1"/>
    <row r="164" ht="25" customHeight="1"/>
    <row r="165" ht="25" customHeight="1"/>
    <row r="166" ht="25" customHeight="1"/>
    <row r="167" ht="25" customHeight="1"/>
    <row r="168" ht="25" customHeight="1"/>
    <row r="169" ht="25" customHeight="1"/>
    <row r="170" ht="25" customHeight="1"/>
    <row r="171" ht="25" customHeight="1"/>
    <row r="172" ht="25" customHeight="1"/>
    <row r="173" ht="25" customHeight="1"/>
    <row r="174" ht="25" customHeight="1"/>
    <row r="175" ht="25" customHeight="1"/>
    <row r="176" ht="25" customHeight="1"/>
    <row r="177" ht="25" customHeight="1"/>
    <row r="178" ht="25" customHeight="1"/>
    <row r="179" ht="25" customHeight="1"/>
    <row r="180" ht="25" customHeight="1"/>
    <row r="181" ht="25" customHeight="1"/>
    <row r="182" ht="25" customHeight="1"/>
    <row r="183" ht="25" customHeight="1"/>
    <row r="184" ht="25" customHeight="1"/>
    <row r="185" ht="25" customHeight="1"/>
    <row r="186" ht="25" customHeight="1"/>
    <row r="187" ht="25" customHeight="1"/>
    <row r="188" ht="25" customHeight="1"/>
    <row r="189" ht="25" customHeight="1"/>
    <row r="190" ht="25" customHeight="1"/>
    <row r="191" ht="25" customHeight="1"/>
    <row r="192" ht="25" customHeight="1"/>
    <row r="193" ht="25" customHeight="1"/>
    <row r="194" ht="25" customHeight="1"/>
    <row r="195" ht="25" customHeight="1"/>
    <row r="196" ht="25" customHeight="1"/>
    <row r="197" ht="25" customHeight="1"/>
    <row r="198" ht="25" customHeight="1"/>
    <row r="199" ht="25" customHeight="1"/>
    <row r="200" ht="25" customHeight="1"/>
    <row r="201" ht="25" customHeight="1"/>
    <row r="202" ht="25" customHeight="1"/>
    <row r="203" ht="25" customHeight="1"/>
    <row r="204" ht="25" customHeight="1"/>
    <row r="205" ht="25" customHeight="1"/>
    <row r="206" ht="25" customHeight="1"/>
    <row r="207" ht="25" customHeight="1"/>
    <row r="208" ht="25" customHeight="1"/>
    <row r="209" ht="25" customHeight="1"/>
    <row r="210" ht="25" customHeight="1"/>
    <row r="211" ht="25" customHeight="1"/>
    <row r="212" ht="25" customHeight="1"/>
    <row r="213" ht="25" customHeight="1"/>
    <row r="214" ht="25" customHeight="1"/>
    <row r="215" ht="25" customHeight="1"/>
    <row r="216" ht="25" customHeight="1"/>
    <row r="217" ht="25" customHeight="1"/>
    <row r="218" ht="25" customHeight="1"/>
    <row r="219" ht="25" customHeight="1"/>
    <row r="220" ht="25" customHeight="1"/>
    <row r="221" ht="25" customHeight="1"/>
    <row r="222" ht="25" customHeight="1"/>
    <row r="223" ht="25" customHeight="1"/>
    <row r="224" ht="25" customHeight="1"/>
    <row r="225" ht="25" customHeight="1"/>
    <row r="226" ht="25" customHeight="1"/>
    <row r="227" ht="25" customHeight="1"/>
    <row r="228" ht="25" customHeight="1"/>
    <row r="229" ht="25" customHeight="1"/>
    <row r="230" ht="25" customHeight="1"/>
    <row r="231" ht="25" customHeight="1"/>
    <row r="232" ht="25" customHeight="1"/>
    <row r="233" ht="25" customHeight="1"/>
    <row r="234" ht="25" customHeight="1"/>
    <row r="235" ht="25" customHeight="1"/>
    <row r="236" ht="25" customHeight="1"/>
    <row r="237" ht="25" customHeight="1"/>
    <row r="238" ht="25" customHeight="1"/>
    <row r="239" ht="25" customHeight="1"/>
    <row r="240" ht="25" customHeight="1"/>
    <row r="241" ht="25" customHeight="1"/>
    <row r="242" ht="25" customHeight="1"/>
    <row r="243" ht="25" customHeight="1"/>
    <row r="244" ht="25" customHeight="1"/>
    <row r="245" ht="25" customHeight="1"/>
    <row r="246" ht="25" customHeight="1"/>
    <row r="247" ht="25" customHeight="1"/>
    <row r="248" ht="25" customHeight="1"/>
    <row r="249" ht="25" customHeight="1"/>
    <row r="250" ht="25" customHeight="1"/>
    <row r="251" ht="25" customHeight="1"/>
    <row r="252" ht="25" customHeight="1"/>
    <row r="253" ht="25" customHeight="1"/>
    <row r="254" ht="25" customHeight="1"/>
    <row r="255" ht="25" customHeight="1"/>
    <row r="256" ht="25" customHeight="1"/>
    <row r="257" ht="25" customHeight="1"/>
    <row r="258" ht="25" customHeight="1"/>
    <row r="259" ht="25" customHeight="1"/>
    <row r="260" ht="25" customHeight="1"/>
    <row r="261" ht="25" customHeight="1"/>
    <row r="262" ht="25" customHeight="1"/>
    <row r="263" ht="25" customHeight="1"/>
    <row r="264" ht="25" customHeight="1"/>
    <row r="265" ht="25" customHeight="1"/>
    <row r="266" ht="25" customHeight="1"/>
    <row r="267" ht="25" customHeight="1"/>
    <row r="268" ht="25" customHeight="1"/>
    <row r="269" ht="25" customHeight="1"/>
    <row r="270" ht="25" customHeight="1"/>
    <row r="271" ht="25" customHeight="1"/>
    <row r="272" ht="25" customHeight="1"/>
    <row r="273" ht="25" customHeight="1"/>
    <row r="274" ht="25" customHeight="1"/>
    <row r="275" ht="25" customHeight="1"/>
    <row r="276" ht="25" customHeight="1"/>
    <row r="277" ht="25" customHeight="1"/>
    <row r="278" ht="25" customHeight="1"/>
    <row r="279" ht="25" customHeight="1"/>
    <row r="280" ht="25" customHeight="1"/>
    <row r="281" ht="25" customHeight="1"/>
    <row r="282" ht="25" customHeight="1"/>
    <row r="283" ht="25" customHeight="1"/>
    <row r="284" ht="25" customHeight="1"/>
    <row r="285" ht="25" customHeight="1"/>
    <row r="286" ht="25" customHeight="1"/>
    <row r="287" ht="25" customHeight="1"/>
    <row r="288" ht="25" customHeight="1"/>
    <row r="289" ht="25" customHeight="1"/>
    <row r="290" ht="25" customHeight="1"/>
    <row r="291" ht="25" customHeight="1"/>
    <row r="292" ht="25" customHeight="1"/>
    <row r="293" ht="25" customHeight="1"/>
    <row r="294" ht="25" customHeight="1"/>
    <row r="295" ht="25" customHeight="1"/>
    <row r="296" ht="25" customHeight="1"/>
    <row r="297" ht="25" customHeight="1"/>
    <row r="298" ht="25" customHeight="1"/>
    <row r="299" ht="25" customHeight="1"/>
    <row r="300" ht="25" customHeight="1"/>
    <row r="301" ht="25" customHeight="1"/>
    <row r="302" ht="25" customHeight="1"/>
    <row r="303" ht="25" customHeight="1"/>
    <row r="304" ht="25" customHeight="1"/>
    <row r="305" ht="25" customHeight="1"/>
    <row r="306" ht="25" customHeight="1"/>
    <row r="307" ht="25" customHeight="1"/>
    <row r="308" ht="25" customHeight="1"/>
    <row r="309" ht="25" customHeight="1"/>
    <row r="310" ht="25" customHeight="1"/>
    <row r="311" ht="25" customHeight="1"/>
    <row r="312" ht="25" customHeight="1"/>
    <row r="313" ht="25" customHeight="1"/>
    <row r="314" ht="25" customHeight="1"/>
    <row r="315" ht="25" customHeight="1"/>
    <row r="316" ht="25" customHeight="1"/>
    <row r="317" ht="25" customHeight="1"/>
    <row r="318" ht="25" customHeight="1"/>
    <row r="319" ht="25" customHeight="1"/>
    <row r="320" ht="25" customHeight="1"/>
    <row r="321" ht="25" customHeight="1"/>
    <row r="322" ht="25" customHeight="1"/>
    <row r="323" ht="25" customHeight="1"/>
    <row r="324" ht="25" customHeight="1"/>
    <row r="325" ht="25" customHeight="1"/>
    <row r="326" ht="25" customHeight="1"/>
    <row r="327" ht="25" customHeight="1"/>
    <row r="328" ht="25" customHeight="1"/>
    <row r="329" ht="25" customHeight="1"/>
    <row r="330" ht="25" customHeight="1"/>
    <row r="331" ht="25" customHeight="1"/>
    <row r="332" ht="25" customHeight="1"/>
    <row r="333" ht="25" customHeight="1"/>
    <row r="334" ht="25" customHeight="1"/>
    <row r="335" ht="25" customHeight="1"/>
    <row r="336" ht="25" customHeight="1"/>
    <row r="337" ht="25" customHeight="1"/>
    <row r="338" ht="25" customHeight="1"/>
    <row r="339" ht="25" customHeight="1"/>
    <row r="340" ht="25" customHeight="1"/>
    <row r="341" ht="25" customHeight="1"/>
    <row r="342" ht="25" customHeight="1"/>
    <row r="343" ht="25" customHeight="1"/>
    <row r="344" ht="25" customHeight="1"/>
    <row r="345" ht="25" customHeight="1"/>
    <row r="346" ht="25" customHeight="1"/>
    <row r="347" ht="25" customHeight="1"/>
    <row r="348" ht="25" customHeight="1"/>
    <row r="349" ht="25" customHeight="1"/>
    <row r="350" ht="25" customHeight="1"/>
    <row r="351" ht="25" customHeight="1"/>
    <row r="352" ht="25" customHeight="1"/>
    <row r="353" ht="25" customHeight="1"/>
    <row r="354" ht="25" customHeight="1"/>
    <row r="355" ht="25" customHeight="1"/>
    <row r="356" ht="25" customHeight="1"/>
    <row r="357" ht="25" customHeight="1"/>
    <row r="358" ht="25" customHeight="1"/>
    <row r="359" ht="25" customHeight="1"/>
    <row r="360" ht="25" customHeight="1"/>
    <row r="361" ht="25" customHeight="1"/>
    <row r="362" ht="25" customHeight="1"/>
    <row r="363" ht="25" customHeight="1"/>
    <row r="364" ht="25" customHeight="1"/>
    <row r="365" ht="25" customHeight="1"/>
    <row r="366" ht="25" customHeight="1"/>
    <row r="367" ht="25" customHeight="1"/>
    <row r="368" ht="25" customHeight="1"/>
    <row r="369" ht="25" customHeight="1"/>
    <row r="370" ht="25" customHeight="1"/>
    <row r="371" ht="25" customHeight="1"/>
    <row r="372" ht="25" customHeight="1"/>
    <row r="373" ht="25" customHeight="1"/>
    <row r="374" ht="25" customHeight="1"/>
    <row r="375" ht="25" customHeight="1"/>
    <row r="376" ht="25" customHeight="1"/>
    <row r="377" ht="25" customHeight="1"/>
    <row r="378" ht="25" customHeight="1"/>
    <row r="379" ht="25" customHeight="1"/>
    <row r="380" ht="25" customHeight="1"/>
    <row r="381" ht="25" customHeight="1"/>
    <row r="382" ht="25" customHeight="1"/>
    <row r="383" ht="25" customHeight="1"/>
    <row r="384" ht="25" customHeight="1"/>
    <row r="385" ht="25" customHeight="1"/>
    <row r="386" ht="25" customHeight="1"/>
    <row r="387" ht="25" customHeight="1"/>
    <row r="388" ht="25" customHeight="1"/>
    <row r="389" ht="25" customHeight="1"/>
    <row r="390" ht="25" customHeight="1"/>
    <row r="391" ht="25" customHeight="1"/>
    <row r="392" ht="25" customHeight="1"/>
    <row r="393" ht="25" customHeight="1"/>
    <row r="394" ht="25" customHeight="1"/>
    <row r="395" ht="25" customHeight="1"/>
    <row r="396" ht="25" customHeight="1"/>
    <row r="397" ht="25" customHeight="1"/>
    <row r="398" ht="25" customHeight="1"/>
    <row r="399" ht="25" customHeight="1"/>
    <row r="400" ht="25" customHeight="1"/>
    <row r="401" ht="25" customHeight="1"/>
    <row r="402" ht="25" customHeight="1"/>
    <row r="403" ht="25" customHeight="1"/>
    <row r="404" ht="25" customHeight="1"/>
    <row r="405" ht="25" customHeight="1"/>
    <row r="406" ht="25" customHeight="1"/>
    <row r="407" ht="25" customHeight="1"/>
    <row r="408" ht="25" customHeight="1"/>
    <row r="409" ht="25" customHeight="1"/>
    <row r="410" ht="25" customHeight="1"/>
    <row r="411" ht="25" customHeight="1"/>
    <row r="412" ht="25" customHeight="1"/>
    <row r="413" ht="25" customHeight="1"/>
    <row r="414" ht="25" customHeight="1"/>
    <row r="415" ht="25" customHeight="1"/>
    <row r="416" ht="25" customHeight="1"/>
    <row r="417" ht="25" customHeight="1"/>
    <row r="418" ht="25" customHeight="1"/>
    <row r="419" ht="25" customHeight="1"/>
    <row r="420" ht="25" customHeight="1"/>
    <row r="421" ht="25" customHeight="1"/>
    <row r="422" ht="25" customHeight="1"/>
    <row r="423" ht="25" customHeight="1"/>
    <row r="424" ht="25" customHeight="1"/>
    <row r="425" ht="25" customHeight="1"/>
    <row r="426" ht="25" customHeight="1"/>
    <row r="427" ht="25" customHeight="1"/>
    <row r="428" ht="25" customHeight="1"/>
    <row r="429" ht="25" customHeight="1"/>
    <row r="430" ht="25" customHeight="1"/>
    <row r="431" ht="25" customHeight="1"/>
    <row r="432" ht="25" customHeight="1"/>
    <row r="433" ht="25" customHeight="1"/>
    <row r="434" ht="25" customHeight="1"/>
    <row r="435" ht="25" customHeight="1"/>
    <row r="436" ht="25" customHeight="1"/>
    <row r="437" ht="25" customHeight="1"/>
    <row r="438" ht="25" customHeight="1"/>
    <row r="439" ht="25" customHeight="1"/>
    <row r="440" ht="25" customHeight="1"/>
    <row r="441" ht="25" customHeight="1"/>
    <row r="442" ht="25" customHeight="1"/>
    <row r="443" ht="25" customHeight="1"/>
    <row r="444" ht="25" customHeight="1"/>
    <row r="445" ht="25" customHeight="1"/>
    <row r="446" ht="25" customHeight="1"/>
    <row r="447" ht="25" customHeight="1"/>
    <row r="448" ht="25" customHeight="1"/>
    <row r="449" ht="25" customHeight="1"/>
    <row r="450" ht="25" customHeight="1"/>
    <row r="451" ht="25" customHeight="1"/>
    <row r="452" ht="25" customHeight="1"/>
    <row r="453" ht="25" customHeight="1"/>
    <row r="454" ht="25" customHeight="1"/>
    <row r="455" ht="25" customHeight="1"/>
    <row r="456" ht="25" customHeight="1"/>
    <row r="457" ht="25" customHeight="1"/>
    <row r="458" ht="25" customHeight="1"/>
    <row r="459" ht="25" customHeight="1"/>
    <row r="460" ht="25" customHeight="1"/>
    <row r="461" ht="25" customHeight="1"/>
    <row r="462" ht="25" customHeight="1"/>
    <row r="463" ht="25" customHeight="1"/>
    <row r="464" ht="25" customHeight="1"/>
    <row r="465" ht="25" customHeight="1"/>
    <row r="466" ht="25" customHeight="1"/>
    <row r="467" ht="25" customHeight="1"/>
    <row r="468" ht="25" customHeight="1"/>
    <row r="469" ht="25" customHeight="1"/>
    <row r="470" ht="25" customHeight="1"/>
    <row r="471" ht="25" customHeight="1"/>
    <row r="472" ht="25" customHeight="1"/>
    <row r="473" ht="25" customHeight="1"/>
    <row r="474" ht="25" customHeight="1"/>
    <row r="475" ht="25" customHeight="1"/>
    <row r="476" ht="25" customHeight="1"/>
    <row r="477" ht="25" customHeight="1"/>
    <row r="478" ht="25" customHeight="1"/>
    <row r="479" ht="25" customHeight="1"/>
    <row r="480" ht="25" customHeight="1"/>
    <row r="481" ht="25" customHeight="1"/>
    <row r="482" ht="25" customHeight="1"/>
    <row r="483" ht="25" customHeight="1"/>
    <row r="484" ht="25" customHeight="1"/>
    <row r="485" ht="25" customHeight="1"/>
    <row r="486" ht="25" customHeight="1"/>
    <row r="487" ht="25" customHeight="1"/>
    <row r="488" ht="25" customHeight="1"/>
    <row r="489" ht="25" customHeight="1"/>
  </sheetData>
  <mergeCells count="36">
    <mergeCell ref="B1:O2"/>
    <mergeCell ref="H45:I45"/>
    <mergeCell ref="B45:D45"/>
    <mergeCell ref="B46:D46"/>
    <mergeCell ref="B47:D47"/>
    <mergeCell ref="H46:I46"/>
    <mergeCell ref="H44:I44"/>
    <mergeCell ref="O43:P43"/>
    <mergeCell ref="M4:N4"/>
    <mergeCell ref="N34:O34"/>
    <mergeCell ref="N6:O6"/>
    <mergeCell ref="N13:O13"/>
    <mergeCell ref="M3:O3"/>
    <mergeCell ref="H4:L4"/>
    <mergeCell ref="B51:D51"/>
    <mergeCell ref="N20:O20"/>
    <mergeCell ref="N27:O27"/>
    <mergeCell ref="H47:I47"/>
    <mergeCell ref="B44:D44"/>
    <mergeCell ref="H42:K42"/>
    <mergeCell ref="B54:D54"/>
    <mergeCell ref="A42:A54"/>
    <mergeCell ref="B3:L3"/>
    <mergeCell ref="H49:J49"/>
    <mergeCell ref="H50:J50"/>
    <mergeCell ref="B43:D43"/>
    <mergeCell ref="H43:I43"/>
    <mergeCell ref="B42:D42"/>
    <mergeCell ref="B53:D53"/>
    <mergeCell ref="B48:D48"/>
    <mergeCell ref="B49:D49"/>
    <mergeCell ref="B52:D52"/>
    <mergeCell ref="B4:C4"/>
    <mergeCell ref="D4:E4"/>
    <mergeCell ref="F4:G4"/>
    <mergeCell ref="B50:D50"/>
  </mergeCells>
  <printOptions horizontalCentered="1" verticalCentered="1"/>
  <pageMargins left="0.23622047244094491" right="0.23622047244094491" top="0.55118110236220474" bottom="0.55118110236220474" header="0" footer="0"/>
  <pageSetup paperSize="9" scale="30" orientation="portrait" verticalDpi="4294967294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H22"/>
  <sheetViews>
    <sheetView tabSelected="1" workbookViewId="0">
      <selection activeCell="B21" sqref="B21"/>
    </sheetView>
  </sheetViews>
  <sheetFormatPr baseColWidth="10" defaultColWidth="10.83203125" defaultRowHeight="14" x14ac:dyDescent="0"/>
  <cols>
    <col min="1" max="1" width="11.6640625" style="3" customWidth="1"/>
    <col min="2" max="2" width="13.5" style="3" customWidth="1"/>
    <col min="3" max="3" width="25.1640625" style="3" customWidth="1"/>
    <col min="4" max="4" width="13.6640625" style="3" customWidth="1"/>
    <col min="5" max="5" width="16.83203125" style="3" customWidth="1"/>
    <col min="6" max="16384" width="10.83203125" style="3"/>
  </cols>
  <sheetData>
    <row r="1" spans="1:8">
      <c r="A1" s="3" t="s">
        <v>15</v>
      </c>
      <c r="B1" s="3" t="s">
        <v>13</v>
      </c>
      <c r="C1" s="3" t="s">
        <v>16</v>
      </c>
      <c r="D1" s="3" t="s">
        <v>17</v>
      </c>
      <c r="E1" s="3" t="s">
        <v>19</v>
      </c>
      <c r="H1" s="3" t="s">
        <v>132</v>
      </c>
    </row>
    <row r="2" spans="1:8">
      <c r="A2" s="39">
        <v>1</v>
      </c>
      <c r="B2" s="39" t="s">
        <v>144</v>
      </c>
      <c r="C2" s="40" t="s">
        <v>142</v>
      </c>
      <c r="D2" s="39" t="s">
        <v>143</v>
      </c>
      <c r="E2" s="122">
        <v>1.7916666666666667</v>
      </c>
      <c r="H2" s="3" t="s">
        <v>133</v>
      </c>
    </row>
    <row r="3" spans="1:8">
      <c r="A3" s="39">
        <v>2</v>
      </c>
      <c r="B3" s="113"/>
      <c r="C3" s="102"/>
      <c r="D3" s="113"/>
      <c r="E3" s="122">
        <v>1.4583333333333333</v>
      </c>
      <c r="H3" s="3" t="s">
        <v>134</v>
      </c>
    </row>
    <row r="4" spans="1:8">
      <c r="A4" s="39">
        <v>3</v>
      </c>
      <c r="B4" s="113"/>
      <c r="C4" s="103"/>
      <c r="D4" s="113"/>
      <c r="E4" s="122">
        <v>1.4583333333333333</v>
      </c>
      <c r="H4" s="3" t="s">
        <v>135</v>
      </c>
    </row>
    <row r="5" spans="1:8">
      <c r="A5" s="39">
        <v>4</v>
      </c>
      <c r="B5" s="113"/>
      <c r="C5" s="102"/>
      <c r="D5" s="113"/>
      <c r="E5" s="122">
        <v>1.4583333333333333</v>
      </c>
      <c r="H5" s="3" t="s">
        <v>136</v>
      </c>
    </row>
    <row r="6" spans="1:8">
      <c r="A6" s="39">
        <v>5</v>
      </c>
      <c r="B6" s="113"/>
      <c r="C6" s="103"/>
      <c r="D6" s="113"/>
      <c r="E6" s="122">
        <v>1.4583333333333333</v>
      </c>
      <c r="H6" s="3" t="s">
        <v>137</v>
      </c>
    </row>
    <row r="7" spans="1:8">
      <c r="A7" s="39">
        <v>6</v>
      </c>
      <c r="B7" s="113"/>
      <c r="C7" s="102"/>
      <c r="D7" s="113"/>
      <c r="E7" s="122">
        <v>1.4583333333333333</v>
      </c>
      <c r="H7" s="3" t="s">
        <v>138</v>
      </c>
    </row>
    <row r="8" spans="1:8">
      <c r="A8" s="39">
        <v>7</v>
      </c>
      <c r="B8" s="113"/>
      <c r="C8" s="103"/>
      <c r="D8" s="113"/>
      <c r="E8" s="122">
        <v>1.4583333333333333</v>
      </c>
      <c r="H8" s="3" t="s">
        <v>139</v>
      </c>
    </row>
    <row r="9" spans="1:8">
      <c r="A9" s="39">
        <v>8</v>
      </c>
      <c r="B9" s="113"/>
      <c r="C9" s="102"/>
      <c r="D9" s="113"/>
      <c r="E9" s="122">
        <v>1.4583333333333333</v>
      </c>
      <c r="H9" s="3" t="s">
        <v>140</v>
      </c>
    </row>
    <row r="10" spans="1:8">
      <c r="A10" s="39">
        <v>9</v>
      </c>
      <c r="B10" s="113"/>
      <c r="C10" s="103"/>
      <c r="D10" s="113"/>
      <c r="E10" s="122">
        <v>1.4583333333333333</v>
      </c>
      <c r="H10" s="3" t="s">
        <v>39</v>
      </c>
    </row>
    <row r="11" spans="1:8">
      <c r="A11" s="39">
        <v>10</v>
      </c>
      <c r="B11" s="113"/>
      <c r="C11" s="102"/>
      <c r="D11" s="113"/>
      <c r="E11" s="122">
        <v>1.4583333333333333</v>
      </c>
    </row>
    <row r="12" spans="1:8">
      <c r="A12" s="39">
        <v>11</v>
      </c>
      <c r="B12" s="113"/>
      <c r="C12" s="103"/>
      <c r="D12" s="113"/>
      <c r="E12" s="122">
        <v>1.4583333333333333</v>
      </c>
    </row>
    <row r="13" spans="1:8">
      <c r="A13" s="39">
        <v>12</v>
      </c>
      <c r="B13" s="113"/>
      <c r="C13" s="102"/>
      <c r="D13" s="113"/>
      <c r="E13" s="122">
        <v>1.4583333333333333</v>
      </c>
    </row>
    <row r="14" spans="1:8">
      <c r="A14" s="39">
        <v>13</v>
      </c>
      <c r="B14" s="113"/>
      <c r="C14" s="103"/>
      <c r="D14" s="113"/>
      <c r="E14" s="122">
        <v>1.4583333333333333</v>
      </c>
    </row>
    <row r="15" spans="1:8">
      <c r="A15" s="39">
        <v>14</v>
      </c>
      <c r="B15" s="113"/>
      <c r="C15" s="102"/>
      <c r="D15" s="113"/>
      <c r="E15" s="122">
        <v>1.4583333333333333</v>
      </c>
    </row>
    <row r="16" spans="1:8">
      <c r="A16" s="39">
        <v>15</v>
      </c>
      <c r="B16" s="113"/>
      <c r="C16" s="103"/>
      <c r="D16" s="113"/>
      <c r="E16" s="122">
        <v>1.4583333333333333</v>
      </c>
    </row>
    <row r="17" spans="1:5">
      <c r="A17" s="39">
        <v>16</v>
      </c>
      <c r="B17" s="113"/>
      <c r="C17" s="102"/>
      <c r="D17" s="113"/>
      <c r="E17" s="122">
        <v>1.4583333333333333</v>
      </c>
    </row>
    <row r="18" spans="1:5">
      <c r="A18" s="39">
        <v>17</v>
      </c>
      <c r="B18" s="113"/>
      <c r="C18" s="104"/>
      <c r="D18" s="113"/>
      <c r="E18" s="122">
        <v>1.4583333333333333</v>
      </c>
    </row>
    <row r="19" spans="1:5">
      <c r="A19" s="39">
        <v>18</v>
      </c>
      <c r="B19" s="113"/>
      <c r="C19" s="103"/>
      <c r="D19" s="113"/>
      <c r="E19" s="122">
        <v>1.4583333333333333</v>
      </c>
    </row>
    <row r="20" spans="1:5">
      <c r="A20" s="39">
        <v>19</v>
      </c>
      <c r="B20" s="113"/>
      <c r="C20" s="104"/>
      <c r="D20" s="113"/>
      <c r="E20" s="122">
        <v>1.4583333333333333</v>
      </c>
    </row>
    <row r="21" spans="1:5">
      <c r="A21" s="39">
        <v>20</v>
      </c>
      <c r="B21" s="113"/>
      <c r="C21" s="103"/>
      <c r="D21" s="113"/>
      <c r="E21" s="122">
        <v>1.4583333333333333</v>
      </c>
    </row>
    <row r="22" spans="1:5">
      <c r="A22" s="39">
        <v>21</v>
      </c>
      <c r="B22" s="113"/>
      <c r="C22" s="104"/>
      <c r="D22" s="113"/>
      <c r="E22" s="122">
        <v>1.4583333333333333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BR23"/>
  <sheetViews>
    <sheetView workbookViewId="0">
      <pane ySplit="2" topLeftCell="A3" activePane="bottomLeft" state="frozen"/>
      <selection pane="bottomLeft" activeCell="E4" sqref="E4"/>
    </sheetView>
  </sheetViews>
  <sheetFormatPr baseColWidth="10" defaultRowHeight="14" x14ac:dyDescent="0"/>
  <cols>
    <col min="4" max="5" width="31.83203125" customWidth="1"/>
    <col min="6" max="6" width="24.83203125" bestFit="1" customWidth="1"/>
    <col min="7" max="8" width="11.83203125" customWidth="1"/>
    <col min="9" max="9" width="11.33203125" customWidth="1"/>
    <col min="12" max="12" width="14.5" customWidth="1"/>
    <col min="13" max="13" width="12" customWidth="1"/>
    <col min="14" max="14" width="13" customWidth="1"/>
    <col min="15" max="15" width="19.33203125" customWidth="1"/>
    <col min="16" max="16" width="14.5" customWidth="1"/>
    <col min="17" max="17" width="12" customWidth="1"/>
    <col min="19" max="19" width="19.33203125" customWidth="1"/>
    <col min="20" max="20" width="14.5" customWidth="1"/>
    <col min="21" max="21" width="12" customWidth="1"/>
    <col min="23" max="23" width="19.33203125" customWidth="1"/>
    <col min="24" max="24" width="14.5" customWidth="1"/>
    <col min="25" max="25" width="12" customWidth="1"/>
    <col min="27" max="27" width="19.33203125" customWidth="1"/>
    <col min="28" max="28" width="14.5" customWidth="1"/>
    <col min="29" max="29" width="12" customWidth="1"/>
    <col min="31" max="31" width="19.33203125" customWidth="1"/>
    <col min="32" max="32" width="14.5" customWidth="1"/>
    <col min="33" max="33" width="12" customWidth="1"/>
    <col min="35" max="35" width="19.33203125" customWidth="1"/>
    <col min="36" max="36" width="14.5" customWidth="1"/>
    <col min="37" max="37" width="12" customWidth="1"/>
    <col min="39" max="39" width="19.33203125" customWidth="1"/>
    <col min="40" max="40" width="14.5" customWidth="1"/>
    <col min="41" max="41" width="12" customWidth="1"/>
    <col min="43" max="43" width="19.33203125" customWidth="1"/>
    <col min="44" max="44" width="14.5" customWidth="1"/>
    <col min="45" max="45" width="12" customWidth="1"/>
    <col min="47" max="47" width="19.33203125" customWidth="1"/>
    <col min="48" max="48" width="15.5" customWidth="1"/>
    <col min="49" max="49" width="13" customWidth="1"/>
    <col min="57" max="57" width="13.6640625" customWidth="1"/>
    <col min="58" max="58" width="12.5" customWidth="1"/>
    <col min="59" max="59" width="11.5" customWidth="1"/>
    <col min="60" max="60" width="13.5" customWidth="1"/>
    <col min="61" max="61" width="21.33203125" customWidth="1"/>
    <col min="62" max="62" width="19.33203125" customWidth="1"/>
    <col min="63" max="63" width="24.33203125" customWidth="1"/>
    <col min="65" max="65" width="14.6640625" customWidth="1"/>
    <col min="66" max="66" width="16" customWidth="1"/>
    <col min="67" max="67" width="15" bestFit="1" customWidth="1"/>
    <col min="68" max="68" width="11.33203125" bestFit="1" customWidth="1"/>
    <col min="69" max="69" width="12.83203125" bestFit="1" customWidth="1"/>
    <col min="70" max="70" width="11.1640625" bestFit="1" customWidth="1"/>
  </cols>
  <sheetData>
    <row r="1" spans="1:70" ht="46" customHeight="1">
      <c r="A1" s="41"/>
      <c r="B1" s="41"/>
      <c r="C1" s="41"/>
      <c r="D1" s="42"/>
      <c r="E1" s="42"/>
      <c r="F1" s="41"/>
      <c r="G1" s="41"/>
      <c r="H1" s="41"/>
      <c r="I1" s="41"/>
      <c r="J1" s="41"/>
      <c r="K1" s="41"/>
      <c r="L1" s="101"/>
      <c r="M1" s="100" t="s">
        <v>43</v>
      </c>
      <c r="N1" s="93"/>
      <c r="O1" s="41"/>
      <c r="P1" s="101"/>
      <c r="Q1" s="100" t="s">
        <v>44</v>
      </c>
      <c r="R1" s="93"/>
      <c r="S1" s="43"/>
      <c r="T1" s="101"/>
      <c r="U1" s="100" t="s">
        <v>45</v>
      </c>
      <c r="V1" s="93"/>
      <c r="W1" s="43"/>
      <c r="X1" s="101"/>
      <c r="Y1" s="100" t="s">
        <v>46</v>
      </c>
      <c r="Z1" s="93"/>
      <c r="AA1" s="43"/>
      <c r="AB1" s="101"/>
      <c r="AC1" s="100" t="s">
        <v>47</v>
      </c>
      <c r="AD1" s="93"/>
      <c r="AE1" s="43"/>
      <c r="AF1" s="101"/>
      <c r="AG1" s="100" t="s">
        <v>48</v>
      </c>
      <c r="AH1" s="93"/>
      <c r="AI1" s="43"/>
      <c r="AJ1" s="94"/>
      <c r="AK1" s="95" t="s">
        <v>49</v>
      </c>
      <c r="AL1" s="96"/>
      <c r="AM1" s="97"/>
      <c r="AN1" s="94"/>
      <c r="AO1" s="95" t="s">
        <v>50</v>
      </c>
      <c r="AP1" s="96"/>
      <c r="AQ1" s="98"/>
      <c r="AR1" s="94"/>
      <c r="AS1" s="95" t="s">
        <v>51</v>
      </c>
      <c r="AT1" s="96"/>
      <c r="AU1" s="43"/>
      <c r="AV1" s="94"/>
      <c r="AW1" s="95" t="s">
        <v>52</v>
      </c>
      <c r="AX1" s="96"/>
      <c r="AY1" s="28"/>
      <c r="AZ1" s="29" t="s">
        <v>53</v>
      </c>
      <c r="BA1" s="30"/>
      <c r="BB1" s="28"/>
      <c r="BC1" s="29" t="s">
        <v>54</v>
      </c>
      <c r="BD1" s="30"/>
      <c r="BE1" s="41"/>
      <c r="BF1" s="41"/>
      <c r="BG1" s="41"/>
      <c r="BH1" s="41"/>
      <c r="BI1" s="41"/>
      <c r="BJ1" s="41"/>
      <c r="BK1" s="41"/>
      <c r="BL1" s="41"/>
      <c r="BM1" s="41"/>
      <c r="BN1" s="41"/>
      <c r="BO1" s="44"/>
      <c r="BP1" s="44"/>
      <c r="BQ1" s="41"/>
      <c r="BR1" s="41"/>
    </row>
    <row r="2" spans="1:70" ht="42">
      <c r="A2" s="107" t="s">
        <v>55</v>
      </c>
      <c r="B2" s="45" t="s">
        <v>56</v>
      </c>
      <c r="C2" s="45" t="s">
        <v>57</v>
      </c>
      <c r="D2" s="46" t="s">
        <v>58</v>
      </c>
      <c r="E2" s="145" t="s">
        <v>59</v>
      </c>
      <c r="F2" s="45" t="s">
        <v>128</v>
      </c>
      <c r="G2" s="45" t="s">
        <v>127</v>
      </c>
      <c r="H2" s="45" t="s">
        <v>60</v>
      </c>
      <c r="I2" s="45" t="s">
        <v>61</v>
      </c>
      <c r="J2" s="45" t="s">
        <v>62</v>
      </c>
      <c r="K2" s="45" t="s">
        <v>63</v>
      </c>
      <c r="L2" s="47" t="s">
        <v>64</v>
      </c>
      <c r="M2" s="47" t="s">
        <v>65</v>
      </c>
      <c r="N2" s="47" t="s">
        <v>66</v>
      </c>
      <c r="O2" s="47" t="s">
        <v>67</v>
      </c>
      <c r="P2" s="47" t="s">
        <v>68</v>
      </c>
      <c r="Q2" s="47" t="s">
        <v>69</v>
      </c>
      <c r="R2" s="47" t="s">
        <v>70</v>
      </c>
      <c r="S2" s="47" t="s">
        <v>71</v>
      </c>
      <c r="T2" s="47" t="s">
        <v>72</v>
      </c>
      <c r="U2" s="47" t="s">
        <v>73</v>
      </c>
      <c r="V2" s="47" t="s">
        <v>74</v>
      </c>
      <c r="W2" s="47" t="s">
        <v>75</v>
      </c>
      <c r="X2" s="47" t="s">
        <v>76</v>
      </c>
      <c r="Y2" s="47" t="s">
        <v>77</v>
      </c>
      <c r="Z2" s="47" t="s">
        <v>78</v>
      </c>
      <c r="AA2" s="47" t="s">
        <v>79</v>
      </c>
      <c r="AB2" s="47" t="s">
        <v>80</v>
      </c>
      <c r="AC2" s="47" t="s">
        <v>81</v>
      </c>
      <c r="AD2" s="47" t="s">
        <v>82</v>
      </c>
      <c r="AE2" s="47" t="s">
        <v>83</v>
      </c>
      <c r="AF2" s="47" t="s">
        <v>84</v>
      </c>
      <c r="AG2" s="47" t="s">
        <v>85</v>
      </c>
      <c r="AH2" s="47" t="s">
        <v>86</v>
      </c>
      <c r="AI2" s="47" t="s">
        <v>87</v>
      </c>
      <c r="AJ2" s="47" t="s">
        <v>88</v>
      </c>
      <c r="AK2" s="47" t="s">
        <v>89</v>
      </c>
      <c r="AL2" s="47" t="s">
        <v>90</v>
      </c>
      <c r="AM2" s="47" t="s">
        <v>91</v>
      </c>
      <c r="AN2" s="99" t="s">
        <v>92</v>
      </c>
      <c r="AO2" s="99" t="s">
        <v>93</v>
      </c>
      <c r="AP2" s="99" t="s">
        <v>94</v>
      </c>
      <c r="AQ2" s="47" t="s">
        <v>95</v>
      </c>
      <c r="AR2" s="47" t="s">
        <v>96</v>
      </c>
      <c r="AS2" s="47" t="s">
        <v>97</v>
      </c>
      <c r="AT2" s="47" t="s">
        <v>98</v>
      </c>
      <c r="AU2" s="47" t="s">
        <v>99</v>
      </c>
      <c r="AV2" s="47" t="s">
        <v>100</v>
      </c>
      <c r="AW2" s="47" t="s">
        <v>101</v>
      </c>
      <c r="AX2" s="47" t="s">
        <v>102</v>
      </c>
      <c r="AY2" s="48" t="s">
        <v>103</v>
      </c>
      <c r="AZ2" s="47" t="s">
        <v>104</v>
      </c>
      <c r="BA2" s="48" t="s">
        <v>105</v>
      </c>
      <c r="BB2" s="48" t="s">
        <v>106</v>
      </c>
      <c r="BC2" s="47" t="s">
        <v>107</v>
      </c>
      <c r="BD2" s="47" t="s">
        <v>108</v>
      </c>
      <c r="BE2" s="92" t="s">
        <v>109</v>
      </c>
      <c r="BF2" s="49" t="s">
        <v>110</v>
      </c>
      <c r="BG2" s="50" t="s">
        <v>111</v>
      </c>
      <c r="BH2" s="50" t="s">
        <v>112</v>
      </c>
      <c r="BI2" s="50" t="s">
        <v>113</v>
      </c>
      <c r="BJ2" s="51" t="s">
        <v>114</v>
      </c>
      <c r="BK2" s="50" t="s">
        <v>115</v>
      </c>
      <c r="BL2" s="41"/>
      <c r="BM2" s="52" t="s">
        <v>116</v>
      </c>
      <c r="BN2" s="52" t="s">
        <v>117</v>
      </c>
      <c r="BO2" s="53" t="s">
        <v>118</v>
      </c>
      <c r="BP2" s="53" t="s">
        <v>119</v>
      </c>
      <c r="BQ2" s="53" t="s">
        <v>120</v>
      </c>
      <c r="BR2" s="53" t="s">
        <v>121</v>
      </c>
    </row>
    <row r="3" spans="1:70">
      <c r="A3" s="108">
        <f t="shared" ref="A3:A23" si="0">IF(D3="","",$D3)</f>
        <v>43344</v>
      </c>
      <c r="B3" s="54">
        <f t="shared" ref="B3:B23" si="1">IF(D3="","",D3)</f>
        <v>43344</v>
      </c>
      <c r="C3" s="55">
        <f t="shared" ref="C3:C23" si="2">IF(D3="","",WEEKNUM(D3,2))</f>
        <v>35</v>
      </c>
      <c r="D3" s="56">
        <v>43344</v>
      </c>
      <c r="E3" s="106" t="s">
        <v>142</v>
      </c>
      <c r="F3" s="146" t="str">
        <f t="shared" ref="F3:F23" si="3">CONCATENATE($E3,$D3)</f>
        <v>JACKSON43344</v>
      </c>
      <c r="G3" s="120"/>
      <c r="H3" s="57"/>
      <c r="I3" s="57"/>
      <c r="J3" s="57"/>
      <c r="K3" s="58">
        <f t="shared" ref="K3:K23" si="4">J3-I3</f>
        <v>0</v>
      </c>
      <c r="L3" s="59"/>
      <c r="M3" s="168"/>
      <c r="N3" s="60">
        <f>IF(M3="",0,M3-L3)</f>
        <v>0</v>
      </c>
      <c r="O3" s="60">
        <f>IF(P3="",0,P3-M3)</f>
        <v>0</v>
      </c>
      <c r="P3" s="59"/>
      <c r="Q3" s="59"/>
      <c r="R3" s="60">
        <f>IF(Q3="",0,Q3-P3)</f>
        <v>0</v>
      </c>
      <c r="S3" s="60">
        <f>IF(T3="",0,T3-Q3)</f>
        <v>0</v>
      </c>
      <c r="T3" s="59"/>
      <c r="U3" s="59"/>
      <c r="V3" s="60">
        <f>IF(U3="",0,U3-T3)</f>
        <v>0</v>
      </c>
      <c r="W3" s="60">
        <f>IF(X3="",0,X3-U3)</f>
        <v>0</v>
      </c>
      <c r="X3" s="59"/>
      <c r="Y3" s="59"/>
      <c r="Z3" s="60">
        <f>IF(Y3="",0,Y3-X3)</f>
        <v>0</v>
      </c>
      <c r="AA3" s="60">
        <f>IF(AB3="",0,AB3-Y3)</f>
        <v>0</v>
      </c>
      <c r="AB3" s="59"/>
      <c r="AC3" s="59"/>
      <c r="AD3" s="60">
        <f t="shared" ref="AD3:AD22" si="5">IF(AC3="",0,AC3-AB3)</f>
        <v>0</v>
      </c>
      <c r="AE3" s="60">
        <f t="shared" ref="AE3:AE22" si="6">IF(AF3="",0,AF3-AC3)</f>
        <v>0</v>
      </c>
      <c r="AF3" s="59"/>
      <c r="AG3" s="59"/>
      <c r="AH3" s="60">
        <f>IF(AG3="",0,AG3-AF3)</f>
        <v>0</v>
      </c>
      <c r="AI3" s="60">
        <f>IF(AJ3="",0,AJ3-AG3)</f>
        <v>0</v>
      </c>
      <c r="AJ3" s="61"/>
      <c r="AK3" s="61"/>
      <c r="AL3" s="60">
        <f>IF(AK3="",0,AK3-AJ3)</f>
        <v>0</v>
      </c>
      <c r="AM3" s="60">
        <f>IF(AN3="",0,AN3-AK3)</f>
        <v>0</v>
      </c>
      <c r="AN3" s="61"/>
      <c r="AO3" s="61"/>
      <c r="AP3" s="60">
        <f>IF(AO3="",0,AO3-AN3)</f>
        <v>0</v>
      </c>
      <c r="AQ3" s="60">
        <f t="shared" ref="AQ3:AQ22" si="7">IF(AR3="",0,AR3-AO3)</f>
        <v>0</v>
      </c>
      <c r="AR3" s="61"/>
      <c r="AS3" s="61"/>
      <c r="AT3" s="60">
        <f>IF(AS3="",0,AS3-AR3)</f>
        <v>0</v>
      </c>
      <c r="AU3" s="60">
        <f>IF(AV3="",0,AV3-AS3)</f>
        <v>0</v>
      </c>
      <c r="AV3" s="61"/>
      <c r="AW3" s="61"/>
      <c r="AX3" s="60">
        <f t="shared" ref="AX3:AX23" si="8">IF(AW3="",0,AW3-AV3)</f>
        <v>0</v>
      </c>
      <c r="AY3" s="61"/>
      <c r="AZ3" s="61"/>
      <c r="BA3" s="62">
        <f>IF(AZ3="",0,AZ3-AY3)</f>
        <v>0</v>
      </c>
      <c r="BB3" s="61"/>
      <c r="BC3" s="61"/>
      <c r="BD3" s="62">
        <f>IF(BC3="",0,BC3-BB3)</f>
        <v>0</v>
      </c>
      <c r="BE3" s="62">
        <f t="shared" ref="BE3:BE22" si="9">BA3+BD3</f>
        <v>0</v>
      </c>
      <c r="BF3" s="60" t="str">
        <f t="shared" ref="BF3:BF23" si="10">IF(BJ3&gt;$BO$3,"Infraction","")</f>
        <v/>
      </c>
      <c r="BG3" s="63" t="str">
        <f t="shared" ref="BG3:BG23" si="11">IF(BJ3&gt;=$BP$3,IF(AY3="","Infraction",IF(AY3-L3&lt;$BP$3,IF(BA3&gt;=$BR$3,"",IF(BB3="","Infraction",IF(BB3-L3&lt;$BP$3,IF(BE3&gt;=$BR$3,"","Infraction"),"Infraction"))),"Infraction")),"")</f>
        <v/>
      </c>
      <c r="BH3" s="63" t="str">
        <f>IF(BI3&gt;=$BQ$3,IF(AY3="","Infraction",IF(AY3-M3-BM3&lt;=$BQ$3,IF(BA3&lt;$BR$5,"Infraction",IF(BA3&gt;=$BR$4,"",IF(BB3="","Infraction",IF(BB3-M3-BN3&lt;=$BQ$3,IF(BD3&lt;$BR$3,"Infraction",IF(BE3&gt;=$BR$4,"","Infraction")),"Infraction")))),"Infraction")),"")</f>
        <v/>
      </c>
      <c r="BI3" s="64">
        <f t="shared" ref="BI3:BI23" si="12">O3+S3+W3+AA3+AE3+AI3+AM3+AQ3</f>
        <v>0</v>
      </c>
      <c r="BJ3" s="65">
        <f t="shared" ref="BJ3:BJ23" si="13">(AT3+AQ3+AP3+AM3+AL3+AI3+AH3+AE3+AD3+AA3+Z3+W3+V3+S3+R3+O3+N3)</f>
        <v>0</v>
      </c>
      <c r="BK3" s="64">
        <f t="shared" ref="BK3:BK23" si="14">R3+V3+Z3+AD3+AH3+AL3+AP3+AT3+N3</f>
        <v>0</v>
      </c>
      <c r="BL3" s="25"/>
      <c r="BM3" s="26" t="str">
        <f>IF(P3&lt;AY3,IF(T3&lt;AY3,IF(X3&lt;AY3,IF(AB3&lt;AY3,IF(AF3&lt;AY3,IF(AJ3&lt;AY3,IF(AN3&lt;AY3,IF(AR3&lt;AY3,IF(AV3&lt;AY3,R3+V3+Z3+AD3+AH3+AL3+AP3+AT3,R3+V3+Z3+AD3+AH3+AL3+AP3+AT3),R3+V3+Z3+AD3+AH3+AL3+AP3),R3+V3+Z3+AD3+AH3+AL3),R3+V3+Z3+AD3+AH3),R3+V3+Z3+AD3),R3+V3+Z3),R3+V3),R3),"0")</f>
        <v>0</v>
      </c>
      <c r="BN3" s="27" t="str">
        <f>IF(P3&lt;BB3,IF(T3&lt;BB3,IF(X3&lt;BB3,IF(AB3&lt;BB3,IF(AF3&lt;BB3,IF(AJ3&lt;BB3,IF(AN3&lt;BB3,IF(AR3&lt;BB3,IF(AV3&lt;BB3,R3+V3+Z3+AD3+AH3+AL3+AP3+AT3,R3+V3+Z3+AD3+AH3+AL3+AP3+AT3),R3+V3+Z3+AD3+AH3+AL3+AP3),R3+V3+Z3+AD3+AH3+AL3),R3+V3+Z3+AD3+AH3),R3+V3+Z3+AD3),R3+V3+Z3),R3+V3),R3),"0")</f>
        <v>0</v>
      </c>
      <c r="BO3" s="66">
        <v>0.41666666666666669</v>
      </c>
      <c r="BP3" s="66">
        <v>0.25</v>
      </c>
      <c r="BQ3" s="66">
        <v>0.1875</v>
      </c>
      <c r="BR3" s="66">
        <v>2.0833333333333332E-2</v>
      </c>
    </row>
    <row r="4" spans="1:70">
      <c r="A4" s="109">
        <f t="shared" si="0"/>
        <v>43344</v>
      </c>
      <c r="B4" s="67">
        <f t="shared" si="1"/>
        <v>43344</v>
      </c>
      <c r="C4" s="68">
        <f t="shared" si="2"/>
        <v>35</v>
      </c>
      <c r="D4" s="105">
        <v>43344</v>
      </c>
      <c r="E4" s="114"/>
      <c r="F4" s="146" t="str">
        <f t="shared" si="3"/>
        <v>43344</v>
      </c>
      <c r="G4" s="120"/>
      <c r="H4" s="57"/>
      <c r="I4" s="57"/>
      <c r="J4" s="57"/>
      <c r="K4" s="69">
        <f t="shared" si="4"/>
        <v>0</v>
      </c>
      <c r="L4" s="59"/>
      <c r="M4" s="168"/>
      <c r="N4" s="70">
        <f t="shared" ref="N4:N22" si="15">IF(M4="",0,M4-L4)</f>
        <v>0</v>
      </c>
      <c r="O4" s="70">
        <f t="shared" ref="O4:O22" si="16">IF(P4="",0,P4-M4)</f>
        <v>0</v>
      </c>
      <c r="P4" s="59"/>
      <c r="Q4" s="59"/>
      <c r="R4" s="70">
        <f t="shared" ref="R4:R22" si="17">IF(Q4="",0,Q4-P4)</f>
        <v>0</v>
      </c>
      <c r="S4" s="70">
        <f t="shared" ref="S4:S22" si="18">IF(T4="",0,T4-Q4)</f>
        <v>0</v>
      </c>
      <c r="T4" s="59"/>
      <c r="U4" s="59"/>
      <c r="V4" s="70">
        <f t="shared" ref="V4:V22" si="19">IF(U4="",0,U4-T4)</f>
        <v>0</v>
      </c>
      <c r="W4" s="70">
        <f t="shared" ref="W4:W22" si="20">IF(X4="",0,X4-U4)</f>
        <v>0</v>
      </c>
      <c r="X4" s="59"/>
      <c r="Y4" s="59"/>
      <c r="Z4" s="70">
        <f t="shared" ref="Z4:Z22" si="21">IF(Y4="",0,Y4-X4)</f>
        <v>0</v>
      </c>
      <c r="AA4" s="70">
        <f t="shared" ref="AA4:AA22" si="22">IF(AB4="",0,AB4-Y4)</f>
        <v>0</v>
      </c>
      <c r="AB4" s="59"/>
      <c r="AC4" s="59"/>
      <c r="AD4" s="70">
        <f t="shared" si="5"/>
        <v>0</v>
      </c>
      <c r="AE4" s="70">
        <f t="shared" si="6"/>
        <v>0</v>
      </c>
      <c r="AF4" s="59"/>
      <c r="AG4" s="59"/>
      <c r="AH4" s="70">
        <f t="shared" ref="AH4:AH22" si="23">IF(AG4="",0,AG4-AF4)</f>
        <v>0</v>
      </c>
      <c r="AI4" s="70">
        <f t="shared" ref="AI4:AI22" si="24">IF(AJ4="",0,AJ4-AG4)</f>
        <v>0</v>
      </c>
      <c r="AJ4" s="61"/>
      <c r="AK4" s="61"/>
      <c r="AL4" s="70">
        <f t="shared" ref="AL4:AL22" si="25">IF(AK4="",0,AK4-AJ4)</f>
        <v>0</v>
      </c>
      <c r="AM4" s="70">
        <f t="shared" ref="AM4:AM22" si="26">IF(AN4="",0,AN4-AK4)</f>
        <v>0</v>
      </c>
      <c r="AN4" s="61"/>
      <c r="AO4" s="61"/>
      <c r="AP4" s="70">
        <f t="shared" ref="AP4:AP22" si="27">IF(AO4="",0,AO4-AN4)</f>
        <v>0</v>
      </c>
      <c r="AQ4" s="70">
        <f t="shared" si="7"/>
        <v>0</v>
      </c>
      <c r="AR4" s="61"/>
      <c r="AS4" s="61"/>
      <c r="AT4" s="70">
        <f t="shared" ref="AT4:AT22" si="28">IF(AS4="",0,AS4-AR4)</f>
        <v>0</v>
      </c>
      <c r="AU4" s="70">
        <f t="shared" ref="AU4:AU22" si="29">IF(AV4="",0,AV4-AS4)</f>
        <v>0</v>
      </c>
      <c r="AV4" s="61"/>
      <c r="AW4" s="61"/>
      <c r="AX4" s="70">
        <f t="shared" si="8"/>
        <v>0</v>
      </c>
      <c r="AY4" s="61"/>
      <c r="AZ4" s="61"/>
      <c r="BA4" s="71">
        <f t="shared" ref="BA4:BA22" si="30">IF(AZ4="",0,AZ4-AY4)</f>
        <v>0</v>
      </c>
      <c r="BB4" s="61"/>
      <c r="BC4" s="61"/>
      <c r="BD4" s="71">
        <f t="shared" ref="BD4:BD22" si="31">IF(BC4="",0,BC4-BB4)</f>
        <v>0</v>
      </c>
      <c r="BE4" s="71">
        <f t="shared" si="9"/>
        <v>0</v>
      </c>
      <c r="BF4" s="70" t="str">
        <f t="shared" si="10"/>
        <v/>
      </c>
      <c r="BG4" s="72" t="str">
        <f t="shared" si="11"/>
        <v/>
      </c>
      <c r="BH4" s="63" t="str">
        <f t="shared" ref="BH4:BH23" si="32">IF(BI4&gt;=$BQ$3,IF(AY4="","Infraction",IF(AY4-M4-BM4&lt;=$BQ$3,IF(BA4&lt;$BR$5,"Infraction",IF(BA4&gt;=$BR$4,"",IF(BB4="","Infraction",IF(BB4-M4-BN4&lt;=$BQ$3,IF(BD4&lt;$BR$3,"Infraction",IF(BE4&gt;=$BR$4,"","Infraction")),"Infraction")))),"Infraction")),"")</f>
        <v/>
      </c>
      <c r="BI4" s="73">
        <f t="shared" si="12"/>
        <v>0</v>
      </c>
      <c r="BJ4" s="74">
        <f t="shared" si="13"/>
        <v>0</v>
      </c>
      <c r="BK4" s="73">
        <f t="shared" si="14"/>
        <v>0</v>
      </c>
      <c r="BL4" s="25"/>
      <c r="BM4" s="26" t="str">
        <f t="shared" ref="BM4:BM23" si="33">IF(P4&lt;AY4,IF(T4&lt;AY4,IF(X4&lt;AY4,IF(AB4&lt;AY4,IF(AF4&lt;AY4,IF(AJ4&lt;AY4,IF(AN4&lt;AY4,IF(AR4&lt;AY4,IF(AV4&lt;AY4,R4+V4+Z4+AD4+AH4+AL4+AP4+AT4,R4+V4+Z4+AD4+AH4+AL4+AP4+AT4),R4+V4+Z4+AD4+AH4+AL4+AP4),R4+V4+Z4+AD4+AH4+AL4),R4+V4+Z4+AD4+AH4),R4+V4+Z4+AD4),R4+V4+Z4),R4+V4),R4),"0")</f>
        <v>0</v>
      </c>
      <c r="BN4" s="27" t="str">
        <f t="shared" ref="BN4:BN23" si="34">IF(P4&lt;BB4,IF(T4&lt;BB4,IF(X4&lt;BB4,IF(AB4&lt;BB4,IF(AF4&lt;BB4,IF(AJ4&lt;BB4,IF(AN4&lt;BB4,IF(AR4&lt;BB4,IF(AV4&lt;BB4,R4+V4+Z4+AD4+AH4+AL4+AP4+AT4,R4+V4+Z4+AD4+AH4+AL4+AP4+AT4),R4+V4+Z4+AD4+AH4+AL4+AP4),R4+V4+Z4+AD4+AH4+AL4),R4+V4+Z4+AD4+AH4),R4+V4+Z4+AD4),R4+V4+Z4),R4+V4),R4),"0")</f>
        <v>0</v>
      </c>
      <c r="BO4" s="75"/>
      <c r="BP4" s="75"/>
      <c r="BQ4" s="75"/>
      <c r="BR4" s="66">
        <v>3.125E-2</v>
      </c>
    </row>
    <row r="5" spans="1:70">
      <c r="A5" s="110">
        <f t="shared" si="0"/>
        <v>43344</v>
      </c>
      <c r="B5" s="54">
        <f t="shared" si="1"/>
        <v>43344</v>
      </c>
      <c r="C5" s="55">
        <f t="shared" si="2"/>
        <v>35</v>
      </c>
      <c r="D5" s="56">
        <v>43344</v>
      </c>
      <c r="E5" s="115"/>
      <c r="F5" s="146" t="str">
        <f t="shared" si="3"/>
        <v>43344</v>
      </c>
      <c r="G5" s="121"/>
      <c r="H5" s="57"/>
      <c r="I5" s="57"/>
      <c r="J5" s="57"/>
      <c r="K5" s="58">
        <f t="shared" si="4"/>
        <v>0</v>
      </c>
      <c r="L5" s="59"/>
      <c r="M5" s="168"/>
      <c r="N5" s="60">
        <f t="shared" si="15"/>
        <v>0</v>
      </c>
      <c r="O5" s="60">
        <f t="shared" si="16"/>
        <v>0</v>
      </c>
      <c r="P5" s="59"/>
      <c r="Q5" s="59"/>
      <c r="R5" s="60">
        <f t="shared" si="17"/>
        <v>0</v>
      </c>
      <c r="S5" s="60">
        <f t="shared" si="18"/>
        <v>0</v>
      </c>
      <c r="T5" s="59"/>
      <c r="U5" s="59"/>
      <c r="V5" s="60">
        <f t="shared" si="19"/>
        <v>0</v>
      </c>
      <c r="W5" s="60">
        <f t="shared" si="20"/>
        <v>0</v>
      </c>
      <c r="X5" s="59"/>
      <c r="Y5" s="59"/>
      <c r="Z5" s="60">
        <f t="shared" si="21"/>
        <v>0</v>
      </c>
      <c r="AA5" s="60">
        <f t="shared" si="22"/>
        <v>0</v>
      </c>
      <c r="AB5" s="59"/>
      <c r="AC5" s="59"/>
      <c r="AD5" s="60">
        <f t="shared" si="5"/>
        <v>0</v>
      </c>
      <c r="AE5" s="60">
        <f t="shared" si="6"/>
        <v>0</v>
      </c>
      <c r="AF5" s="59"/>
      <c r="AG5" s="59"/>
      <c r="AH5" s="60">
        <f t="shared" si="23"/>
        <v>0</v>
      </c>
      <c r="AI5" s="60">
        <f t="shared" si="24"/>
        <v>0</v>
      </c>
      <c r="AJ5" s="61"/>
      <c r="AK5" s="61"/>
      <c r="AL5" s="60">
        <f t="shared" si="25"/>
        <v>0</v>
      </c>
      <c r="AM5" s="60">
        <f t="shared" si="26"/>
        <v>0</v>
      </c>
      <c r="AN5" s="61"/>
      <c r="AO5" s="61"/>
      <c r="AP5" s="60">
        <f t="shared" si="27"/>
        <v>0</v>
      </c>
      <c r="AQ5" s="60">
        <f t="shared" si="7"/>
        <v>0</v>
      </c>
      <c r="AR5" s="61"/>
      <c r="AS5" s="61"/>
      <c r="AT5" s="60">
        <f t="shared" si="28"/>
        <v>0</v>
      </c>
      <c r="AU5" s="60">
        <f t="shared" si="29"/>
        <v>0</v>
      </c>
      <c r="AV5" s="61"/>
      <c r="AW5" s="61"/>
      <c r="AX5" s="60">
        <f t="shared" si="8"/>
        <v>0</v>
      </c>
      <c r="AY5" s="61"/>
      <c r="AZ5" s="61"/>
      <c r="BA5" s="62">
        <f t="shared" si="30"/>
        <v>0</v>
      </c>
      <c r="BB5" s="61"/>
      <c r="BC5" s="61"/>
      <c r="BD5" s="62">
        <f t="shared" si="31"/>
        <v>0</v>
      </c>
      <c r="BE5" s="62">
        <f t="shared" si="9"/>
        <v>0</v>
      </c>
      <c r="BF5" s="60" t="str">
        <f t="shared" si="10"/>
        <v/>
      </c>
      <c r="BG5" s="63" t="str">
        <f t="shared" si="11"/>
        <v/>
      </c>
      <c r="BH5" s="63" t="str">
        <f t="shared" si="32"/>
        <v/>
      </c>
      <c r="BI5" s="64">
        <f t="shared" si="12"/>
        <v>0</v>
      </c>
      <c r="BJ5" s="65">
        <f t="shared" si="13"/>
        <v>0</v>
      </c>
      <c r="BK5" s="64">
        <f t="shared" si="14"/>
        <v>0</v>
      </c>
      <c r="BL5" s="25"/>
      <c r="BM5" s="26" t="str">
        <f t="shared" si="33"/>
        <v>0</v>
      </c>
      <c r="BN5" s="27" t="str">
        <f t="shared" si="34"/>
        <v>0</v>
      </c>
      <c r="BO5" s="75"/>
      <c r="BP5" s="75"/>
      <c r="BQ5" s="75"/>
      <c r="BR5" s="66">
        <v>1.0416666666666666E-2</v>
      </c>
    </row>
    <row r="6" spans="1:70">
      <c r="A6" s="109">
        <f t="shared" si="0"/>
        <v>43344</v>
      </c>
      <c r="B6" s="67">
        <f t="shared" si="1"/>
        <v>43344</v>
      </c>
      <c r="C6" s="68">
        <f t="shared" si="2"/>
        <v>35</v>
      </c>
      <c r="D6" s="105">
        <v>43344</v>
      </c>
      <c r="E6" s="114"/>
      <c r="F6" s="146" t="str">
        <f t="shared" si="3"/>
        <v>43344</v>
      </c>
      <c r="G6" s="76"/>
      <c r="H6" s="76"/>
      <c r="I6" s="76"/>
      <c r="J6" s="76"/>
      <c r="K6" s="77">
        <f t="shared" si="4"/>
        <v>0</v>
      </c>
      <c r="L6" s="59"/>
      <c r="M6" s="168"/>
      <c r="N6" s="70">
        <f t="shared" si="15"/>
        <v>0</v>
      </c>
      <c r="O6" s="70">
        <f t="shared" si="16"/>
        <v>0</v>
      </c>
      <c r="P6" s="59"/>
      <c r="Q6" s="59"/>
      <c r="R6" s="70">
        <f t="shared" si="17"/>
        <v>0</v>
      </c>
      <c r="S6" s="70">
        <f t="shared" si="18"/>
        <v>0</v>
      </c>
      <c r="T6" s="59"/>
      <c r="U6" s="59"/>
      <c r="V6" s="70">
        <f t="shared" si="19"/>
        <v>0</v>
      </c>
      <c r="W6" s="70">
        <f t="shared" si="20"/>
        <v>0</v>
      </c>
      <c r="X6" s="59"/>
      <c r="Y6" s="59"/>
      <c r="Z6" s="70">
        <f t="shared" si="21"/>
        <v>0</v>
      </c>
      <c r="AA6" s="70">
        <f t="shared" si="22"/>
        <v>0</v>
      </c>
      <c r="AB6" s="59"/>
      <c r="AC6" s="59"/>
      <c r="AD6" s="70">
        <f t="shared" si="5"/>
        <v>0</v>
      </c>
      <c r="AE6" s="70">
        <f t="shared" si="6"/>
        <v>0</v>
      </c>
      <c r="AF6" s="59"/>
      <c r="AG6" s="59"/>
      <c r="AH6" s="70">
        <f t="shared" si="23"/>
        <v>0</v>
      </c>
      <c r="AI6" s="70">
        <f t="shared" si="24"/>
        <v>0</v>
      </c>
      <c r="AJ6" s="61"/>
      <c r="AK6" s="61"/>
      <c r="AL6" s="70">
        <f t="shared" si="25"/>
        <v>0</v>
      </c>
      <c r="AM6" s="70">
        <f t="shared" si="26"/>
        <v>0</v>
      </c>
      <c r="AN6" s="61"/>
      <c r="AO6" s="61"/>
      <c r="AP6" s="70">
        <f t="shared" si="27"/>
        <v>0</v>
      </c>
      <c r="AQ6" s="70">
        <f t="shared" si="7"/>
        <v>0</v>
      </c>
      <c r="AR6" s="61"/>
      <c r="AS6" s="61"/>
      <c r="AT6" s="70">
        <f t="shared" si="28"/>
        <v>0</v>
      </c>
      <c r="AU6" s="70">
        <f t="shared" si="29"/>
        <v>0</v>
      </c>
      <c r="AV6" s="61"/>
      <c r="AW6" s="61"/>
      <c r="AX6" s="70">
        <f t="shared" si="8"/>
        <v>0</v>
      </c>
      <c r="AY6" s="61"/>
      <c r="AZ6" s="61"/>
      <c r="BA6" s="71">
        <f>IF(AZ6="",0,AZ6-AY6)</f>
        <v>0</v>
      </c>
      <c r="BB6" s="61"/>
      <c r="BC6" s="61"/>
      <c r="BD6" s="71">
        <f t="shared" si="31"/>
        <v>0</v>
      </c>
      <c r="BE6" s="71">
        <f t="shared" si="9"/>
        <v>0</v>
      </c>
      <c r="BF6" s="70" t="str">
        <f t="shared" si="10"/>
        <v/>
      </c>
      <c r="BG6" s="72" t="str">
        <f t="shared" si="11"/>
        <v/>
      </c>
      <c r="BH6" s="63" t="str">
        <f t="shared" si="32"/>
        <v/>
      </c>
      <c r="BI6" s="73">
        <f t="shared" si="12"/>
        <v>0</v>
      </c>
      <c r="BJ6" s="74">
        <f t="shared" si="13"/>
        <v>0</v>
      </c>
      <c r="BK6" s="73">
        <f t="shared" si="14"/>
        <v>0</v>
      </c>
      <c r="BL6" s="25"/>
      <c r="BM6" s="26" t="str">
        <f t="shared" si="33"/>
        <v>0</v>
      </c>
      <c r="BN6" s="27" t="str">
        <f t="shared" si="34"/>
        <v>0</v>
      </c>
      <c r="BO6" s="78"/>
      <c r="BP6" s="78"/>
      <c r="BQ6" s="78"/>
      <c r="BR6" s="78"/>
    </row>
    <row r="7" spans="1:70">
      <c r="A7" s="110">
        <f t="shared" si="0"/>
        <v>43344</v>
      </c>
      <c r="B7" s="54">
        <f t="shared" si="1"/>
        <v>43344</v>
      </c>
      <c r="C7" s="55">
        <f t="shared" si="2"/>
        <v>35</v>
      </c>
      <c r="D7" s="56">
        <v>43344</v>
      </c>
      <c r="E7" s="115"/>
      <c r="F7" s="146" t="str">
        <f t="shared" si="3"/>
        <v>43344</v>
      </c>
      <c r="G7" s="76"/>
      <c r="H7" s="76"/>
      <c r="I7" s="76"/>
      <c r="J7" s="76"/>
      <c r="K7" s="79">
        <f t="shared" si="4"/>
        <v>0</v>
      </c>
      <c r="L7" s="59"/>
      <c r="M7" s="168"/>
      <c r="N7" s="60">
        <f t="shared" si="15"/>
        <v>0</v>
      </c>
      <c r="O7" s="60">
        <f t="shared" si="16"/>
        <v>0</v>
      </c>
      <c r="P7" s="59"/>
      <c r="Q7" s="59"/>
      <c r="R7" s="60">
        <f t="shared" si="17"/>
        <v>0</v>
      </c>
      <c r="S7" s="60">
        <f t="shared" si="18"/>
        <v>0</v>
      </c>
      <c r="T7" s="59"/>
      <c r="U7" s="59"/>
      <c r="V7" s="60">
        <f t="shared" si="19"/>
        <v>0</v>
      </c>
      <c r="W7" s="60">
        <f t="shared" si="20"/>
        <v>0</v>
      </c>
      <c r="X7" s="59"/>
      <c r="Y7" s="59"/>
      <c r="Z7" s="60">
        <f t="shared" si="21"/>
        <v>0</v>
      </c>
      <c r="AA7" s="60">
        <f t="shared" si="22"/>
        <v>0</v>
      </c>
      <c r="AB7" s="59"/>
      <c r="AC7" s="59"/>
      <c r="AD7" s="60">
        <f t="shared" si="5"/>
        <v>0</v>
      </c>
      <c r="AE7" s="60">
        <f t="shared" si="6"/>
        <v>0</v>
      </c>
      <c r="AF7" s="59"/>
      <c r="AG7" s="59"/>
      <c r="AH7" s="60">
        <f t="shared" si="23"/>
        <v>0</v>
      </c>
      <c r="AI7" s="60">
        <f t="shared" si="24"/>
        <v>0</v>
      </c>
      <c r="AJ7" s="61"/>
      <c r="AK7" s="61"/>
      <c r="AL7" s="60">
        <f t="shared" si="25"/>
        <v>0</v>
      </c>
      <c r="AM7" s="60">
        <f t="shared" si="26"/>
        <v>0</v>
      </c>
      <c r="AN7" s="61"/>
      <c r="AO7" s="61"/>
      <c r="AP7" s="60">
        <f t="shared" si="27"/>
        <v>0</v>
      </c>
      <c r="AQ7" s="60">
        <f t="shared" si="7"/>
        <v>0</v>
      </c>
      <c r="AR7" s="61"/>
      <c r="AS7" s="61"/>
      <c r="AT7" s="60">
        <f t="shared" si="28"/>
        <v>0</v>
      </c>
      <c r="AU7" s="60">
        <f t="shared" si="29"/>
        <v>0</v>
      </c>
      <c r="AV7" s="61"/>
      <c r="AW7" s="61"/>
      <c r="AX7" s="60">
        <f t="shared" si="8"/>
        <v>0</v>
      </c>
      <c r="AY7" s="61"/>
      <c r="AZ7" s="61"/>
      <c r="BA7" s="62">
        <f t="shared" si="30"/>
        <v>0</v>
      </c>
      <c r="BB7" s="61"/>
      <c r="BC7" s="61"/>
      <c r="BD7" s="62">
        <f t="shared" si="31"/>
        <v>0</v>
      </c>
      <c r="BE7" s="62">
        <f t="shared" si="9"/>
        <v>0</v>
      </c>
      <c r="BF7" s="60" t="str">
        <f t="shared" si="10"/>
        <v/>
      </c>
      <c r="BG7" s="63" t="str">
        <f t="shared" si="11"/>
        <v/>
      </c>
      <c r="BH7" s="63" t="str">
        <f t="shared" si="32"/>
        <v/>
      </c>
      <c r="BI7" s="64">
        <f t="shared" si="12"/>
        <v>0</v>
      </c>
      <c r="BJ7" s="65">
        <f t="shared" si="13"/>
        <v>0</v>
      </c>
      <c r="BK7" s="64">
        <f t="shared" si="14"/>
        <v>0</v>
      </c>
      <c r="BL7" s="25"/>
      <c r="BM7" s="26" t="str">
        <f t="shared" si="33"/>
        <v>0</v>
      </c>
      <c r="BN7" s="27" t="str">
        <f t="shared" si="34"/>
        <v>0</v>
      </c>
      <c r="BO7" s="78"/>
      <c r="BP7" s="78"/>
      <c r="BQ7" s="78"/>
      <c r="BR7" s="78"/>
    </row>
    <row r="8" spans="1:70">
      <c r="A8" s="109">
        <f t="shared" si="0"/>
        <v>43344</v>
      </c>
      <c r="B8" s="67">
        <f t="shared" si="1"/>
        <v>43344</v>
      </c>
      <c r="C8" s="68">
        <f t="shared" si="2"/>
        <v>35</v>
      </c>
      <c r="D8" s="105">
        <v>43344</v>
      </c>
      <c r="E8" s="114"/>
      <c r="F8" s="146" t="str">
        <f t="shared" si="3"/>
        <v>43344</v>
      </c>
      <c r="G8" s="76"/>
      <c r="H8" s="76"/>
      <c r="I8" s="76"/>
      <c r="J8" s="76"/>
      <c r="K8" s="77">
        <f t="shared" si="4"/>
        <v>0</v>
      </c>
      <c r="L8" s="59"/>
      <c r="M8" s="168"/>
      <c r="N8" s="70">
        <f t="shared" si="15"/>
        <v>0</v>
      </c>
      <c r="O8" s="70">
        <f t="shared" si="16"/>
        <v>0</v>
      </c>
      <c r="P8" s="59"/>
      <c r="Q8" s="59"/>
      <c r="R8" s="70">
        <f t="shared" si="17"/>
        <v>0</v>
      </c>
      <c r="S8" s="70">
        <f t="shared" si="18"/>
        <v>0</v>
      </c>
      <c r="T8" s="59"/>
      <c r="U8" s="59"/>
      <c r="V8" s="70">
        <f t="shared" si="19"/>
        <v>0</v>
      </c>
      <c r="W8" s="70">
        <f t="shared" si="20"/>
        <v>0</v>
      </c>
      <c r="X8" s="59"/>
      <c r="Y8" s="59"/>
      <c r="Z8" s="70">
        <f t="shared" si="21"/>
        <v>0</v>
      </c>
      <c r="AA8" s="70">
        <f t="shared" si="22"/>
        <v>0</v>
      </c>
      <c r="AB8" s="59"/>
      <c r="AC8" s="59"/>
      <c r="AD8" s="70">
        <f t="shared" si="5"/>
        <v>0</v>
      </c>
      <c r="AE8" s="70">
        <f t="shared" si="6"/>
        <v>0</v>
      </c>
      <c r="AF8" s="59"/>
      <c r="AG8" s="59"/>
      <c r="AH8" s="70">
        <f t="shared" si="23"/>
        <v>0</v>
      </c>
      <c r="AI8" s="70">
        <f t="shared" si="24"/>
        <v>0</v>
      </c>
      <c r="AJ8" s="61"/>
      <c r="AK8" s="61"/>
      <c r="AL8" s="70">
        <f t="shared" si="25"/>
        <v>0</v>
      </c>
      <c r="AM8" s="70">
        <f t="shared" si="26"/>
        <v>0</v>
      </c>
      <c r="AN8" s="61"/>
      <c r="AO8" s="61"/>
      <c r="AP8" s="70">
        <f t="shared" si="27"/>
        <v>0</v>
      </c>
      <c r="AQ8" s="70">
        <f t="shared" si="7"/>
        <v>0</v>
      </c>
      <c r="AR8" s="61"/>
      <c r="AS8" s="61"/>
      <c r="AT8" s="70">
        <f t="shared" si="28"/>
        <v>0</v>
      </c>
      <c r="AU8" s="70">
        <f t="shared" si="29"/>
        <v>0</v>
      </c>
      <c r="AV8" s="61"/>
      <c r="AW8" s="61"/>
      <c r="AX8" s="70">
        <f t="shared" si="8"/>
        <v>0</v>
      </c>
      <c r="AY8" s="61"/>
      <c r="AZ8" s="61"/>
      <c r="BA8" s="71">
        <f t="shared" si="30"/>
        <v>0</v>
      </c>
      <c r="BB8" s="61"/>
      <c r="BC8" s="61"/>
      <c r="BD8" s="71">
        <f t="shared" si="31"/>
        <v>0</v>
      </c>
      <c r="BE8" s="71">
        <f t="shared" si="9"/>
        <v>0</v>
      </c>
      <c r="BF8" s="70" t="str">
        <f t="shared" si="10"/>
        <v/>
      </c>
      <c r="BG8" s="72" t="str">
        <f t="shared" si="11"/>
        <v/>
      </c>
      <c r="BH8" s="63" t="str">
        <f t="shared" si="32"/>
        <v/>
      </c>
      <c r="BI8" s="73">
        <f t="shared" si="12"/>
        <v>0</v>
      </c>
      <c r="BJ8" s="74">
        <f t="shared" si="13"/>
        <v>0</v>
      </c>
      <c r="BK8" s="73">
        <f t="shared" si="14"/>
        <v>0</v>
      </c>
      <c r="BL8" s="25"/>
      <c r="BM8" s="26" t="str">
        <f t="shared" si="33"/>
        <v>0</v>
      </c>
      <c r="BN8" s="27" t="str">
        <f t="shared" si="34"/>
        <v>0</v>
      </c>
      <c r="BO8" s="78"/>
      <c r="BP8" s="78"/>
      <c r="BQ8" s="78"/>
      <c r="BR8" s="78"/>
    </row>
    <row r="9" spans="1:70">
      <c r="A9" s="110">
        <f t="shared" si="0"/>
        <v>43344</v>
      </c>
      <c r="B9" s="54">
        <f t="shared" si="1"/>
        <v>43344</v>
      </c>
      <c r="C9" s="55">
        <f t="shared" si="2"/>
        <v>35</v>
      </c>
      <c r="D9" s="56">
        <v>43344</v>
      </c>
      <c r="E9" s="115"/>
      <c r="F9" s="146" t="str">
        <f t="shared" si="3"/>
        <v>43344</v>
      </c>
      <c r="G9" s="76"/>
      <c r="H9" s="76"/>
      <c r="I9" s="76"/>
      <c r="J9" s="76"/>
      <c r="K9" s="79">
        <f t="shared" si="4"/>
        <v>0</v>
      </c>
      <c r="L9" s="59"/>
      <c r="M9" s="168"/>
      <c r="N9" s="60">
        <f t="shared" si="15"/>
        <v>0</v>
      </c>
      <c r="O9" s="60">
        <f t="shared" si="16"/>
        <v>0</v>
      </c>
      <c r="P9" s="59"/>
      <c r="Q9" s="59"/>
      <c r="R9" s="60">
        <f t="shared" si="17"/>
        <v>0</v>
      </c>
      <c r="S9" s="60">
        <f t="shared" si="18"/>
        <v>0</v>
      </c>
      <c r="T9" s="59"/>
      <c r="U9" s="59"/>
      <c r="V9" s="60">
        <f t="shared" si="19"/>
        <v>0</v>
      </c>
      <c r="W9" s="60">
        <f t="shared" si="20"/>
        <v>0</v>
      </c>
      <c r="X9" s="59"/>
      <c r="Y9" s="59"/>
      <c r="Z9" s="60">
        <f t="shared" si="21"/>
        <v>0</v>
      </c>
      <c r="AA9" s="60">
        <f t="shared" si="22"/>
        <v>0</v>
      </c>
      <c r="AB9" s="59"/>
      <c r="AC9" s="59"/>
      <c r="AD9" s="60">
        <f t="shared" si="5"/>
        <v>0</v>
      </c>
      <c r="AE9" s="60">
        <f t="shared" si="6"/>
        <v>0</v>
      </c>
      <c r="AF9" s="59"/>
      <c r="AG9" s="59"/>
      <c r="AH9" s="60">
        <f t="shared" si="23"/>
        <v>0</v>
      </c>
      <c r="AI9" s="60">
        <f t="shared" si="24"/>
        <v>0</v>
      </c>
      <c r="AJ9" s="61"/>
      <c r="AK9" s="61"/>
      <c r="AL9" s="60">
        <f t="shared" si="25"/>
        <v>0</v>
      </c>
      <c r="AM9" s="60">
        <f t="shared" si="26"/>
        <v>0</v>
      </c>
      <c r="AN9" s="61"/>
      <c r="AO9" s="61"/>
      <c r="AP9" s="60">
        <f t="shared" si="27"/>
        <v>0</v>
      </c>
      <c r="AQ9" s="60">
        <f t="shared" si="7"/>
        <v>0</v>
      </c>
      <c r="AR9" s="61"/>
      <c r="AS9" s="61"/>
      <c r="AT9" s="60">
        <f t="shared" si="28"/>
        <v>0</v>
      </c>
      <c r="AU9" s="60">
        <f t="shared" si="29"/>
        <v>0</v>
      </c>
      <c r="AV9" s="61"/>
      <c r="AW9" s="61"/>
      <c r="AX9" s="60">
        <f t="shared" si="8"/>
        <v>0</v>
      </c>
      <c r="AY9" s="61"/>
      <c r="AZ9" s="61"/>
      <c r="BA9" s="62">
        <f t="shared" si="30"/>
        <v>0</v>
      </c>
      <c r="BB9" s="61"/>
      <c r="BC9" s="61"/>
      <c r="BD9" s="62">
        <f t="shared" si="31"/>
        <v>0</v>
      </c>
      <c r="BE9" s="62">
        <f t="shared" si="9"/>
        <v>0</v>
      </c>
      <c r="BF9" s="60" t="str">
        <f t="shared" si="10"/>
        <v/>
      </c>
      <c r="BG9" s="63" t="str">
        <f t="shared" si="11"/>
        <v/>
      </c>
      <c r="BH9" s="63" t="str">
        <f t="shared" si="32"/>
        <v/>
      </c>
      <c r="BI9" s="64">
        <f t="shared" si="12"/>
        <v>0</v>
      </c>
      <c r="BJ9" s="65">
        <f t="shared" si="13"/>
        <v>0</v>
      </c>
      <c r="BK9" s="64">
        <f t="shared" si="14"/>
        <v>0</v>
      </c>
      <c r="BL9" s="25"/>
      <c r="BM9" s="26" t="str">
        <f t="shared" si="33"/>
        <v>0</v>
      </c>
      <c r="BN9" s="27" t="str">
        <f t="shared" si="34"/>
        <v>0</v>
      </c>
      <c r="BO9" s="78"/>
      <c r="BP9" s="78"/>
      <c r="BQ9" s="78"/>
      <c r="BR9" s="78"/>
    </row>
    <row r="10" spans="1:70">
      <c r="A10" s="109">
        <f t="shared" si="0"/>
        <v>43344</v>
      </c>
      <c r="B10" s="67">
        <f t="shared" si="1"/>
        <v>43344</v>
      </c>
      <c r="C10" s="68">
        <f t="shared" si="2"/>
        <v>35</v>
      </c>
      <c r="D10" s="105">
        <v>43344</v>
      </c>
      <c r="E10" s="114"/>
      <c r="F10" s="146" t="str">
        <f t="shared" si="3"/>
        <v>43344</v>
      </c>
      <c r="G10" s="76"/>
      <c r="H10" s="76"/>
      <c r="I10" s="76"/>
      <c r="J10" s="76"/>
      <c r="K10" s="77">
        <f t="shared" si="4"/>
        <v>0</v>
      </c>
      <c r="L10" s="59"/>
      <c r="M10" s="168"/>
      <c r="N10" s="70">
        <f t="shared" si="15"/>
        <v>0</v>
      </c>
      <c r="O10" s="70">
        <f t="shared" si="16"/>
        <v>0</v>
      </c>
      <c r="P10" s="59"/>
      <c r="Q10" s="59"/>
      <c r="R10" s="70">
        <f t="shared" si="17"/>
        <v>0</v>
      </c>
      <c r="S10" s="70">
        <f t="shared" si="18"/>
        <v>0</v>
      </c>
      <c r="T10" s="59"/>
      <c r="U10" s="59"/>
      <c r="V10" s="70">
        <f t="shared" si="19"/>
        <v>0</v>
      </c>
      <c r="W10" s="70">
        <f t="shared" si="20"/>
        <v>0</v>
      </c>
      <c r="X10" s="59"/>
      <c r="Y10" s="59"/>
      <c r="Z10" s="70">
        <f t="shared" si="21"/>
        <v>0</v>
      </c>
      <c r="AA10" s="70">
        <f t="shared" si="22"/>
        <v>0</v>
      </c>
      <c r="AB10" s="59"/>
      <c r="AC10" s="59"/>
      <c r="AD10" s="70">
        <f t="shared" si="5"/>
        <v>0</v>
      </c>
      <c r="AE10" s="70">
        <f t="shared" si="6"/>
        <v>0</v>
      </c>
      <c r="AF10" s="59"/>
      <c r="AG10" s="59"/>
      <c r="AH10" s="70">
        <f t="shared" si="23"/>
        <v>0</v>
      </c>
      <c r="AI10" s="70">
        <f t="shared" si="24"/>
        <v>0</v>
      </c>
      <c r="AJ10" s="61"/>
      <c r="AK10" s="61"/>
      <c r="AL10" s="70">
        <f t="shared" si="25"/>
        <v>0</v>
      </c>
      <c r="AM10" s="70">
        <f t="shared" si="26"/>
        <v>0</v>
      </c>
      <c r="AN10" s="61"/>
      <c r="AO10" s="61"/>
      <c r="AP10" s="70">
        <f t="shared" si="27"/>
        <v>0</v>
      </c>
      <c r="AQ10" s="70">
        <f t="shared" si="7"/>
        <v>0</v>
      </c>
      <c r="AR10" s="61"/>
      <c r="AS10" s="61"/>
      <c r="AT10" s="70">
        <f t="shared" si="28"/>
        <v>0</v>
      </c>
      <c r="AU10" s="70">
        <f t="shared" si="29"/>
        <v>0</v>
      </c>
      <c r="AV10" s="61"/>
      <c r="AW10" s="61"/>
      <c r="AX10" s="70">
        <f t="shared" si="8"/>
        <v>0</v>
      </c>
      <c r="AY10" s="61"/>
      <c r="AZ10" s="61"/>
      <c r="BA10" s="71">
        <f t="shared" si="30"/>
        <v>0</v>
      </c>
      <c r="BB10" s="61"/>
      <c r="BC10" s="61"/>
      <c r="BD10" s="71">
        <f t="shared" si="31"/>
        <v>0</v>
      </c>
      <c r="BE10" s="71">
        <f t="shared" si="9"/>
        <v>0</v>
      </c>
      <c r="BF10" s="70" t="str">
        <f t="shared" si="10"/>
        <v/>
      </c>
      <c r="BG10" s="72" t="str">
        <f t="shared" si="11"/>
        <v/>
      </c>
      <c r="BH10" s="63" t="str">
        <f t="shared" si="32"/>
        <v/>
      </c>
      <c r="BI10" s="73">
        <f t="shared" si="12"/>
        <v>0</v>
      </c>
      <c r="BJ10" s="74">
        <f t="shared" si="13"/>
        <v>0</v>
      </c>
      <c r="BK10" s="73">
        <f t="shared" si="14"/>
        <v>0</v>
      </c>
      <c r="BL10" s="25"/>
      <c r="BM10" s="26" t="str">
        <f t="shared" si="33"/>
        <v>0</v>
      </c>
      <c r="BN10" s="27" t="str">
        <f t="shared" si="34"/>
        <v>0</v>
      </c>
      <c r="BO10" s="78"/>
      <c r="BP10" s="78"/>
      <c r="BQ10" s="78"/>
      <c r="BR10" s="78"/>
    </row>
    <row r="11" spans="1:70">
      <c r="A11" s="110">
        <f t="shared" si="0"/>
        <v>43344</v>
      </c>
      <c r="B11" s="54">
        <f t="shared" si="1"/>
        <v>43344</v>
      </c>
      <c r="C11" s="55">
        <f t="shared" si="2"/>
        <v>35</v>
      </c>
      <c r="D11" s="56">
        <v>43344</v>
      </c>
      <c r="E11" s="115"/>
      <c r="F11" s="146" t="str">
        <f t="shared" si="3"/>
        <v>43344</v>
      </c>
      <c r="G11" s="76"/>
      <c r="H11" s="76"/>
      <c r="I11" s="76"/>
      <c r="J11" s="76"/>
      <c r="K11" s="79">
        <f t="shared" si="4"/>
        <v>0</v>
      </c>
      <c r="L11" s="59"/>
      <c r="M11" s="168"/>
      <c r="N11" s="60">
        <f t="shared" si="15"/>
        <v>0</v>
      </c>
      <c r="O11" s="60">
        <f t="shared" si="16"/>
        <v>0</v>
      </c>
      <c r="P11" s="59"/>
      <c r="Q11" s="59"/>
      <c r="R11" s="60">
        <f t="shared" si="17"/>
        <v>0</v>
      </c>
      <c r="S11" s="60">
        <f t="shared" si="18"/>
        <v>0</v>
      </c>
      <c r="T11" s="59"/>
      <c r="U11" s="59"/>
      <c r="V11" s="60">
        <f t="shared" si="19"/>
        <v>0</v>
      </c>
      <c r="W11" s="60">
        <f t="shared" si="20"/>
        <v>0</v>
      </c>
      <c r="X11" s="59"/>
      <c r="Y11" s="59"/>
      <c r="Z11" s="60">
        <f t="shared" si="21"/>
        <v>0</v>
      </c>
      <c r="AA11" s="60">
        <f t="shared" si="22"/>
        <v>0</v>
      </c>
      <c r="AB11" s="59"/>
      <c r="AC11" s="59"/>
      <c r="AD11" s="60">
        <f t="shared" si="5"/>
        <v>0</v>
      </c>
      <c r="AE11" s="60">
        <f t="shared" si="6"/>
        <v>0</v>
      </c>
      <c r="AF11" s="59"/>
      <c r="AG11" s="59"/>
      <c r="AH11" s="60">
        <f t="shared" si="23"/>
        <v>0</v>
      </c>
      <c r="AI11" s="60">
        <f t="shared" si="24"/>
        <v>0</v>
      </c>
      <c r="AJ11" s="61"/>
      <c r="AK11" s="61"/>
      <c r="AL11" s="60">
        <f t="shared" si="25"/>
        <v>0</v>
      </c>
      <c r="AM11" s="60">
        <f t="shared" si="26"/>
        <v>0</v>
      </c>
      <c r="AN11" s="61"/>
      <c r="AO11" s="61"/>
      <c r="AP11" s="60">
        <f t="shared" si="27"/>
        <v>0</v>
      </c>
      <c r="AQ11" s="60">
        <f t="shared" si="7"/>
        <v>0</v>
      </c>
      <c r="AR11" s="61"/>
      <c r="AS11" s="61"/>
      <c r="AT11" s="60">
        <f t="shared" si="28"/>
        <v>0</v>
      </c>
      <c r="AU11" s="60">
        <f t="shared" si="29"/>
        <v>0</v>
      </c>
      <c r="AV11" s="61"/>
      <c r="AW11" s="61"/>
      <c r="AX11" s="60">
        <f t="shared" si="8"/>
        <v>0</v>
      </c>
      <c r="AY11" s="61"/>
      <c r="AZ11" s="61"/>
      <c r="BA11" s="62">
        <f t="shared" si="30"/>
        <v>0</v>
      </c>
      <c r="BB11" s="61"/>
      <c r="BC11" s="61"/>
      <c r="BD11" s="62">
        <f t="shared" si="31"/>
        <v>0</v>
      </c>
      <c r="BE11" s="62">
        <f t="shared" si="9"/>
        <v>0</v>
      </c>
      <c r="BF11" s="60" t="str">
        <f t="shared" si="10"/>
        <v/>
      </c>
      <c r="BG11" s="63" t="str">
        <f t="shared" si="11"/>
        <v/>
      </c>
      <c r="BH11" s="63" t="str">
        <f t="shared" si="32"/>
        <v/>
      </c>
      <c r="BI11" s="64">
        <f t="shared" si="12"/>
        <v>0</v>
      </c>
      <c r="BJ11" s="65">
        <f t="shared" si="13"/>
        <v>0</v>
      </c>
      <c r="BK11" s="64">
        <f t="shared" si="14"/>
        <v>0</v>
      </c>
      <c r="BL11" s="25"/>
      <c r="BM11" s="26" t="str">
        <f t="shared" si="33"/>
        <v>0</v>
      </c>
      <c r="BN11" s="27" t="str">
        <f t="shared" si="34"/>
        <v>0</v>
      </c>
      <c r="BO11" s="78"/>
      <c r="BP11" s="78"/>
      <c r="BQ11" s="78"/>
      <c r="BR11" s="78"/>
    </row>
    <row r="12" spans="1:70">
      <c r="A12" s="109">
        <f t="shared" si="0"/>
        <v>43344</v>
      </c>
      <c r="B12" s="67">
        <f t="shared" si="1"/>
        <v>43344</v>
      </c>
      <c r="C12" s="68">
        <f t="shared" si="2"/>
        <v>35</v>
      </c>
      <c r="D12" s="105">
        <v>43344</v>
      </c>
      <c r="E12" s="114"/>
      <c r="F12" s="146" t="str">
        <f t="shared" si="3"/>
        <v>43344</v>
      </c>
      <c r="G12" s="76"/>
      <c r="H12" s="76"/>
      <c r="I12" s="76"/>
      <c r="J12" s="76"/>
      <c r="K12" s="77">
        <f t="shared" si="4"/>
        <v>0</v>
      </c>
      <c r="L12" s="59"/>
      <c r="M12" s="168"/>
      <c r="N12" s="70">
        <f t="shared" si="15"/>
        <v>0</v>
      </c>
      <c r="O12" s="70">
        <f t="shared" si="16"/>
        <v>0</v>
      </c>
      <c r="P12" s="59"/>
      <c r="Q12" s="59"/>
      <c r="R12" s="70">
        <f t="shared" si="17"/>
        <v>0</v>
      </c>
      <c r="S12" s="70">
        <f t="shared" si="18"/>
        <v>0</v>
      </c>
      <c r="T12" s="59"/>
      <c r="U12" s="59"/>
      <c r="V12" s="70">
        <f t="shared" si="19"/>
        <v>0</v>
      </c>
      <c r="W12" s="70">
        <f t="shared" si="20"/>
        <v>0</v>
      </c>
      <c r="X12" s="59"/>
      <c r="Y12" s="59"/>
      <c r="Z12" s="70">
        <f t="shared" si="21"/>
        <v>0</v>
      </c>
      <c r="AA12" s="70">
        <f t="shared" si="22"/>
        <v>0</v>
      </c>
      <c r="AB12" s="59"/>
      <c r="AC12" s="59"/>
      <c r="AD12" s="70">
        <f t="shared" si="5"/>
        <v>0</v>
      </c>
      <c r="AE12" s="70">
        <f t="shared" si="6"/>
        <v>0</v>
      </c>
      <c r="AF12" s="59"/>
      <c r="AG12" s="59"/>
      <c r="AH12" s="70">
        <f t="shared" si="23"/>
        <v>0</v>
      </c>
      <c r="AI12" s="70">
        <f t="shared" si="24"/>
        <v>0</v>
      </c>
      <c r="AJ12" s="61"/>
      <c r="AK12" s="61"/>
      <c r="AL12" s="70">
        <f t="shared" si="25"/>
        <v>0</v>
      </c>
      <c r="AM12" s="70">
        <f t="shared" si="26"/>
        <v>0</v>
      </c>
      <c r="AN12" s="61"/>
      <c r="AO12" s="61"/>
      <c r="AP12" s="70">
        <f t="shared" si="27"/>
        <v>0</v>
      </c>
      <c r="AQ12" s="70">
        <f t="shared" si="7"/>
        <v>0</v>
      </c>
      <c r="AR12" s="61"/>
      <c r="AS12" s="61"/>
      <c r="AT12" s="70">
        <f t="shared" si="28"/>
        <v>0</v>
      </c>
      <c r="AU12" s="70">
        <f t="shared" si="29"/>
        <v>0</v>
      </c>
      <c r="AV12" s="61"/>
      <c r="AW12" s="61"/>
      <c r="AX12" s="70">
        <f t="shared" si="8"/>
        <v>0</v>
      </c>
      <c r="AY12" s="61"/>
      <c r="AZ12" s="61"/>
      <c r="BA12" s="71">
        <f t="shared" si="30"/>
        <v>0</v>
      </c>
      <c r="BB12" s="61"/>
      <c r="BC12" s="61"/>
      <c r="BD12" s="71">
        <f t="shared" si="31"/>
        <v>0</v>
      </c>
      <c r="BE12" s="71">
        <f t="shared" si="9"/>
        <v>0</v>
      </c>
      <c r="BF12" s="70" t="str">
        <f t="shared" si="10"/>
        <v/>
      </c>
      <c r="BG12" s="72" t="str">
        <f t="shared" si="11"/>
        <v/>
      </c>
      <c r="BH12" s="63" t="str">
        <f t="shared" si="32"/>
        <v/>
      </c>
      <c r="BI12" s="73">
        <f t="shared" si="12"/>
        <v>0</v>
      </c>
      <c r="BJ12" s="74">
        <f t="shared" si="13"/>
        <v>0</v>
      </c>
      <c r="BK12" s="73">
        <f t="shared" si="14"/>
        <v>0</v>
      </c>
      <c r="BL12" s="25"/>
      <c r="BM12" s="26" t="str">
        <f t="shared" si="33"/>
        <v>0</v>
      </c>
      <c r="BN12" s="27" t="str">
        <f t="shared" si="34"/>
        <v>0</v>
      </c>
      <c r="BO12" s="78"/>
      <c r="BP12" s="78"/>
      <c r="BQ12" s="78"/>
      <c r="BR12" s="78"/>
    </row>
    <row r="13" spans="1:70">
      <c r="A13" s="110">
        <f t="shared" si="0"/>
        <v>43344</v>
      </c>
      <c r="B13" s="54">
        <f t="shared" si="1"/>
        <v>43344</v>
      </c>
      <c r="C13" s="55">
        <f t="shared" si="2"/>
        <v>35</v>
      </c>
      <c r="D13" s="56">
        <v>43344</v>
      </c>
      <c r="E13" s="115"/>
      <c r="F13" s="146" t="str">
        <f t="shared" si="3"/>
        <v>43344</v>
      </c>
      <c r="G13" s="76"/>
      <c r="H13" s="76"/>
      <c r="I13" s="76"/>
      <c r="J13" s="76"/>
      <c r="K13" s="79">
        <f t="shared" si="4"/>
        <v>0</v>
      </c>
      <c r="L13" s="59"/>
      <c r="M13" s="168"/>
      <c r="N13" s="60">
        <f t="shared" si="15"/>
        <v>0</v>
      </c>
      <c r="O13" s="60">
        <f t="shared" si="16"/>
        <v>0</v>
      </c>
      <c r="P13" s="59"/>
      <c r="Q13" s="59"/>
      <c r="R13" s="60">
        <f t="shared" si="17"/>
        <v>0</v>
      </c>
      <c r="S13" s="60">
        <f t="shared" si="18"/>
        <v>0</v>
      </c>
      <c r="T13" s="59"/>
      <c r="U13" s="59"/>
      <c r="V13" s="60">
        <f t="shared" si="19"/>
        <v>0</v>
      </c>
      <c r="W13" s="60">
        <f t="shared" si="20"/>
        <v>0</v>
      </c>
      <c r="X13" s="59"/>
      <c r="Y13" s="59"/>
      <c r="Z13" s="60">
        <f t="shared" si="21"/>
        <v>0</v>
      </c>
      <c r="AA13" s="60">
        <f t="shared" si="22"/>
        <v>0</v>
      </c>
      <c r="AB13" s="59"/>
      <c r="AC13" s="59"/>
      <c r="AD13" s="60">
        <f t="shared" si="5"/>
        <v>0</v>
      </c>
      <c r="AE13" s="60">
        <f t="shared" si="6"/>
        <v>0</v>
      </c>
      <c r="AF13" s="59"/>
      <c r="AG13" s="59"/>
      <c r="AH13" s="60">
        <f t="shared" si="23"/>
        <v>0</v>
      </c>
      <c r="AI13" s="60">
        <f t="shared" si="24"/>
        <v>0</v>
      </c>
      <c r="AJ13" s="61"/>
      <c r="AK13" s="61"/>
      <c r="AL13" s="60">
        <f t="shared" si="25"/>
        <v>0</v>
      </c>
      <c r="AM13" s="60">
        <f t="shared" si="26"/>
        <v>0</v>
      </c>
      <c r="AN13" s="61"/>
      <c r="AO13" s="61"/>
      <c r="AP13" s="60">
        <f t="shared" si="27"/>
        <v>0</v>
      </c>
      <c r="AQ13" s="60">
        <f t="shared" si="7"/>
        <v>0</v>
      </c>
      <c r="AR13" s="61"/>
      <c r="AS13" s="61"/>
      <c r="AT13" s="60">
        <f t="shared" si="28"/>
        <v>0</v>
      </c>
      <c r="AU13" s="60">
        <f t="shared" si="29"/>
        <v>0</v>
      </c>
      <c r="AV13" s="61"/>
      <c r="AW13" s="61"/>
      <c r="AX13" s="60">
        <f t="shared" si="8"/>
        <v>0</v>
      </c>
      <c r="AY13" s="61"/>
      <c r="AZ13" s="61"/>
      <c r="BA13" s="62">
        <f t="shared" si="30"/>
        <v>0</v>
      </c>
      <c r="BB13" s="61"/>
      <c r="BC13" s="61"/>
      <c r="BD13" s="62">
        <f t="shared" si="31"/>
        <v>0</v>
      </c>
      <c r="BE13" s="62">
        <f t="shared" si="9"/>
        <v>0</v>
      </c>
      <c r="BF13" s="60" t="str">
        <f t="shared" si="10"/>
        <v/>
      </c>
      <c r="BG13" s="63" t="str">
        <f t="shared" si="11"/>
        <v/>
      </c>
      <c r="BH13" s="63" t="str">
        <f t="shared" si="32"/>
        <v/>
      </c>
      <c r="BI13" s="64">
        <f t="shared" si="12"/>
        <v>0</v>
      </c>
      <c r="BJ13" s="65">
        <f t="shared" si="13"/>
        <v>0</v>
      </c>
      <c r="BK13" s="64">
        <f t="shared" si="14"/>
        <v>0</v>
      </c>
      <c r="BL13" s="25"/>
      <c r="BM13" s="26" t="str">
        <f t="shared" si="33"/>
        <v>0</v>
      </c>
      <c r="BN13" s="27" t="str">
        <f t="shared" si="34"/>
        <v>0</v>
      </c>
      <c r="BO13" s="78"/>
      <c r="BP13" s="78"/>
      <c r="BQ13" s="78"/>
      <c r="BR13" s="78"/>
    </row>
    <row r="14" spans="1:70">
      <c r="A14" s="109">
        <f t="shared" si="0"/>
        <v>43344</v>
      </c>
      <c r="B14" s="67">
        <f t="shared" si="1"/>
        <v>43344</v>
      </c>
      <c r="C14" s="68">
        <f t="shared" si="2"/>
        <v>35</v>
      </c>
      <c r="D14" s="105">
        <v>43344</v>
      </c>
      <c r="E14" s="114"/>
      <c r="F14" s="146" t="str">
        <f t="shared" si="3"/>
        <v>43344</v>
      </c>
      <c r="G14" s="76"/>
      <c r="H14" s="76"/>
      <c r="I14" s="76"/>
      <c r="J14" s="76"/>
      <c r="K14" s="77">
        <f t="shared" si="4"/>
        <v>0</v>
      </c>
      <c r="L14" s="59"/>
      <c r="M14" s="168"/>
      <c r="N14" s="70">
        <f t="shared" si="15"/>
        <v>0</v>
      </c>
      <c r="O14" s="70">
        <f t="shared" si="16"/>
        <v>0</v>
      </c>
      <c r="P14" s="59"/>
      <c r="Q14" s="59"/>
      <c r="R14" s="70">
        <f t="shared" si="17"/>
        <v>0</v>
      </c>
      <c r="S14" s="70">
        <f t="shared" si="18"/>
        <v>0</v>
      </c>
      <c r="T14" s="59"/>
      <c r="U14" s="59"/>
      <c r="V14" s="70">
        <f t="shared" si="19"/>
        <v>0</v>
      </c>
      <c r="W14" s="70">
        <f t="shared" si="20"/>
        <v>0</v>
      </c>
      <c r="X14" s="59"/>
      <c r="Y14" s="59"/>
      <c r="Z14" s="70">
        <f t="shared" si="21"/>
        <v>0</v>
      </c>
      <c r="AA14" s="70">
        <f t="shared" si="22"/>
        <v>0</v>
      </c>
      <c r="AB14" s="59"/>
      <c r="AC14" s="59"/>
      <c r="AD14" s="70">
        <f t="shared" si="5"/>
        <v>0</v>
      </c>
      <c r="AE14" s="70">
        <f t="shared" si="6"/>
        <v>0</v>
      </c>
      <c r="AF14" s="59"/>
      <c r="AG14" s="59"/>
      <c r="AH14" s="70">
        <f t="shared" si="23"/>
        <v>0</v>
      </c>
      <c r="AI14" s="70">
        <f t="shared" si="24"/>
        <v>0</v>
      </c>
      <c r="AJ14" s="61"/>
      <c r="AK14" s="61"/>
      <c r="AL14" s="70">
        <f t="shared" si="25"/>
        <v>0</v>
      </c>
      <c r="AM14" s="70">
        <f t="shared" si="26"/>
        <v>0</v>
      </c>
      <c r="AN14" s="61"/>
      <c r="AO14" s="61"/>
      <c r="AP14" s="70">
        <f t="shared" si="27"/>
        <v>0</v>
      </c>
      <c r="AQ14" s="70">
        <f t="shared" si="7"/>
        <v>0</v>
      </c>
      <c r="AR14" s="61"/>
      <c r="AS14" s="61"/>
      <c r="AT14" s="70">
        <f t="shared" si="28"/>
        <v>0</v>
      </c>
      <c r="AU14" s="70">
        <f t="shared" si="29"/>
        <v>0</v>
      </c>
      <c r="AV14" s="61"/>
      <c r="AW14" s="61"/>
      <c r="AX14" s="70">
        <f t="shared" si="8"/>
        <v>0</v>
      </c>
      <c r="AY14" s="61"/>
      <c r="AZ14" s="61"/>
      <c r="BA14" s="71">
        <f t="shared" si="30"/>
        <v>0</v>
      </c>
      <c r="BB14" s="61"/>
      <c r="BC14" s="61"/>
      <c r="BD14" s="71">
        <f t="shared" si="31"/>
        <v>0</v>
      </c>
      <c r="BE14" s="71">
        <f t="shared" si="9"/>
        <v>0</v>
      </c>
      <c r="BF14" s="70" t="str">
        <f t="shared" si="10"/>
        <v/>
      </c>
      <c r="BG14" s="72" t="str">
        <f t="shared" si="11"/>
        <v/>
      </c>
      <c r="BH14" s="63" t="str">
        <f t="shared" si="32"/>
        <v/>
      </c>
      <c r="BI14" s="73">
        <f t="shared" si="12"/>
        <v>0</v>
      </c>
      <c r="BJ14" s="74">
        <f t="shared" si="13"/>
        <v>0</v>
      </c>
      <c r="BK14" s="73">
        <f t="shared" si="14"/>
        <v>0</v>
      </c>
      <c r="BL14" s="25"/>
      <c r="BM14" s="26" t="str">
        <f t="shared" si="33"/>
        <v>0</v>
      </c>
      <c r="BN14" s="27" t="str">
        <f t="shared" si="34"/>
        <v>0</v>
      </c>
      <c r="BO14" s="78"/>
      <c r="BP14" s="78"/>
      <c r="BQ14" s="78"/>
      <c r="BR14" s="78"/>
    </row>
    <row r="15" spans="1:70">
      <c r="A15" s="110">
        <f t="shared" si="0"/>
        <v>43344</v>
      </c>
      <c r="B15" s="54">
        <f t="shared" si="1"/>
        <v>43344</v>
      </c>
      <c r="C15" s="55">
        <f t="shared" si="2"/>
        <v>35</v>
      </c>
      <c r="D15" s="56">
        <v>43344</v>
      </c>
      <c r="E15" s="115"/>
      <c r="F15" s="146" t="str">
        <f t="shared" si="3"/>
        <v>43344</v>
      </c>
      <c r="G15" s="76"/>
      <c r="H15" s="76"/>
      <c r="I15" s="76"/>
      <c r="J15" s="76"/>
      <c r="K15" s="79">
        <f t="shared" si="4"/>
        <v>0</v>
      </c>
      <c r="L15" s="59"/>
      <c r="M15" s="168"/>
      <c r="N15" s="60">
        <f t="shared" si="15"/>
        <v>0</v>
      </c>
      <c r="O15" s="60">
        <f t="shared" si="16"/>
        <v>0</v>
      </c>
      <c r="P15" s="59"/>
      <c r="Q15" s="59"/>
      <c r="R15" s="60">
        <f t="shared" si="17"/>
        <v>0</v>
      </c>
      <c r="S15" s="60">
        <f t="shared" si="18"/>
        <v>0</v>
      </c>
      <c r="T15" s="59"/>
      <c r="U15" s="59"/>
      <c r="V15" s="60">
        <f t="shared" si="19"/>
        <v>0</v>
      </c>
      <c r="W15" s="60">
        <f t="shared" si="20"/>
        <v>0</v>
      </c>
      <c r="X15" s="59"/>
      <c r="Y15" s="59"/>
      <c r="Z15" s="60">
        <f t="shared" si="21"/>
        <v>0</v>
      </c>
      <c r="AA15" s="60">
        <f t="shared" si="22"/>
        <v>0</v>
      </c>
      <c r="AB15" s="59"/>
      <c r="AC15" s="59"/>
      <c r="AD15" s="60">
        <f t="shared" si="5"/>
        <v>0</v>
      </c>
      <c r="AE15" s="60">
        <f t="shared" si="6"/>
        <v>0</v>
      </c>
      <c r="AF15" s="59"/>
      <c r="AG15" s="59"/>
      <c r="AH15" s="60">
        <f t="shared" si="23"/>
        <v>0</v>
      </c>
      <c r="AI15" s="60">
        <f t="shared" si="24"/>
        <v>0</v>
      </c>
      <c r="AJ15" s="61"/>
      <c r="AK15" s="61"/>
      <c r="AL15" s="60">
        <f t="shared" si="25"/>
        <v>0</v>
      </c>
      <c r="AM15" s="60">
        <f t="shared" si="26"/>
        <v>0</v>
      </c>
      <c r="AN15" s="61"/>
      <c r="AO15" s="61"/>
      <c r="AP15" s="60">
        <f t="shared" si="27"/>
        <v>0</v>
      </c>
      <c r="AQ15" s="60">
        <f t="shared" si="7"/>
        <v>0</v>
      </c>
      <c r="AR15" s="61"/>
      <c r="AS15" s="61"/>
      <c r="AT15" s="60">
        <f t="shared" si="28"/>
        <v>0</v>
      </c>
      <c r="AU15" s="60">
        <f t="shared" si="29"/>
        <v>0</v>
      </c>
      <c r="AV15" s="61"/>
      <c r="AW15" s="61"/>
      <c r="AX15" s="60">
        <f t="shared" si="8"/>
        <v>0</v>
      </c>
      <c r="AY15" s="61"/>
      <c r="AZ15" s="61"/>
      <c r="BA15" s="62">
        <f t="shared" si="30"/>
        <v>0</v>
      </c>
      <c r="BB15" s="61"/>
      <c r="BC15" s="61"/>
      <c r="BD15" s="62">
        <f t="shared" si="31"/>
        <v>0</v>
      </c>
      <c r="BE15" s="62">
        <f t="shared" si="9"/>
        <v>0</v>
      </c>
      <c r="BF15" s="60" t="str">
        <f t="shared" si="10"/>
        <v/>
      </c>
      <c r="BG15" s="63" t="str">
        <f t="shared" si="11"/>
        <v/>
      </c>
      <c r="BH15" s="63" t="str">
        <f t="shared" si="32"/>
        <v/>
      </c>
      <c r="BI15" s="64">
        <f t="shared" si="12"/>
        <v>0</v>
      </c>
      <c r="BJ15" s="65">
        <f t="shared" si="13"/>
        <v>0</v>
      </c>
      <c r="BK15" s="64">
        <f t="shared" si="14"/>
        <v>0</v>
      </c>
      <c r="BL15" s="25"/>
      <c r="BM15" s="26" t="str">
        <f t="shared" si="33"/>
        <v>0</v>
      </c>
      <c r="BN15" s="27" t="str">
        <f t="shared" si="34"/>
        <v>0</v>
      </c>
      <c r="BO15" s="78"/>
      <c r="BP15" s="78"/>
      <c r="BQ15" s="78"/>
      <c r="BR15" s="78"/>
    </row>
    <row r="16" spans="1:70">
      <c r="A16" s="109">
        <f t="shared" si="0"/>
        <v>43344</v>
      </c>
      <c r="B16" s="67">
        <f t="shared" si="1"/>
        <v>43344</v>
      </c>
      <c r="C16" s="68">
        <f t="shared" si="2"/>
        <v>35</v>
      </c>
      <c r="D16" s="105">
        <v>43344</v>
      </c>
      <c r="E16" s="114"/>
      <c r="F16" s="146" t="str">
        <f t="shared" si="3"/>
        <v>43344</v>
      </c>
      <c r="G16" s="76"/>
      <c r="H16" s="76"/>
      <c r="I16" s="76"/>
      <c r="J16" s="76"/>
      <c r="K16" s="77">
        <f t="shared" si="4"/>
        <v>0</v>
      </c>
      <c r="L16" s="59"/>
      <c r="M16" s="168"/>
      <c r="N16" s="70">
        <f t="shared" si="15"/>
        <v>0</v>
      </c>
      <c r="O16" s="70">
        <f t="shared" si="16"/>
        <v>0</v>
      </c>
      <c r="P16" s="59"/>
      <c r="Q16" s="59"/>
      <c r="R16" s="70">
        <f t="shared" si="17"/>
        <v>0</v>
      </c>
      <c r="S16" s="70">
        <f t="shared" si="18"/>
        <v>0</v>
      </c>
      <c r="T16" s="59"/>
      <c r="U16" s="59"/>
      <c r="V16" s="70">
        <f t="shared" si="19"/>
        <v>0</v>
      </c>
      <c r="W16" s="70">
        <f t="shared" si="20"/>
        <v>0</v>
      </c>
      <c r="X16" s="59"/>
      <c r="Y16" s="59"/>
      <c r="Z16" s="70">
        <f t="shared" si="21"/>
        <v>0</v>
      </c>
      <c r="AA16" s="70">
        <f t="shared" si="22"/>
        <v>0</v>
      </c>
      <c r="AB16" s="59"/>
      <c r="AC16" s="59"/>
      <c r="AD16" s="70">
        <f t="shared" si="5"/>
        <v>0</v>
      </c>
      <c r="AE16" s="70">
        <f t="shared" si="6"/>
        <v>0</v>
      </c>
      <c r="AF16" s="59"/>
      <c r="AG16" s="59"/>
      <c r="AH16" s="70">
        <f t="shared" si="23"/>
        <v>0</v>
      </c>
      <c r="AI16" s="70">
        <f t="shared" si="24"/>
        <v>0</v>
      </c>
      <c r="AJ16" s="61"/>
      <c r="AK16" s="61"/>
      <c r="AL16" s="70">
        <f t="shared" si="25"/>
        <v>0</v>
      </c>
      <c r="AM16" s="70">
        <f t="shared" si="26"/>
        <v>0</v>
      </c>
      <c r="AN16" s="61"/>
      <c r="AO16" s="61"/>
      <c r="AP16" s="70">
        <f t="shared" si="27"/>
        <v>0</v>
      </c>
      <c r="AQ16" s="70">
        <f t="shared" si="7"/>
        <v>0</v>
      </c>
      <c r="AR16" s="61"/>
      <c r="AS16" s="61"/>
      <c r="AT16" s="70">
        <f t="shared" si="28"/>
        <v>0</v>
      </c>
      <c r="AU16" s="70">
        <f t="shared" si="29"/>
        <v>0</v>
      </c>
      <c r="AV16" s="61"/>
      <c r="AW16" s="61"/>
      <c r="AX16" s="70">
        <f t="shared" si="8"/>
        <v>0</v>
      </c>
      <c r="AY16" s="61"/>
      <c r="AZ16" s="61"/>
      <c r="BA16" s="71">
        <f t="shared" si="30"/>
        <v>0</v>
      </c>
      <c r="BB16" s="61"/>
      <c r="BC16" s="61"/>
      <c r="BD16" s="71">
        <f t="shared" si="31"/>
        <v>0</v>
      </c>
      <c r="BE16" s="71">
        <f t="shared" si="9"/>
        <v>0</v>
      </c>
      <c r="BF16" s="70" t="str">
        <f t="shared" si="10"/>
        <v/>
      </c>
      <c r="BG16" s="72" t="str">
        <f t="shared" si="11"/>
        <v/>
      </c>
      <c r="BH16" s="63" t="str">
        <f t="shared" si="32"/>
        <v/>
      </c>
      <c r="BI16" s="73">
        <f t="shared" si="12"/>
        <v>0</v>
      </c>
      <c r="BJ16" s="74">
        <f t="shared" si="13"/>
        <v>0</v>
      </c>
      <c r="BK16" s="73">
        <f t="shared" si="14"/>
        <v>0</v>
      </c>
      <c r="BL16" s="25"/>
      <c r="BM16" s="26" t="str">
        <f t="shared" si="33"/>
        <v>0</v>
      </c>
      <c r="BN16" s="27" t="str">
        <f t="shared" si="34"/>
        <v>0</v>
      </c>
      <c r="BO16" s="78"/>
      <c r="BP16" s="78"/>
      <c r="BQ16" s="78"/>
      <c r="BR16" s="78"/>
    </row>
    <row r="17" spans="1:70">
      <c r="A17" s="110">
        <f t="shared" si="0"/>
        <v>43344</v>
      </c>
      <c r="B17" s="54">
        <f t="shared" si="1"/>
        <v>43344</v>
      </c>
      <c r="C17" s="55">
        <f t="shared" si="2"/>
        <v>35</v>
      </c>
      <c r="D17" s="56">
        <v>43344</v>
      </c>
      <c r="E17" s="115"/>
      <c r="F17" s="146" t="str">
        <f t="shared" si="3"/>
        <v>43344</v>
      </c>
      <c r="G17" s="76"/>
      <c r="H17" s="76"/>
      <c r="I17" s="76"/>
      <c r="J17" s="76"/>
      <c r="K17" s="79">
        <f t="shared" si="4"/>
        <v>0</v>
      </c>
      <c r="L17" s="59"/>
      <c r="M17" s="168"/>
      <c r="N17" s="60">
        <f t="shared" si="15"/>
        <v>0</v>
      </c>
      <c r="O17" s="60">
        <f t="shared" si="16"/>
        <v>0</v>
      </c>
      <c r="P17" s="59"/>
      <c r="Q17" s="59"/>
      <c r="R17" s="60">
        <f t="shared" si="17"/>
        <v>0</v>
      </c>
      <c r="S17" s="60">
        <f t="shared" si="18"/>
        <v>0</v>
      </c>
      <c r="T17" s="59"/>
      <c r="U17" s="59"/>
      <c r="V17" s="60">
        <f t="shared" si="19"/>
        <v>0</v>
      </c>
      <c r="W17" s="60">
        <f t="shared" si="20"/>
        <v>0</v>
      </c>
      <c r="X17" s="59"/>
      <c r="Y17" s="59"/>
      <c r="Z17" s="60">
        <f t="shared" si="21"/>
        <v>0</v>
      </c>
      <c r="AA17" s="60">
        <f t="shared" si="22"/>
        <v>0</v>
      </c>
      <c r="AB17" s="59"/>
      <c r="AC17" s="59"/>
      <c r="AD17" s="60">
        <f t="shared" si="5"/>
        <v>0</v>
      </c>
      <c r="AE17" s="60">
        <f t="shared" si="6"/>
        <v>0</v>
      </c>
      <c r="AF17" s="59"/>
      <c r="AG17" s="59"/>
      <c r="AH17" s="60">
        <f t="shared" si="23"/>
        <v>0</v>
      </c>
      <c r="AI17" s="60">
        <f t="shared" si="24"/>
        <v>0</v>
      </c>
      <c r="AJ17" s="61"/>
      <c r="AK17" s="61"/>
      <c r="AL17" s="60">
        <f t="shared" si="25"/>
        <v>0</v>
      </c>
      <c r="AM17" s="60">
        <f t="shared" si="26"/>
        <v>0</v>
      </c>
      <c r="AN17" s="61"/>
      <c r="AO17" s="61"/>
      <c r="AP17" s="60">
        <f t="shared" si="27"/>
        <v>0</v>
      </c>
      <c r="AQ17" s="60">
        <f t="shared" si="7"/>
        <v>0</v>
      </c>
      <c r="AR17" s="61"/>
      <c r="AS17" s="61"/>
      <c r="AT17" s="60">
        <f t="shared" si="28"/>
        <v>0</v>
      </c>
      <c r="AU17" s="60">
        <f t="shared" si="29"/>
        <v>0</v>
      </c>
      <c r="AV17" s="61"/>
      <c r="AW17" s="61"/>
      <c r="AX17" s="60">
        <f t="shared" si="8"/>
        <v>0</v>
      </c>
      <c r="AY17" s="61"/>
      <c r="AZ17" s="61"/>
      <c r="BA17" s="62">
        <f t="shared" si="30"/>
        <v>0</v>
      </c>
      <c r="BB17" s="61"/>
      <c r="BC17" s="61"/>
      <c r="BD17" s="62">
        <f t="shared" si="31"/>
        <v>0</v>
      </c>
      <c r="BE17" s="62">
        <f t="shared" si="9"/>
        <v>0</v>
      </c>
      <c r="BF17" s="60" t="str">
        <f t="shared" si="10"/>
        <v/>
      </c>
      <c r="BG17" s="63" t="str">
        <f t="shared" si="11"/>
        <v/>
      </c>
      <c r="BH17" s="63" t="str">
        <f t="shared" si="32"/>
        <v/>
      </c>
      <c r="BI17" s="64">
        <f t="shared" si="12"/>
        <v>0</v>
      </c>
      <c r="BJ17" s="65">
        <f t="shared" si="13"/>
        <v>0</v>
      </c>
      <c r="BK17" s="64">
        <f t="shared" si="14"/>
        <v>0</v>
      </c>
      <c r="BL17" s="25"/>
      <c r="BM17" s="26" t="str">
        <f t="shared" si="33"/>
        <v>0</v>
      </c>
      <c r="BN17" s="27" t="str">
        <f t="shared" si="34"/>
        <v>0</v>
      </c>
      <c r="BO17" s="78"/>
      <c r="BP17" s="78"/>
      <c r="BQ17" s="78"/>
      <c r="BR17" s="78"/>
    </row>
    <row r="18" spans="1:70">
      <c r="A18" s="109">
        <f t="shared" si="0"/>
        <v>43344</v>
      </c>
      <c r="B18" s="67">
        <f t="shared" si="1"/>
        <v>43344</v>
      </c>
      <c r="C18" s="68">
        <f t="shared" si="2"/>
        <v>35</v>
      </c>
      <c r="D18" s="105">
        <v>43344</v>
      </c>
      <c r="E18" s="114"/>
      <c r="F18" s="146" t="str">
        <f t="shared" si="3"/>
        <v>43344</v>
      </c>
      <c r="G18" s="76"/>
      <c r="H18" s="76"/>
      <c r="I18" s="76"/>
      <c r="J18" s="76"/>
      <c r="K18" s="77">
        <f t="shared" si="4"/>
        <v>0</v>
      </c>
      <c r="L18" s="59"/>
      <c r="M18" s="168"/>
      <c r="N18" s="70">
        <f t="shared" si="15"/>
        <v>0</v>
      </c>
      <c r="O18" s="70">
        <f t="shared" si="16"/>
        <v>0</v>
      </c>
      <c r="P18" s="59"/>
      <c r="Q18" s="59"/>
      <c r="R18" s="70">
        <f t="shared" si="17"/>
        <v>0</v>
      </c>
      <c r="S18" s="70">
        <f t="shared" si="18"/>
        <v>0</v>
      </c>
      <c r="T18" s="59"/>
      <c r="U18" s="59"/>
      <c r="V18" s="70">
        <f t="shared" si="19"/>
        <v>0</v>
      </c>
      <c r="W18" s="70">
        <f t="shared" si="20"/>
        <v>0</v>
      </c>
      <c r="X18" s="59"/>
      <c r="Y18" s="59"/>
      <c r="Z18" s="70">
        <f t="shared" si="21"/>
        <v>0</v>
      </c>
      <c r="AA18" s="70">
        <f t="shared" si="22"/>
        <v>0</v>
      </c>
      <c r="AB18" s="59"/>
      <c r="AC18" s="59"/>
      <c r="AD18" s="70">
        <f t="shared" si="5"/>
        <v>0</v>
      </c>
      <c r="AE18" s="70">
        <f t="shared" si="6"/>
        <v>0</v>
      </c>
      <c r="AF18" s="59"/>
      <c r="AG18" s="59"/>
      <c r="AH18" s="70">
        <f t="shared" si="23"/>
        <v>0</v>
      </c>
      <c r="AI18" s="70">
        <f t="shared" si="24"/>
        <v>0</v>
      </c>
      <c r="AJ18" s="61"/>
      <c r="AK18" s="61"/>
      <c r="AL18" s="70">
        <f t="shared" si="25"/>
        <v>0</v>
      </c>
      <c r="AM18" s="70">
        <f t="shared" si="26"/>
        <v>0</v>
      </c>
      <c r="AN18" s="61"/>
      <c r="AO18" s="61"/>
      <c r="AP18" s="70">
        <f t="shared" si="27"/>
        <v>0</v>
      </c>
      <c r="AQ18" s="70">
        <f t="shared" si="7"/>
        <v>0</v>
      </c>
      <c r="AR18" s="61"/>
      <c r="AS18" s="61"/>
      <c r="AT18" s="70">
        <f t="shared" si="28"/>
        <v>0</v>
      </c>
      <c r="AU18" s="70">
        <f t="shared" si="29"/>
        <v>0</v>
      </c>
      <c r="AV18" s="61"/>
      <c r="AW18" s="61"/>
      <c r="AX18" s="70">
        <f t="shared" si="8"/>
        <v>0</v>
      </c>
      <c r="AY18" s="61"/>
      <c r="AZ18" s="61"/>
      <c r="BA18" s="71">
        <f t="shared" si="30"/>
        <v>0</v>
      </c>
      <c r="BB18" s="61"/>
      <c r="BC18" s="61"/>
      <c r="BD18" s="71">
        <f t="shared" si="31"/>
        <v>0</v>
      </c>
      <c r="BE18" s="71">
        <f t="shared" si="9"/>
        <v>0</v>
      </c>
      <c r="BF18" s="70" t="str">
        <f t="shared" si="10"/>
        <v/>
      </c>
      <c r="BG18" s="72" t="str">
        <f t="shared" si="11"/>
        <v/>
      </c>
      <c r="BH18" s="63" t="str">
        <f t="shared" si="32"/>
        <v/>
      </c>
      <c r="BI18" s="73">
        <f t="shared" si="12"/>
        <v>0</v>
      </c>
      <c r="BJ18" s="74">
        <f t="shared" si="13"/>
        <v>0</v>
      </c>
      <c r="BK18" s="73">
        <f t="shared" si="14"/>
        <v>0</v>
      </c>
      <c r="BL18" s="25"/>
      <c r="BM18" s="26" t="str">
        <f t="shared" si="33"/>
        <v>0</v>
      </c>
      <c r="BN18" s="27" t="str">
        <f t="shared" si="34"/>
        <v>0</v>
      </c>
      <c r="BO18" s="78"/>
      <c r="BP18" s="78"/>
      <c r="BQ18" s="78"/>
      <c r="BR18" s="78"/>
    </row>
    <row r="19" spans="1:70">
      <c r="A19" s="110">
        <f t="shared" si="0"/>
        <v>43344</v>
      </c>
      <c r="B19" s="54">
        <f t="shared" si="1"/>
        <v>43344</v>
      </c>
      <c r="C19" s="55">
        <f t="shared" si="2"/>
        <v>35</v>
      </c>
      <c r="D19" s="56">
        <v>43344</v>
      </c>
      <c r="E19" s="116"/>
      <c r="F19" s="146" t="str">
        <f t="shared" si="3"/>
        <v>43344</v>
      </c>
      <c r="G19" s="76"/>
      <c r="H19" s="76"/>
      <c r="I19" s="76"/>
      <c r="J19" s="76"/>
      <c r="K19" s="79">
        <f t="shared" si="4"/>
        <v>0</v>
      </c>
      <c r="L19" s="59"/>
      <c r="M19" s="168"/>
      <c r="N19" s="60">
        <f t="shared" si="15"/>
        <v>0</v>
      </c>
      <c r="O19" s="60">
        <f t="shared" si="16"/>
        <v>0</v>
      </c>
      <c r="P19" s="59"/>
      <c r="Q19" s="59"/>
      <c r="R19" s="60">
        <f t="shared" si="17"/>
        <v>0</v>
      </c>
      <c r="S19" s="60">
        <f t="shared" si="18"/>
        <v>0</v>
      </c>
      <c r="T19" s="59"/>
      <c r="U19" s="59"/>
      <c r="V19" s="60">
        <f t="shared" si="19"/>
        <v>0</v>
      </c>
      <c r="W19" s="60">
        <f t="shared" si="20"/>
        <v>0</v>
      </c>
      <c r="X19" s="59"/>
      <c r="Y19" s="59"/>
      <c r="Z19" s="60">
        <f t="shared" si="21"/>
        <v>0</v>
      </c>
      <c r="AA19" s="60">
        <f t="shared" si="22"/>
        <v>0</v>
      </c>
      <c r="AB19" s="59"/>
      <c r="AC19" s="59"/>
      <c r="AD19" s="60">
        <f t="shared" si="5"/>
        <v>0</v>
      </c>
      <c r="AE19" s="60">
        <f t="shared" si="6"/>
        <v>0</v>
      </c>
      <c r="AF19" s="59"/>
      <c r="AG19" s="59"/>
      <c r="AH19" s="60">
        <f t="shared" si="23"/>
        <v>0</v>
      </c>
      <c r="AI19" s="60">
        <f t="shared" si="24"/>
        <v>0</v>
      </c>
      <c r="AJ19" s="61"/>
      <c r="AK19" s="61"/>
      <c r="AL19" s="60">
        <f t="shared" si="25"/>
        <v>0</v>
      </c>
      <c r="AM19" s="60">
        <f t="shared" si="26"/>
        <v>0</v>
      </c>
      <c r="AN19" s="61"/>
      <c r="AO19" s="61"/>
      <c r="AP19" s="60">
        <f t="shared" si="27"/>
        <v>0</v>
      </c>
      <c r="AQ19" s="60">
        <f t="shared" si="7"/>
        <v>0</v>
      </c>
      <c r="AR19" s="61"/>
      <c r="AS19" s="61"/>
      <c r="AT19" s="60">
        <f t="shared" si="28"/>
        <v>0</v>
      </c>
      <c r="AU19" s="60">
        <f t="shared" si="29"/>
        <v>0</v>
      </c>
      <c r="AV19" s="61"/>
      <c r="AW19" s="61"/>
      <c r="AX19" s="60">
        <f t="shared" si="8"/>
        <v>0</v>
      </c>
      <c r="AY19" s="61"/>
      <c r="AZ19" s="61"/>
      <c r="BA19" s="62">
        <f t="shared" si="30"/>
        <v>0</v>
      </c>
      <c r="BB19" s="61"/>
      <c r="BC19" s="61"/>
      <c r="BD19" s="62">
        <f t="shared" si="31"/>
        <v>0</v>
      </c>
      <c r="BE19" s="62">
        <f t="shared" si="9"/>
        <v>0</v>
      </c>
      <c r="BF19" s="60" t="str">
        <f t="shared" si="10"/>
        <v/>
      </c>
      <c r="BG19" s="63" t="str">
        <f t="shared" si="11"/>
        <v/>
      </c>
      <c r="BH19" s="63" t="str">
        <f t="shared" si="32"/>
        <v/>
      </c>
      <c r="BI19" s="64">
        <f t="shared" si="12"/>
        <v>0</v>
      </c>
      <c r="BJ19" s="65">
        <f t="shared" si="13"/>
        <v>0</v>
      </c>
      <c r="BK19" s="64">
        <f t="shared" si="14"/>
        <v>0</v>
      </c>
      <c r="BL19" s="25"/>
      <c r="BM19" s="26" t="str">
        <f t="shared" si="33"/>
        <v>0</v>
      </c>
      <c r="BN19" s="27" t="str">
        <f t="shared" si="34"/>
        <v>0</v>
      </c>
      <c r="BO19" s="78"/>
      <c r="BP19" s="78"/>
      <c r="BQ19" s="78"/>
      <c r="BR19" s="78"/>
    </row>
    <row r="20" spans="1:70">
      <c r="A20" s="109">
        <f t="shared" si="0"/>
        <v>43344</v>
      </c>
      <c r="B20" s="67">
        <f t="shared" si="1"/>
        <v>43344</v>
      </c>
      <c r="C20" s="68">
        <f t="shared" si="2"/>
        <v>35</v>
      </c>
      <c r="D20" s="105">
        <v>43344</v>
      </c>
      <c r="E20" s="115"/>
      <c r="F20" s="146" t="str">
        <f t="shared" si="3"/>
        <v>43344</v>
      </c>
      <c r="G20" s="76"/>
      <c r="H20" s="76"/>
      <c r="I20" s="76"/>
      <c r="J20" s="76"/>
      <c r="K20" s="77">
        <f t="shared" si="4"/>
        <v>0</v>
      </c>
      <c r="L20" s="59"/>
      <c r="M20" s="168"/>
      <c r="N20" s="70">
        <f t="shared" si="15"/>
        <v>0</v>
      </c>
      <c r="O20" s="70">
        <f t="shared" si="16"/>
        <v>0</v>
      </c>
      <c r="P20" s="59"/>
      <c r="Q20" s="59"/>
      <c r="R20" s="70">
        <f t="shared" si="17"/>
        <v>0</v>
      </c>
      <c r="S20" s="70">
        <f t="shared" si="18"/>
        <v>0</v>
      </c>
      <c r="T20" s="59"/>
      <c r="U20" s="59"/>
      <c r="V20" s="70">
        <f t="shared" si="19"/>
        <v>0</v>
      </c>
      <c r="W20" s="70">
        <f t="shared" si="20"/>
        <v>0</v>
      </c>
      <c r="X20" s="59"/>
      <c r="Y20" s="59"/>
      <c r="Z20" s="70">
        <f t="shared" si="21"/>
        <v>0</v>
      </c>
      <c r="AA20" s="70">
        <f t="shared" si="22"/>
        <v>0</v>
      </c>
      <c r="AB20" s="59"/>
      <c r="AC20" s="59"/>
      <c r="AD20" s="70">
        <f t="shared" si="5"/>
        <v>0</v>
      </c>
      <c r="AE20" s="70">
        <f t="shared" si="6"/>
        <v>0</v>
      </c>
      <c r="AF20" s="59"/>
      <c r="AG20" s="59"/>
      <c r="AH20" s="70">
        <f t="shared" si="23"/>
        <v>0</v>
      </c>
      <c r="AI20" s="70">
        <f t="shared" si="24"/>
        <v>0</v>
      </c>
      <c r="AJ20" s="61"/>
      <c r="AK20" s="61"/>
      <c r="AL20" s="70">
        <f t="shared" si="25"/>
        <v>0</v>
      </c>
      <c r="AM20" s="70">
        <f t="shared" si="26"/>
        <v>0</v>
      </c>
      <c r="AN20" s="61"/>
      <c r="AO20" s="61"/>
      <c r="AP20" s="70">
        <f t="shared" si="27"/>
        <v>0</v>
      </c>
      <c r="AQ20" s="70">
        <f t="shared" si="7"/>
        <v>0</v>
      </c>
      <c r="AR20" s="61"/>
      <c r="AS20" s="61"/>
      <c r="AT20" s="70">
        <f t="shared" si="28"/>
        <v>0</v>
      </c>
      <c r="AU20" s="70">
        <f t="shared" si="29"/>
        <v>0</v>
      </c>
      <c r="AV20" s="61"/>
      <c r="AW20" s="61"/>
      <c r="AX20" s="70">
        <f t="shared" si="8"/>
        <v>0</v>
      </c>
      <c r="AY20" s="61"/>
      <c r="AZ20" s="61"/>
      <c r="BA20" s="71">
        <f t="shared" si="30"/>
        <v>0</v>
      </c>
      <c r="BB20" s="61"/>
      <c r="BC20" s="61"/>
      <c r="BD20" s="71">
        <f t="shared" si="31"/>
        <v>0</v>
      </c>
      <c r="BE20" s="71">
        <f t="shared" si="9"/>
        <v>0</v>
      </c>
      <c r="BF20" s="70" t="str">
        <f t="shared" si="10"/>
        <v/>
      </c>
      <c r="BG20" s="72" t="str">
        <f t="shared" si="11"/>
        <v/>
      </c>
      <c r="BH20" s="63" t="str">
        <f t="shared" si="32"/>
        <v/>
      </c>
      <c r="BI20" s="73">
        <f t="shared" si="12"/>
        <v>0</v>
      </c>
      <c r="BJ20" s="74">
        <f t="shared" si="13"/>
        <v>0</v>
      </c>
      <c r="BK20" s="73">
        <f t="shared" si="14"/>
        <v>0</v>
      </c>
      <c r="BL20" s="25"/>
      <c r="BM20" s="26" t="str">
        <f t="shared" si="33"/>
        <v>0</v>
      </c>
      <c r="BN20" s="27" t="str">
        <f t="shared" si="34"/>
        <v>0</v>
      </c>
      <c r="BO20" s="78"/>
      <c r="BP20" s="78"/>
      <c r="BQ20" s="78"/>
      <c r="BR20" s="78"/>
    </row>
    <row r="21" spans="1:70">
      <c r="A21" s="110">
        <f t="shared" si="0"/>
        <v>43344</v>
      </c>
      <c r="B21" s="54">
        <f t="shared" si="1"/>
        <v>43344</v>
      </c>
      <c r="C21" s="55">
        <f t="shared" si="2"/>
        <v>35</v>
      </c>
      <c r="D21" s="56">
        <v>43344</v>
      </c>
      <c r="E21" s="116"/>
      <c r="F21" s="146" t="str">
        <f t="shared" si="3"/>
        <v>43344</v>
      </c>
      <c r="G21" s="76"/>
      <c r="H21" s="76"/>
      <c r="I21" s="76"/>
      <c r="J21" s="76"/>
      <c r="K21" s="79">
        <f t="shared" si="4"/>
        <v>0</v>
      </c>
      <c r="L21" s="59"/>
      <c r="M21" s="168"/>
      <c r="N21" s="60">
        <f t="shared" si="15"/>
        <v>0</v>
      </c>
      <c r="O21" s="60">
        <f t="shared" si="16"/>
        <v>0</v>
      </c>
      <c r="P21" s="59"/>
      <c r="Q21" s="59"/>
      <c r="R21" s="60">
        <f t="shared" si="17"/>
        <v>0</v>
      </c>
      <c r="S21" s="60">
        <f t="shared" si="18"/>
        <v>0</v>
      </c>
      <c r="T21" s="59"/>
      <c r="U21" s="59"/>
      <c r="V21" s="60">
        <f t="shared" si="19"/>
        <v>0</v>
      </c>
      <c r="W21" s="60">
        <f t="shared" si="20"/>
        <v>0</v>
      </c>
      <c r="X21" s="59"/>
      <c r="Y21" s="59"/>
      <c r="Z21" s="60">
        <f t="shared" si="21"/>
        <v>0</v>
      </c>
      <c r="AA21" s="60">
        <f t="shared" si="22"/>
        <v>0</v>
      </c>
      <c r="AB21" s="59"/>
      <c r="AC21" s="59"/>
      <c r="AD21" s="60">
        <f t="shared" si="5"/>
        <v>0</v>
      </c>
      <c r="AE21" s="60">
        <f t="shared" si="6"/>
        <v>0</v>
      </c>
      <c r="AF21" s="59"/>
      <c r="AG21" s="59"/>
      <c r="AH21" s="60">
        <f t="shared" si="23"/>
        <v>0</v>
      </c>
      <c r="AI21" s="60">
        <f t="shared" si="24"/>
        <v>0</v>
      </c>
      <c r="AJ21" s="61"/>
      <c r="AK21" s="61"/>
      <c r="AL21" s="60">
        <f t="shared" si="25"/>
        <v>0</v>
      </c>
      <c r="AM21" s="60">
        <f t="shared" si="26"/>
        <v>0</v>
      </c>
      <c r="AN21" s="61"/>
      <c r="AO21" s="61"/>
      <c r="AP21" s="60">
        <f t="shared" si="27"/>
        <v>0</v>
      </c>
      <c r="AQ21" s="60">
        <f t="shared" si="7"/>
        <v>0</v>
      </c>
      <c r="AR21" s="61"/>
      <c r="AS21" s="61"/>
      <c r="AT21" s="60">
        <f t="shared" si="28"/>
        <v>0</v>
      </c>
      <c r="AU21" s="60">
        <f t="shared" si="29"/>
        <v>0</v>
      </c>
      <c r="AV21" s="61"/>
      <c r="AW21" s="61"/>
      <c r="AX21" s="60">
        <f t="shared" si="8"/>
        <v>0</v>
      </c>
      <c r="AY21" s="61"/>
      <c r="AZ21" s="61"/>
      <c r="BA21" s="62">
        <f t="shared" si="30"/>
        <v>0</v>
      </c>
      <c r="BB21" s="61"/>
      <c r="BC21" s="61"/>
      <c r="BD21" s="62">
        <f t="shared" si="31"/>
        <v>0</v>
      </c>
      <c r="BE21" s="62">
        <f t="shared" si="9"/>
        <v>0</v>
      </c>
      <c r="BF21" s="60" t="str">
        <f t="shared" si="10"/>
        <v/>
      </c>
      <c r="BG21" s="63" t="str">
        <f t="shared" si="11"/>
        <v/>
      </c>
      <c r="BH21" s="63" t="str">
        <f t="shared" si="32"/>
        <v/>
      </c>
      <c r="BI21" s="64">
        <f t="shared" si="12"/>
        <v>0</v>
      </c>
      <c r="BJ21" s="65">
        <f t="shared" si="13"/>
        <v>0</v>
      </c>
      <c r="BK21" s="64">
        <f t="shared" si="14"/>
        <v>0</v>
      </c>
      <c r="BL21" s="25"/>
      <c r="BM21" s="26" t="str">
        <f t="shared" si="33"/>
        <v>0</v>
      </c>
      <c r="BN21" s="27" t="str">
        <f t="shared" si="34"/>
        <v>0</v>
      </c>
      <c r="BO21" s="78"/>
      <c r="BP21" s="78"/>
      <c r="BQ21" s="78"/>
      <c r="BR21" s="78"/>
    </row>
    <row r="22" spans="1:70">
      <c r="A22" s="109">
        <f t="shared" si="0"/>
        <v>43344</v>
      </c>
      <c r="B22" s="67">
        <f t="shared" si="1"/>
        <v>43344</v>
      </c>
      <c r="C22" s="68">
        <f t="shared" si="2"/>
        <v>35</v>
      </c>
      <c r="D22" s="105">
        <v>43344</v>
      </c>
      <c r="E22" s="115"/>
      <c r="F22" s="146" t="str">
        <f t="shared" si="3"/>
        <v>43344</v>
      </c>
      <c r="G22" s="76"/>
      <c r="H22" s="76"/>
      <c r="I22" s="76"/>
      <c r="J22" s="76"/>
      <c r="K22" s="77">
        <f t="shared" si="4"/>
        <v>0</v>
      </c>
      <c r="L22" s="59"/>
      <c r="M22" s="168"/>
      <c r="N22" s="70">
        <f t="shared" si="15"/>
        <v>0</v>
      </c>
      <c r="O22" s="70">
        <f t="shared" si="16"/>
        <v>0</v>
      </c>
      <c r="P22" s="59"/>
      <c r="Q22" s="59"/>
      <c r="R22" s="70">
        <f t="shared" si="17"/>
        <v>0</v>
      </c>
      <c r="S22" s="70">
        <f t="shared" si="18"/>
        <v>0</v>
      </c>
      <c r="T22" s="59"/>
      <c r="U22" s="59"/>
      <c r="V22" s="70">
        <f t="shared" si="19"/>
        <v>0</v>
      </c>
      <c r="W22" s="70">
        <f t="shared" si="20"/>
        <v>0</v>
      </c>
      <c r="X22" s="59"/>
      <c r="Y22" s="59"/>
      <c r="Z22" s="70">
        <f t="shared" si="21"/>
        <v>0</v>
      </c>
      <c r="AA22" s="70">
        <f t="shared" si="22"/>
        <v>0</v>
      </c>
      <c r="AB22" s="59"/>
      <c r="AC22" s="59"/>
      <c r="AD22" s="70">
        <f t="shared" si="5"/>
        <v>0</v>
      </c>
      <c r="AE22" s="70">
        <f t="shared" si="6"/>
        <v>0</v>
      </c>
      <c r="AF22" s="59"/>
      <c r="AG22" s="59"/>
      <c r="AH22" s="70">
        <f t="shared" si="23"/>
        <v>0</v>
      </c>
      <c r="AI22" s="70">
        <f t="shared" si="24"/>
        <v>0</v>
      </c>
      <c r="AJ22" s="61"/>
      <c r="AK22" s="61"/>
      <c r="AL22" s="70">
        <f t="shared" si="25"/>
        <v>0</v>
      </c>
      <c r="AM22" s="70">
        <f t="shared" si="26"/>
        <v>0</v>
      </c>
      <c r="AN22" s="61"/>
      <c r="AO22" s="61"/>
      <c r="AP22" s="70">
        <f t="shared" si="27"/>
        <v>0</v>
      </c>
      <c r="AQ22" s="70">
        <f t="shared" si="7"/>
        <v>0</v>
      </c>
      <c r="AR22" s="61"/>
      <c r="AS22" s="61"/>
      <c r="AT22" s="70">
        <f t="shared" si="28"/>
        <v>0</v>
      </c>
      <c r="AU22" s="70">
        <f t="shared" si="29"/>
        <v>0</v>
      </c>
      <c r="AV22" s="61"/>
      <c r="AW22" s="61"/>
      <c r="AX22" s="70">
        <f t="shared" si="8"/>
        <v>0</v>
      </c>
      <c r="AY22" s="61"/>
      <c r="AZ22" s="61"/>
      <c r="BA22" s="71">
        <f t="shared" si="30"/>
        <v>0</v>
      </c>
      <c r="BB22" s="61"/>
      <c r="BC22" s="61"/>
      <c r="BD22" s="71">
        <f t="shared" si="31"/>
        <v>0</v>
      </c>
      <c r="BE22" s="71">
        <f t="shared" si="9"/>
        <v>0</v>
      </c>
      <c r="BF22" s="70" t="str">
        <f t="shared" si="10"/>
        <v/>
      </c>
      <c r="BG22" s="72" t="str">
        <f t="shared" si="11"/>
        <v/>
      </c>
      <c r="BH22" s="63" t="str">
        <f t="shared" si="32"/>
        <v/>
      </c>
      <c r="BI22" s="73">
        <f t="shared" si="12"/>
        <v>0</v>
      </c>
      <c r="BJ22" s="74">
        <f t="shared" si="13"/>
        <v>0</v>
      </c>
      <c r="BK22" s="73">
        <f t="shared" si="14"/>
        <v>0</v>
      </c>
      <c r="BL22" s="25"/>
      <c r="BM22" s="26" t="str">
        <f t="shared" si="33"/>
        <v>0</v>
      </c>
      <c r="BN22" s="27" t="str">
        <f t="shared" si="34"/>
        <v>0</v>
      </c>
      <c r="BO22" s="78"/>
      <c r="BP22" s="78"/>
      <c r="BQ22" s="78"/>
      <c r="BR22" s="78"/>
    </row>
    <row r="23" spans="1:70">
      <c r="A23" s="111">
        <f t="shared" si="0"/>
        <v>43344</v>
      </c>
      <c r="B23" s="80">
        <f t="shared" si="1"/>
        <v>43344</v>
      </c>
      <c r="C23" s="81">
        <f t="shared" si="2"/>
        <v>35</v>
      </c>
      <c r="D23" s="82">
        <v>43344</v>
      </c>
      <c r="E23" s="116"/>
      <c r="F23" s="146" t="str">
        <f t="shared" si="3"/>
        <v>43344</v>
      </c>
      <c r="G23" s="83"/>
      <c r="H23" s="83"/>
      <c r="I23" s="83"/>
      <c r="J23" s="83"/>
      <c r="K23" s="84">
        <f t="shared" si="4"/>
        <v>0</v>
      </c>
      <c r="L23" s="85"/>
      <c r="M23" s="169"/>
      <c r="N23" s="86">
        <f>IF(M23="",0,M23-L23)</f>
        <v>0</v>
      </c>
      <c r="O23" s="86">
        <f>IF(P23="",0,P23-M23)</f>
        <v>0</v>
      </c>
      <c r="P23" s="85"/>
      <c r="Q23" s="85"/>
      <c r="R23" s="86">
        <f>IF(Q23="",0,Q23-P23)</f>
        <v>0</v>
      </c>
      <c r="S23" s="86">
        <f>IF(T23="",0,T23-Q23)</f>
        <v>0</v>
      </c>
      <c r="T23" s="85"/>
      <c r="U23" s="85"/>
      <c r="V23" s="86">
        <f>IF(U23="",0,U23-T23)</f>
        <v>0</v>
      </c>
      <c r="W23" s="86">
        <f>IF(X23="",0,X23-U23)</f>
        <v>0</v>
      </c>
      <c r="X23" s="85"/>
      <c r="Y23" s="85"/>
      <c r="Z23" s="86">
        <f>IF(Y23="",0,Y23-X23)</f>
        <v>0</v>
      </c>
      <c r="AA23" s="86">
        <f>IF(AB23="",0,AB23-Y23)</f>
        <v>0</v>
      </c>
      <c r="AB23" s="85"/>
      <c r="AC23" s="85"/>
      <c r="AD23" s="86">
        <f>IF(AC23="",0,AC23-AB23)</f>
        <v>0</v>
      </c>
      <c r="AE23" s="86">
        <f>IF(AF23="",0,AF23-AC23)</f>
        <v>0</v>
      </c>
      <c r="AF23" s="85"/>
      <c r="AG23" s="85"/>
      <c r="AH23" s="86">
        <f>IF(AG23="",0,AG23-AF23)</f>
        <v>0</v>
      </c>
      <c r="AI23" s="86">
        <f>IF(AJ23="",0,AJ23-AG23)</f>
        <v>0</v>
      </c>
      <c r="AJ23" s="87"/>
      <c r="AK23" s="87"/>
      <c r="AL23" s="86">
        <f>IF(AK23="",0,AK23-AJ23)</f>
        <v>0</v>
      </c>
      <c r="AM23" s="86">
        <f>IF(AN23="",0,AN23-AK23)</f>
        <v>0</v>
      </c>
      <c r="AN23" s="87"/>
      <c r="AO23" s="87"/>
      <c r="AP23" s="86">
        <f>IF(AO23="",0,AO23-AN23)</f>
        <v>0</v>
      </c>
      <c r="AQ23" s="86">
        <f>IF(AR23="",0,AR23-AO23)</f>
        <v>0</v>
      </c>
      <c r="AR23" s="87"/>
      <c r="AS23" s="87"/>
      <c r="AT23" s="86">
        <f>IF(AS23="",0,AS23-AR23)</f>
        <v>0</v>
      </c>
      <c r="AU23" s="86">
        <f>IF(AV23="",0,AV23-AS23)</f>
        <v>0</v>
      </c>
      <c r="AV23" s="87"/>
      <c r="AW23" s="87"/>
      <c r="AX23" s="86">
        <f t="shared" si="8"/>
        <v>0</v>
      </c>
      <c r="AY23" s="87"/>
      <c r="AZ23" s="87"/>
      <c r="BA23" s="88">
        <f>IF(AZ23="",0,AZ23-AY23)</f>
        <v>0</v>
      </c>
      <c r="BB23" s="87"/>
      <c r="BC23" s="87"/>
      <c r="BD23" s="88">
        <f>IF(BC23="",0,BC23-BB23)</f>
        <v>0</v>
      </c>
      <c r="BE23" s="88">
        <f>BA23+BD23</f>
        <v>0</v>
      </c>
      <c r="BF23" s="86" t="str">
        <f t="shared" si="10"/>
        <v/>
      </c>
      <c r="BG23" s="89" t="str">
        <f t="shared" si="11"/>
        <v/>
      </c>
      <c r="BH23" s="63" t="str">
        <f t="shared" si="32"/>
        <v/>
      </c>
      <c r="BI23" s="90">
        <f t="shared" si="12"/>
        <v>0</v>
      </c>
      <c r="BJ23" s="91">
        <f t="shared" si="13"/>
        <v>0</v>
      </c>
      <c r="BK23" s="90">
        <f t="shared" si="14"/>
        <v>0</v>
      </c>
      <c r="BL23" s="25"/>
      <c r="BM23" s="26" t="str">
        <f t="shared" si="33"/>
        <v>0</v>
      </c>
      <c r="BN23" s="27" t="str">
        <f t="shared" si="34"/>
        <v>0</v>
      </c>
      <c r="BO23" s="78"/>
      <c r="BP23" s="78"/>
      <c r="BQ23" s="78"/>
      <c r="BR23" s="78"/>
    </row>
  </sheetData>
  <phoneticPr fontId="22" type="noConversion"/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XTIME!$H$1:$H$11</xm:f>
          </x14:formula1>
          <xm:sqref>G3:G23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AFFECTATION</vt:lpstr>
      <vt:lpstr>DEL</vt:lpstr>
      <vt:lpstr>DIR</vt:lpstr>
      <vt:lpstr>FICHE SALARIE</vt:lpstr>
      <vt:lpstr>XTIME</vt:lpstr>
      <vt:lpstr>Fiche Horaire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PROUST</dc:creator>
  <cp:lastModifiedBy>Philip Schaumberger</cp:lastModifiedBy>
  <cp:lastPrinted>2018-08-27T15:48:33Z</cp:lastPrinted>
  <dcterms:created xsi:type="dcterms:W3CDTF">2018-08-04T06:46:32Z</dcterms:created>
  <dcterms:modified xsi:type="dcterms:W3CDTF">2018-08-30T11:35:53Z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