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/>
  <workbookPr codeName="ThisWorkbook" autoCompressPictures="0"/>
  <bookViews>
    <workbookView xWindow="0" yWindow="0" windowWidth="28740" windowHeight="15920" activeTab="1"/>
  </bookViews>
  <sheets>
    <sheet name="Fahrtnachweise" sheetId="2" r:id="rId1"/>
    <sheet name="Jour 1" sheetId="3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L4" i="3" l="1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P3" i="3"/>
  <c r="T3" i="3"/>
  <c r="BL3" i="3"/>
  <c r="BK4" i="3"/>
  <c r="BK5" i="3"/>
  <c r="BK6" i="3"/>
  <c r="BK7" i="3"/>
  <c r="BK8" i="3"/>
  <c r="BK9" i="3"/>
  <c r="BK10" i="3"/>
  <c r="BK11" i="3"/>
  <c r="BK12" i="3"/>
  <c r="BK13" i="3"/>
  <c r="BK14" i="3"/>
  <c r="BK15" i="3"/>
  <c r="BK16" i="3"/>
  <c r="BK17" i="3"/>
  <c r="BK18" i="3"/>
  <c r="BK19" i="3"/>
  <c r="BK20" i="3"/>
  <c r="BK21" i="3"/>
  <c r="BK22" i="3"/>
  <c r="BK23" i="3"/>
  <c r="BK3" i="3"/>
  <c r="AR3" i="3"/>
  <c r="AO3" i="3"/>
  <c r="AN3" i="3"/>
  <c r="AK3" i="3"/>
  <c r="AJ3" i="3"/>
  <c r="AG3" i="3"/>
  <c r="AF3" i="3"/>
  <c r="AC3" i="3"/>
  <c r="AB3" i="3"/>
  <c r="Y3" i="3"/>
  <c r="X3" i="3"/>
  <c r="U3" i="3"/>
  <c r="Q3" i="3"/>
  <c r="M3" i="3"/>
  <c r="L3" i="3"/>
  <c r="BH3" i="3"/>
  <c r="AR4" i="3"/>
  <c r="AO4" i="3"/>
  <c r="AN4" i="3"/>
  <c r="AK4" i="3"/>
  <c r="AJ4" i="3"/>
  <c r="AG4" i="3"/>
  <c r="AF4" i="3"/>
  <c r="AC4" i="3"/>
  <c r="AB4" i="3"/>
  <c r="Y4" i="3"/>
  <c r="X4" i="3"/>
  <c r="U4" i="3"/>
  <c r="T4" i="3"/>
  <c r="Q4" i="3"/>
  <c r="P4" i="3"/>
  <c r="M4" i="3"/>
  <c r="L4" i="3"/>
  <c r="BH4" i="3"/>
  <c r="AR5" i="3"/>
  <c r="AO5" i="3"/>
  <c r="AN5" i="3"/>
  <c r="AK5" i="3"/>
  <c r="AJ5" i="3"/>
  <c r="AG5" i="3"/>
  <c r="AF5" i="3"/>
  <c r="AC5" i="3"/>
  <c r="AB5" i="3"/>
  <c r="Y5" i="3"/>
  <c r="X5" i="3"/>
  <c r="U5" i="3"/>
  <c r="T5" i="3"/>
  <c r="Q5" i="3"/>
  <c r="P5" i="3"/>
  <c r="M5" i="3"/>
  <c r="L5" i="3"/>
  <c r="BH5" i="3"/>
  <c r="AR6" i="3"/>
  <c r="AO6" i="3"/>
  <c r="AN6" i="3"/>
  <c r="AK6" i="3"/>
  <c r="AJ6" i="3"/>
  <c r="AG6" i="3"/>
  <c r="AF6" i="3"/>
  <c r="AC6" i="3"/>
  <c r="AB6" i="3"/>
  <c r="Y6" i="3"/>
  <c r="X6" i="3"/>
  <c r="U6" i="3"/>
  <c r="T6" i="3"/>
  <c r="Q6" i="3"/>
  <c r="P6" i="3"/>
  <c r="M6" i="3"/>
  <c r="L6" i="3"/>
  <c r="BH6" i="3"/>
  <c r="AR7" i="3"/>
  <c r="AO7" i="3"/>
  <c r="AN7" i="3"/>
  <c r="AK7" i="3"/>
  <c r="AJ7" i="3"/>
  <c r="AG7" i="3"/>
  <c r="AF7" i="3"/>
  <c r="AC7" i="3"/>
  <c r="AB7" i="3"/>
  <c r="Y7" i="3"/>
  <c r="X7" i="3"/>
  <c r="U7" i="3"/>
  <c r="T7" i="3"/>
  <c r="Q7" i="3"/>
  <c r="P7" i="3"/>
  <c r="M7" i="3"/>
  <c r="L7" i="3"/>
  <c r="BH7" i="3"/>
  <c r="AR8" i="3"/>
  <c r="AO8" i="3"/>
  <c r="AN8" i="3"/>
  <c r="AK8" i="3"/>
  <c r="AJ8" i="3"/>
  <c r="AG8" i="3"/>
  <c r="AF8" i="3"/>
  <c r="AC8" i="3"/>
  <c r="AB8" i="3"/>
  <c r="Y8" i="3"/>
  <c r="X8" i="3"/>
  <c r="U8" i="3"/>
  <c r="T8" i="3"/>
  <c r="Q8" i="3"/>
  <c r="P8" i="3"/>
  <c r="M8" i="3"/>
  <c r="L8" i="3"/>
  <c r="BH8" i="3"/>
  <c r="AR9" i="3"/>
  <c r="AO9" i="3"/>
  <c r="AN9" i="3"/>
  <c r="AK9" i="3"/>
  <c r="AJ9" i="3"/>
  <c r="AG9" i="3"/>
  <c r="AF9" i="3"/>
  <c r="AC9" i="3"/>
  <c r="AB9" i="3"/>
  <c r="Y9" i="3"/>
  <c r="X9" i="3"/>
  <c r="U9" i="3"/>
  <c r="T9" i="3"/>
  <c r="Q9" i="3"/>
  <c r="P9" i="3"/>
  <c r="M9" i="3"/>
  <c r="L9" i="3"/>
  <c r="BH9" i="3"/>
  <c r="AR10" i="3"/>
  <c r="AO10" i="3"/>
  <c r="AN10" i="3"/>
  <c r="AK10" i="3"/>
  <c r="AJ10" i="3"/>
  <c r="AG10" i="3"/>
  <c r="AF10" i="3"/>
  <c r="AC10" i="3"/>
  <c r="AB10" i="3"/>
  <c r="Y10" i="3"/>
  <c r="X10" i="3"/>
  <c r="U10" i="3"/>
  <c r="T10" i="3"/>
  <c r="Q10" i="3"/>
  <c r="P10" i="3"/>
  <c r="M10" i="3"/>
  <c r="L10" i="3"/>
  <c r="BH10" i="3"/>
  <c r="AR11" i="3"/>
  <c r="AO11" i="3"/>
  <c r="AN11" i="3"/>
  <c r="AK11" i="3"/>
  <c r="AJ11" i="3"/>
  <c r="AG11" i="3"/>
  <c r="AF11" i="3"/>
  <c r="AC11" i="3"/>
  <c r="AB11" i="3"/>
  <c r="Y11" i="3"/>
  <c r="X11" i="3"/>
  <c r="U11" i="3"/>
  <c r="T11" i="3"/>
  <c r="Q11" i="3"/>
  <c r="P11" i="3"/>
  <c r="M11" i="3"/>
  <c r="L11" i="3"/>
  <c r="BH11" i="3"/>
  <c r="AR12" i="3"/>
  <c r="AO12" i="3"/>
  <c r="AN12" i="3"/>
  <c r="AK12" i="3"/>
  <c r="AJ12" i="3"/>
  <c r="AG12" i="3"/>
  <c r="AF12" i="3"/>
  <c r="AC12" i="3"/>
  <c r="AB12" i="3"/>
  <c r="Y12" i="3"/>
  <c r="X12" i="3"/>
  <c r="U12" i="3"/>
  <c r="T12" i="3"/>
  <c r="Q12" i="3"/>
  <c r="P12" i="3"/>
  <c r="M12" i="3"/>
  <c r="L12" i="3"/>
  <c r="BH12" i="3"/>
  <c r="AR13" i="3"/>
  <c r="AO13" i="3"/>
  <c r="AN13" i="3"/>
  <c r="AK13" i="3"/>
  <c r="AJ13" i="3"/>
  <c r="AG13" i="3"/>
  <c r="AF13" i="3"/>
  <c r="AC13" i="3"/>
  <c r="AB13" i="3"/>
  <c r="Y13" i="3"/>
  <c r="X13" i="3"/>
  <c r="U13" i="3"/>
  <c r="T13" i="3"/>
  <c r="Q13" i="3"/>
  <c r="P13" i="3"/>
  <c r="M13" i="3"/>
  <c r="L13" i="3"/>
  <c r="BH13" i="3"/>
  <c r="AR14" i="3"/>
  <c r="AO14" i="3"/>
  <c r="AN14" i="3"/>
  <c r="AK14" i="3"/>
  <c r="AJ14" i="3"/>
  <c r="AG14" i="3"/>
  <c r="AF14" i="3"/>
  <c r="AC14" i="3"/>
  <c r="AB14" i="3"/>
  <c r="Y14" i="3"/>
  <c r="X14" i="3"/>
  <c r="U14" i="3"/>
  <c r="T14" i="3"/>
  <c r="Q14" i="3"/>
  <c r="P14" i="3"/>
  <c r="M14" i="3"/>
  <c r="L14" i="3"/>
  <c r="BH14" i="3"/>
  <c r="AR15" i="3"/>
  <c r="AO15" i="3"/>
  <c r="AN15" i="3"/>
  <c r="AK15" i="3"/>
  <c r="AJ15" i="3"/>
  <c r="AG15" i="3"/>
  <c r="AF15" i="3"/>
  <c r="AC15" i="3"/>
  <c r="AB15" i="3"/>
  <c r="Y15" i="3"/>
  <c r="X15" i="3"/>
  <c r="U15" i="3"/>
  <c r="T15" i="3"/>
  <c r="Q15" i="3"/>
  <c r="P15" i="3"/>
  <c r="M15" i="3"/>
  <c r="L15" i="3"/>
  <c r="BH15" i="3"/>
  <c r="AR16" i="3"/>
  <c r="AO16" i="3"/>
  <c r="AN16" i="3"/>
  <c r="AK16" i="3"/>
  <c r="AJ16" i="3"/>
  <c r="AG16" i="3"/>
  <c r="AF16" i="3"/>
  <c r="AC16" i="3"/>
  <c r="AB16" i="3"/>
  <c r="Y16" i="3"/>
  <c r="X16" i="3"/>
  <c r="U16" i="3"/>
  <c r="T16" i="3"/>
  <c r="Q16" i="3"/>
  <c r="P16" i="3"/>
  <c r="M16" i="3"/>
  <c r="L16" i="3"/>
  <c r="BH16" i="3"/>
  <c r="AR17" i="3"/>
  <c r="AO17" i="3"/>
  <c r="AN17" i="3"/>
  <c r="AK17" i="3"/>
  <c r="AJ17" i="3"/>
  <c r="AG17" i="3"/>
  <c r="AF17" i="3"/>
  <c r="AC17" i="3"/>
  <c r="AB17" i="3"/>
  <c r="Y17" i="3"/>
  <c r="X17" i="3"/>
  <c r="U17" i="3"/>
  <c r="T17" i="3"/>
  <c r="Q17" i="3"/>
  <c r="P17" i="3"/>
  <c r="M17" i="3"/>
  <c r="L17" i="3"/>
  <c r="BH17" i="3"/>
  <c r="AR18" i="3"/>
  <c r="AO18" i="3"/>
  <c r="AN18" i="3"/>
  <c r="AK18" i="3"/>
  <c r="AJ18" i="3"/>
  <c r="AG18" i="3"/>
  <c r="AF18" i="3"/>
  <c r="AC18" i="3"/>
  <c r="AB18" i="3"/>
  <c r="Y18" i="3"/>
  <c r="X18" i="3"/>
  <c r="U18" i="3"/>
  <c r="T18" i="3"/>
  <c r="Q18" i="3"/>
  <c r="P18" i="3"/>
  <c r="M18" i="3"/>
  <c r="L18" i="3"/>
  <c r="BH18" i="3"/>
  <c r="AR19" i="3"/>
  <c r="AO19" i="3"/>
  <c r="AN19" i="3"/>
  <c r="AK19" i="3"/>
  <c r="AJ19" i="3"/>
  <c r="AG19" i="3"/>
  <c r="AF19" i="3"/>
  <c r="AC19" i="3"/>
  <c r="AB19" i="3"/>
  <c r="Y19" i="3"/>
  <c r="X19" i="3"/>
  <c r="U19" i="3"/>
  <c r="T19" i="3"/>
  <c r="Q19" i="3"/>
  <c r="P19" i="3"/>
  <c r="M19" i="3"/>
  <c r="L19" i="3"/>
  <c r="BH19" i="3"/>
  <c r="AR20" i="3"/>
  <c r="AO20" i="3"/>
  <c r="AN20" i="3"/>
  <c r="AK20" i="3"/>
  <c r="AJ20" i="3"/>
  <c r="AG20" i="3"/>
  <c r="AF20" i="3"/>
  <c r="AC20" i="3"/>
  <c r="AB20" i="3"/>
  <c r="Y20" i="3"/>
  <c r="X20" i="3"/>
  <c r="U20" i="3"/>
  <c r="T20" i="3"/>
  <c r="Q20" i="3"/>
  <c r="P20" i="3"/>
  <c r="M20" i="3"/>
  <c r="L20" i="3"/>
  <c r="BH20" i="3"/>
  <c r="AR21" i="3"/>
  <c r="AO21" i="3"/>
  <c r="AN21" i="3"/>
  <c r="AK21" i="3"/>
  <c r="AJ21" i="3"/>
  <c r="AG21" i="3"/>
  <c r="AF21" i="3"/>
  <c r="AC21" i="3"/>
  <c r="AB21" i="3"/>
  <c r="Y21" i="3"/>
  <c r="X21" i="3"/>
  <c r="U21" i="3"/>
  <c r="T21" i="3"/>
  <c r="Q21" i="3"/>
  <c r="P21" i="3"/>
  <c r="M21" i="3"/>
  <c r="L21" i="3"/>
  <c r="BH21" i="3"/>
  <c r="AR22" i="3"/>
  <c r="AO22" i="3"/>
  <c r="AN22" i="3"/>
  <c r="AK22" i="3"/>
  <c r="AJ22" i="3"/>
  <c r="AG22" i="3"/>
  <c r="AF22" i="3"/>
  <c r="AC22" i="3"/>
  <c r="AB22" i="3"/>
  <c r="Y22" i="3"/>
  <c r="X22" i="3"/>
  <c r="U22" i="3"/>
  <c r="T22" i="3"/>
  <c r="Q22" i="3"/>
  <c r="P22" i="3"/>
  <c r="M22" i="3"/>
  <c r="L22" i="3"/>
  <c r="BH22" i="3"/>
  <c r="AR23" i="3"/>
  <c r="AO23" i="3"/>
  <c r="AN23" i="3"/>
  <c r="AK23" i="3"/>
  <c r="AJ23" i="3"/>
  <c r="AG23" i="3"/>
  <c r="AF23" i="3"/>
  <c r="AC23" i="3"/>
  <c r="AB23" i="3"/>
  <c r="Y23" i="3"/>
  <c r="X23" i="3"/>
  <c r="U23" i="3"/>
  <c r="T23" i="3"/>
  <c r="Q23" i="3"/>
  <c r="P23" i="3"/>
  <c r="M23" i="3"/>
  <c r="L23" i="3"/>
  <c r="BH23" i="3"/>
  <c r="BG3" i="3"/>
  <c r="BG4" i="3"/>
  <c r="BG5" i="3"/>
  <c r="BG6" i="3"/>
  <c r="BG7" i="3"/>
  <c r="BG8" i="3"/>
  <c r="BG9" i="3"/>
  <c r="BG10" i="3"/>
  <c r="BG11" i="3"/>
  <c r="BG12" i="3"/>
  <c r="BG13" i="3"/>
  <c r="BG14" i="3"/>
  <c r="BG15" i="3"/>
  <c r="BG16" i="3"/>
  <c r="BG17" i="3"/>
  <c r="BG18" i="3"/>
  <c r="BG19" i="3"/>
  <c r="BG20" i="3"/>
  <c r="BG21" i="3"/>
  <c r="BG22" i="3"/>
  <c r="BG23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A3" i="3"/>
  <c r="D4" i="3"/>
  <c r="A4" i="3"/>
  <c r="D5" i="3"/>
  <c r="A5" i="3"/>
  <c r="D6" i="3"/>
  <c r="A6" i="3"/>
  <c r="D7" i="3"/>
  <c r="A7" i="3"/>
  <c r="D8" i="3"/>
  <c r="A8" i="3"/>
  <c r="D9" i="3"/>
  <c r="A9" i="3"/>
  <c r="D10" i="3"/>
  <c r="A10" i="3"/>
  <c r="D11" i="3"/>
  <c r="A11" i="3"/>
  <c r="D12" i="3"/>
  <c r="A12" i="3"/>
  <c r="D13" i="3"/>
  <c r="A13" i="3"/>
  <c r="D14" i="3"/>
  <c r="A14" i="3"/>
  <c r="D15" i="3"/>
  <c r="A15" i="3"/>
  <c r="D16" i="3"/>
  <c r="A16" i="3"/>
  <c r="D17" i="3"/>
  <c r="A17" i="3"/>
  <c r="D18" i="3"/>
  <c r="A18" i="3"/>
  <c r="D19" i="3"/>
  <c r="A19" i="3"/>
  <c r="D20" i="3"/>
  <c r="A20" i="3"/>
  <c r="D21" i="3"/>
  <c r="A21" i="3"/>
  <c r="D22" i="3"/>
  <c r="A22" i="3"/>
  <c r="D23" i="3"/>
  <c r="A23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AS23" i="3"/>
  <c r="AV23" i="3"/>
  <c r="AY23" i="3"/>
  <c r="BB23" i="3"/>
  <c r="BC23" i="3"/>
  <c r="BD23" i="3"/>
  <c r="BE23" i="3"/>
  <c r="BF23" i="3"/>
  <c r="BI23" i="3"/>
  <c r="AS6" i="3"/>
  <c r="BI4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E4" i="3"/>
  <c r="BE5" i="3"/>
  <c r="BE6" i="3"/>
  <c r="BE7" i="3"/>
  <c r="BE8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D4" i="3"/>
  <c r="BD5" i="3"/>
  <c r="BD6" i="3"/>
  <c r="BD7" i="3"/>
  <c r="BD8" i="3"/>
  <c r="BD9" i="3"/>
  <c r="BD10" i="3"/>
  <c r="BD11" i="3"/>
  <c r="BD12" i="3"/>
  <c r="BD13" i="3"/>
  <c r="BD14" i="3"/>
  <c r="BD15" i="3"/>
  <c r="BD16" i="3"/>
  <c r="BD17" i="3"/>
  <c r="BD18" i="3"/>
  <c r="BD19" i="3"/>
  <c r="BD20" i="3"/>
  <c r="BD21" i="3"/>
  <c r="BD22" i="3"/>
  <c r="BD3" i="3"/>
  <c r="BI3" i="3"/>
  <c r="AS3" i="3"/>
  <c r="AV3" i="3"/>
  <c r="AS4" i="3"/>
  <c r="AV4" i="3"/>
  <c r="AS5" i="3"/>
  <c r="AV5" i="3"/>
  <c r="AV6" i="3"/>
  <c r="AS7" i="3"/>
  <c r="AV7" i="3"/>
  <c r="AS8" i="3"/>
  <c r="AV8" i="3"/>
  <c r="AS9" i="3"/>
  <c r="AV9" i="3"/>
  <c r="AS10" i="3"/>
  <c r="AV10" i="3"/>
  <c r="AS11" i="3"/>
  <c r="AV11" i="3"/>
  <c r="AS12" i="3"/>
  <c r="AV12" i="3"/>
  <c r="AS13" i="3"/>
  <c r="AV13" i="3"/>
  <c r="AS14" i="3"/>
  <c r="AV14" i="3"/>
  <c r="AS15" i="3"/>
  <c r="AV15" i="3"/>
  <c r="AS16" i="3"/>
  <c r="AV16" i="3"/>
  <c r="AS17" i="3"/>
  <c r="AV17" i="3"/>
  <c r="AS18" i="3"/>
  <c r="AV18" i="3"/>
  <c r="AS19" i="3"/>
  <c r="AV19" i="3"/>
  <c r="AS20" i="3"/>
  <c r="AV20" i="3"/>
  <c r="AS21" i="3"/>
  <c r="AV21" i="3"/>
  <c r="AS22" i="3"/>
  <c r="AV22" i="3"/>
  <c r="AY4" i="3"/>
  <c r="BB4" i="3"/>
  <c r="BC4" i="3"/>
  <c r="AY5" i="3"/>
  <c r="BB5" i="3"/>
  <c r="BC5" i="3"/>
  <c r="AY6" i="3"/>
  <c r="BB6" i="3"/>
  <c r="BC6" i="3"/>
  <c r="AY7" i="3"/>
  <c r="BB7" i="3"/>
  <c r="BC7" i="3"/>
  <c r="AY8" i="3"/>
  <c r="BB8" i="3"/>
  <c r="BC8" i="3"/>
  <c r="AY9" i="3"/>
  <c r="BB9" i="3"/>
  <c r="BC9" i="3"/>
  <c r="AY10" i="3"/>
  <c r="BB10" i="3"/>
  <c r="BC10" i="3"/>
  <c r="AY11" i="3"/>
  <c r="BB11" i="3"/>
  <c r="BC11" i="3"/>
  <c r="AY12" i="3"/>
  <c r="BB12" i="3"/>
  <c r="BC12" i="3"/>
  <c r="AY13" i="3"/>
  <c r="BB13" i="3"/>
  <c r="BC13" i="3"/>
  <c r="AY14" i="3"/>
  <c r="BB14" i="3"/>
  <c r="BC14" i="3"/>
  <c r="AY15" i="3"/>
  <c r="BB15" i="3"/>
  <c r="BC15" i="3"/>
  <c r="AY16" i="3"/>
  <c r="BB16" i="3"/>
  <c r="BC16" i="3"/>
  <c r="AY17" i="3"/>
  <c r="BB17" i="3"/>
  <c r="BC17" i="3"/>
  <c r="AY18" i="3"/>
  <c r="BB18" i="3"/>
  <c r="BC18" i="3"/>
  <c r="AY19" i="3"/>
  <c r="BB19" i="3"/>
  <c r="BC19" i="3"/>
  <c r="AY20" i="3"/>
  <c r="BB20" i="3"/>
  <c r="BC20" i="3"/>
  <c r="AY21" i="3"/>
  <c r="BB21" i="3"/>
  <c r="BC21" i="3"/>
  <c r="AY22" i="3"/>
  <c r="BB22" i="3"/>
  <c r="BC22" i="3"/>
  <c r="AY3" i="3"/>
  <c r="BB3" i="3"/>
  <c r="BC3" i="3"/>
  <c r="BF3" i="3"/>
  <c r="BE3" i="3"/>
  <c r="N20" i="2"/>
  <c r="F13" i="2"/>
  <c r="O21" i="2"/>
  <c r="O37" i="2"/>
  <c r="M8" i="2"/>
  <c r="J8" i="2"/>
</calcChain>
</file>

<file path=xl/sharedStrings.xml><?xml version="1.0" encoding="utf-8"?>
<sst xmlns="http://schemas.openxmlformats.org/spreadsheetml/2006/main" count="192" uniqueCount="116">
  <si>
    <t>NR camion:</t>
  </si>
  <si>
    <t>Début:</t>
  </si>
  <si>
    <t>Fin:</t>
  </si>
  <si>
    <t>Chauffeur:</t>
  </si>
  <si>
    <t>magasin</t>
  </si>
  <si>
    <t>heure début</t>
  </si>
  <si>
    <t xml:space="preserve">heure fin </t>
  </si>
  <si>
    <t>durée en min</t>
  </si>
  <si>
    <t>temps de conduite</t>
  </si>
  <si>
    <t>Durée en minute</t>
  </si>
  <si>
    <t>Déchargement</t>
  </si>
  <si>
    <t>Premier tour:</t>
  </si>
  <si>
    <t>Aller</t>
  </si>
  <si>
    <t>Mag</t>
  </si>
  <si>
    <t>Retour</t>
  </si>
  <si>
    <t>Somme</t>
  </si>
  <si>
    <t>Km départ:</t>
  </si>
  <si>
    <t>Km retour:</t>
  </si>
  <si>
    <t>Nb palettes</t>
  </si>
  <si>
    <t>Min</t>
  </si>
  <si>
    <t>Temps total:</t>
  </si>
  <si>
    <t>Remarques:</t>
  </si>
  <si>
    <t>Temps service:</t>
  </si>
  <si>
    <t>Pause 1:</t>
  </si>
  <si>
    <t>Pause 2:</t>
  </si>
  <si>
    <t>min</t>
  </si>
  <si>
    <t>Temps de travail:</t>
  </si>
  <si>
    <t>Documentation Parc PL</t>
  </si>
  <si>
    <t>Date:</t>
  </si>
  <si>
    <t>signature:</t>
  </si>
  <si>
    <t>2eme tour:</t>
  </si>
  <si>
    <t>3eme tour:</t>
  </si>
  <si>
    <t>Chargement:</t>
  </si>
  <si>
    <t>Alerte dépassement heure de travail</t>
  </si>
  <si>
    <t>Alerte Heure de conduite</t>
  </si>
  <si>
    <t>Pause</t>
  </si>
  <si>
    <t>Durée en min</t>
  </si>
  <si>
    <t>Début</t>
  </si>
  <si>
    <t>Fin</t>
  </si>
  <si>
    <t>Chauffeur</t>
  </si>
  <si>
    <t>Total</t>
  </si>
  <si>
    <t>Pause 1</t>
  </si>
  <si>
    <t>Pause 2</t>
  </si>
  <si>
    <t>TRAVAIL 1</t>
  </si>
  <si>
    <t>TRAVAIL 2</t>
  </si>
  <si>
    <t>TRAVAIL 3</t>
  </si>
  <si>
    <t>TRAVAIL 4</t>
  </si>
  <si>
    <t>TRAVAIL 5</t>
  </si>
  <si>
    <t>TRAVAIL 6</t>
  </si>
  <si>
    <t>TRAVAIL 7</t>
  </si>
  <si>
    <t>TRAVAIL 8</t>
  </si>
  <si>
    <t>TRAVAIL 9</t>
  </si>
  <si>
    <t>TRAVAIL 10</t>
  </si>
  <si>
    <t>Total1</t>
  </si>
  <si>
    <t>Total 2</t>
  </si>
  <si>
    <t>Total 3</t>
  </si>
  <si>
    <t>Total 4</t>
  </si>
  <si>
    <t>Total 5</t>
  </si>
  <si>
    <t>Total 6</t>
  </si>
  <si>
    <t>Total 7</t>
  </si>
  <si>
    <t>Total 8</t>
  </si>
  <si>
    <t>Total 9</t>
  </si>
  <si>
    <t>Total 10</t>
  </si>
  <si>
    <t>Semaine</t>
  </si>
  <si>
    <t>Mois</t>
  </si>
  <si>
    <t>Année</t>
  </si>
  <si>
    <t>Fin2</t>
  </si>
  <si>
    <t>Début2</t>
  </si>
  <si>
    <t>Total2</t>
  </si>
  <si>
    <t>28/08/18</t>
  </si>
  <si>
    <t>Limite
conduite</t>
  </si>
  <si>
    <t>Limite
Travail</t>
  </si>
  <si>
    <t>Temps de
déchargement</t>
  </si>
  <si>
    <t>temps de
conduite 1</t>
  </si>
  <si>
    <t>temps de
conduite 2</t>
  </si>
  <si>
    <t>temps de
conduite 3</t>
  </si>
  <si>
    <t>temps de
conduite 4</t>
  </si>
  <si>
    <t>temps de
conduite 5</t>
  </si>
  <si>
    <t>temps de
conduite 6</t>
  </si>
  <si>
    <t>temps de
conduite 7</t>
  </si>
  <si>
    <t>temps de
conduite 8</t>
  </si>
  <si>
    <t>temps de
conduite 9</t>
  </si>
  <si>
    <t>Total temps
de conduite</t>
  </si>
  <si>
    <t>Total temps
de travail</t>
  </si>
  <si>
    <t>Alerte
10h</t>
  </si>
  <si>
    <t>Alerte
6h</t>
  </si>
  <si>
    <t>Alerte
4h30</t>
  </si>
  <si>
    <t>Total heure
déchargement
avant pause 1</t>
  </si>
  <si>
    <t>Total heure
déchargement
avant pause 2</t>
  </si>
  <si>
    <t>Total
Km</t>
  </si>
  <si>
    <t>Km
Début</t>
  </si>
  <si>
    <t>Km
Fin</t>
  </si>
  <si>
    <t>N°
Camion</t>
  </si>
  <si>
    <t>heure
début 1</t>
  </si>
  <si>
    <t>heure
fin 1</t>
  </si>
  <si>
    <t>heure
début 2</t>
  </si>
  <si>
    <t>heure
fin 2</t>
  </si>
  <si>
    <t>heure
début 3</t>
  </si>
  <si>
    <t>heure
fin 3</t>
  </si>
  <si>
    <t>heure
début 4</t>
  </si>
  <si>
    <t>heure
fin 4</t>
  </si>
  <si>
    <t>heure
début 5</t>
  </si>
  <si>
    <t>heure
fin 5</t>
  </si>
  <si>
    <t>heure
début 6</t>
  </si>
  <si>
    <t>heure
fin 6</t>
  </si>
  <si>
    <t>heure
début 7</t>
  </si>
  <si>
    <t>heure
fin 7</t>
  </si>
  <si>
    <t>heure
début 8</t>
  </si>
  <si>
    <t>heure
fin 8</t>
  </si>
  <si>
    <t>heure
début 9</t>
  </si>
  <si>
    <t>heure
fin 9</t>
  </si>
  <si>
    <t>heure
début 10</t>
  </si>
  <si>
    <t>heure
fin 10</t>
  </si>
  <si>
    <t>TOTAL
P1/P2</t>
  </si>
  <si>
    <t>Temps
de
Pause</t>
  </si>
  <si>
    <t>Limite
travail
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</si>
</sst>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400]h:mm:ss\ AM/PM"/>
    <numFmt numFmtId="165" formatCode="h:mm;@"/>
    <numFmt numFmtId="166" formatCode="[$-F800]dddd\,\ mmmm\ dd\,\ yyyy"/>
    <numFmt numFmtId="167" formatCode="yyyy"/>
    <numFmt numFmtId="168" formatCode="mmm"/>
  </numFmts>
  <fonts count="13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indexed="206"/>
      <name val="Calibri"/>
      <family val="2"/>
    </font>
    <font>
      <sz val="8"/>
      <name val="Calibri"/>
      <family val="2"/>
      <scheme val="minor"/>
    </font>
    <font>
      <sz val="11"/>
      <color rgb="FFFF0000"/>
      <name val="Calibri"/>
      <scheme val="minor"/>
    </font>
    <font>
      <b/>
      <sz val="11"/>
      <color rgb="FF3366FF"/>
      <name val="Calibri"/>
      <scheme val="minor"/>
    </font>
    <font>
      <sz val="11"/>
      <color rgb="FF00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9D08E"/>
        <bgColor rgb="FF000000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theme="4" tint="0.39997558519241921"/>
      </top>
      <bottom/>
      <diagonal/>
    </border>
  </borders>
  <cellStyleXfs count="27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/>
    <xf numFmtId="0" fontId="0" fillId="2" borderId="0" xfId="0" applyFill="1"/>
    <xf numFmtId="0" fontId="0" fillId="2" borderId="5" xfId="0" applyFill="1" applyBorder="1"/>
    <xf numFmtId="0" fontId="0" fillId="2" borderId="3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1" xfId="0" applyFill="1" applyBorder="1"/>
    <xf numFmtId="0" fontId="0" fillId="2" borderId="0" xfId="0" applyFill="1" applyBorder="1"/>
    <xf numFmtId="0" fontId="0" fillId="2" borderId="12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0" borderId="0" xfId="0" applyFill="1"/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4" fillId="0" borderId="0" xfId="0" applyFont="1"/>
    <xf numFmtId="0" fontId="0" fillId="0" borderId="2" xfId="0" applyFill="1" applyBorder="1"/>
    <xf numFmtId="0" fontId="0" fillId="0" borderId="4" xfId="0" applyFill="1" applyBorder="1"/>
    <xf numFmtId="0" fontId="0" fillId="0" borderId="2" xfId="0" applyBorder="1"/>
    <xf numFmtId="0" fontId="0" fillId="0" borderId="3" xfId="0" applyFill="1" applyBorder="1"/>
    <xf numFmtId="0" fontId="0" fillId="3" borderId="14" xfId="0" applyFill="1" applyBorder="1"/>
    <xf numFmtId="0" fontId="0" fillId="0" borderId="13" xfId="0" applyBorder="1" applyAlignment="1">
      <alignment wrapText="1"/>
    </xf>
    <xf numFmtId="0" fontId="0" fillId="0" borderId="14" xfId="0" applyFill="1" applyBorder="1"/>
    <xf numFmtId="0" fontId="0" fillId="0" borderId="0" xfId="0" applyProtection="1">
      <protection locked="0"/>
    </xf>
    <xf numFmtId="0" fontId="0" fillId="0" borderId="13" xfId="0" applyBorder="1" applyAlignment="1" applyProtection="1">
      <alignment vertical="center" wrapText="1"/>
      <protection locked="0"/>
    </xf>
    <xf numFmtId="164" fontId="0" fillId="0" borderId="1" xfId="0" applyNumberFormat="1" applyBorder="1" applyAlignment="1" applyProtection="1">
      <alignment horizontal="center" vertical="center"/>
    </xf>
    <xf numFmtId="164" fontId="0" fillId="0" borderId="1" xfId="0" applyNumberFormat="1" applyFont="1" applyBorder="1" applyAlignment="1" applyProtection="1">
      <alignment horizontal="center"/>
    </xf>
    <xf numFmtId="0" fontId="0" fillId="0" borderId="0" xfId="0" applyProtection="1"/>
    <xf numFmtId="0" fontId="0" fillId="0" borderId="0" xfId="0" applyFill="1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 wrapText="1"/>
    </xf>
    <xf numFmtId="0" fontId="0" fillId="4" borderId="13" xfId="0" applyFill="1" applyBorder="1" applyAlignment="1" applyProtection="1">
      <alignment horizontal="center" vertical="center" wrapText="1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2" borderId="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5" borderId="2" xfId="0" applyFill="1" applyBorder="1" applyAlignment="1" applyProtection="1">
      <alignment horizontal="center" vertical="center" wrapText="1"/>
      <protection locked="0"/>
    </xf>
    <xf numFmtId="0" fontId="0" fillId="5" borderId="3" xfId="0" applyFill="1" applyBorder="1" applyAlignment="1" applyProtection="1">
      <alignment horizontal="center" vertical="center" wrapText="1"/>
      <protection locked="0"/>
    </xf>
    <xf numFmtId="0" fontId="0" fillId="5" borderId="4" xfId="0" applyFill="1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 wrapText="1"/>
      <protection locked="0"/>
    </xf>
    <xf numFmtId="0" fontId="0" fillId="6" borderId="3" xfId="0" applyFill="1" applyBorder="1" applyAlignment="1" applyProtection="1">
      <alignment horizontal="center" vertical="center" wrapText="1"/>
      <protection locked="0"/>
    </xf>
    <xf numFmtId="0" fontId="0" fillId="6" borderId="4" xfId="0" applyFill="1" applyBorder="1" applyAlignment="1" applyProtection="1">
      <alignment horizontal="center" vertical="center" wrapText="1"/>
      <protection locked="0"/>
    </xf>
    <xf numFmtId="0" fontId="8" fillId="7" borderId="2" xfId="0" applyFont="1" applyFill="1" applyBorder="1" applyAlignment="1" applyProtection="1">
      <alignment horizontal="center" vertical="center" wrapText="1"/>
      <protection locked="0"/>
    </xf>
    <xf numFmtId="0" fontId="8" fillId="7" borderId="3" xfId="0" applyFont="1" applyFill="1" applyBorder="1" applyAlignment="1" applyProtection="1">
      <alignment horizontal="center" vertical="center" wrapText="1"/>
      <protection locked="0"/>
    </xf>
    <xf numFmtId="0" fontId="8" fillId="7" borderId="4" xfId="0" applyFont="1" applyFill="1" applyBorder="1" applyAlignment="1" applyProtection="1">
      <alignment horizontal="center" vertical="center" wrapText="1"/>
      <protection locked="0"/>
    </xf>
    <xf numFmtId="0" fontId="11" fillId="8" borderId="6" xfId="0" applyFont="1" applyFill="1" applyBorder="1" applyAlignment="1">
      <alignment horizontal="center" vertical="center"/>
    </xf>
    <xf numFmtId="14" fontId="11" fillId="8" borderId="13" xfId="0" applyNumberFormat="1" applyFont="1" applyFill="1" applyBorder="1" applyAlignment="1">
      <alignment horizontal="center" vertical="center"/>
    </xf>
    <xf numFmtId="168" fontId="0" fillId="9" borderId="6" xfId="0" applyNumberFormat="1" applyFont="1" applyFill="1" applyBorder="1" applyAlignment="1">
      <alignment horizontal="center" vertical="center"/>
    </xf>
    <xf numFmtId="0" fontId="0" fillId="9" borderId="6" xfId="0" applyFont="1" applyFill="1" applyBorder="1" applyAlignment="1">
      <alignment horizontal="center" vertical="center"/>
    </xf>
    <xf numFmtId="166" fontId="0" fillId="4" borderId="13" xfId="0" applyNumberFormat="1" applyFont="1" applyFill="1" applyBorder="1" applyAlignment="1">
      <alignment horizontal="center" vertical="center"/>
    </xf>
    <xf numFmtId="168" fontId="0" fillId="0" borderId="6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66" fontId="0" fillId="0" borderId="13" xfId="0" applyNumberFormat="1" applyFont="1" applyBorder="1" applyAlignment="1">
      <alignment horizontal="center" vertical="center"/>
    </xf>
    <xf numFmtId="166" fontId="0" fillId="9" borderId="13" xfId="0" applyNumberFormat="1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 wrapText="1"/>
    </xf>
    <xf numFmtId="0" fontId="11" fillId="8" borderId="15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0" fillId="9" borderId="6" xfId="0" applyFont="1" applyFill="1" applyBorder="1" applyAlignment="1">
      <alignment horizontal="left"/>
    </xf>
    <xf numFmtId="0" fontId="0" fillId="4" borderId="6" xfId="0" applyNumberFormat="1" applyFont="1" applyFill="1" applyBorder="1" applyAlignment="1">
      <alignment horizontal="center" vertical="center" textRotation="255" wrapText="1"/>
    </xf>
    <xf numFmtId="0" fontId="0" fillId="9" borderId="6" xfId="0" applyNumberFormat="1" applyFont="1" applyFill="1" applyBorder="1" applyAlignment="1">
      <alignment horizontal="center" vertical="center" textRotation="255" wrapText="1"/>
    </xf>
    <xf numFmtId="165" fontId="0" fillId="4" borderId="6" xfId="0" applyNumberFormat="1" applyFont="1" applyFill="1" applyBorder="1" applyAlignment="1">
      <alignment horizontal="center" vertical="center"/>
    </xf>
    <xf numFmtId="165" fontId="0" fillId="9" borderId="6" xfId="0" applyNumberFormat="1" applyFont="1" applyFill="1" applyBorder="1" applyAlignment="1">
      <alignment horizontal="center" vertical="center"/>
    </xf>
    <xf numFmtId="165" fontId="6" fillId="9" borderId="6" xfId="0" applyNumberFormat="1" applyFont="1" applyFill="1" applyBorder="1" applyAlignment="1">
      <alignment horizontal="center" vertical="center"/>
    </xf>
    <xf numFmtId="165" fontId="7" fillId="9" borderId="6" xfId="0" applyNumberFormat="1" applyFont="1" applyFill="1" applyBorder="1" applyAlignment="1">
      <alignment horizontal="center" vertical="center"/>
    </xf>
    <xf numFmtId="0" fontId="0" fillId="0" borderId="6" xfId="0" applyFont="1" applyBorder="1" applyAlignment="1">
      <alignment horizontal="left"/>
    </xf>
    <xf numFmtId="0" fontId="0" fillId="0" borderId="6" xfId="0" applyNumberFormat="1" applyFont="1" applyBorder="1" applyAlignment="1">
      <alignment horizontal="center" vertical="center" textRotation="255" wrapText="1"/>
    </xf>
    <xf numFmtId="165" fontId="0" fillId="0" borderId="6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9" borderId="6" xfId="0" applyNumberFormat="1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167" fontId="0" fillId="9" borderId="7" xfId="0" applyNumberFormat="1" applyFont="1" applyFill="1" applyBorder="1" applyAlignment="1">
      <alignment horizontal="center" vertical="center"/>
    </xf>
    <xf numFmtId="167" fontId="0" fillId="0" borderId="7" xfId="0" applyNumberFormat="1" applyFont="1" applyBorder="1" applyAlignment="1">
      <alignment horizontal="center" vertical="center"/>
    </xf>
  </cellXfs>
  <cellStyles count="2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Normal" xfId="0" builtinId="0"/>
  </cellStyles>
  <dxfs count="6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[$-F800]dddd\,\ mmmm\ dd\,\ 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mmm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2:BI23" totalsRowShown="0" headerRowDxfId="0" tableBorderDxfId="62">
  <autoFilter ref="A2:BI23"/>
  <tableColumns count="61">
    <tableColumn id="1" name="Année" dataDxfId="61">
      <calculatedColumnFormula>IF(D3="","",'Jour 1'!$D3)</calculatedColumnFormula>
    </tableColumn>
    <tableColumn id="2" name="Mois" dataDxfId="60">
      <calculatedColumnFormula>IF(D3="","",'Jour 1'!$D3)</calculatedColumnFormula>
    </tableColumn>
    <tableColumn id="3" name="Semaine" dataDxfId="59">
      <calculatedColumnFormula>IF(D3="","",WEEKNUM(D3,2))</calculatedColumnFormula>
    </tableColumn>
    <tableColumn id="4" name="28/08/18" dataDxfId="58">
      <calculatedColumnFormula>IF($D$3="","",$D$3)</calculatedColumnFormula>
    </tableColumn>
    <tableColumn id="5" name="Chauffeur" dataDxfId="57"/>
    <tableColumn id="6" name="N°_x000a_Camion" dataDxfId="56"/>
    <tableColumn id="7" name="Km_x000a_Début" dataDxfId="55"/>
    <tableColumn id="8" name="Km_x000a_Fin" dataDxfId="54"/>
    <tableColumn id="9" name="Total_x000a_Km" dataDxfId="53">
      <calculatedColumnFormula>H3-G3</calculatedColumnFormula>
    </tableColumn>
    <tableColumn id="10" name="heure_x000a_début 1" dataDxfId="52"/>
    <tableColumn id="11" name="heure_x000a_fin 1" dataDxfId="51"/>
    <tableColumn id="12" name="Total1" dataDxfId="50">
      <calculatedColumnFormula>IF(K3="",0,K3-J3)</calculatedColumnFormula>
    </tableColumn>
    <tableColumn id="13" name="temps de_x000a_conduite 1" dataDxfId="49">
      <calculatedColumnFormula>IF(N3="",0,N3-K3)</calculatedColumnFormula>
    </tableColumn>
    <tableColumn id="14" name="heure_x000a_début 2" dataDxfId="48"/>
    <tableColumn id="15" name="heure_x000a_fin 2" dataDxfId="47"/>
    <tableColumn id="16" name="Total 2" dataDxfId="46">
      <calculatedColumnFormula>IF(O3="",0,O3-N3)</calculatedColumnFormula>
    </tableColumn>
    <tableColumn id="17" name="temps de_x000a_conduite 2" dataDxfId="45">
      <calculatedColumnFormula>IF(R3="",0,R3-O3)</calculatedColumnFormula>
    </tableColumn>
    <tableColumn id="18" name="heure_x000a_début 3" dataDxfId="44"/>
    <tableColumn id="19" name="heure_x000a_fin 3" dataDxfId="43"/>
    <tableColumn id="20" name="Total 3" dataDxfId="42">
      <calculatedColumnFormula>IF(S3="",0,S3-R3)</calculatedColumnFormula>
    </tableColumn>
    <tableColumn id="21" name="temps de_x000a_conduite 3" dataDxfId="41">
      <calculatedColumnFormula>IF(V3="",0,V3-S3)</calculatedColumnFormula>
    </tableColumn>
    <tableColumn id="22" name="heure_x000a_début 4" dataDxfId="40"/>
    <tableColumn id="23" name="heure_x000a_fin 4" dataDxfId="39"/>
    <tableColumn id="24" name="Total 4" dataDxfId="38">
      <calculatedColumnFormula>IF(W3="",0,W3-V3)</calculatedColumnFormula>
    </tableColumn>
    <tableColumn id="25" name="temps de_x000a_conduite 4" dataDxfId="37">
      <calculatedColumnFormula>IF(Z3="",0,Z3-W3)</calculatedColumnFormula>
    </tableColumn>
    <tableColumn id="26" name="heure_x000a_début 5" dataDxfId="36"/>
    <tableColumn id="27" name="heure_x000a_fin 5" dataDxfId="35"/>
    <tableColumn id="28" name="Total 5" dataDxfId="34">
      <calculatedColumnFormula>IF(AA3="",0,AA3-Z3)</calculatedColumnFormula>
    </tableColumn>
    <tableColumn id="29" name="temps de_x000a_conduite 5" dataDxfId="33">
      <calculatedColumnFormula>IF(AD3="",0,AD3-AA3)</calculatedColumnFormula>
    </tableColumn>
    <tableColumn id="30" name="heure_x000a_début 6" dataDxfId="32"/>
    <tableColumn id="31" name="heure_x000a_fin 6" dataDxfId="31"/>
    <tableColumn id="32" name="Total 6" dataDxfId="30">
      <calculatedColumnFormula>IF(AE3="",0,AE3-AD3)</calculatedColumnFormula>
    </tableColumn>
    <tableColumn id="33" name="temps de_x000a_conduite 6" dataDxfId="29">
      <calculatedColumnFormula>IF(AH3="",0,AH3-AE3)</calculatedColumnFormula>
    </tableColumn>
    <tableColumn id="34" name="heure_x000a_début 7" dataDxfId="28"/>
    <tableColumn id="35" name="heure_x000a_fin 7" dataDxfId="27"/>
    <tableColumn id="36" name="Total 7" dataDxfId="26">
      <calculatedColumnFormula>IF(AI3="",0,AI3-AH3)</calculatedColumnFormula>
    </tableColumn>
    <tableColumn id="37" name="temps de_x000a_conduite 7" dataDxfId="25">
      <calculatedColumnFormula>IF(AL3="",0,AL3-AI3)</calculatedColumnFormula>
    </tableColumn>
    <tableColumn id="38" name="heure_x000a_début 8" dataDxfId="24"/>
    <tableColumn id="39" name="heure_x000a_fin 8" dataDxfId="23"/>
    <tableColumn id="40" name="Total 8" dataDxfId="22">
      <calculatedColumnFormula>IF(AM3="",0,AM3-AL3)</calculatedColumnFormula>
    </tableColumn>
    <tableColumn id="41" name="temps de_x000a_conduite 8" dataDxfId="21">
      <calculatedColumnFormula>IF(AP3="",0,AP3-AM3)</calculatedColumnFormula>
    </tableColumn>
    <tableColumn id="42" name="heure_x000a_début 9" dataDxfId="20"/>
    <tableColumn id="43" name="heure_x000a_fin 9" dataDxfId="19"/>
    <tableColumn id="44" name="Total 9" dataDxfId="18">
      <calculatedColumnFormula>IF(AQ3="",0,AQ3-AP3)</calculatedColumnFormula>
    </tableColumn>
    <tableColumn id="45" name="temps de_x000a_conduite 9" dataDxfId="17">
      <calculatedColumnFormula>IF(AT3="",0,AT3-AQ3)</calculatedColumnFormula>
    </tableColumn>
    <tableColumn id="46" name="heure_x000a_début 10" dataDxfId="16"/>
    <tableColumn id="47" name="heure_x000a_fin 10" dataDxfId="15"/>
    <tableColumn id="48" name="Total 10" dataDxfId="14">
      <calculatedColumnFormula>IF(AU3="",0,AU3-AT3)</calculatedColumnFormula>
    </tableColumn>
    <tableColumn id="49" name="Début" dataDxfId="13"/>
    <tableColumn id="50" name="Fin" dataDxfId="12"/>
    <tableColumn id="51" name="Total" dataDxfId="11">
      <calculatedColumnFormula>IF(AX3="",0,AX3-AW3)</calculatedColumnFormula>
    </tableColumn>
    <tableColumn id="52" name="Début2" dataDxfId="10"/>
    <tableColumn id="53" name="Fin2" dataDxfId="9"/>
    <tableColumn id="54" name="Total2" dataDxfId="8">
      <calculatedColumnFormula>IF(BA3="",0,BA3-AZ3)</calculatedColumnFormula>
    </tableColumn>
    <tableColumn id="55" name="TOTAL_x000a_P1/P2" dataDxfId="7">
      <calculatedColumnFormula>AY3+BB3</calculatedColumnFormula>
    </tableColumn>
    <tableColumn id="56" name="Alerte_x000a_10h" dataDxfId="6">
      <calculatedColumnFormula>IF(BH3&gt;$BM$3,"Infraction","")</calculatedColumnFormula>
    </tableColumn>
    <tableColumn id="57" name="Alerte_x000a_6h" dataDxfId="5">
      <calculatedColumnFormula>IF(BH3&gt;=$BN$3,IF(AW3="","Infraction",IF(AW3-J3&lt;$BN$3,IF(AY3&gt;=$BP$3,"",IF(AZ3="","Infraction",IF(AZ3-J3&lt;$BN$3,IF(BC3&gt;=$BP$3,"","Infraction"),"Infraction"))),"Infraction")),"")</calculatedColumnFormula>
    </tableColumn>
    <tableColumn id="58" name="Alerte_x000a_4h30" dataDxfId="4"/>
    <tableColumn id="59" name="Total temps_x000a_de conduite" dataDxfId="3">
      <calculatedColumnFormula>M3+Q3+U3+Y3+AC3+AG3+AK3+AO3</calculatedColumnFormula>
    </tableColumn>
    <tableColumn id="60" name="Total temps_x000a_de travail" dataDxfId="2">
      <calculatedColumnFormula>(AR3+AO3+AN3+AK3+AJ3+AG3+AF3+AC3+AB3+Y3+X3+U3+T3+Q3+P3+M3+L3)</calculatedColumnFormula>
    </tableColumn>
    <tableColumn id="61" name="Temps de_x000a_déchargement" dataDxfId="1">
      <calculatedColumnFormula>P3+T3+X3+AB3+AF3+AJ3+AN3+AR3+L3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Q62"/>
  <sheetViews>
    <sheetView workbookViewId="0">
      <selection activeCell="Q15" sqref="Q15"/>
    </sheetView>
  </sheetViews>
  <sheetFormatPr baseColWidth="10" defaultRowHeight="14" x14ac:dyDescent="0"/>
  <cols>
    <col min="1" max="1" width="12.83203125" bestFit="1" customWidth="1"/>
    <col min="2" max="14" width="9.5" customWidth="1"/>
    <col min="16" max="16" width="16.33203125" bestFit="1" customWidth="1"/>
  </cols>
  <sheetData>
    <row r="1" spans="1:17">
      <c r="A1" s="53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7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17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7">
      <c r="A7" s="6" t="s">
        <v>0</v>
      </c>
      <c r="B7" s="7"/>
      <c r="C7" s="7"/>
      <c r="D7" s="6"/>
      <c r="E7" s="6" t="s">
        <v>3</v>
      </c>
      <c r="F7" s="7"/>
      <c r="G7" s="7"/>
      <c r="H7" s="6"/>
      <c r="I7" s="6" t="s">
        <v>28</v>
      </c>
      <c r="J7" s="7"/>
      <c r="K7" s="7"/>
      <c r="L7" s="6"/>
      <c r="M7" s="6"/>
      <c r="N7" s="6"/>
    </row>
    <row r="8" spans="1:17">
      <c r="A8" s="6" t="s">
        <v>1</v>
      </c>
      <c r="B8" s="8"/>
      <c r="C8" s="8"/>
      <c r="D8" s="6"/>
      <c r="E8" s="6" t="s">
        <v>2</v>
      </c>
      <c r="F8" s="7"/>
      <c r="G8" s="8"/>
      <c r="H8" s="6"/>
      <c r="I8" s="6" t="s">
        <v>23</v>
      </c>
      <c r="J8" s="8">
        <f>O21</f>
        <v>0</v>
      </c>
      <c r="K8" s="8"/>
      <c r="L8" s="6" t="s">
        <v>24</v>
      </c>
      <c r="M8" s="7">
        <f>O37</f>
        <v>0</v>
      </c>
      <c r="N8" s="7"/>
    </row>
    <row r="9" spans="1:17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7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7" s="4" customFormat="1" ht="30.75" customHeight="1">
      <c r="A11" s="46" t="s">
        <v>11</v>
      </c>
      <c r="B11" s="47"/>
      <c r="C11" s="47"/>
      <c r="D11" s="46" t="s">
        <v>32</v>
      </c>
      <c r="E11" s="47"/>
      <c r="F11" s="48"/>
      <c r="G11" s="20" t="s">
        <v>8</v>
      </c>
      <c r="H11" s="46" t="s">
        <v>10</v>
      </c>
      <c r="I11" s="47"/>
      <c r="J11" s="48"/>
      <c r="K11" s="3" t="s">
        <v>8</v>
      </c>
      <c r="L11" s="40" t="s">
        <v>22</v>
      </c>
      <c r="M11" s="41"/>
      <c r="N11" s="42"/>
      <c r="O11" s="3" t="s">
        <v>35</v>
      </c>
      <c r="P11" s="3" t="s">
        <v>33</v>
      </c>
      <c r="Q11" s="3" t="s">
        <v>34</v>
      </c>
    </row>
    <row r="12" spans="1:17" s="4" customFormat="1" ht="28">
      <c r="A12" s="3"/>
      <c r="B12" s="3" t="s">
        <v>4</v>
      </c>
      <c r="C12" s="3" t="s">
        <v>18</v>
      </c>
      <c r="D12" s="3" t="s">
        <v>5</v>
      </c>
      <c r="E12" s="3" t="s">
        <v>6</v>
      </c>
      <c r="F12" s="3" t="s">
        <v>7</v>
      </c>
      <c r="G12" s="3" t="s">
        <v>9</v>
      </c>
      <c r="H12" s="29" t="s">
        <v>5</v>
      </c>
      <c r="I12" s="29" t="s">
        <v>6</v>
      </c>
      <c r="J12" s="29" t="s">
        <v>7</v>
      </c>
      <c r="K12" s="29"/>
      <c r="L12" s="3" t="s">
        <v>5</v>
      </c>
      <c r="M12" s="3" t="s">
        <v>6</v>
      </c>
      <c r="N12" s="3" t="s">
        <v>7</v>
      </c>
      <c r="O12" s="3" t="s">
        <v>36</v>
      </c>
      <c r="P12" s="3"/>
      <c r="Q12" s="3"/>
    </row>
    <row r="13" spans="1:17">
      <c r="A13" s="1" t="s">
        <v>12</v>
      </c>
      <c r="B13" s="60"/>
      <c r="C13" s="52"/>
      <c r="D13" s="2">
        <v>8</v>
      </c>
      <c r="E13" s="2">
        <v>9</v>
      </c>
      <c r="F13" s="2">
        <f>E13-D13</f>
        <v>1</v>
      </c>
      <c r="G13" s="24"/>
      <c r="H13" s="60"/>
      <c r="I13" s="51"/>
      <c r="J13" s="51"/>
      <c r="K13" s="51"/>
      <c r="L13" s="50"/>
      <c r="M13" s="50"/>
      <c r="N13" s="55"/>
      <c r="O13" s="1"/>
    </row>
    <row r="14" spans="1:17">
      <c r="A14" s="1" t="s">
        <v>13</v>
      </c>
      <c r="B14" s="2">
        <v>1</v>
      </c>
      <c r="C14" s="2">
        <v>8</v>
      </c>
      <c r="D14" s="49"/>
      <c r="E14" s="50"/>
      <c r="F14" s="50"/>
      <c r="G14" s="55"/>
      <c r="H14" s="30"/>
      <c r="I14" s="30"/>
      <c r="J14" s="30"/>
      <c r="K14" s="30"/>
      <c r="L14" s="56"/>
      <c r="M14" s="57"/>
      <c r="N14" s="58"/>
      <c r="O14" s="1"/>
      <c r="P14" s="23"/>
    </row>
    <row r="15" spans="1:17">
      <c r="A15" s="1" t="s">
        <v>13</v>
      </c>
      <c r="B15" s="2">
        <v>2</v>
      </c>
      <c r="C15" s="2">
        <v>8</v>
      </c>
      <c r="D15" s="56"/>
      <c r="E15" s="57"/>
      <c r="F15" s="57"/>
      <c r="G15" s="58"/>
      <c r="H15" s="2"/>
      <c r="I15" s="2"/>
      <c r="J15" s="30"/>
      <c r="K15" s="2"/>
      <c r="L15" s="56"/>
      <c r="M15" s="57"/>
      <c r="N15" s="58"/>
      <c r="O15" s="1"/>
    </row>
    <row r="16" spans="1:17">
      <c r="A16" s="1" t="s">
        <v>13</v>
      </c>
      <c r="B16" s="2">
        <v>3</v>
      </c>
      <c r="C16" s="2">
        <v>16</v>
      </c>
      <c r="D16" s="56"/>
      <c r="E16" s="57"/>
      <c r="F16" s="57"/>
      <c r="G16" s="58"/>
      <c r="H16" s="2"/>
      <c r="I16" s="2"/>
      <c r="J16" s="30"/>
      <c r="K16" s="2"/>
      <c r="L16" s="56"/>
      <c r="M16" s="57"/>
      <c r="N16" s="58"/>
      <c r="O16" s="1"/>
    </row>
    <row r="17" spans="1:15">
      <c r="A17" s="1" t="s">
        <v>13</v>
      </c>
      <c r="B17" s="2"/>
      <c r="C17" s="2"/>
      <c r="D17" s="56"/>
      <c r="E17" s="57"/>
      <c r="F17" s="57"/>
      <c r="G17" s="58"/>
      <c r="H17" s="2"/>
      <c r="I17" s="2"/>
      <c r="J17" s="2"/>
      <c r="K17" s="2"/>
      <c r="L17" s="56"/>
      <c r="M17" s="57"/>
      <c r="N17" s="58"/>
      <c r="O17" s="1"/>
    </row>
    <row r="18" spans="1:15">
      <c r="A18" s="1" t="s">
        <v>13</v>
      </c>
      <c r="B18" s="2"/>
      <c r="C18" s="2"/>
      <c r="D18" s="56"/>
      <c r="E18" s="57"/>
      <c r="F18" s="57"/>
      <c r="G18" s="58"/>
      <c r="H18" s="2"/>
      <c r="I18" s="2"/>
      <c r="J18" s="2"/>
      <c r="K18" s="2"/>
      <c r="L18" s="56"/>
      <c r="M18" s="57"/>
      <c r="N18" s="58"/>
      <c r="O18" s="1"/>
    </row>
    <row r="19" spans="1:15">
      <c r="A19" s="1" t="s">
        <v>13</v>
      </c>
      <c r="B19" s="2"/>
      <c r="C19" s="2"/>
      <c r="D19" s="56"/>
      <c r="E19" s="57"/>
      <c r="F19" s="57"/>
      <c r="G19" s="58"/>
      <c r="H19" s="2"/>
      <c r="I19" s="2"/>
      <c r="J19" s="2"/>
      <c r="K19" s="2"/>
      <c r="L19" s="44"/>
      <c r="M19" s="59"/>
      <c r="N19" s="45"/>
      <c r="O19" s="1"/>
    </row>
    <row r="20" spans="1:15">
      <c r="A20" s="1" t="s">
        <v>14</v>
      </c>
      <c r="B20" s="49"/>
      <c r="C20" s="52"/>
      <c r="D20" s="56"/>
      <c r="E20" s="57"/>
      <c r="F20" s="59"/>
      <c r="G20" s="45"/>
      <c r="H20" s="49"/>
      <c r="I20" s="50"/>
      <c r="J20" s="51"/>
      <c r="K20" s="52"/>
      <c r="L20" s="21">
        <v>15.75</v>
      </c>
      <c r="M20" s="21">
        <v>17.75</v>
      </c>
      <c r="N20" s="21">
        <f>M20-L20</f>
        <v>2</v>
      </c>
      <c r="O20" s="1"/>
    </row>
    <row r="21" spans="1:15">
      <c r="A21" s="26" t="s">
        <v>15</v>
      </c>
      <c r="B21" s="28"/>
      <c r="C21" s="27"/>
      <c r="D21" s="44"/>
      <c r="E21" s="45"/>
      <c r="F21" s="25"/>
      <c r="G21" s="24"/>
      <c r="H21" s="44"/>
      <c r="I21" s="45"/>
      <c r="J21" s="25"/>
      <c r="K21" s="2"/>
      <c r="L21" s="60"/>
      <c r="M21" s="52"/>
      <c r="N21" s="2"/>
      <c r="O21" s="1">
        <f>SUM(O13:O20)</f>
        <v>0</v>
      </c>
    </row>
    <row r="22" spans="1: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5">
      <c r="A23" s="6" t="s">
        <v>16</v>
      </c>
      <c r="B23" s="7"/>
      <c r="C23" s="6"/>
      <c r="D23" s="6" t="s">
        <v>17</v>
      </c>
      <c r="E23" s="7"/>
      <c r="F23" s="6"/>
      <c r="G23" s="6"/>
      <c r="H23" s="6"/>
      <c r="I23" s="6" t="s">
        <v>20</v>
      </c>
      <c r="J23" s="7"/>
      <c r="K23" s="6" t="s">
        <v>19</v>
      </c>
      <c r="L23" s="6"/>
      <c r="M23" s="6"/>
      <c r="N23" s="6"/>
    </row>
    <row r="24" spans="1:1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5" ht="28">
      <c r="A27" s="46" t="s">
        <v>30</v>
      </c>
      <c r="B27" s="47"/>
      <c r="C27" s="47"/>
      <c r="D27" s="46" t="s">
        <v>32</v>
      </c>
      <c r="E27" s="47"/>
      <c r="F27" s="48"/>
      <c r="G27" s="20" t="s">
        <v>8</v>
      </c>
      <c r="H27" s="46" t="s">
        <v>10</v>
      </c>
      <c r="I27" s="47"/>
      <c r="J27" s="48"/>
      <c r="K27" s="3" t="s">
        <v>8</v>
      </c>
      <c r="L27" s="40" t="s">
        <v>22</v>
      </c>
      <c r="M27" s="41"/>
      <c r="N27" s="42"/>
      <c r="O27" s="3" t="s">
        <v>35</v>
      </c>
    </row>
    <row r="28" spans="1:15" ht="28">
      <c r="A28" s="3"/>
      <c r="B28" s="3" t="s">
        <v>4</v>
      </c>
      <c r="C28" s="3" t="s">
        <v>18</v>
      </c>
      <c r="D28" s="3" t="s">
        <v>5</v>
      </c>
      <c r="E28" s="3" t="s">
        <v>6</v>
      </c>
      <c r="F28" s="3" t="s">
        <v>7</v>
      </c>
      <c r="G28" s="3" t="s">
        <v>9</v>
      </c>
      <c r="H28" s="3" t="s">
        <v>5</v>
      </c>
      <c r="I28" s="3" t="s">
        <v>6</v>
      </c>
      <c r="J28" s="3" t="s">
        <v>7</v>
      </c>
      <c r="K28" s="3"/>
      <c r="L28" s="3" t="s">
        <v>5</v>
      </c>
      <c r="M28" s="3" t="s">
        <v>6</v>
      </c>
      <c r="N28" s="3" t="s">
        <v>7</v>
      </c>
      <c r="O28" s="3" t="s">
        <v>36</v>
      </c>
    </row>
    <row r="29" spans="1:15">
      <c r="A29" s="1" t="s">
        <v>12</v>
      </c>
      <c r="B29" s="22"/>
      <c r="C29" s="22"/>
      <c r="D29" s="2"/>
      <c r="E29" s="2"/>
      <c r="F29" s="2"/>
      <c r="G29" s="2"/>
      <c r="H29" s="22"/>
      <c r="I29" s="22"/>
      <c r="J29" s="22"/>
      <c r="K29" s="22"/>
      <c r="L29" s="22"/>
      <c r="M29" s="22"/>
      <c r="N29" s="22"/>
      <c r="O29" s="1"/>
    </row>
    <row r="30" spans="1:15">
      <c r="A30" s="1" t="s">
        <v>13</v>
      </c>
      <c r="B30" s="2"/>
      <c r="C30" s="2"/>
      <c r="D30" s="22"/>
      <c r="E30" s="22"/>
      <c r="F30" s="22"/>
      <c r="G30" s="22"/>
      <c r="H30" s="2"/>
      <c r="I30" s="2"/>
      <c r="J30" s="2"/>
      <c r="K30" s="2"/>
      <c r="L30" s="22"/>
      <c r="M30" s="22"/>
      <c r="N30" s="22"/>
      <c r="O30" s="1"/>
    </row>
    <row r="31" spans="1:15">
      <c r="A31" s="1" t="s">
        <v>13</v>
      </c>
      <c r="B31" s="2"/>
      <c r="C31" s="2"/>
      <c r="D31" s="22"/>
      <c r="E31" s="22"/>
      <c r="F31" s="22"/>
      <c r="G31" s="22"/>
      <c r="H31" s="2"/>
      <c r="I31" s="2"/>
      <c r="J31" s="2"/>
      <c r="K31" s="2"/>
      <c r="L31" s="22"/>
      <c r="M31" s="22"/>
      <c r="N31" s="22"/>
      <c r="O31" s="1"/>
    </row>
    <row r="32" spans="1:15">
      <c r="A32" s="1" t="s">
        <v>13</v>
      </c>
      <c r="B32" s="2"/>
      <c r="C32" s="2"/>
      <c r="D32" s="22"/>
      <c r="E32" s="22"/>
      <c r="F32" s="22"/>
      <c r="G32" s="22"/>
      <c r="H32" s="2"/>
      <c r="I32" s="2"/>
      <c r="J32" s="2"/>
      <c r="K32" s="2"/>
      <c r="L32" s="22"/>
      <c r="M32" s="22"/>
      <c r="N32" s="22"/>
      <c r="O32" s="1"/>
    </row>
    <row r="33" spans="1:15">
      <c r="A33" s="1" t="s">
        <v>13</v>
      </c>
      <c r="B33" s="2"/>
      <c r="C33" s="2"/>
      <c r="D33" s="22"/>
      <c r="E33" s="22"/>
      <c r="F33" s="22"/>
      <c r="G33" s="22"/>
      <c r="H33" s="2"/>
      <c r="I33" s="2"/>
      <c r="J33" s="2"/>
      <c r="K33" s="2"/>
      <c r="L33" s="22"/>
      <c r="M33" s="22"/>
      <c r="N33" s="22"/>
      <c r="O33" s="1"/>
    </row>
    <row r="34" spans="1:15">
      <c r="A34" s="1" t="s">
        <v>13</v>
      </c>
      <c r="B34" s="2"/>
      <c r="C34" s="2"/>
      <c r="D34" s="22"/>
      <c r="E34" s="22"/>
      <c r="F34" s="22"/>
      <c r="G34" s="22"/>
      <c r="H34" s="2"/>
      <c r="I34" s="2"/>
      <c r="J34" s="2"/>
      <c r="K34" s="2"/>
      <c r="L34" s="22"/>
      <c r="M34" s="22"/>
      <c r="N34" s="22"/>
      <c r="O34" s="1"/>
    </row>
    <row r="35" spans="1:15">
      <c r="A35" s="1" t="s">
        <v>13</v>
      </c>
      <c r="B35" s="2"/>
      <c r="C35" s="2"/>
      <c r="D35" s="22"/>
      <c r="E35" s="22"/>
      <c r="F35" s="22"/>
      <c r="G35" s="22"/>
      <c r="H35" s="2"/>
      <c r="I35" s="2"/>
      <c r="J35" s="2"/>
      <c r="K35" s="2"/>
      <c r="L35" s="22"/>
      <c r="M35" s="22"/>
      <c r="N35" s="22"/>
      <c r="O35" s="1"/>
    </row>
    <row r="36" spans="1:15">
      <c r="A36" s="1" t="s">
        <v>14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1"/>
      <c r="M36" s="21"/>
      <c r="N36" s="21"/>
      <c r="O36" s="1"/>
    </row>
    <row r="37" spans="1:15">
      <c r="A37" s="1" t="s">
        <v>15</v>
      </c>
      <c r="B37" s="22"/>
      <c r="C37" s="2"/>
      <c r="D37" s="22"/>
      <c r="E37" s="22"/>
      <c r="F37" s="2"/>
      <c r="G37" s="2"/>
      <c r="H37" s="22"/>
      <c r="I37" s="22"/>
      <c r="J37" s="2"/>
      <c r="K37" s="2"/>
      <c r="L37" s="22"/>
      <c r="M37" s="22"/>
      <c r="N37" s="2"/>
      <c r="O37" s="1">
        <f>SUM(O29:O36)</f>
        <v>0</v>
      </c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5">
      <c r="A39" s="6" t="s">
        <v>16</v>
      </c>
      <c r="B39" s="7"/>
      <c r="C39" s="6"/>
      <c r="D39" s="6" t="s">
        <v>17</v>
      </c>
      <c r="E39" s="7"/>
      <c r="F39" s="6"/>
      <c r="G39" s="6"/>
      <c r="H39" s="6"/>
      <c r="I39" s="43" t="s">
        <v>20</v>
      </c>
      <c r="J39" s="43"/>
      <c r="K39" s="5"/>
      <c r="L39" s="7"/>
      <c r="M39" s="6" t="s">
        <v>19</v>
      </c>
      <c r="N39" s="6"/>
    </row>
    <row r="40" spans="1:15">
      <c r="A40" s="6" t="s">
        <v>21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5" ht="28">
      <c r="A43" s="46" t="s">
        <v>31</v>
      </c>
      <c r="B43" s="47"/>
      <c r="C43" s="47"/>
      <c r="D43" s="46" t="s">
        <v>32</v>
      </c>
      <c r="E43" s="47"/>
      <c r="F43" s="48"/>
      <c r="G43" s="20" t="s">
        <v>8</v>
      </c>
      <c r="H43" s="46" t="s">
        <v>10</v>
      </c>
      <c r="I43" s="47"/>
      <c r="J43" s="48"/>
      <c r="K43" s="3" t="s">
        <v>8</v>
      </c>
      <c r="L43" s="40" t="s">
        <v>22</v>
      </c>
      <c r="M43" s="41"/>
      <c r="N43" s="42"/>
    </row>
    <row r="44" spans="1:15" ht="28">
      <c r="A44" s="3"/>
      <c r="B44" s="3" t="s">
        <v>4</v>
      </c>
      <c r="C44" s="3" t="s">
        <v>18</v>
      </c>
      <c r="D44" s="3" t="s">
        <v>5</v>
      </c>
      <c r="E44" s="3" t="s">
        <v>6</v>
      </c>
      <c r="F44" s="3" t="s">
        <v>7</v>
      </c>
      <c r="G44" s="3" t="s">
        <v>9</v>
      </c>
      <c r="H44" s="3" t="s">
        <v>5</v>
      </c>
      <c r="I44" s="3" t="s">
        <v>6</v>
      </c>
      <c r="J44" s="3" t="s">
        <v>7</v>
      </c>
      <c r="K44" s="3"/>
      <c r="L44" s="3" t="s">
        <v>5</v>
      </c>
      <c r="M44" s="3" t="s">
        <v>6</v>
      </c>
      <c r="N44" s="3" t="s">
        <v>7</v>
      </c>
    </row>
    <row r="45" spans="1:15">
      <c r="A45" s="1" t="s">
        <v>12</v>
      </c>
      <c r="B45" s="22"/>
      <c r="C45" s="22"/>
      <c r="D45" s="2"/>
      <c r="E45" s="2"/>
      <c r="F45" s="2"/>
      <c r="G45" s="2"/>
      <c r="H45" s="22"/>
      <c r="I45" s="22"/>
      <c r="J45" s="22"/>
      <c r="K45" s="22"/>
      <c r="L45" s="22"/>
      <c r="M45" s="22"/>
      <c r="N45" s="22"/>
    </row>
    <row r="46" spans="1:15">
      <c r="A46" s="1" t="s">
        <v>13</v>
      </c>
      <c r="B46" s="2"/>
      <c r="C46" s="2"/>
      <c r="D46" s="22"/>
      <c r="E46" s="22"/>
      <c r="F46" s="22"/>
      <c r="G46" s="22"/>
      <c r="H46" s="2"/>
      <c r="I46" s="2"/>
      <c r="J46" s="2"/>
      <c r="K46" s="2"/>
      <c r="L46" s="22"/>
      <c r="M46" s="22"/>
      <c r="N46" s="22"/>
    </row>
    <row r="47" spans="1:15">
      <c r="A47" s="1" t="s">
        <v>13</v>
      </c>
      <c r="B47" s="2"/>
      <c r="C47" s="2"/>
      <c r="D47" s="22"/>
      <c r="E47" s="22"/>
      <c r="F47" s="22"/>
      <c r="G47" s="22"/>
      <c r="H47" s="2"/>
      <c r="I47" s="2"/>
      <c r="J47" s="2"/>
      <c r="K47" s="2"/>
      <c r="L47" s="22"/>
      <c r="M47" s="22"/>
      <c r="N47" s="22"/>
    </row>
    <row r="48" spans="1:15">
      <c r="A48" s="1" t="s">
        <v>13</v>
      </c>
      <c r="B48" s="2"/>
      <c r="C48" s="2"/>
      <c r="D48" s="22"/>
      <c r="E48" s="22"/>
      <c r="F48" s="22"/>
      <c r="G48" s="22"/>
      <c r="H48" s="2"/>
      <c r="I48" s="2"/>
      <c r="J48" s="2"/>
      <c r="K48" s="2"/>
      <c r="L48" s="22"/>
      <c r="M48" s="22"/>
      <c r="N48" s="22"/>
    </row>
    <row r="49" spans="1:15">
      <c r="A49" s="1" t="s">
        <v>13</v>
      </c>
      <c r="B49" s="2"/>
      <c r="C49" s="2"/>
      <c r="D49" s="22"/>
      <c r="E49" s="22"/>
      <c r="F49" s="22"/>
      <c r="G49" s="22"/>
      <c r="H49" s="2"/>
      <c r="I49" s="2"/>
      <c r="J49" s="2"/>
      <c r="K49" s="2"/>
      <c r="L49" s="22"/>
      <c r="M49" s="22"/>
      <c r="N49" s="22"/>
    </row>
    <row r="50" spans="1:15">
      <c r="A50" s="1" t="s">
        <v>13</v>
      </c>
      <c r="B50" s="2"/>
      <c r="C50" s="2"/>
      <c r="D50" s="22"/>
      <c r="E50" s="22"/>
      <c r="F50" s="22"/>
      <c r="G50" s="22"/>
      <c r="H50" s="2"/>
      <c r="I50" s="2"/>
      <c r="J50" s="2"/>
      <c r="K50" s="2"/>
      <c r="L50" s="22"/>
      <c r="M50" s="22"/>
      <c r="N50" s="22"/>
    </row>
    <row r="51" spans="1:15">
      <c r="A51" s="1" t="s">
        <v>13</v>
      </c>
      <c r="B51" s="2"/>
      <c r="C51" s="2"/>
      <c r="D51" s="22"/>
      <c r="E51" s="22"/>
      <c r="F51" s="22"/>
      <c r="G51" s="22"/>
      <c r="H51" s="2"/>
      <c r="I51" s="2"/>
      <c r="J51" s="2"/>
      <c r="K51" s="2"/>
      <c r="L51" s="22"/>
      <c r="M51" s="22"/>
      <c r="N51" s="22"/>
    </row>
    <row r="52" spans="1:15">
      <c r="A52" s="1" t="s">
        <v>14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1"/>
      <c r="M52" s="21"/>
      <c r="N52" s="21"/>
    </row>
    <row r="53" spans="1:15">
      <c r="A53" s="1" t="s">
        <v>15</v>
      </c>
      <c r="B53" s="22"/>
      <c r="C53" s="2"/>
      <c r="D53" s="22"/>
      <c r="E53" s="22"/>
      <c r="F53" s="2"/>
      <c r="G53" s="2"/>
      <c r="H53" s="22"/>
      <c r="I53" s="22"/>
      <c r="J53" s="2"/>
      <c r="K53" s="2"/>
      <c r="L53" s="22"/>
      <c r="M53" s="22"/>
      <c r="N53" s="2"/>
    </row>
    <row r="54" spans="1: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5">
      <c r="A55" s="6" t="s">
        <v>16</v>
      </c>
      <c r="B55" s="7"/>
      <c r="C55" s="6"/>
      <c r="D55" s="6" t="s">
        <v>17</v>
      </c>
      <c r="E55" s="7"/>
      <c r="F55" s="6"/>
      <c r="G55" s="6"/>
      <c r="H55" s="6"/>
      <c r="I55" s="6" t="s">
        <v>20</v>
      </c>
      <c r="J55" s="7"/>
      <c r="K55" s="6" t="s">
        <v>19</v>
      </c>
      <c r="L55" s="6"/>
      <c r="M55" s="6"/>
      <c r="N55" s="6"/>
    </row>
    <row r="56" spans="1:15">
      <c r="A56" s="6" t="s">
        <v>21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</row>
    <row r="58" spans="1:15">
      <c r="E58" s="9" t="s">
        <v>29</v>
      </c>
      <c r="F58" s="10"/>
      <c r="G58" s="10"/>
      <c r="H58" s="11"/>
      <c r="J58" s="6" t="s">
        <v>26</v>
      </c>
      <c r="K58" s="6"/>
      <c r="L58" s="7"/>
      <c r="M58" s="7"/>
      <c r="N58" s="18" t="s">
        <v>25</v>
      </c>
    </row>
    <row r="59" spans="1:15">
      <c r="E59" s="12"/>
      <c r="F59" s="13"/>
      <c r="G59" s="13"/>
      <c r="H59" s="14"/>
      <c r="K59" s="19"/>
      <c r="L59" s="19"/>
      <c r="M59" s="19"/>
      <c r="N59" s="19"/>
      <c r="O59" s="19"/>
    </row>
    <row r="60" spans="1:15">
      <c r="E60" s="15"/>
      <c r="F60" s="7"/>
      <c r="G60" s="7"/>
      <c r="H60" s="16"/>
      <c r="K60" s="19"/>
      <c r="L60" s="19"/>
      <c r="M60" s="19"/>
      <c r="N60" s="19"/>
      <c r="O60" s="19"/>
    </row>
    <row r="61" spans="1:15">
      <c r="K61" s="19"/>
      <c r="L61" s="19"/>
      <c r="M61" s="19"/>
      <c r="N61" s="19"/>
      <c r="O61" s="19"/>
    </row>
    <row r="62" spans="1:15">
      <c r="K62" s="19"/>
      <c r="L62" s="19"/>
      <c r="M62" s="19"/>
      <c r="N62" s="19"/>
      <c r="O62" s="19"/>
    </row>
  </sheetData>
  <mergeCells count="23">
    <mergeCell ref="H20:K20"/>
    <mergeCell ref="A1:N2"/>
    <mergeCell ref="A27:C27"/>
    <mergeCell ref="D11:F11"/>
    <mergeCell ref="A11:C11"/>
    <mergeCell ref="L13:N19"/>
    <mergeCell ref="H13:K13"/>
    <mergeCell ref="D14:G20"/>
    <mergeCell ref="B13:C13"/>
    <mergeCell ref="B20:C20"/>
    <mergeCell ref="H27:J27"/>
    <mergeCell ref="L27:N27"/>
    <mergeCell ref="L11:N11"/>
    <mergeCell ref="H11:J11"/>
    <mergeCell ref="D27:F27"/>
    <mergeCell ref="L21:M21"/>
    <mergeCell ref="L43:N43"/>
    <mergeCell ref="I39:J39"/>
    <mergeCell ref="H21:I21"/>
    <mergeCell ref="D21:E21"/>
    <mergeCell ref="A43:C43"/>
    <mergeCell ref="D43:F43"/>
    <mergeCell ref="H43:J43"/>
  </mergeCells>
  <pageMargins left="0.25" right="0.25" top="0.75" bottom="0.75" header="0.3" footer="0.3"/>
  <pageSetup paperSize="9" scale="72" fitToHeight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3366FF"/>
  </sheetPr>
  <dimension ref="A1:BP23"/>
  <sheetViews>
    <sheetView tabSelected="1" topLeftCell="AY1" workbookViewId="0">
      <selection activeCell="BL23" sqref="BL23"/>
    </sheetView>
  </sheetViews>
  <sheetFormatPr baseColWidth="10" defaultColWidth="10.83203125" defaultRowHeight="14" x14ac:dyDescent="0"/>
  <cols>
    <col min="1" max="3" width="10.83203125" style="31" customWidth="1"/>
    <col min="4" max="4" width="20.5" style="31" customWidth="1"/>
    <col min="5" max="5" width="19.6640625" style="31" bestFit="1" customWidth="1"/>
    <col min="6" max="6" width="12" style="31" bestFit="1" customWidth="1"/>
    <col min="7" max="7" width="11.33203125" style="31" customWidth="1"/>
    <col min="8" max="9" width="10.83203125" style="31" customWidth="1"/>
    <col min="10" max="10" width="14.5" style="31" customWidth="1"/>
    <col min="11" max="11" width="12" style="31" customWidth="1"/>
    <col min="12" max="12" width="10.83203125" style="31" customWidth="1"/>
    <col min="13" max="13" width="19.33203125" style="31" customWidth="1"/>
    <col min="14" max="14" width="14.5" style="31" customWidth="1"/>
    <col min="15" max="15" width="12" style="31" customWidth="1"/>
    <col min="16" max="16" width="10.83203125" style="31" customWidth="1"/>
    <col min="17" max="17" width="19.33203125" style="31" customWidth="1"/>
    <col min="18" max="18" width="14.5" style="31" customWidth="1"/>
    <col min="19" max="19" width="12" style="31" customWidth="1"/>
    <col min="20" max="20" width="10.83203125" style="31" customWidth="1"/>
    <col min="21" max="21" width="19.33203125" style="31" customWidth="1"/>
    <col min="22" max="22" width="14.5" style="31" customWidth="1"/>
    <col min="23" max="23" width="12" style="31" customWidth="1"/>
    <col min="24" max="24" width="10.83203125" style="31" customWidth="1"/>
    <col min="25" max="25" width="19.33203125" style="31" customWidth="1"/>
    <col min="26" max="26" width="14.5" style="31" customWidth="1"/>
    <col min="27" max="27" width="12" style="31" customWidth="1"/>
    <col min="28" max="28" width="10.83203125" style="31" customWidth="1"/>
    <col min="29" max="29" width="19.33203125" style="31" customWidth="1"/>
    <col min="30" max="30" width="14.5" style="31" customWidth="1"/>
    <col min="31" max="31" width="12" style="31" customWidth="1"/>
    <col min="32" max="32" width="10.83203125" style="31" customWidth="1"/>
    <col min="33" max="33" width="19.33203125" style="31" customWidth="1"/>
    <col min="34" max="34" width="14.5" style="31" customWidth="1"/>
    <col min="35" max="35" width="12" style="31" customWidth="1"/>
    <col min="36" max="36" width="10.83203125" style="31" customWidth="1"/>
    <col min="37" max="37" width="19.33203125" style="31" customWidth="1"/>
    <col min="38" max="38" width="14.5" style="31" customWidth="1"/>
    <col min="39" max="39" width="12" style="31" customWidth="1"/>
    <col min="40" max="40" width="10.83203125" style="31" customWidth="1"/>
    <col min="41" max="41" width="19.33203125" style="31" customWidth="1"/>
    <col min="42" max="42" width="14.5" style="31" customWidth="1"/>
    <col min="43" max="43" width="12" style="31" customWidth="1"/>
    <col min="44" max="44" width="10.83203125" style="31" customWidth="1"/>
    <col min="45" max="45" width="19.33203125" style="31" customWidth="1"/>
    <col min="46" max="46" width="15.5" style="31" customWidth="1"/>
    <col min="47" max="47" width="13" style="31" customWidth="1"/>
    <col min="48" max="54" width="10.83203125" style="31" customWidth="1"/>
    <col min="55" max="55" width="13.6640625" style="31" customWidth="1"/>
    <col min="56" max="56" width="12.5" style="31" customWidth="1"/>
    <col min="57" max="57" width="11.83203125" style="31" customWidth="1"/>
    <col min="58" max="58" width="13.5" style="31" customWidth="1"/>
    <col min="59" max="59" width="24" style="31" customWidth="1"/>
    <col min="60" max="60" width="20.5" style="31" customWidth="1"/>
    <col min="61" max="61" width="24.33203125" style="31" customWidth="1"/>
    <col min="62" max="62" width="10.83203125" style="31" customWidth="1"/>
    <col min="63" max="64" width="18.83203125" style="31" customWidth="1"/>
    <col min="65" max="66" width="12.83203125" style="31" customWidth="1"/>
    <col min="67" max="16384" width="10.83203125" style="31"/>
  </cols>
  <sheetData>
    <row r="1" spans="1:68" ht="28" customHeight="1">
      <c r="J1" s="61" t="s">
        <v>43</v>
      </c>
      <c r="K1" s="62"/>
      <c r="L1" s="63"/>
      <c r="N1" s="61" t="s">
        <v>44</v>
      </c>
      <c r="O1" s="62"/>
      <c r="P1" s="63"/>
      <c r="Q1" s="32"/>
      <c r="R1" s="61" t="s">
        <v>45</v>
      </c>
      <c r="S1" s="62"/>
      <c r="T1" s="63"/>
      <c r="U1" s="32"/>
      <c r="V1" s="61" t="s">
        <v>46</v>
      </c>
      <c r="W1" s="62"/>
      <c r="X1" s="63"/>
      <c r="Y1" s="32"/>
      <c r="Z1" s="61" t="s">
        <v>47</v>
      </c>
      <c r="AA1" s="62"/>
      <c r="AB1" s="63"/>
      <c r="AC1" s="32"/>
      <c r="AD1" s="61" t="s">
        <v>48</v>
      </c>
      <c r="AE1" s="62"/>
      <c r="AF1" s="63"/>
      <c r="AG1" s="32"/>
      <c r="AH1" s="70" t="s">
        <v>49</v>
      </c>
      <c r="AI1" s="71"/>
      <c r="AJ1" s="72"/>
      <c r="AK1" s="32"/>
      <c r="AL1" s="70" t="s">
        <v>50</v>
      </c>
      <c r="AM1" s="71"/>
      <c r="AN1" s="72"/>
      <c r="AO1" s="32"/>
      <c r="AP1" s="70" t="s">
        <v>51</v>
      </c>
      <c r="AQ1" s="71"/>
      <c r="AR1" s="72"/>
      <c r="AS1" s="32"/>
      <c r="AT1" s="70" t="s">
        <v>52</v>
      </c>
      <c r="AU1" s="71"/>
      <c r="AV1" s="72"/>
      <c r="AW1" s="64" t="s">
        <v>41</v>
      </c>
      <c r="AX1" s="65"/>
      <c r="AY1" s="66"/>
      <c r="AZ1" s="67" t="s">
        <v>42</v>
      </c>
      <c r="BA1" s="68"/>
      <c r="BB1" s="69"/>
      <c r="BM1" s="36"/>
      <c r="BN1" s="36"/>
      <c r="BO1" s="35"/>
      <c r="BP1" s="35"/>
    </row>
    <row r="2" spans="1:68" ht="54" customHeight="1">
      <c r="A2" s="102" t="s">
        <v>65</v>
      </c>
      <c r="B2" s="73" t="s">
        <v>64</v>
      </c>
      <c r="C2" s="73" t="s">
        <v>63</v>
      </c>
      <c r="D2" s="74" t="s">
        <v>69</v>
      </c>
      <c r="E2" s="73" t="s">
        <v>39</v>
      </c>
      <c r="F2" s="82" t="s">
        <v>92</v>
      </c>
      <c r="G2" s="82" t="s">
        <v>90</v>
      </c>
      <c r="H2" s="82" t="s">
        <v>91</v>
      </c>
      <c r="I2" s="82" t="s">
        <v>89</v>
      </c>
      <c r="J2" s="82" t="s">
        <v>93</v>
      </c>
      <c r="K2" s="82" t="s">
        <v>94</v>
      </c>
      <c r="L2" s="82" t="s">
        <v>53</v>
      </c>
      <c r="M2" s="82" t="s">
        <v>73</v>
      </c>
      <c r="N2" s="82" t="s">
        <v>95</v>
      </c>
      <c r="O2" s="82" t="s">
        <v>96</v>
      </c>
      <c r="P2" s="82" t="s">
        <v>54</v>
      </c>
      <c r="Q2" s="82" t="s">
        <v>74</v>
      </c>
      <c r="R2" s="82" t="s">
        <v>97</v>
      </c>
      <c r="S2" s="82" t="s">
        <v>98</v>
      </c>
      <c r="T2" s="82" t="s">
        <v>55</v>
      </c>
      <c r="U2" s="82" t="s">
        <v>75</v>
      </c>
      <c r="V2" s="82" t="s">
        <v>99</v>
      </c>
      <c r="W2" s="82" t="s">
        <v>100</v>
      </c>
      <c r="X2" s="82" t="s">
        <v>56</v>
      </c>
      <c r="Y2" s="82" t="s">
        <v>76</v>
      </c>
      <c r="Z2" s="82" t="s">
        <v>101</v>
      </c>
      <c r="AA2" s="82" t="s">
        <v>102</v>
      </c>
      <c r="AB2" s="82" t="s">
        <v>57</v>
      </c>
      <c r="AC2" s="82" t="s">
        <v>77</v>
      </c>
      <c r="AD2" s="82" t="s">
        <v>103</v>
      </c>
      <c r="AE2" s="82" t="s">
        <v>104</v>
      </c>
      <c r="AF2" s="82" t="s">
        <v>58</v>
      </c>
      <c r="AG2" s="82" t="s">
        <v>78</v>
      </c>
      <c r="AH2" s="82" t="s">
        <v>105</v>
      </c>
      <c r="AI2" s="82" t="s">
        <v>106</v>
      </c>
      <c r="AJ2" s="82" t="s">
        <v>59</v>
      </c>
      <c r="AK2" s="82" t="s">
        <v>79</v>
      </c>
      <c r="AL2" s="82" t="s">
        <v>107</v>
      </c>
      <c r="AM2" s="82" t="s">
        <v>108</v>
      </c>
      <c r="AN2" s="82" t="s">
        <v>60</v>
      </c>
      <c r="AO2" s="82" t="s">
        <v>80</v>
      </c>
      <c r="AP2" s="82" t="s">
        <v>109</v>
      </c>
      <c r="AQ2" s="82" t="s">
        <v>110</v>
      </c>
      <c r="AR2" s="82" t="s">
        <v>61</v>
      </c>
      <c r="AS2" s="82" t="s">
        <v>81</v>
      </c>
      <c r="AT2" s="82" t="s">
        <v>111</v>
      </c>
      <c r="AU2" s="82" t="s">
        <v>112</v>
      </c>
      <c r="AV2" s="82" t="s">
        <v>62</v>
      </c>
      <c r="AW2" s="83" t="s">
        <v>37</v>
      </c>
      <c r="AX2" s="82" t="s">
        <v>38</v>
      </c>
      <c r="AY2" s="83" t="s">
        <v>40</v>
      </c>
      <c r="AZ2" s="83" t="s">
        <v>67</v>
      </c>
      <c r="BA2" s="82" t="s">
        <v>66</v>
      </c>
      <c r="BB2" s="82" t="s">
        <v>68</v>
      </c>
      <c r="BC2" s="84" t="s">
        <v>113</v>
      </c>
      <c r="BD2" s="85" t="s">
        <v>84</v>
      </c>
      <c r="BE2" s="85" t="s">
        <v>85</v>
      </c>
      <c r="BF2" s="85" t="s">
        <v>86</v>
      </c>
      <c r="BG2" s="85" t="s">
        <v>82</v>
      </c>
      <c r="BH2" s="86" t="s">
        <v>83</v>
      </c>
      <c r="BI2" s="85" t="s">
        <v>72</v>
      </c>
      <c r="BK2" s="39" t="s">
        <v>87</v>
      </c>
      <c r="BL2" s="39" t="s">
        <v>88</v>
      </c>
      <c r="BM2" s="38" t="s">
        <v>115</v>
      </c>
      <c r="BN2" s="38" t="s">
        <v>71</v>
      </c>
      <c r="BO2" s="38" t="s">
        <v>70</v>
      </c>
      <c r="BP2" s="38" t="s">
        <v>114</v>
      </c>
    </row>
    <row r="3" spans="1:68" ht="14" customHeight="1">
      <c r="A3" s="103">
        <f>IF(D3="","",'Jour 1'!$D3)</f>
        <v>43339</v>
      </c>
      <c r="B3" s="75">
        <f>IF(D3="","",'Jour 1'!$D3)</f>
        <v>43339</v>
      </c>
      <c r="C3" s="76">
        <f t="shared" ref="C3:C23" si="0">IF(D3="","",WEEKNUM(D3,2))</f>
        <v>35</v>
      </c>
      <c r="D3" s="77">
        <v>43339</v>
      </c>
      <c r="E3" s="87"/>
      <c r="F3" s="88"/>
      <c r="G3" s="88"/>
      <c r="H3" s="88"/>
      <c r="I3" s="89">
        <f t="shared" ref="I3:I23" si="1">H3-G3</f>
        <v>0</v>
      </c>
      <c r="J3" s="90"/>
      <c r="K3" s="90"/>
      <c r="L3" s="91">
        <f>IF(K3="",0,K3-J3)</f>
        <v>0</v>
      </c>
      <c r="M3" s="91">
        <f>IF(N3="",0,N3-K3)</f>
        <v>0</v>
      </c>
      <c r="N3" s="90"/>
      <c r="O3" s="90"/>
      <c r="P3" s="91">
        <f>IF(O3="",0,O3-N3)</f>
        <v>0</v>
      </c>
      <c r="Q3" s="91">
        <f>IF(R3="",0,R3-O3)</f>
        <v>0</v>
      </c>
      <c r="R3" s="90"/>
      <c r="S3" s="90"/>
      <c r="T3" s="91">
        <f>IF(S3="",0,S3-R3)</f>
        <v>0</v>
      </c>
      <c r="U3" s="91">
        <f>IF(V3="",0,V3-S3)</f>
        <v>0</v>
      </c>
      <c r="V3" s="90"/>
      <c r="W3" s="90"/>
      <c r="X3" s="91">
        <f>IF(W3="",0,W3-V3)</f>
        <v>0</v>
      </c>
      <c r="Y3" s="91">
        <f>IF(Z3="",0,Z3-W3)</f>
        <v>0</v>
      </c>
      <c r="Z3" s="90"/>
      <c r="AA3" s="90"/>
      <c r="AB3" s="91">
        <f t="shared" ref="AB3:AB22" si="2">IF(AA3="",0,AA3-Z3)</f>
        <v>0</v>
      </c>
      <c r="AC3" s="91">
        <f t="shared" ref="AC3:AC22" si="3">IF(AD3="",0,AD3-AA3)</f>
        <v>0</v>
      </c>
      <c r="AD3" s="90"/>
      <c r="AE3" s="90"/>
      <c r="AF3" s="91">
        <f>IF(AE3="",0,AE3-AD3)</f>
        <v>0</v>
      </c>
      <c r="AG3" s="91">
        <f>IF(AH3="",0,AH3-AE3)</f>
        <v>0</v>
      </c>
      <c r="AH3" s="90"/>
      <c r="AI3" s="90"/>
      <c r="AJ3" s="91">
        <f>IF(AI3="",0,AI3-AH3)</f>
        <v>0</v>
      </c>
      <c r="AK3" s="91">
        <f>IF(AL3="",0,AL3-AI3)</f>
        <v>0</v>
      </c>
      <c r="AL3" s="90"/>
      <c r="AM3" s="90"/>
      <c r="AN3" s="91">
        <f>IF(AM3="",0,AM3-AL3)</f>
        <v>0</v>
      </c>
      <c r="AO3" s="91">
        <f t="shared" ref="AO3:AO22" si="4">IF(AP3="",0,AP3-AM3)</f>
        <v>0</v>
      </c>
      <c r="AP3" s="90"/>
      <c r="AQ3" s="90"/>
      <c r="AR3" s="91">
        <f>IF(AQ3="",0,AQ3-AP3)</f>
        <v>0</v>
      </c>
      <c r="AS3" s="91">
        <f>IF(AT3="",0,AT3-AQ3)</f>
        <v>0</v>
      </c>
      <c r="AT3" s="90"/>
      <c r="AU3" s="90"/>
      <c r="AV3" s="91">
        <f t="shared" ref="AV3:AV23" si="5">IF(AU3="",0,AU3-AT3)</f>
        <v>0</v>
      </c>
      <c r="AW3" s="90"/>
      <c r="AX3" s="90"/>
      <c r="AY3" s="91">
        <f>IF(AX3="",0,AX3-AW3)</f>
        <v>0</v>
      </c>
      <c r="AZ3" s="90"/>
      <c r="BA3" s="90"/>
      <c r="BB3" s="91">
        <f>IF(BA3="",0,BA3-AZ3)</f>
        <v>0</v>
      </c>
      <c r="BC3" s="91">
        <f t="shared" ref="BC3:BC22" si="6">AY3+BB3</f>
        <v>0</v>
      </c>
      <c r="BD3" s="91" t="str">
        <f t="shared" ref="BD3:BD23" si="7">IF(BH3&gt;$BM$3,"Infraction","")</f>
        <v/>
      </c>
      <c r="BE3" s="92" t="str">
        <f t="shared" ref="BE3:BE23" si="8">IF(BH3&gt;=$BN$3,IF(AW3="","Infraction",IF(AW3-J3&lt;$BN$3,IF(AY3&gt;=$BP$3,"",IF(AZ3="","Infraction",IF(AZ3-J3&lt;$BN$3,IF(BC3&gt;=$BP$3,"","Infraction"),"Infraction"))),"Infraction")),"")</f>
        <v/>
      </c>
      <c r="BF3" s="92" t="str">
        <f t="shared" ref="BF3:BF22" si="9">IF(BG3&gt;=$BO$3,IF(AW3="","Infraction",IF(AW3-K3-BK3&lt;=$BO$3,IF(AY3&lt;$BP$5,"Infraction",IF(AY3&gt;=$BP$4,"",IF(AZ3="","Infraction",IF(AZ3-K3-BL3&lt;=$BO$3,IF(BB3&lt;$BP$3,"Infraction",IF(BC3&gt;=$BP$4,"","Infraction")),"Infraction")))),"Infraction")),"")</f>
        <v/>
      </c>
      <c r="BG3" s="91">
        <f t="shared" ref="BG3:BG23" si="10">M3+Q3+U3+Y3+AC3+AG3+AK3+AO3</f>
        <v>0</v>
      </c>
      <c r="BH3" s="93">
        <f t="shared" ref="BH3:BH23" si="11">(AR3+AO3+AN3+AK3+AJ3+AG3+AF3+AC3+AB3+Y3+X3+U3+T3+Q3+P3+M3+L3)</f>
        <v>0</v>
      </c>
      <c r="BI3" s="91">
        <f t="shared" ref="BI3:BI23" si="12">P3+T3+X3+AB3+AF3+AJ3+AN3+AR3+L3</f>
        <v>0</v>
      </c>
      <c r="BK3" s="33" t="str">
        <f t="shared" ref="BK3:BK23" si="13">IF(N3&lt;AW3,IF(R3&lt;AW3,IF(V3&lt;AW3,IF(Z3&lt;AW3,IF(AD3&lt;AW3,IF(AH3&lt;AW3,IF(AL3&lt;AW3,IF(AP3&lt;AW3,IF(AT3&lt;AW3,P3+T3+X3+AB3+AF3+AJ3+AN3+AR3,P3+T3+X3+AB3+AF3+AJ3+AN3+AR3),P3+T3+X3+AB3+AF3+AJ3+AN3),P3+T3+X3+AB3+AF3+AJ3),P3+T3+X3+AB3+AF3),P3+T3+X3+AB3),P3+T3+X3),P3+T3),P3),"0")</f>
        <v>0</v>
      </c>
      <c r="BL3" s="34" t="str">
        <f t="shared" ref="BL3:BL23" si="14">IF(N3&lt;AZ3,IF(R3&lt;AZ3,IF(V3&lt;AZ3,IF(Z3&lt;AZ3,IF(AD3&lt;AZ3,IF(AH3&lt;AZ3,IF(AL3&lt;AZ3,IF(AP3&lt;AZ3,IF(AT3&lt;AZ3,P3+T3+X3+AB3+AF3+AJ3+AN3+AR3,P3+T3+X3+AB3+AF3+AJ3+AN3+AR3),P3+T3+X3+AB3+AF3+AJ3+AN3),P3+T3+X3+AB3+AF3+AJ3),P3+T3+X3+AB3+AF3),P3+T3+X3+AB3),P3+T3+X3),P3+T3),P3),"0")</f>
        <v>0</v>
      </c>
      <c r="BM3" s="33">
        <v>0.41666666666666669</v>
      </c>
      <c r="BN3" s="33">
        <v>0.25</v>
      </c>
      <c r="BO3" s="33">
        <v>0.1875</v>
      </c>
      <c r="BP3" s="33">
        <v>2.0833333333333332E-2</v>
      </c>
    </row>
    <row r="4" spans="1:68">
      <c r="A4" s="104">
        <f>IF(D4="","",'Jour 1'!$D4)</f>
        <v>43339</v>
      </c>
      <c r="B4" s="78">
        <f>IF(D4="","",'Jour 1'!$D4)</f>
        <v>43339</v>
      </c>
      <c r="C4" s="79">
        <f t="shared" si="0"/>
        <v>35</v>
      </c>
      <c r="D4" s="80">
        <f t="shared" ref="D4:D23" si="15">IF($D$3="","",$D$3)</f>
        <v>43339</v>
      </c>
      <c r="E4" s="94"/>
      <c r="F4" s="88"/>
      <c r="G4" s="88"/>
      <c r="H4" s="88"/>
      <c r="I4" s="95">
        <f t="shared" si="1"/>
        <v>0</v>
      </c>
      <c r="J4" s="90"/>
      <c r="K4" s="90"/>
      <c r="L4" s="96">
        <f t="shared" ref="L4:L22" si="16">IF(K4="",0,K4-J4)</f>
        <v>0</v>
      </c>
      <c r="M4" s="96">
        <f t="shared" ref="M4:M22" si="17">IF(N4="",0,N4-K4)</f>
        <v>0</v>
      </c>
      <c r="N4" s="90"/>
      <c r="O4" s="90"/>
      <c r="P4" s="96">
        <f t="shared" ref="P4:P22" si="18">IF(O4="",0,O4-N4)</f>
        <v>0</v>
      </c>
      <c r="Q4" s="96">
        <f t="shared" ref="Q4:Q22" si="19">IF(R4="",0,R4-O4)</f>
        <v>0</v>
      </c>
      <c r="R4" s="90"/>
      <c r="S4" s="90"/>
      <c r="T4" s="96">
        <f t="shared" ref="T4:T22" si="20">IF(S4="",0,S4-R4)</f>
        <v>0</v>
      </c>
      <c r="U4" s="96">
        <f t="shared" ref="U4:U22" si="21">IF(V4="",0,V4-S4)</f>
        <v>0</v>
      </c>
      <c r="V4" s="90"/>
      <c r="W4" s="90"/>
      <c r="X4" s="96">
        <f t="shared" ref="X4:X22" si="22">IF(W4="",0,W4-V4)</f>
        <v>0</v>
      </c>
      <c r="Y4" s="96">
        <f t="shared" ref="Y4:Y22" si="23">IF(Z4="",0,Z4-W4)</f>
        <v>0</v>
      </c>
      <c r="Z4" s="90"/>
      <c r="AA4" s="90"/>
      <c r="AB4" s="96">
        <f t="shared" si="2"/>
        <v>0</v>
      </c>
      <c r="AC4" s="96">
        <f t="shared" si="3"/>
        <v>0</v>
      </c>
      <c r="AD4" s="90"/>
      <c r="AE4" s="90"/>
      <c r="AF4" s="96">
        <f t="shared" ref="AF4:AF22" si="24">IF(AE4="",0,AE4-AD4)</f>
        <v>0</v>
      </c>
      <c r="AG4" s="96">
        <f t="shared" ref="AG4:AG22" si="25">IF(AH4="",0,AH4-AE4)</f>
        <v>0</v>
      </c>
      <c r="AH4" s="90"/>
      <c r="AI4" s="90"/>
      <c r="AJ4" s="96">
        <f t="shared" ref="AJ4:AJ22" si="26">IF(AI4="",0,AI4-AH4)</f>
        <v>0</v>
      </c>
      <c r="AK4" s="96">
        <f t="shared" ref="AK4:AK22" si="27">IF(AL4="",0,AL4-AI4)</f>
        <v>0</v>
      </c>
      <c r="AL4" s="90"/>
      <c r="AM4" s="90"/>
      <c r="AN4" s="96">
        <f t="shared" ref="AN4:AN22" si="28">IF(AM4="",0,AM4-AL4)</f>
        <v>0</v>
      </c>
      <c r="AO4" s="96">
        <f t="shared" si="4"/>
        <v>0</v>
      </c>
      <c r="AP4" s="90"/>
      <c r="AQ4" s="90"/>
      <c r="AR4" s="96">
        <f t="shared" ref="AR4:AR22" si="29">IF(AQ4="",0,AQ4-AP4)</f>
        <v>0</v>
      </c>
      <c r="AS4" s="96">
        <f t="shared" ref="AS4:AS22" si="30">IF(AT4="",0,AT4-AQ4)</f>
        <v>0</v>
      </c>
      <c r="AT4" s="90"/>
      <c r="AU4" s="90"/>
      <c r="AV4" s="96">
        <f t="shared" si="5"/>
        <v>0</v>
      </c>
      <c r="AW4" s="90"/>
      <c r="AX4" s="90"/>
      <c r="AY4" s="96">
        <f t="shared" ref="AY4:AY22" si="31">IF(AX4="",0,AX4-AW4)</f>
        <v>0</v>
      </c>
      <c r="AZ4" s="90"/>
      <c r="BA4" s="90"/>
      <c r="BB4" s="96">
        <f t="shared" ref="BB4:BB22" si="32">IF(BA4="",0,BA4-AZ4)</f>
        <v>0</v>
      </c>
      <c r="BC4" s="96">
        <f t="shared" si="6"/>
        <v>0</v>
      </c>
      <c r="BD4" s="96" t="str">
        <f t="shared" si="7"/>
        <v/>
      </c>
      <c r="BE4" s="97" t="str">
        <f t="shared" si="8"/>
        <v/>
      </c>
      <c r="BF4" s="97" t="str">
        <f t="shared" si="9"/>
        <v/>
      </c>
      <c r="BG4" s="96">
        <f t="shared" si="10"/>
        <v>0</v>
      </c>
      <c r="BH4" s="98">
        <f t="shared" si="11"/>
        <v>0</v>
      </c>
      <c r="BI4" s="96">
        <f t="shared" si="12"/>
        <v>0</v>
      </c>
      <c r="BK4" s="33" t="str">
        <f t="shared" si="13"/>
        <v>0</v>
      </c>
      <c r="BL4" s="34" t="str">
        <f t="shared" si="14"/>
        <v>0</v>
      </c>
      <c r="BM4" s="37"/>
      <c r="BN4" s="37"/>
      <c r="BO4" s="37"/>
      <c r="BP4" s="33">
        <v>3.125E-2</v>
      </c>
    </row>
    <row r="5" spans="1:68" ht="14" customHeight="1">
      <c r="A5" s="103">
        <f>IF(D5="","",'Jour 1'!$D5)</f>
        <v>43339</v>
      </c>
      <c r="B5" s="75">
        <f>IF(D5="","",'Jour 1'!$D5)</f>
        <v>43339</v>
      </c>
      <c r="C5" s="76">
        <f t="shared" si="0"/>
        <v>35</v>
      </c>
      <c r="D5" s="81">
        <f t="shared" si="15"/>
        <v>43339</v>
      </c>
      <c r="E5" s="87"/>
      <c r="F5" s="88"/>
      <c r="G5" s="88"/>
      <c r="H5" s="88"/>
      <c r="I5" s="89">
        <f t="shared" si="1"/>
        <v>0</v>
      </c>
      <c r="J5" s="90"/>
      <c r="K5" s="90"/>
      <c r="L5" s="91">
        <f t="shared" si="16"/>
        <v>0</v>
      </c>
      <c r="M5" s="91">
        <f t="shared" si="17"/>
        <v>0</v>
      </c>
      <c r="N5" s="90"/>
      <c r="O5" s="90"/>
      <c r="P5" s="91">
        <f t="shared" si="18"/>
        <v>0</v>
      </c>
      <c r="Q5" s="91">
        <f t="shared" si="19"/>
        <v>0</v>
      </c>
      <c r="R5" s="90"/>
      <c r="S5" s="90"/>
      <c r="T5" s="91">
        <f t="shared" si="20"/>
        <v>0</v>
      </c>
      <c r="U5" s="91">
        <f t="shared" si="21"/>
        <v>0</v>
      </c>
      <c r="V5" s="90"/>
      <c r="W5" s="90"/>
      <c r="X5" s="91">
        <f t="shared" si="22"/>
        <v>0</v>
      </c>
      <c r="Y5" s="91">
        <f t="shared" si="23"/>
        <v>0</v>
      </c>
      <c r="Z5" s="90"/>
      <c r="AA5" s="90"/>
      <c r="AB5" s="91">
        <f t="shared" si="2"/>
        <v>0</v>
      </c>
      <c r="AC5" s="91">
        <f t="shared" si="3"/>
        <v>0</v>
      </c>
      <c r="AD5" s="90"/>
      <c r="AE5" s="90"/>
      <c r="AF5" s="91">
        <f t="shared" si="24"/>
        <v>0</v>
      </c>
      <c r="AG5" s="91">
        <f t="shared" si="25"/>
        <v>0</v>
      </c>
      <c r="AH5" s="90"/>
      <c r="AI5" s="90"/>
      <c r="AJ5" s="91">
        <f t="shared" si="26"/>
        <v>0</v>
      </c>
      <c r="AK5" s="91">
        <f t="shared" si="27"/>
        <v>0</v>
      </c>
      <c r="AL5" s="90"/>
      <c r="AM5" s="90"/>
      <c r="AN5" s="91">
        <f t="shared" si="28"/>
        <v>0</v>
      </c>
      <c r="AO5" s="91">
        <f t="shared" si="4"/>
        <v>0</v>
      </c>
      <c r="AP5" s="90"/>
      <c r="AQ5" s="90"/>
      <c r="AR5" s="91">
        <f t="shared" si="29"/>
        <v>0</v>
      </c>
      <c r="AS5" s="91">
        <f t="shared" si="30"/>
        <v>0</v>
      </c>
      <c r="AT5" s="90"/>
      <c r="AU5" s="90"/>
      <c r="AV5" s="91">
        <f t="shared" si="5"/>
        <v>0</v>
      </c>
      <c r="AW5" s="90"/>
      <c r="AX5" s="90"/>
      <c r="AY5" s="91">
        <f t="shared" si="31"/>
        <v>0</v>
      </c>
      <c r="AZ5" s="90"/>
      <c r="BA5" s="90"/>
      <c r="BB5" s="91">
        <f t="shared" si="32"/>
        <v>0</v>
      </c>
      <c r="BC5" s="91">
        <f t="shared" si="6"/>
        <v>0</v>
      </c>
      <c r="BD5" s="91" t="str">
        <f t="shared" si="7"/>
        <v/>
      </c>
      <c r="BE5" s="92" t="str">
        <f t="shared" si="8"/>
        <v/>
      </c>
      <c r="BF5" s="92" t="str">
        <f t="shared" si="9"/>
        <v/>
      </c>
      <c r="BG5" s="91">
        <f t="shared" si="10"/>
        <v>0</v>
      </c>
      <c r="BH5" s="93">
        <f t="shared" si="11"/>
        <v>0</v>
      </c>
      <c r="BI5" s="91">
        <f t="shared" si="12"/>
        <v>0</v>
      </c>
      <c r="BJ5" s="35"/>
      <c r="BK5" s="33" t="str">
        <f t="shared" si="13"/>
        <v>0</v>
      </c>
      <c r="BL5" s="34" t="str">
        <f t="shared" si="14"/>
        <v>0</v>
      </c>
      <c r="BM5" s="37"/>
      <c r="BN5" s="37"/>
      <c r="BO5" s="37"/>
      <c r="BP5" s="33">
        <v>1.0416666666666666E-2</v>
      </c>
    </row>
    <row r="6" spans="1:68" ht="14" customHeight="1">
      <c r="A6" s="104">
        <f>IF(D6="","",'Jour 1'!$D6)</f>
        <v>43339</v>
      </c>
      <c r="B6" s="78">
        <f>IF(D6="","",'Jour 1'!$D6)</f>
        <v>43339</v>
      </c>
      <c r="C6" s="79">
        <f t="shared" si="0"/>
        <v>35</v>
      </c>
      <c r="D6" s="80">
        <f t="shared" si="15"/>
        <v>43339</v>
      </c>
      <c r="E6" s="94"/>
      <c r="F6" s="99"/>
      <c r="G6" s="99"/>
      <c r="H6" s="99"/>
      <c r="I6" s="100">
        <f t="shared" si="1"/>
        <v>0</v>
      </c>
      <c r="J6" s="90"/>
      <c r="K6" s="90"/>
      <c r="L6" s="96">
        <f t="shared" si="16"/>
        <v>0</v>
      </c>
      <c r="M6" s="96">
        <f t="shared" si="17"/>
        <v>0</v>
      </c>
      <c r="N6" s="90"/>
      <c r="O6" s="90"/>
      <c r="P6" s="96">
        <f t="shared" si="18"/>
        <v>0</v>
      </c>
      <c r="Q6" s="96">
        <f t="shared" si="19"/>
        <v>0</v>
      </c>
      <c r="R6" s="90"/>
      <c r="S6" s="90"/>
      <c r="T6" s="96">
        <f t="shared" si="20"/>
        <v>0</v>
      </c>
      <c r="U6" s="96">
        <f t="shared" si="21"/>
        <v>0</v>
      </c>
      <c r="V6" s="90"/>
      <c r="W6" s="90"/>
      <c r="X6" s="96">
        <f t="shared" si="22"/>
        <v>0</v>
      </c>
      <c r="Y6" s="96">
        <f t="shared" si="23"/>
        <v>0</v>
      </c>
      <c r="Z6" s="90"/>
      <c r="AA6" s="90"/>
      <c r="AB6" s="96">
        <f t="shared" si="2"/>
        <v>0</v>
      </c>
      <c r="AC6" s="96">
        <f t="shared" si="3"/>
        <v>0</v>
      </c>
      <c r="AD6" s="90"/>
      <c r="AE6" s="90"/>
      <c r="AF6" s="96">
        <f t="shared" si="24"/>
        <v>0</v>
      </c>
      <c r="AG6" s="96">
        <f t="shared" si="25"/>
        <v>0</v>
      </c>
      <c r="AH6" s="90"/>
      <c r="AI6" s="90"/>
      <c r="AJ6" s="96">
        <f t="shared" si="26"/>
        <v>0</v>
      </c>
      <c r="AK6" s="96">
        <f t="shared" si="27"/>
        <v>0</v>
      </c>
      <c r="AL6" s="90"/>
      <c r="AM6" s="90"/>
      <c r="AN6" s="96">
        <f t="shared" si="28"/>
        <v>0</v>
      </c>
      <c r="AO6" s="96">
        <f t="shared" si="4"/>
        <v>0</v>
      </c>
      <c r="AP6" s="90"/>
      <c r="AQ6" s="90"/>
      <c r="AR6" s="96">
        <f t="shared" si="29"/>
        <v>0</v>
      </c>
      <c r="AS6" s="96">
        <f t="shared" si="30"/>
        <v>0</v>
      </c>
      <c r="AT6" s="90"/>
      <c r="AU6" s="90"/>
      <c r="AV6" s="96">
        <f t="shared" si="5"/>
        <v>0</v>
      </c>
      <c r="AW6" s="90"/>
      <c r="AX6" s="90"/>
      <c r="AY6" s="96">
        <f>IF(AX6="",0,AX6-AW6)</f>
        <v>0</v>
      </c>
      <c r="AZ6" s="90"/>
      <c r="BA6" s="90"/>
      <c r="BB6" s="96">
        <f t="shared" si="32"/>
        <v>0</v>
      </c>
      <c r="BC6" s="96">
        <f t="shared" si="6"/>
        <v>0</v>
      </c>
      <c r="BD6" s="96" t="str">
        <f t="shared" si="7"/>
        <v/>
      </c>
      <c r="BE6" s="97" t="str">
        <f t="shared" si="8"/>
        <v/>
      </c>
      <c r="BF6" s="97" t="str">
        <f t="shared" si="9"/>
        <v/>
      </c>
      <c r="BG6" s="96">
        <f t="shared" si="10"/>
        <v>0</v>
      </c>
      <c r="BH6" s="98">
        <f t="shared" si="11"/>
        <v>0</v>
      </c>
      <c r="BI6" s="96">
        <f t="shared" si="12"/>
        <v>0</v>
      </c>
      <c r="BJ6" s="35"/>
      <c r="BK6" s="33" t="str">
        <f t="shared" si="13"/>
        <v>0</v>
      </c>
      <c r="BL6" s="34" t="str">
        <f t="shared" si="14"/>
        <v>0</v>
      </c>
      <c r="BO6" s="35"/>
      <c r="BP6" s="35"/>
    </row>
    <row r="7" spans="1:68" ht="14" customHeight="1">
      <c r="A7" s="103">
        <f>IF(D7="","",'Jour 1'!$D7)</f>
        <v>43339</v>
      </c>
      <c r="B7" s="75">
        <f>IF(D7="","",'Jour 1'!$D7)</f>
        <v>43339</v>
      </c>
      <c r="C7" s="76">
        <f t="shared" si="0"/>
        <v>35</v>
      </c>
      <c r="D7" s="81">
        <f t="shared" si="15"/>
        <v>43339</v>
      </c>
      <c r="E7" s="87"/>
      <c r="F7" s="99"/>
      <c r="G7" s="99"/>
      <c r="H7" s="99"/>
      <c r="I7" s="101">
        <f t="shared" si="1"/>
        <v>0</v>
      </c>
      <c r="J7" s="90"/>
      <c r="K7" s="90"/>
      <c r="L7" s="91">
        <f t="shared" si="16"/>
        <v>0</v>
      </c>
      <c r="M7" s="91">
        <f t="shared" si="17"/>
        <v>0</v>
      </c>
      <c r="N7" s="90"/>
      <c r="O7" s="90"/>
      <c r="P7" s="91">
        <f t="shared" si="18"/>
        <v>0</v>
      </c>
      <c r="Q7" s="91">
        <f t="shared" si="19"/>
        <v>0</v>
      </c>
      <c r="R7" s="90"/>
      <c r="S7" s="90"/>
      <c r="T7" s="91">
        <f t="shared" si="20"/>
        <v>0</v>
      </c>
      <c r="U7" s="91">
        <f t="shared" si="21"/>
        <v>0</v>
      </c>
      <c r="V7" s="90"/>
      <c r="W7" s="90"/>
      <c r="X7" s="91">
        <f t="shared" si="22"/>
        <v>0</v>
      </c>
      <c r="Y7" s="91">
        <f t="shared" si="23"/>
        <v>0</v>
      </c>
      <c r="Z7" s="90"/>
      <c r="AA7" s="90"/>
      <c r="AB7" s="91">
        <f t="shared" si="2"/>
        <v>0</v>
      </c>
      <c r="AC7" s="91">
        <f t="shared" si="3"/>
        <v>0</v>
      </c>
      <c r="AD7" s="90"/>
      <c r="AE7" s="90"/>
      <c r="AF7" s="91">
        <f t="shared" si="24"/>
        <v>0</v>
      </c>
      <c r="AG7" s="91">
        <f t="shared" si="25"/>
        <v>0</v>
      </c>
      <c r="AH7" s="90"/>
      <c r="AI7" s="90"/>
      <c r="AJ7" s="91">
        <f t="shared" si="26"/>
        <v>0</v>
      </c>
      <c r="AK7" s="91">
        <f t="shared" si="27"/>
        <v>0</v>
      </c>
      <c r="AL7" s="90"/>
      <c r="AM7" s="90"/>
      <c r="AN7" s="91">
        <f t="shared" si="28"/>
        <v>0</v>
      </c>
      <c r="AO7" s="91">
        <f t="shared" si="4"/>
        <v>0</v>
      </c>
      <c r="AP7" s="90"/>
      <c r="AQ7" s="90"/>
      <c r="AR7" s="91">
        <f t="shared" si="29"/>
        <v>0</v>
      </c>
      <c r="AS7" s="91">
        <f t="shared" si="30"/>
        <v>0</v>
      </c>
      <c r="AT7" s="90"/>
      <c r="AU7" s="90"/>
      <c r="AV7" s="91">
        <f t="shared" si="5"/>
        <v>0</v>
      </c>
      <c r="AW7" s="90"/>
      <c r="AX7" s="90"/>
      <c r="AY7" s="91">
        <f t="shared" si="31"/>
        <v>0</v>
      </c>
      <c r="AZ7" s="90"/>
      <c r="BA7" s="90"/>
      <c r="BB7" s="91">
        <f t="shared" si="32"/>
        <v>0</v>
      </c>
      <c r="BC7" s="91">
        <f t="shared" si="6"/>
        <v>0</v>
      </c>
      <c r="BD7" s="91" t="str">
        <f t="shared" si="7"/>
        <v/>
      </c>
      <c r="BE7" s="92" t="str">
        <f t="shared" si="8"/>
        <v/>
      </c>
      <c r="BF7" s="92" t="str">
        <f t="shared" si="9"/>
        <v/>
      </c>
      <c r="BG7" s="91">
        <f t="shared" si="10"/>
        <v>0</v>
      </c>
      <c r="BH7" s="93">
        <f t="shared" si="11"/>
        <v>0</v>
      </c>
      <c r="BI7" s="91">
        <f t="shared" si="12"/>
        <v>0</v>
      </c>
      <c r="BJ7" s="35"/>
      <c r="BK7" s="33" t="str">
        <f t="shared" si="13"/>
        <v>0</v>
      </c>
      <c r="BL7" s="34" t="str">
        <f t="shared" si="14"/>
        <v>0</v>
      </c>
      <c r="BO7" s="35"/>
      <c r="BP7" s="35"/>
    </row>
    <row r="8" spans="1:68" ht="14" customHeight="1">
      <c r="A8" s="104">
        <f>IF(D8="","",'Jour 1'!$D8)</f>
        <v>43339</v>
      </c>
      <c r="B8" s="78">
        <f>IF(D8="","",'Jour 1'!$D8)</f>
        <v>43339</v>
      </c>
      <c r="C8" s="79">
        <f t="shared" si="0"/>
        <v>35</v>
      </c>
      <c r="D8" s="80">
        <f t="shared" si="15"/>
        <v>43339</v>
      </c>
      <c r="E8" s="94"/>
      <c r="F8" s="99"/>
      <c r="G8" s="99"/>
      <c r="H8" s="99"/>
      <c r="I8" s="100">
        <f t="shared" si="1"/>
        <v>0</v>
      </c>
      <c r="J8" s="90"/>
      <c r="K8" s="90"/>
      <c r="L8" s="96">
        <f t="shared" si="16"/>
        <v>0</v>
      </c>
      <c r="M8" s="96">
        <f t="shared" si="17"/>
        <v>0</v>
      </c>
      <c r="N8" s="90"/>
      <c r="O8" s="90"/>
      <c r="P8" s="96">
        <f t="shared" si="18"/>
        <v>0</v>
      </c>
      <c r="Q8" s="96">
        <f t="shared" si="19"/>
        <v>0</v>
      </c>
      <c r="R8" s="90"/>
      <c r="S8" s="90"/>
      <c r="T8" s="96">
        <f t="shared" si="20"/>
        <v>0</v>
      </c>
      <c r="U8" s="96">
        <f t="shared" si="21"/>
        <v>0</v>
      </c>
      <c r="V8" s="90"/>
      <c r="W8" s="90"/>
      <c r="X8" s="96">
        <f t="shared" si="22"/>
        <v>0</v>
      </c>
      <c r="Y8" s="96">
        <f t="shared" si="23"/>
        <v>0</v>
      </c>
      <c r="Z8" s="90"/>
      <c r="AA8" s="90"/>
      <c r="AB8" s="96">
        <f t="shared" si="2"/>
        <v>0</v>
      </c>
      <c r="AC8" s="96">
        <f t="shared" si="3"/>
        <v>0</v>
      </c>
      <c r="AD8" s="90"/>
      <c r="AE8" s="90"/>
      <c r="AF8" s="96">
        <f t="shared" si="24"/>
        <v>0</v>
      </c>
      <c r="AG8" s="96">
        <f t="shared" si="25"/>
        <v>0</v>
      </c>
      <c r="AH8" s="90"/>
      <c r="AI8" s="90"/>
      <c r="AJ8" s="96">
        <f t="shared" si="26"/>
        <v>0</v>
      </c>
      <c r="AK8" s="96">
        <f t="shared" si="27"/>
        <v>0</v>
      </c>
      <c r="AL8" s="90"/>
      <c r="AM8" s="90"/>
      <c r="AN8" s="96">
        <f t="shared" si="28"/>
        <v>0</v>
      </c>
      <c r="AO8" s="96">
        <f t="shared" si="4"/>
        <v>0</v>
      </c>
      <c r="AP8" s="90"/>
      <c r="AQ8" s="90"/>
      <c r="AR8" s="96">
        <f t="shared" si="29"/>
        <v>0</v>
      </c>
      <c r="AS8" s="96">
        <f t="shared" si="30"/>
        <v>0</v>
      </c>
      <c r="AT8" s="90"/>
      <c r="AU8" s="90"/>
      <c r="AV8" s="96">
        <f t="shared" si="5"/>
        <v>0</v>
      </c>
      <c r="AW8" s="90"/>
      <c r="AX8" s="90"/>
      <c r="AY8" s="96">
        <f t="shared" si="31"/>
        <v>0</v>
      </c>
      <c r="AZ8" s="90"/>
      <c r="BA8" s="90"/>
      <c r="BB8" s="96">
        <f t="shared" si="32"/>
        <v>0</v>
      </c>
      <c r="BC8" s="96">
        <f t="shared" si="6"/>
        <v>0</v>
      </c>
      <c r="BD8" s="96" t="str">
        <f t="shared" si="7"/>
        <v/>
      </c>
      <c r="BE8" s="97" t="str">
        <f t="shared" si="8"/>
        <v/>
      </c>
      <c r="BF8" s="97" t="str">
        <f t="shared" si="9"/>
        <v/>
      </c>
      <c r="BG8" s="96">
        <f t="shared" si="10"/>
        <v>0</v>
      </c>
      <c r="BH8" s="98">
        <f t="shared" si="11"/>
        <v>0</v>
      </c>
      <c r="BI8" s="96">
        <f t="shared" si="12"/>
        <v>0</v>
      </c>
      <c r="BJ8" s="35"/>
      <c r="BK8" s="33" t="str">
        <f t="shared" si="13"/>
        <v>0</v>
      </c>
      <c r="BL8" s="34" t="str">
        <f t="shared" si="14"/>
        <v>0</v>
      </c>
      <c r="BO8" s="35"/>
      <c r="BP8" s="35"/>
    </row>
    <row r="9" spans="1:68" ht="14" customHeight="1">
      <c r="A9" s="103">
        <f>IF(D9="","",'Jour 1'!$D9)</f>
        <v>43339</v>
      </c>
      <c r="B9" s="75">
        <f>IF(D9="","",'Jour 1'!$D9)</f>
        <v>43339</v>
      </c>
      <c r="C9" s="76">
        <f t="shared" si="0"/>
        <v>35</v>
      </c>
      <c r="D9" s="81">
        <f t="shared" si="15"/>
        <v>43339</v>
      </c>
      <c r="E9" s="87"/>
      <c r="F9" s="99"/>
      <c r="G9" s="99"/>
      <c r="H9" s="99"/>
      <c r="I9" s="101">
        <f t="shared" si="1"/>
        <v>0</v>
      </c>
      <c r="J9" s="90"/>
      <c r="K9" s="90"/>
      <c r="L9" s="91">
        <f t="shared" si="16"/>
        <v>0</v>
      </c>
      <c r="M9" s="91">
        <f t="shared" si="17"/>
        <v>0</v>
      </c>
      <c r="N9" s="90"/>
      <c r="O9" s="90"/>
      <c r="P9" s="91">
        <f t="shared" si="18"/>
        <v>0</v>
      </c>
      <c r="Q9" s="91">
        <f t="shared" si="19"/>
        <v>0</v>
      </c>
      <c r="R9" s="90"/>
      <c r="S9" s="90"/>
      <c r="T9" s="91">
        <f t="shared" si="20"/>
        <v>0</v>
      </c>
      <c r="U9" s="91">
        <f t="shared" si="21"/>
        <v>0</v>
      </c>
      <c r="V9" s="90"/>
      <c r="W9" s="90"/>
      <c r="X9" s="91">
        <f t="shared" si="22"/>
        <v>0</v>
      </c>
      <c r="Y9" s="91">
        <f t="shared" si="23"/>
        <v>0</v>
      </c>
      <c r="Z9" s="90"/>
      <c r="AA9" s="90"/>
      <c r="AB9" s="91">
        <f t="shared" si="2"/>
        <v>0</v>
      </c>
      <c r="AC9" s="91">
        <f t="shared" si="3"/>
        <v>0</v>
      </c>
      <c r="AD9" s="90"/>
      <c r="AE9" s="90"/>
      <c r="AF9" s="91">
        <f t="shared" si="24"/>
        <v>0</v>
      </c>
      <c r="AG9" s="91">
        <f t="shared" si="25"/>
        <v>0</v>
      </c>
      <c r="AH9" s="90"/>
      <c r="AI9" s="90"/>
      <c r="AJ9" s="91">
        <f t="shared" si="26"/>
        <v>0</v>
      </c>
      <c r="AK9" s="91">
        <f t="shared" si="27"/>
        <v>0</v>
      </c>
      <c r="AL9" s="90"/>
      <c r="AM9" s="90"/>
      <c r="AN9" s="91">
        <f t="shared" si="28"/>
        <v>0</v>
      </c>
      <c r="AO9" s="91">
        <f t="shared" si="4"/>
        <v>0</v>
      </c>
      <c r="AP9" s="90"/>
      <c r="AQ9" s="90"/>
      <c r="AR9" s="91">
        <f t="shared" si="29"/>
        <v>0</v>
      </c>
      <c r="AS9" s="91">
        <f t="shared" si="30"/>
        <v>0</v>
      </c>
      <c r="AT9" s="90"/>
      <c r="AU9" s="90"/>
      <c r="AV9" s="91">
        <f t="shared" si="5"/>
        <v>0</v>
      </c>
      <c r="AW9" s="90"/>
      <c r="AX9" s="90"/>
      <c r="AY9" s="91">
        <f t="shared" si="31"/>
        <v>0</v>
      </c>
      <c r="AZ9" s="90"/>
      <c r="BA9" s="90"/>
      <c r="BB9" s="91">
        <f t="shared" si="32"/>
        <v>0</v>
      </c>
      <c r="BC9" s="91">
        <f t="shared" si="6"/>
        <v>0</v>
      </c>
      <c r="BD9" s="91" t="str">
        <f t="shared" si="7"/>
        <v/>
      </c>
      <c r="BE9" s="92" t="str">
        <f t="shared" si="8"/>
        <v/>
      </c>
      <c r="BF9" s="92" t="str">
        <f t="shared" si="9"/>
        <v/>
      </c>
      <c r="BG9" s="91">
        <f t="shared" si="10"/>
        <v>0</v>
      </c>
      <c r="BH9" s="93">
        <f t="shared" si="11"/>
        <v>0</v>
      </c>
      <c r="BI9" s="91">
        <f t="shared" si="12"/>
        <v>0</v>
      </c>
      <c r="BJ9" s="35"/>
      <c r="BK9" s="33" t="str">
        <f t="shared" si="13"/>
        <v>0</v>
      </c>
      <c r="BL9" s="34" t="str">
        <f t="shared" si="14"/>
        <v>0</v>
      </c>
      <c r="BO9" s="35"/>
      <c r="BP9" s="35"/>
    </row>
    <row r="10" spans="1:68" ht="14" customHeight="1">
      <c r="A10" s="104">
        <f>IF(D10="","",'Jour 1'!$D10)</f>
        <v>43339</v>
      </c>
      <c r="B10" s="78">
        <f>IF(D10="","",'Jour 1'!$D10)</f>
        <v>43339</v>
      </c>
      <c r="C10" s="79">
        <f t="shared" si="0"/>
        <v>35</v>
      </c>
      <c r="D10" s="80">
        <f t="shared" si="15"/>
        <v>43339</v>
      </c>
      <c r="E10" s="94"/>
      <c r="F10" s="99"/>
      <c r="G10" s="99"/>
      <c r="H10" s="99"/>
      <c r="I10" s="100">
        <f t="shared" si="1"/>
        <v>0</v>
      </c>
      <c r="J10" s="90"/>
      <c r="K10" s="90"/>
      <c r="L10" s="96">
        <f t="shared" si="16"/>
        <v>0</v>
      </c>
      <c r="M10" s="96">
        <f t="shared" si="17"/>
        <v>0</v>
      </c>
      <c r="N10" s="90"/>
      <c r="O10" s="90"/>
      <c r="P10" s="96">
        <f t="shared" si="18"/>
        <v>0</v>
      </c>
      <c r="Q10" s="96">
        <f t="shared" si="19"/>
        <v>0</v>
      </c>
      <c r="R10" s="90"/>
      <c r="S10" s="90"/>
      <c r="T10" s="96">
        <f t="shared" si="20"/>
        <v>0</v>
      </c>
      <c r="U10" s="96">
        <f t="shared" si="21"/>
        <v>0</v>
      </c>
      <c r="V10" s="90"/>
      <c r="W10" s="90"/>
      <c r="X10" s="96">
        <f t="shared" si="22"/>
        <v>0</v>
      </c>
      <c r="Y10" s="96">
        <f t="shared" si="23"/>
        <v>0</v>
      </c>
      <c r="Z10" s="90"/>
      <c r="AA10" s="90"/>
      <c r="AB10" s="96">
        <f t="shared" si="2"/>
        <v>0</v>
      </c>
      <c r="AC10" s="96">
        <f t="shared" si="3"/>
        <v>0</v>
      </c>
      <c r="AD10" s="90"/>
      <c r="AE10" s="90"/>
      <c r="AF10" s="96">
        <f t="shared" si="24"/>
        <v>0</v>
      </c>
      <c r="AG10" s="96">
        <f t="shared" si="25"/>
        <v>0</v>
      </c>
      <c r="AH10" s="90"/>
      <c r="AI10" s="90"/>
      <c r="AJ10" s="96">
        <f t="shared" si="26"/>
        <v>0</v>
      </c>
      <c r="AK10" s="96">
        <f t="shared" si="27"/>
        <v>0</v>
      </c>
      <c r="AL10" s="90"/>
      <c r="AM10" s="90"/>
      <c r="AN10" s="96">
        <f t="shared" si="28"/>
        <v>0</v>
      </c>
      <c r="AO10" s="96">
        <f t="shared" si="4"/>
        <v>0</v>
      </c>
      <c r="AP10" s="90"/>
      <c r="AQ10" s="90"/>
      <c r="AR10" s="96">
        <f t="shared" si="29"/>
        <v>0</v>
      </c>
      <c r="AS10" s="96">
        <f t="shared" si="30"/>
        <v>0</v>
      </c>
      <c r="AT10" s="90"/>
      <c r="AU10" s="90"/>
      <c r="AV10" s="96">
        <f t="shared" si="5"/>
        <v>0</v>
      </c>
      <c r="AW10" s="90"/>
      <c r="AX10" s="90"/>
      <c r="AY10" s="96">
        <f t="shared" si="31"/>
        <v>0</v>
      </c>
      <c r="AZ10" s="90"/>
      <c r="BA10" s="90"/>
      <c r="BB10" s="96">
        <f t="shared" si="32"/>
        <v>0</v>
      </c>
      <c r="BC10" s="96">
        <f t="shared" si="6"/>
        <v>0</v>
      </c>
      <c r="BD10" s="96" t="str">
        <f t="shared" si="7"/>
        <v/>
      </c>
      <c r="BE10" s="97" t="str">
        <f t="shared" si="8"/>
        <v/>
      </c>
      <c r="BF10" s="97" t="str">
        <f t="shared" si="9"/>
        <v/>
      </c>
      <c r="BG10" s="96">
        <f t="shared" si="10"/>
        <v>0</v>
      </c>
      <c r="BH10" s="98">
        <f t="shared" si="11"/>
        <v>0</v>
      </c>
      <c r="BI10" s="96">
        <f t="shared" si="12"/>
        <v>0</v>
      </c>
      <c r="BJ10" s="35"/>
      <c r="BK10" s="33" t="str">
        <f t="shared" si="13"/>
        <v>0</v>
      </c>
      <c r="BL10" s="34" t="str">
        <f t="shared" si="14"/>
        <v>0</v>
      </c>
      <c r="BO10" s="35"/>
      <c r="BP10" s="35"/>
    </row>
    <row r="11" spans="1:68" ht="14" customHeight="1">
      <c r="A11" s="103">
        <f>IF(D11="","",'Jour 1'!$D11)</f>
        <v>43339</v>
      </c>
      <c r="B11" s="75">
        <f>IF(D11="","",'Jour 1'!$D11)</f>
        <v>43339</v>
      </c>
      <c r="C11" s="76">
        <f t="shared" si="0"/>
        <v>35</v>
      </c>
      <c r="D11" s="81">
        <f t="shared" si="15"/>
        <v>43339</v>
      </c>
      <c r="E11" s="87"/>
      <c r="F11" s="99"/>
      <c r="G11" s="99"/>
      <c r="H11" s="99"/>
      <c r="I11" s="101">
        <f t="shared" si="1"/>
        <v>0</v>
      </c>
      <c r="J11" s="90"/>
      <c r="K11" s="90"/>
      <c r="L11" s="91">
        <f t="shared" si="16"/>
        <v>0</v>
      </c>
      <c r="M11" s="91">
        <f t="shared" si="17"/>
        <v>0</v>
      </c>
      <c r="N11" s="90"/>
      <c r="O11" s="90"/>
      <c r="P11" s="91">
        <f t="shared" si="18"/>
        <v>0</v>
      </c>
      <c r="Q11" s="91">
        <f t="shared" si="19"/>
        <v>0</v>
      </c>
      <c r="R11" s="90"/>
      <c r="S11" s="90"/>
      <c r="T11" s="91">
        <f t="shared" si="20"/>
        <v>0</v>
      </c>
      <c r="U11" s="91">
        <f t="shared" si="21"/>
        <v>0</v>
      </c>
      <c r="V11" s="90"/>
      <c r="W11" s="90"/>
      <c r="X11" s="91">
        <f t="shared" si="22"/>
        <v>0</v>
      </c>
      <c r="Y11" s="91">
        <f t="shared" si="23"/>
        <v>0</v>
      </c>
      <c r="Z11" s="90"/>
      <c r="AA11" s="90"/>
      <c r="AB11" s="91">
        <f t="shared" si="2"/>
        <v>0</v>
      </c>
      <c r="AC11" s="91">
        <f t="shared" si="3"/>
        <v>0</v>
      </c>
      <c r="AD11" s="90"/>
      <c r="AE11" s="90"/>
      <c r="AF11" s="91">
        <f t="shared" si="24"/>
        <v>0</v>
      </c>
      <c r="AG11" s="91">
        <f t="shared" si="25"/>
        <v>0</v>
      </c>
      <c r="AH11" s="90"/>
      <c r="AI11" s="90"/>
      <c r="AJ11" s="91">
        <f t="shared" si="26"/>
        <v>0</v>
      </c>
      <c r="AK11" s="91">
        <f t="shared" si="27"/>
        <v>0</v>
      </c>
      <c r="AL11" s="90"/>
      <c r="AM11" s="90"/>
      <c r="AN11" s="91">
        <f t="shared" si="28"/>
        <v>0</v>
      </c>
      <c r="AO11" s="91">
        <f t="shared" si="4"/>
        <v>0</v>
      </c>
      <c r="AP11" s="90"/>
      <c r="AQ11" s="90"/>
      <c r="AR11" s="91">
        <f t="shared" si="29"/>
        <v>0</v>
      </c>
      <c r="AS11" s="91">
        <f t="shared" si="30"/>
        <v>0</v>
      </c>
      <c r="AT11" s="90"/>
      <c r="AU11" s="90"/>
      <c r="AV11" s="91">
        <f t="shared" si="5"/>
        <v>0</v>
      </c>
      <c r="AW11" s="90"/>
      <c r="AX11" s="90"/>
      <c r="AY11" s="91">
        <f t="shared" si="31"/>
        <v>0</v>
      </c>
      <c r="AZ11" s="90"/>
      <c r="BA11" s="90"/>
      <c r="BB11" s="91">
        <f t="shared" si="32"/>
        <v>0</v>
      </c>
      <c r="BC11" s="91">
        <f t="shared" si="6"/>
        <v>0</v>
      </c>
      <c r="BD11" s="91" t="str">
        <f t="shared" si="7"/>
        <v/>
      </c>
      <c r="BE11" s="92" t="str">
        <f t="shared" si="8"/>
        <v/>
      </c>
      <c r="BF11" s="92" t="str">
        <f t="shared" si="9"/>
        <v/>
      </c>
      <c r="BG11" s="91">
        <f t="shared" si="10"/>
        <v>0</v>
      </c>
      <c r="BH11" s="93">
        <f t="shared" si="11"/>
        <v>0</v>
      </c>
      <c r="BI11" s="91">
        <f t="shared" si="12"/>
        <v>0</v>
      </c>
      <c r="BJ11" s="35"/>
      <c r="BK11" s="33" t="str">
        <f t="shared" si="13"/>
        <v>0</v>
      </c>
      <c r="BL11" s="34" t="str">
        <f t="shared" si="14"/>
        <v>0</v>
      </c>
      <c r="BO11" s="35"/>
      <c r="BP11" s="35"/>
    </row>
    <row r="12" spans="1:68" ht="14" customHeight="1">
      <c r="A12" s="104">
        <f>IF(D12="","",'Jour 1'!$D12)</f>
        <v>43339</v>
      </c>
      <c r="B12" s="78">
        <f>IF(D12="","",'Jour 1'!$D12)</f>
        <v>43339</v>
      </c>
      <c r="C12" s="79">
        <f t="shared" si="0"/>
        <v>35</v>
      </c>
      <c r="D12" s="80">
        <f t="shared" si="15"/>
        <v>43339</v>
      </c>
      <c r="E12" s="94"/>
      <c r="F12" s="99"/>
      <c r="G12" s="99"/>
      <c r="H12" s="99"/>
      <c r="I12" s="100">
        <f t="shared" si="1"/>
        <v>0</v>
      </c>
      <c r="J12" s="90"/>
      <c r="K12" s="90"/>
      <c r="L12" s="96">
        <f t="shared" si="16"/>
        <v>0</v>
      </c>
      <c r="M12" s="96">
        <f t="shared" si="17"/>
        <v>0</v>
      </c>
      <c r="N12" s="90"/>
      <c r="O12" s="90"/>
      <c r="P12" s="96">
        <f t="shared" si="18"/>
        <v>0</v>
      </c>
      <c r="Q12" s="96">
        <f t="shared" si="19"/>
        <v>0</v>
      </c>
      <c r="R12" s="90"/>
      <c r="S12" s="90"/>
      <c r="T12" s="96">
        <f t="shared" si="20"/>
        <v>0</v>
      </c>
      <c r="U12" s="96">
        <f t="shared" si="21"/>
        <v>0</v>
      </c>
      <c r="V12" s="90"/>
      <c r="W12" s="90"/>
      <c r="X12" s="96">
        <f t="shared" si="22"/>
        <v>0</v>
      </c>
      <c r="Y12" s="96">
        <f t="shared" si="23"/>
        <v>0</v>
      </c>
      <c r="Z12" s="90"/>
      <c r="AA12" s="90"/>
      <c r="AB12" s="96">
        <f t="shared" si="2"/>
        <v>0</v>
      </c>
      <c r="AC12" s="96">
        <f t="shared" si="3"/>
        <v>0</v>
      </c>
      <c r="AD12" s="90"/>
      <c r="AE12" s="90"/>
      <c r="AF12" s="96">
        <f t="shared" si="24"/>
        <v>0</v>
      </c>
      <c r="AG12" s="96">
        <f t="shared" si="25"/>
        <v>0</v>
      </c>
      <c r="AH12" s="90"/>
      <c r="AI12" s="90"/>
      <c r="AJ12" s="96">
        <f t="shared" si="26"/>
        <v>0</v>
      </c>
      <c r="AK12" s="96">
        <f t="shared" si="27"/>
        <v>0</v>
      </c>
      <c r="AL12" s="90"/>
      <c r="AM12" s="90"/>
      <c r="AN12" s="96">
        <f t="shared" si="28"/>
        <v>0</v>
      </c>
      <c r="AO12" s="96">
        <f t="shared" si="4"/>
        <v>0</v>
      </c>
      <c r="AP12" s="90"/>
      <c r="AQ12" s="90"/>
      <c r="AR12" s="96">
        <f t="shared" si="29"/>
        <v>0</v>
      </c>
      <c r="AS12" s="96">
        <f t="shared" si="30"/>
        <v>0</v>
      </c>
      <c r="AT12" s="90"/>
      <c r="AU12" s="90"/>
      <c r="AV12" s="96">
        <f t="shared" si="5"/>
        <v>0</v>
      </c>
      <c r="AW12" s="90"/>
      <c r="AX12" s="90"/>
      <c r="AY12" s="96">
        <f t="shared" si="31"/>
        <v>0</v>
      </c>
      <c r="AZ12" s="90"/>
      <c r="BA12" s="90"/>
      <c r="BB12" s="96">
        <f t="shared" si="32"/>
        <v>0</v>
      </c>
      <c r="BC12" s="96">
        <f t="shared" si="6"/>
        <v>0</v>
      </c>
      <c r="BD12" s="96" t="str">
        <f t="shared" si="7"/>
        <v/>
      </c>
      <c r="BE12" s="97" t="str">
        <f t="shared" si="8"/>
        <v/>
      </c>
      <c r="BF12" s="97" t="str">
        <f t="shared" si="9"/>
        <v/>
      </c>
      <c r="BG12" s="96">
        <f t="shared" si="10"/>
        <v>0</v>
      </c>
      <c r="BH12" s="98">
        <f t="shared" si="11"/>
        <v>0</v>
      </c>
      <c r="BI12" s="96">
        <f t="shared" si="12"/>
        <v>0</v>
      </c>
      <c r="BJ12" s="35"/>
      <c r="BK12" s="33" t="str">
        <f t="shared" si="13"/>
        <v>0</v>
      </c>
      <c r="BL12" s="34" t="str">
        <f t="shared" si="14"/>
        <v>0</v>
      </c>
      <c r="BO12" s="35"/>
      <c r="BP12" s="35"/>
    </row>
    <row r="13" spans="1:68" ht="15" customHeight="1">
      <c r="A13" s="103">
        <f>IF(D13="","",'Jour 1'!$D13)</f>
        <v>43339</v>
      </c>
      <c r="B13" s="75">
        <f>IF(D13="","",'Jour 1'!$D13)</f>
        <v>43339</v>
      </c>
      <c r="C13" s="76">
        <f t="shared" si="0"/>
        <v>35</v>
      </c>
      <c r="D13" s="81">
        <f t="shared" si="15"/>
        <v>43339</v>
      </c>
      <c r="E13" s="87"/>
      <c r="F13" s="99"/>
      <c r="G13" s="99"/>
      <c r="H13" s="99"/>
      <c r="I13" s="101">
        <f t="shared" si="1"/>
        <v>0</v>
      </c>
      <c r="J13" s="90"/>
      <c r="K13" s="90"/>
      <c r="L13" s="91">
        <f t="shared" si="16"/>
        <v>0</v>
      </c>
      <c r="M13" s="91">
        <f t="shared" si="17"/>
        <v>0</v>
      </c>
      <c r="N13" s="90"/>
      <c r="O13" s="90"/>
      <c r="P13" s="91">
        <f t="shared" si="18"/>
        <v>0</v>
      </c>
      <c r="Q13" s="91">
        <f t="shared" si="19"/>
        <v>0</v>
      </c>
      <c r="R13" s="90"/>
      <c r="S13" s="90"/>
      <c r="T13" s="91">
        <f t="shared" si="20"/>
        <v>0</v>
      </c>
      <c r="U13" s="91">
        <f t="shared" si="21"/>
        <v>0</v>
      </c>
      <c r="V13" s="90"/>
      <c r="W13" s="90"/>
      <c r="X13" s="91">
        <f t="shared" si="22"/>
        <v>0</v>
      </c>
      <c r="Y13" s="91">
        <f t="shared" si="23"/>
        <v>0</v>
      </c>
      <c r="Z13" s="90"/>
      <c r="AA13" s="90"/>
      <c r="AB13" s="91">
        <f t="shared" si="2"/>
        <v>0</v>
      </c>
      <c r="AC13" s="91">
        <f t="shared" si="3"/>
        <v>0</v>
      </c>
      <c r="AD13" s="90"/>
      <c r="AE13" s="90"/>
      <c r="AF13" s="91">
        <f t="shared" si="24"/>
        <v>0</v>
      </c>
      <c r="AG13" s="91">
        <f t="shared" si="25"/>
        <v>0</v>
      </c>
      <c r="AH13" s="90"/>
      <c r="AI13" s="90"/>
      <c r="AJ13" s="91">
        <f t="shared" si="26"/>
        <v>0</v>
      </c>
      <c r="AK13" s="91">
        <f t="shared" si="27"/>
        <v>0</v>
      </c>
      <c r="AL13" s="90"/>
      <c r="AM13" s="90"/>
      <c r="AN13" s="91">
        <f t="shared" si="28"/>
        <v>0</v>
      </c>
      <c r="AO13" s="91">
        <f t="shared" si="4"/>
        <v>0</v>
      </c>
      <c r="AP13" s="90"/>
      <c r="AQ13" s="90"/>
      <c r="AR13" s="91">
        <f t="shared" si="29"/>
        <v>0</v>
      </c>
      <c r="AS13" s="91">
        <f t="shared" si="30"/>
        <v>0</v>
      </c>
      <c r="AT13" s="90"/>
      <c r="AU13" s="90"/>
      <c r="AV13" s="91">
        <f t="shared" si="5"/>
        <v>0</v>
      </c>
      <c r="AW13" s="90"/>
      <c r="AX13" s="90"/>
      <c r="AY13" s="91">
        <f t="shared" si="31"/>
        <v>0</v>
      </c>
      <c r="AZ13" s="90"/>
      <c r="BA13" s="90"/>
      <c r="BB13" s="91">
        <f t="shared" si="32"/>
        <v>0</v>
      </c>
      <c r="BC13" s="91">
        <f t="shared" si="6"/>
        <v>0</v>
      </c>
      <c r="BD13" s="91" t="str">
        <f t="shared" si="7"/>
        <v/>
      </c>
      <c r="BE13" s="92" t="str">
        <f t="shared" si="8"/>
        <v/>
      </c>
      <c r="BF13" s="92" t="str">
        <f t="shared" si="9"/>
        <v/>
      </c>
      <c r="BG13" s="91">
        <f t="shared" si="10"/>
        <v>0</v>
      </c>
      <c r="BH13" s="93">
        <f t="shared" si="11"/>
        <v>0</v>
      </c>
      <c r="BI13" s="91">
        <f t="shared" si="12"/>
        <v>0</v>
      </c>
      <c r="BJ13" s="35"/>
      <c r="BK13" s="33" t="str">
        <f t="shared" si="13"/>
        <v>0</v>
      </c>
      <c r="BL13" s="34" t="str">
        <f t="shared" si="14"/>
        <v>0</v>
      </c>
      <c r="BO13" s="35"/>
      <c r="BP13" s="35"/>
    </row>
    <row r="14" spans="1:68" ht="15" customHeight="1">
      <c r="A14" s="104">
        <f>IF(D14="","",'Jour 1'!$D14)</f>
        <v>43339</v>
      </c>
      <c r="B14" s="78">
        <f>IF(D14="","",'Jour 1'!$D14)</f>
        <v>43339</v>
      </c>
      <c r="C14" s="79">
        <f t="shared" si="0"/>
        <v>35</v>
      </c>
      <c r="D14" s="80">
        <f t="shared" si="15"/>
        <v>43339</v>
      </c>
      <c r="E14" s="94"/>
      <c r="F14" s="99"/>
      <c r="G14" s="99"/>
      <c r="H14" s="99"/>
      <c r="I14" s="100">
        <f t="shared" si="1"/>
        <v>0</v>
      </c>
      <c r="J14" s="90"/>
      <c r="K14" s="90"/>
      <c r="L14" s="96">
        <f t="shared" si="16"/>
        <v>0</v>
      </c>
      <c r="M14" s="96">
        <f t="shared" si="17"/>
        <v>0</v>
      </c>
      <c r="N14" s="90"/>
      <c r="O14" s="90"/>
      <c r="P14" s="96">
        <f t="shared" si="18"/>
        <v>0</v>
      </c>
      <c r="Q14" s="96">
        <f t="shared" si="19"/>
        <v>0</v>
      </c>
      <c r="R14" s="90"/>
      <c r="S14" s="90"/>
      <c r="T14" s="96">
        <f t="shared" si="20"/>
        <v>0</v>
      </c>
      <c r="U14" s="96">
        <f t="shared" si="21"/>
        <v>0</v>
      </c>
      <c r="V14" s="90"/>
      <c r="W14" s="90"/>
      <c r="X14" s="96">
        <f t="shared" si="22"/>
        <v>0</v>
      </c>
      <c r="Y14" s="96">
        <f t="shared" si="23"/>
        <v>0</v>
      </c>
      <c r="Z14" s="90"/>
      <c r="AA14" s="90"/>
      <c r="AB14" s="96">
        <f t="shared" si="2"/>
        <v>0</v>
      </c>
      <c r="AC14" s="96">
        <f t="shared" si="3"/>
        <v>0</v>
      </c>
      <c r="AD14" s="90"/>
      <c r="AE14" s="90"/>
      <c r="AF14" s="96">
        <f t="shared" si="24"/>
        <v>0</v>
      </c>
      <c r="AG14" s="96">
        <f t="shared" si="25"/>
        <v>0</v>
      </c>
      <c r="AH14" s="90"/>
      <c r="AI14" s="90"/>
      <c r="AJ14" s="96">
        <f t="shared" si="26"/>
        <v>0</v>
      </c>
      <c r="AK14" s="96">
        <f t="shared" si="27"/>
        <v>0</v>
      </c>
      <c r="AL14" s="90"/>
      <c r="AM14" s="90"/>
      <c r="AN14" s="96">
        <f t="shared" si="28"/>
        <v>0</v>
      </c>
      <c r="AO14" s="96">
        <f t="shared" si="4"/>
        <v>0</v>
      </c>
      <c r="AP14" s="90"/>
      <c r="AQ14" s="90"/>
      <c r="AR14" s="96">
        <f t="shared" si="29"/>
        <v>0</v>
      </c>
      <c r="AS14" s="96">
        <f t="shared" si="30"/>
        <v>0</v>
      </c>
      <c r="AT14" s="90"/>
      <c r="AU14" s="90"/>
      <c r="AV14" s="96">
        <f t="shared" si="5"/>
        <v>0</v>
      </c>
      <c r="AW14" s="90"/>
      <c r="AX14" s="90"/>
      <c r="AY14" s="96">
        <f t="shared" si="31"/>
        <v>0</v>
      </c>
      <c r="AZ14" s="90"/>
      <c r="BA14" s="90"/>
      <c r="BB14" s="96">
        <f t="shared" si="32"/>
        <v>0</v>
      </c>
      <c r="BC14" s="96">
        <f t="shared" si="6"/>
        <v>0</v>
      </c>
      <c r="BD14" s="96" t="str">
        <f t="shared" si="7"/>
        <v/>
      </c>
      <c r="BE14" s="97" t="str">
        <f t="shared" si="8"/>
        <v/>
      </c>
      <c r="BF14" s="97" t="str">
        <f t="shared" si="9"/>
        <v/>
      </c>
      <c r="BG14" s="96">
        <f t="shared" si="10"/>
        <v>0</v>
      </c>
      <c r="BH14" s="98">
        <f t="shared" si="11"/>
        <v>0</v>
      </c>
      <c r="BI14" s="96">
        <f t="shared" si="12"/>
        <v>0</v>
      </c>
      <c r="BJ14" s="35"/>
      <c r="BK14" s="33" t="str">
        <f t="shared" si="13"/>
        <v>0</v>
      </c>
      <c r="BL14" s="34" t="str">
        <f t="shared" si="14"/>
        <v>0</v>
      </c>
      <c r="BO14" s="35"/>
      <c r="BP14" s="35"/>
    </row>
    <row r="15" spans="1:68" ht="15" customHeight="1">
      <c r="A15" s="103">
        <f>IF(D15="","",'Jour 1'!$D15)</f>
        <v>43339</v>
      </c>
      <c r="B15" s="75">
        <f>IF(D15="","",'Jour 1'!$D15)</f>
        <v>43339</v>
      </c>
      <c r="C15" s="76">
        <f t="shared" si="0"/>
        <v>35</v>
      </c>
      <c r="D15" s="81">
        <f t="shared" si="15"/>
        <v>43339</v>
      </c>
      <c r="E15" s="87"/>
      <c r="F15" s="99"/>
      <c r="G15" s="99"/>
      <c r="H15" s="99"/>
      <c r="I15" s="101">
        <f t="shared" si="1"/>
        <v>0</v>
      </c>
      <c r="J15" s="90"/>
      <c r="K15" s="90"/>
      <c r="L15" s="91">
        <f t="shared" si="16"/>
        <v>0</v>
      </c>
      <c r="M15" s="91">
        <f t="shared" si="17"/>
        <v>0</v>
      </c>
      <c r="N15" s="90"/>
      <c r="O15" s="90"/>
      <c r="P15" s="91">
        <f t="shared" si="18"/>
        <v>0</v>
      </c>
      <c r="Q15" s="91">
        <f t="shared" si="19"/>
        <v>0</v>
      </c>
      <c r="R15" s="90"/>
      <c r="S15" s="90"/>
      <c r="T15" s="91">
        <f t="shared" si="20"/>
        <v>0</v>
      </c>
      <c r="U15" s="91">
        <f t="shared" si="21"/>
        <v>0</v>
      </c>
      <c r="V15" s="90"/>
      <c r="W15" s="90"/>
      <c r="X15" s="91">
        <f t="shared" si="22"/>
        <v>0</v>
      </c>
      <c r="Y15" s="91">
        <f t="shared" si="23"/>
        <v>0</v>
      </c>
      <c r="Z15" s="90"/>
      <c r="AA15" s="90"/>
      <c r="AB15" s="91">
        <f t="shared" si="2"/>
        <v>0</v>
      </c>
      <c r="AC15" s="91">
        <f t="shared" si="3"/>
        <v>0</v>
      </c>
      <c r="AD15" s="90"/>
      <c r="AE15" s="90"/>
      <c r="AF15" s="91">
        <f t="shared" si="24"/>
        <v>0</v>
      </c>
      <c r="AG15" s="91">
        <f t="shared" si="25"/>
        <v>0</v>
      </c>
      <c r="AH15" s="90"/>
      <c r="AI15" s="90"/>
      <c r="AJ15" s="91">
        <f t="shared" si="26"/>
        <v>0</v>
      </c>
      <c r="AK15" s="91">
        <f t="shared" si="27"/>
        <v>0</v>
      </c>
      <c r="AL15" s="90"/>
      <c r="AM15" s="90"/>
      <c r="AN15" s="91">
        <f t="shared" si="28"/>
        <v>0</v>
      </c>
      <c r="AO15" s="91">
        <f t="shared" si="4"/>
        <v>0</v>
      </c>
      <c r="AP15" s="90"/>
      <c r="AQ15" s="90"/>
      <c r="AR15" s="91">
        <f t="shared" si="29"/>
        <v>0</v>
      </c>
      <c r="AS15" s="91">
        <f t="shared" si="30"/>
        <v>0</v>
      </c>
      <c r="AT15" s="90"/>
      <c r="AU15" s="90"/>
      <c r="AV15" s="91">
        <f t="shared" si="5"/>
        <v>0</v>
      </c>
      <c r="AW15" s="90"/>
      <c r="AX15" s="90"/>
      <c r="AY15" s="91">
        <f t="shared" si="31"/>
        <v>0</v>
      </c>
      <c r="AZ15" s="90"/>
      <c r="BA15" s="90"/>
      <c r="BB15" s="91">
        <f t="shared" si="32"/>
        <v>0</v>
      </c>
      <c r="BC15" s="91">
        <f t="shared" si="6"/>
        <v>0</v>
      </c>
      <c r="BD15" s="91" t="str">
        <f t="shared" si="7"/>
        <v/>
      </c>
      <c r="BE15" s="92" t="str">
        <f t="shared" si="8"/>
        <v/>
      </c>
      <c r="BF15" s="92" t="str">
        <f t="shared" si="9"/>
        <v/>
      </c>
      <c r="BG15" s="91">
        <f t="shared" si="10"/>
        <v>0</v>
      </c>
      <c r="BH15" s="93">
        <f t="shared" si="11"/>
        <v>0</v>
      </c>
      <c r="BI15" s="91">
        <f t="shared" si="12"/>
        <v>0</v>
      </c>
      <c r="BJ15" s="35"/>
      <c r="BK15" s="33" t="str">
        <f t="shared" si="13"/>
        <v>0</v>
      </c>
      <c r="BL15" s="34" t="str">
        <f t="shared" si="14"/>
        <v>0</v>
      </c>
      <c r="BO15" s="35"/>
      <c r="BP15" s="35"/>
    </row>
    <row r="16" spans="1:68" ht="15" customHeight="1">
      <c r="A16" s="104">
        <f>IF(D16="","",'Jour 1'!$D16)</f>
        <v>43339</v>
      </c>
      <c r="B16" s="78">
        <f>IF(D16="","",'Jour 1'!$D16)</f>
        <v>43339</v>
      </c>
      <c r="C16" s="79">
        <f t="shared" si="0"/>
        <v>35</v>
      </c>
      <c r="D16" s="80">
        <f t="shared" si="15"/>
        <v>43339</v>
      </c>
      <c r="E16" s="94"/>
      <c r="F16" s="99"/>
      <c r="G16" s="99"/>
      <c r="H16" s="99"/>
      <c r="I16" s="100">
        <f t="shared" si="1"/>
        <v>0</v>
      </c>
      <c r="J16" s="90"/>
      <c r="K16" s="90"/>
      <c r="L16" s="96">
        <f t="shared" si="16"/>
        <v>0</v>
      </c>
      <c r="M16" s="96">
        <f t="shared" si="17"/>
        <v>0</v>
      </c>
      <c r="N16" s="90"/>
      <c r="O16" s="90"/>
      <c r="P16" s="96">
        <f t="shared" si="18"/>
        <v>0</v>
      </c>
      <c r="Q16" s="96">
        <f t="shared" si="19"/>
        <v>0</v>
      </c>
      <c r="R16" s="90"/>
      <c r="S16" s="90"/>
      <c r="T16" s="96">
        <f t="shared" si="20"/>
        <v>0</v>
      </c>
      <c r="U16" s="96">
        <f t="shared" si="21"/>
        <v>0</v>
      </c>
      <c r="V16" s="90"/>
      <c r="W16" s="90"/>
      <c r="X16" s="96">
        <f t="shared" si="22"/>
        <v>0</v>
      </c>
      <c r="Y16" s="96">
        <f t="shared" si="23"/>
        <v>0</v>
      </c>
      <c r="Z16" s="90"/>
      <c r="AA16" s="90"/>
      <c r="AB16" s="96">
        <f t="shared" si="2"/>
        <v>0</v>
      </c>
      <c r="AC16" s="96">
        <f t="shared" si="3"/>
        <v>0</v>
      </c>
      <c r="AD16" s="90"/>
      <c r="AE16" s="90"/>
      <c r="AF16" s="96">
        <f t="shared" si="24"/>
        <v>0</v>
      </c>
      <c r="AG16" s="96">
        <f t="shared" si="25"/>
        <v>0</v>
      </c>
      <c r="AH16" s="90"/>
      <c r="AI16" s="90"/>
      <c r="AJ16" s="96">
        <f t="shared" si="26"/>
        <v>0</v>
      </c>
      <c r="AK16" s="96">
        <f t="shared" si="27"/>
        <v>0</v>
      </c>
      <c r="AL16" s="90"/>
      <c r="AM16" s="90"/>
      <c r="AN16" s="96">
        <f t="shared" si="28"/>
        <v>0</v>
      </c>
      <c r="AO16" s="96">
        <f t="shared" si="4"/>
        <v>0</v>
      </c>
      <c r="AP16" s="90"/>
      <c r="AQ16" s="90"/>
      <c r="AR16" s="96">
        <f t="shared" si="29"/>
        <v>0</v>
      </c>
      <c r="AS16" s="96">
        <f t="shared" si="30"/>
        <v>0</v>
      </c>
      <c r="AT16" s="90"/>
      <c r="AU16" s="90"/>
      <c r="AV16" s="96">
        <f t="shared" si="5"/>
        <v>0</v>
      </c>
      <c r="AW16" s="90"/>
      <c r="AX16" s="90"/>
      <c r="AY16" s="96">
        <f t="shared" si="31"/>
        <v>0</v>
      </c>
      <c r="AZ16" s="90"/>
      <c r="BA16" s="90"/>
      <c r="BB16" s="96">
        <f t="shared" si="32"/>
        <v>0</v>
      </c>
      <c r="BC16" s="96">
        <f t="shared" si="6"/>
        <v>0</v>
      </c>
      <c r="BD16" s="96" t="str">
        <f t="shared" si="7"/>
        <v/>
      </c>
      <c r="BE16" s="97" t="str">
        <f t="shared" si="8"/>
        <v/>
      </c>
      <c r="BF16" s="97" t="str">
        <f t="shared" si="9"/>
        <v/>
      </c>
      <c r="BG16" s="96">
        <f t="shared" si="10"/>
        <v>0</v>
      </c>
      <c r="BH16" s="98">
        <f t="shared" si="11"/>
        <v>0</v>
      </c>
      <c r="BI16" s="96">
        <f t="shared" si="12"/>
        <v>0</v>
      </c>
      <c r="BJ16" s="35"/>
      <c r="BK16" s="33" t="str">
        <f t="shared" si="13"/>
        <v>0</v>
      </c>
      <c r="BL16" s="34" t="str">
        <f t="shared" si="14"/>
        <v>0</v>
      </c>
      <c r="BO16" s="35"/>
      <c r="BP16" s="35"/>
    </row>
    <row r="17" spans="1:68" ht="15" customHeight="1">
      <c r="A17" s="103">
        <f>IF(D17="","",'Jour 1'!$D17)</f>
        <v>43339</v>
      </c>
      <c r="B17" s="75">
        <f>IF(D17="","",'Jour 1'!$D17)</f>
        <v>43339</v>
      </c>
      <c r="C17" s="76">
        <f t="shared" si="0"/>
        <v>35</v>
      </c>
      <c r="D17" s="81">
        <f t="shared" si="15"/>
        <v>43339</v>
      </c>
      <c r="E17" s="87"/>
      <c r="F17" s="99"/>
      <c r="G17" s="99"/>
      <c r="H17" s="99"/>
      <c r="I17" s="101">
        <f t="shared" si="1"/>
        <v>0</v>
      </c>
      <c r="J17" s="90"/>
      <c r="K17" s="90"/>
      <c r="L17" s="91">
        <f t="shared" si="16"/>
        <v>0</v>
      </c>
      <c r="M17" s="91">
        <f t="shared" si="17"/>
        <v>0</v>
      </c>
      <c r="N17" s="90"/>
      <c r="O17" s="90"/>
      <c r="P17" s="91">
        <f t="shared" si="18"/>
        <v>0</v>
      </c>
      <c r="Q17" s="91">
        <f t="shared" si="19"/>
        <v>0</v>
      </c>
      <c r="R17" s="90"/>
      <c r="S17" s="90"/>
      <c r="T17" s="91">
        <f t="shared" si="20"/>
        <v>0</v>
      </c>
      <c r="U17" s="91">
        <f t="shared" si="21"/>
        <v>0</v>
      </c>
      <c r="V17" s="90"/>
      <c r="W17" s="90"/>
      <c r="X17" s="91">
        <f t="shared" si="22"/>
        <v>0</v>
      </c>
      <c r="Y17" s="91">
        <f t="shared" si="23"/>
        <v>0</v>
      </c>
      <c r="Z17" s="90"/>
      <c r="AA17" s="90"/>
      <c r="AB17" s="91">
        <f t="shared" si="2"/>
        <v>0</v>
      </c>
      <c r="AC17" s="91">
        <f t="shared" si="3"/>
        <v>0</v>
      </c>
      <c r="AD17" s="90"/>
      <c r="AE17" s="90"/>
      <c r="AF17" s="91">
        <f t="shared" si="24"/>
        <v>0</v>
      </c>
      <c r="AG17" s="91">
        <f t="shared" si="25"/>
        <v>0</v>
      </c>
      <c r="AH17" s="90"/>
      <c r="AI17" s="90"/>
      <c r="AJ17" s="91">
        <f t="shared" si="26"/>
        <v>0</v>
      </c>
      <c r="AK17" s="91">
        <f t="shared" si="27"/>
        <v>0</v>
      </c>
      <c r="AL17" s="90"/>
      <c r="AM17" s="90"/>
      <c r="AN17" s="91">
        <f t="shared" si="28"/>
        <v>0</v>
      </c>
      <c r="AO17" s="91">
        <f t="shared" si="4"/>
        <v>0</v>
      </c>
      <c r="AP17" s="90"/>
      <c r="AQ17" s="90"/>
      <c r="AR17" s="91">
        <f t="shared" si="29"/>
        <v>0</v>
      </c>
      <c r="AS17" s="91">
        <f t="shared" si="30"/>
        <v>0</v>
      </c>
      <c r="AT17" s="90"/>
      <c r="AU17" s="90"/>
      <c r="AV17" s="91">
        <f t="shared" si="5"/>
        <v>0</v>
      </c>
      <c r="AW17" s="90"/>
      <c r="AX17" s="90"/>
      <c r="AY17" s="91">
        <f t="shared" si="31"/>
        <v>0</v>
      </c>
      <c r="AZ17" s="90"/>
      <c r="BA17" s="90"/>
      <c r="BB17" s="91">
        <f t="shared" si="32"/>
        <v>0</v>
      </c>
      <c r="BC17" s="91">
        <f t="shared" si="6"/>
        <v>0</v>
      </c>
      <c r="BD17" s="91" t="str">
        <f t="shared" si="7"/>
        <v/>
      </c>
      <c r="BE17" s="92" t="str">
        <f t="shared" si="8"/>
        <v/>
      </c>
      <c r="BF17" s="92" t="str">
        <f t="shared" si="9"/>
        <v/>
      </c>
      <c r="BG17" s="91">
        <f t="shared" si="10"/>
        <v>0</v>
      </c>
      <c r="BH17" s="93">
        <f t="shared" si="11"/>
        <v>0</v>
      </c>
      <c r="BI17" s="91">
        <f t="shared" si="12"/>
        <v>0</v>
      </c>
      <c r="BJ17" s="35"/>
      <c r="BK17" s="33" t="str">
        <f t="shared" si="13"/>
        <v>0</v>
      </c>
      <c r="BL17" s="34" t="str">
        <f t="shared" si="14"/>
        <v>0</v>
      </c>
      <c r="BO17" s="35"/>
      <c r="BP17" s="35"/>
    </row>
    <row r="18" spans="1:68" ht="15" customHeight="1">
      <c r="A18" s="104">
        <f>IF(D18="","",'Jour 1'!$D18)</f>
        <v>43339</v>
      </c>
      <c r="B18" s="78">
        <f>IF(D18="","",'Jour 1'!$D18)</f>
        <v>43339</v>
      </c>
      <c r="C18" s="79">
        <f t="shared" si="0"/>
        <v>35</v>
      </c>
      <c r="D18" s="80">
        <f t="shared" si="15"/>
        <v>43339</v>
      </c>
      <c r="E18" s="94"/>
      <c r="F18" s="99"/>
      <c r="G18" s="99"/>
      <c r="H18" s="99"/>
      <c r="I18" s="100">
        <f t="shared" si="1"/>
        <v>0</v>
      </c>
      <c r="J18" s="90"/>
      <c r="K18" s="90"/>
      <c r="L18" s="96">
        <f t="shared" si="16"/>
        <v>0</v>
      </c>
      <c r="M18" s="96">
        <f t="shared" si="17"/>
        <v>0</v>
      </c>
      <c r="N18" s="90"/>
      <c r="O18" s="90"/>
      <c r="P18" s="96">
        <f t="shared" si="18"/>
        <v>0</v>
      </c>
      <c r="Q18" s="96">
        <f t="shared" si="19"/>
        <v>0</v>
      </c>
      <c r="R18" s="90"/>
      <c r="S18" s="90"/>
      <c r="T18" s="96">
        <f t="shared" si="20"/>
        <v>0</v>
      </c>
      <c r="U18" s="96">
        <f t="shared" si="21"/>
        <v>0</v>
      </c>
      <c r="V18" s="90"/>
      <c r="W18" s="90"/>
      <c r="X18" s="96">
        <f t="shared" si="22"/>
        <v>0</v>
      </c>
      <c r="Y18" s="96">
        <f t="shared" si="23"/>
        <v>0</v>
      </c>
      <c r="Z18" s="90"/>
      <c r="AA18" s="90"/>
      <c r="AB18" s="96">
        <f t="shared" si="2"/>
        <v>0</v>
      </c>
      <c r="AC18" s="96">
        <f t="shared" si="3"/>
        <v>0</v>
      </c>
      <c r="AD18" s="90"/>
      <c r="AE18" s="90"/>
      <c r="AF18" s="96">
        <f t="shared" si="24"/>
        <v>0</v>
      </c>
      <c r="AG18" s="96">
        <f t="shared" si="25"/>
        <v>0</v>
      </c>
      <c r="AH18" s="90"/>
      <c r="AI18" s="90"/>
      <c r="AJ18" s="96">
        <f t="shared" si="26"/>
        <v>0</v>
      </c>
      <c r="AK18" s="96">
        <f t="shared" si="27"/>
        <v>0</v>
      </c>
      <c r="AL18" s="90"/>
      <c r="AM18" s="90"/>
      <c r="AN18" s="96">
        <f t="shared" si="28"/>
        <v>0</v>
      </c>
      <c r="AO18" s="96">
        <f t="shared" si="4"/>
        <v>0</v>
      </c>
      <c r="AP18" s="90"/>
      <c r="AQ18" s="90"/>
      <c r="AR18" s="96">
        <f t="shared" si="29"/>
        <v>0</v>
      </c>
      <c r="AS18" s="96">
        <f t="shared" si="30"/>
        <v>0</v>
      </c>
      <c r="AT18" s="90"/>
      <c r="AU18" s="90"/>
      <c r="AV18" s="96">
        <f t="shared" si="5"/>
        <v>0</v>
      </c>
      <c r="AW18" s="90"/>
      <c r="AX18" s="90"/>
      <c r="AY18" s="96">
        <f t="shared" si="31"/>
        <v>0</v>
      </c>
      <c r="AZ18" s="90"/>
      <c r="BA18" s="90"/>
      <c r="BB18" s="96">
        <f t="shared" si="32"/>
        <v>0</v>
      </c>
      <c r="BC18" s="96">
        <f t="shared" si="6"/>
        <v>0</v>
      </c>
      <c r="BD18" s="96" t="str">
        <f t="shared" si="7"/>
        <v/>
      </c>
      <c r="BE18" s="97" t="str">
        <f t="shared" si="8"/>
        <v/>
      </c>
      <c r="BF18" s="97" t="str">
        <f t="shared" si="9"/>
        <v/>
      </c>
      <c r="BG18" s="96">
        <f t="shared" si="10"/>
        <v>0</v>
      </c>
      <c r="BH18" s="98">
        <f t="shared" si="11"/>
        <v>0</v>
      </c>
      <c r="BI18" s="96">
        <f t="shared" si="12"/>
        <v>0</v>
      </c>
      <c r="BJ18" s="35"/>
      <c r="BK18" s="33" t="str">
        <f t="shared" si="13"/>
        <v>0</v>
      </c>
      <c r="BL18" s="34" t="str">
        <f t="shared" si="14"/>
        <v>0</v>
      </c>
      <c r="BO18" s="35"/>
      <c r="BP18" s="35"/>
    </row>
    <row r="19" spans="1:68" ht="15" customHeight="1">
      <c r="A19" s="103">
        <f>IF(D19="","",'Jour 1'!$D19)</f>
        <v>43339</v>
      </c>
      <c r="B19" s="75">
        <f>IF(D19="","",'Jour 1'!$D19)</f>
        <v>43339</v>
      </c>
      <c r="C19" s="76">
        <f t="shared" si="0"/>
        <v>35</v>
      </c>
      <c r="D19" s="81">
        <f t="shared" si="15"/>
        <v>43339</v>
      </c>
      <c r="E19" s="87"/>
      <c r="F19" s="99"/>
      <c r="G19" s="99"/>
      <c r="H19" s="99"/>
      <c r="I19" s="101">
        <f t="shared" si="1"/>
        <v>0</v>
      </c>
      <c r="J19" s="90"/>
      <c r="K19" s="90"/>
      <c r="L19" s="91">
        <f t="shared" si="16"/>
        <v>0</v>
      </c>
      <c r="M19" s="91">
        <f t="shared" si="17"/>
        <v>0</v>
      </c>
      <c r="N19" s="90"/>
      <c r="O19" s="90"/>
      <c r="P19" s="91">
        <f t="shared" si="18"/>
        <v>0</v>
      </c>
      <c r="Q19" s="91">
        <f t="shared" si="19"/>
        <v>0</v>
      </c>
      <c r="R19" s="90"/>
      <c r="S19" s="90"/>
      <c r="T19" s="91">
        <f t="shared" si="20"/>
        <v>0</v>
      </c>
      <c r="U19" s="91">
        <f t="shared" si="21"/>
        <v>0</v>
      </c>
      <c r="V19" s="90"/>
      <c r="W19" s="90"/>
      <c r="X19" s="91">
        <f t="shared" si="22"/>
        <v>0</v>
      </c>
      <c r="Y19" s="91">
        <f t="shared" si="23"/>
        <v>0</v>
      </c>
      <c r="Z19" s="90"/>
      <c r="AA19" s="90"/>
      <c r="AB19" s="91">
        <f t="shared" si="2"/>
        <v>0</v>
      </c>
      <c r="AC19" s="91">
        <f t="shared" si="3"/>
        <v>0</v>
      </c>
      <c r="AD19" s="90"/>
      <c r="AE19" s="90"/>
      <c r="AF19" s="91">
        <f t="shared" si="24"/>
        <v>0</v>
      </c>
      <c r="AG19" s="91">
        <f t="shared" si="25"/>
        <v>0</v>
      </c>
      <c r="AH19" s="90"/>
      <c r="AI19" s="90"/>
      <c r="AJ19" s="91">
        <f t="shared" si="26"/>
        <v>0</v>
      </c>
      <c r="AK19" s="91">
        <f t="shared" si="27"/>
        <v>0</v>
      </c>
      <c r="AL19" s="90"/>
      <c r="AM19" s="90"/>
      <c r="AN19" s="91">
        <f t="shared" si="28"/>
        <v>0</v>
      </c>
      <c r="AO19" s="91">
        <f t="shared" si="4"/>
        <v>0</v>
      </c>
      <c r="AP19" s="90"/>
      <c r="AQ19" s="90"/>
      <c r="AR19" s="91">
        <f t="shared" si="29"/>
        <v>0</v>
      </c>
      <c r="AS19" s="91">
        <f t="shared" si="30"/>
        <v>0</v>
      </c>
      <c r="AT19" s="90"/>
      <c r="AU19" s="90"/>
      <c r="AV19" s="91">
        <f t="shared" si="5"/>
        <v>0</v>
      </c>
      <c r="AW19" s="90"/>
      <c r="AX19" s="90"/>
      <c r="AY19" s="91">
        <f t="shared" si="31"/>
        <v>0</v>
      </c>
      <c r="AZ19" s="90"/>
      <c r="BA19" s="90"/>
      <c r="BB19" s="91">
        <f t="shared" si="32"/>
        <v>0</v>
      </c>
      <c r="BC19" s="91">
        <f t="shared" si="6"/>
        <v>0</v>
      </c>
      <c r="BD19" s="91" t="str">
        <f t="shared" si="7"/>
        <v/>
      </c>
      <c r="BE19" s="92" t="str">
        <f t="shared" si="8"/>
        <v/>
      </c>
      <c r="BF19" s="92" t="str">
        <f t="shared" si="9"/>
        <v/>
      </c>
      <c r="BG19" s="91">
        <f t="shared" si="10"/>
        <v>0</v>
      </c>
      <c r="BH19" s="93">
        <f t="shared" si="11"/>
        <v>0</v>
      </c>
      <c r="BI19" s="91">
        <f t="shared" si="12"/>
        <v>0</v>
      </c>
      <c r="BJ19" s="35"/>
      <c r="BK19" s="33" t="str">
        <f t="shared" si="13"/>
        <v>0</v>
      </c>
      <c r="BL19" s="34" t="str">
        <f t="shared" si="14"/>
        <v>0</v>
      </c>
      <c r="BO19" s="35"/>
      <c r="BP19" s="35"/>
    </row>
    <row r="20" spans="1:68" ht="15" customHeight="1">
      <c r="A20" s="104">
        <f>IF(D20="","",'Jour 1'!$D20)</f>
        <v>43339</v>
      </c>
      <c r="B20" s="78">
        <f>IF(D20="","",'Jour 1'!$D20)</f>
        <v>43339</v>
      </c>
      <c r="C20" s="79">
        <f t="shared" si="0"/>
        <v>35</v>
      </c>
      <c r="D20" s="80">
        <f t="shared" si="15"/>
        <v>43339</v>
      </c>
      <c r="E20" s="94"/>
      <c r="F20" s="99"/>
      <c r="G20" s="99"/>
      <c r="H20" s="99"/>
      <c r="I20" s="100">
        <f t="shared" si="1"/>
        <v>0</v>
      </c>
      <c r="J20" s="90"/>
      <c r="K20" s="90"/>
      <c r="L20" s="96">
        <f t="shared" si="16"/>
        <v>0</v>
      </c>
      <c r="M20" s="96">
        <f t="shared" si="17"/>
        <v>0</v>
      </c>
      <c r="N20" s="90"/>
      <c r="O20" s="90"/>
      <c r="P20" s="96">
        <f t="shared" si="18"/>
        <v>0</v>
      </c>
      <c r="Q20" s="96">
        <f t="shared" si="19"/>
        <v>0</v>
      </c>
      <c r="R20" s="90"/>
      <c r="S20" s="90"/>
      <c r="T20" s="96">
        <f t="shared" si="20"/>
        <v>0</v>
      </c>
      <c r="U20" s="96">
        <f t="shared" si="21"/>
        <v>0</v>
      </c>
      <c r="V20" s="90"/>
      <c r="W20" s="90"/>
      <c r="X20" s="96">
        <f t="shared" si="22"/>
        <v>0</v>
      </c>
      <c r="Y20" s="96">
        <f t="shared" si="23"/>
        <v>0</v>
      </c>
      <c r="Z20" s="90"/>
      <c r="AA20" s="90"/>
      <c r="AB20" s="96">
        <f t="shared" si="2"/>
        <v>0</v>
      </c>
      <c r="AC20" s="96">
        <f t="shared" si="3"/>
        <v>0</v>
      </c>
      <c r="AD20" s="90"/>
      <c r="AE20" s="90"/>
      <c r="AF20" s="96">
        <f t="shared" si="24"/>
        <v>0</v>
      </c>
      <c r="AG20" s="96">
        <f t="shared" si="25"/>
        <v>0</v>
      </c>
      <c r="AH20" s="90"/>
      <c r="AI20" s="90"/>
      <c r="AJ20" s="96">
        <f t="shared" si="26"/>
        <v>0</v>
      </c>
      <c r="AK20" s="96">
        <f t="shared" si="27"/>
        <v>0</v>
      </c>
      <c r="AL20" s="90"/>
      <c r="AM20" s="90"/>
      <c r="AN20" s="96">
        <f t="shared" si="28"/>
        <v>0</v>
      </c>
      <c r="AO20" s="96">
        <f t="shared" si="4"/>
        <v>0</v>
      </c>
      <c r="AP20" s="90"/>
      <c r="AQ20" s="90"/>
      <c r="AR20" s="96">
        <f t="shared" si="29"/>
        <v>0</v>
      </c>
      <c r="AS20" s="96">
        <f t="shared" si="30"/>
        <v>0</v>
      </c>
      <c r="AT20" s="90"/>
      <c r="AU20" s="90"/>
      <c r="AV20" s="96">
        <f t="shared" si="5"/>
        <v>0</v>
      </c>
      <c r="AW20" s="90"/>
      <c r="AX20" s="90"/>
      <c r="AY20" s="96">
        <f t="shared" si="31"/>
        <v>0</v>
      </c>
      <c r="AZ20" s="90"/>
      <c r="BA20" s="90"/>
      <c r="BB20" s="96">
        <f t="shared" si="32"/>
        <v>0</v>
      </c>
      <c r="BC20" s="96">
        <f t="shared" si="6"/>
        <v>0</v>
      </c>
      <c r="BD20" s="96" t="str">
        <f t="shared" si="7"/>
        <v/>
      </c>
      <c r="BE20" s="97" t="str">
        <f t="shared" si="8"/>
        <v/>
      </c>
      <c r="BF20" s="97" t="str">
        <f t="shared" si="9"/>
        <v/>
      </c>
      <c r="BG20" s="96">
        <f t="shared" si="10"/>
        <v>0</v>
      </c>
      <c r="BH20" s="98">
        <f t="shared" si="11"/>
        <v>0</v>
      </c>
      <c r="BI20" s="96">
        <f t="shared" si="12"/>
        <v>0</v>
      </c>
      <c r="BJ20" s="35"/>
      <c r="BK20" s="33" t="str">
        <f t="shared" si="13"/>
        <v>0</v>
      </c>
      <c r="BL20" s="34" t="str">
        <f t="shared" si="14"/>
        <v>0</v>
      </c>
      <c r="BO20" s="35"/>
      <c r="BP20" s="35"/>
    </row>
    <row r="21" spans="1:68" ht="15" customHeight="1">
      <c r="A21" s="103">
        <f>IF(D21="","",'Jour 1'!$D21)</f>
        <v>43339</v>
      </c>
      <c r="B21" s="75">
        <f>IF(D21="","",'Jour 1'!$D21)</f>
        <v>43339</v>
      </c>
      <c r="C21" s="76">
        <f t="shared" si="0"/>
        <v>35</v>
      </c>
      <c r="D21" s="81">
        <f t="shared" si="15"/>
        <v>43339</v>
      </c>
      <c r="E21" s="87"/>
      <c r="F21" s="99"/>
      <c r="G21" s="99"/>
      <c r="H21" s="99"/>
      <c r="I21" s="101">
        <f t="shared" si="1"/>
        <v>0</v>
      </c>
      <c r="J21" s="90"/>
      <c r="K21" s="90"/>
      <c r="L21" s="91">
        <f t="shared" si="16"/>
        <v>0</v>
      </c>
      <c r="M21" s="91">
        <f t="shared" si="17"/>
        <v>0</v>
      </c>
      <c r="N21" s="90"/>
      <c r="O21" s="90"/>
      <c r="P21" s="91">
        <f t="shared" si="18"/>
        <v>0</v>
      </c>
      <c r="Q21" s="91">
        <f t="shared" si="19"/>
        <v>0</v>
      </c>
      <c r="R21" s="90"/>
      <c r="S21" s="90"/>
      <c r="T21" s="91">
        <f t="shared" si="20"/>
        <v>0</v>
      </c>
      <c r="U21" s="91">
        <f t="shared" si="21"/>
        <v>0</v>
      </c>
      <c r="V21" s="90"/>
      <c r="W21" s="90"/>
      <c r="X21" s="91">
        <f t="shared" si="22"/>
        <v>0</v>
      </c>
      <c r="Y21" s="91">
        <f t="shared" si="23"/>
        <v>0</v>
      </c>
      <c r="Z21" s="90"/>
      <c r="AA21" s="90"/>
      <c r="AB21" s="91">
        <f t="shared" si="2"/>
        <v>0</v>
      </c>
      <c r="AC21" s="91">
        <f t="shared" si="3"/>
        <v>0</v>
      </c>
      <c r="AD21" s="90"/>
      <c r="AE21" s="90"/>
      <c r="AF21" s="91">
        <f t="shared" si="24"/>
        <v>0</v>
      </c>
      <c r="AG21" s="91">
        <f t="shared" si="25"/>
        <v>0</v>
      </c>
      <c r="AH21" s="90"/>
      <c r="AI21" s="90"/>
      <c r="AJ21" s="91">
        <f t="shared" si="26"/>
        <v>0</v>
      </c>
      <c r="AK21" s="91">
        <f t="shared" si="27"/>
        <v>0</v>
      </c>
      <c r="AL21" s="90"/>
      <c r="AM21" s="90"/>
      <c r="AN21" s="91">
        <f t="shared" si="28"/>
        <v>0</v>
      </c>
      <c r="AO21" s="91">
        <f t="shared" si="4"/>
        <v>0</v>
      </c>
      <c r="AP21" s="90"/>
      <c r="AQ21" s="90"/>
      <c r="AR21" s="91">
        <f t="shared" si="29"/>
        <v>0</v>
      </c>
      <c r="AS21" s="91">
        <f t="shared" si="30"/>
        <v>0</v>
      </c>
      <c r="AT21" s="90"/>
      <c r="AU21" s="90"/>
      <c r="AV21" s="91">
        <f t="shared" si="5"/>
        <v>0</v>
      </c>
      <c r="AW21" s="90"/>
      <c r="AX21" s="90"/>
      <c r="AY21" s="91">
        <f t="shared" si="31"/>
        <v>0</v>
      </c>
      <c r="AZ21" s="90"/>
      <c r="BA21" s="90"/>
      <c r="BB21" s="91">
        <f t="shared" si="32"/>
        <v>0</v>
      </c>
      <c r="BC21" s="91">
        <f t="shared" si="6"/>
        <v>0</v>
      </c>
      <c r="BD21" s="91" t="str">
        <f t="shared" si="7"/>
        <v/>
      </c>
      <c r="BE21" s="92" t="str">
        <f t="shared" si="8"/>
        <v/>
      </c>
      <c r="BF21" s="92" t="str">
        <f t="shared" si="9"/>
        <v/>
      </c>
      <c r="BG21" s="91">
        <f t="shared" si="10"/>
        <v>0</v>
      </c>
      <c r="BH21" s="93">
        <f t="shared" si="11"/>
        <v>0</v>
      </c>
      <c r="BI21" s="91">
        <f t="shared" si="12"/>
        <v>0</v>
      </c>
      <c r="BJ21" s="35"/>
      <c r="BK21" s="33" t="str">
        <f t="shared" si="13"/>
        <v>0</v>
      </c>
      <c r="BL21" s="34" t="str">
        <f t="shared" si="14"/>
        <v>0</v>
      </c>
      <c r="BO21" s="35"/>
      <c r="BP21" s="35"/>
    </row>
    <row r="22" spans="1:68" ht="15" customHeight="1">
      <c r="A22" s="104">
        <f>IF(D22="","",'Jour 1'!$D22)</f>
        <v>43339</v>
      </c>
      <c r="B22" s="78">
        <f>IF(D22="","",'Jour 1'!$D22)</f>
        <v>43339</v>
      </c>
      <c r="C22" s="79">
        <f t="shared" si="0"/>
        <v>35</v>
      </c>
      <c r="D22" s="80">
        <f t="shared" si="15"/>
        <v>43339</v>
      </c>
      <c r="E22" s="94"/>
      <c r="F22" s="99"/>
      <c r="G22" s="99"/>
      <c r="H22" s="99"/>
      <c r="I22" s="100">
        <f t="shared" si="1"/>
        <v>0</v>
      </c>
      <c r="J22" s="90"/>
      <c r="K22" s="90"/>
      <c r="L22" s="96">
        <f t="shared" si="16"/>
        <v>0</v>
      </c>
      <c r="M22" s="96">
        <f t="shared" si="17"/>
        <v>0</v>
      </c>
      <c r="N22" s="90"/>
      <c r="O22" s="90"/>
      <c r="P22" s="96">
        <f t="shared" si="18"/>
        <v>0</v>
      </c>
      <c r="Q22" s="96">
        <f t="shared" si="19"/>
        <v>0</v>
      </c>
      <c r="R22" s="90"/>
      <c r="S22" s="90"/>
      <c r="T22" s="96">
        <f t="shared" si="20"/>
        <v>0</v>
      </c>
      <c r="U22" s="96">
        <f t="shared" si="21"/>
        <v>0</v>
      </c>
      <c r="V22" s="90"/>
      <c r="W22" s="90"/>
      <c r="X22" s="96">
        <f t="shared" si="22"/>
        <v>0</v>
      </c>
      <c r="Y22" s="96">
        <f t="shared" si="23"/>
        <v>0</v>
      </c>
      <c r="Z22" s="90"/>
      <c r="AA22" s="90"/>
      <c r="AB22" s="96">
        <f t="shared" si="2"/>
        <v>0</v>
      </c>
      <c r="AC22" s="96">
        <f t="shared" si="3"/>
        <v>0</v>
      </c>
      <c r="AD22" s="90"/>
      <c r="AE22" s="90"/>
      <c r="AF22" s="96">
        <f t="shared" si="24"/>
        <v>0</v>
      </c>
      <c r="AG22" s="96">
        <f t="shared" si="25"/>
        <v>0</v>
      </c>
      <c r="AH22" s="90"/>
      <c r="AI22" s="90"/>
      <c r="AJ22" s="96">
        <f t="shared" si="26"/>
        <v>0</v>
      </c>
      <c r="AK22" s="96">
        <f t="shared" si="27"/>
        <v>0</v>
      </c>
      <c r="AL22" s="90"/>
      <c r="AM22" s="90"/>
      <c r="AN22" s="96">
        <f t="shared" si="28"/>
        <v>0</v>
      </c>
      <c r="AO22" s="96">
        <f t="shared" si="4"/>
        <v>0</v>
      </c>
      <c r="AP22" s="90"/>
      <c r="AQ22" s="90"/>
      <c r="AR22" s="96">
        <f t="shared" si="29"/>
        <v>0</v>
      </c>
      <c r="AS22" s="96">
        <f t="shared" si="30"/>
        <v>0</v>
      </c>
      <c r="AT22" s="90"/>
      <c r="AU22" s="90"/>
      <c r="AV22" s="96">
        <f t="shared" si="5"/>
        <v>0</v>
      </c>
      <c r="AW22" s="90"/>
      <c r="AX22" s="90"/>
      <c r="AY22" s="96">
        <f t="shared" si="31"/>
        <v>0</v>
      </c>
      <c r="AZ22" s="90"/>
      <c r="BA22" s="90"/>
      <c r="BB22" s="96">
        <f t="shared" si="32"/>
        <v>0</v>
      </c>
      <c r="BC22" s="96">
        <f t="shared" si="6"/>
        <v>0</v>
      </c>
      <c r="BD22" s="96" t="str">
        <f t="shared" si="7"/>
        <v/>
      </c>
      <c r="BE22" s="97" t="str">
        <f t="shared" si="8"/>
        <v/>
      </c>
      <c r="BF22" s="97" t="str">
        <f t="shared" si="9"/>
        <v/>
      </c>
      <c r="BG22" s="96">
        <f t="shared" si="10"/>
        <v>0</v>
      </c>
      <c r="BH22" s="98">
        <f t="shared" si="11"/>
        <v>0</v>
      </c>
      <c r="BI22" s="96">
        <f t="shared" si="12"/>
        <v>0</v>
      </c>
      <c r="BJ22" s="35"/>
      <c r="BK22" s="33" t="str">
        <f t="shared" si="13"/>
        <v>0</v>
      </c>
      <c r="BL22" s="34" t="str">
        <f t="shared" si="14"/>
        <v>0</v>
      </c>
      <c r="BO22" s="35"/>
      <c r="BP22" s="35"/>
    </row>
    <row r="23" spans="1:68" ht="15" customHeight="1">
      <c r="A23" s="103">
        <f>IF(D23="","",'Jour 1'!$D23)</f>
        <v>43339</v>
      </c>
      <c r="B23" s="75">
        <f>IF(D23="","",'Jour 1'!$D23)</f>
        <v>43339</v>
      </c>
      <c r="C23" s="76">
        <f t="shared" si="0"/>
        <v>35</v>
      </c>
      <c r="D23" s="81">
        <f t="shared" si="15"/>
        <v>43339</v>
      </c>
      <c r="E23" s="87"/>
      <c r="F23" s="99"/>
      <c r="G23" s="99"/>
      <c r="H23" s="99"/>
      <c r="I23" s="101">
        <f t="shared" si="1"/>
        <v>0</v>
      </c>
      <c r="J23" s="90"/>
      <c r="K23" s="90"/>
      <c r="L23" s="91">
        <f>IF(K23="",0,K23-J23)</f>
        <v>0</v>
      </c>
      <c r="M23" s="91">
        <f>IF(N23="",0,N23-K23)</f>
        <v>0</v>
      </c>
      <c r="N23" s="90"/>
      <c r="O23" s="90"/>
      <c r="P23" s="91">
        <f>IF(O23="",0,O23-N23)</f>
        <v>0</v>
      </c>
      <c r="Q23" s="91">
        <f>IF(R23="",0,R23-O23)</f>
        <v>0</v>
      </c>
      <c r="R23" s="90"/>
      <c r="S23" s="90"/>
      <c r="T23" s="91">
        <f>IF(S23="",0,S23-R23)</f>
        <v>0</v>
      </c>
      <c r="U23" s="91">
        <f>IF(V23="",0,V23-S23)</f>
        <v>0</v>
      </c>
      <c r="V23" s="90"/>
      <c r="W23" s="90"/>
      <c r="X23" s="91">
        <f>IF(W23="",0,W23-V23)</f>
        <v>0</v>
      </c>
      <c r="Y23" s="91">
        <f>IF(Z23="",0,Z23-W23)</f>
        <v>0</v>
      </c>
      <c r="Z23" s="90"/>
      <c r="AA23" s="90"/>
      <c r="AB23" s="91">
        <f>IF(AA23="",0,AA23-Z23)</f>
        <v>0</v>
      </c>
      <c r="AC23" s="91">
        <f>IF(AD23="",0,AD23-AA23)</f>
        <v>0</v>
      </c>
      <c r="AD23" s="90"/>
      <c r="AE23" s="90"/>
      <c r="AF23" s="91">
        <f>IF(AE23="",0,AE23-AD23)</f>
        <v>0</v>
      </c>
      <c r="AG23" s="91">
        <f>IF(AH23="",0,AH23-AE23)</f>
        <v>0</v>
      </c>
      <c r="AH23" s="90"/>
      <c r="AI23" s="90"/>
      <c r="AJ23" s="91">
        <f>IF(AI23="",0,AI23-AH23)</f>
        <v>0</v>
      </c>
      <c r="AK23" s="91">
        <f>IF(AL23="",0,AL23-AI23)</f>
        <v>0</v>
      </c>
      <c r="AL23" s="90"/>
      <c r="AM23" s="90"/>
      <c r="AN23" s="91">
        <f>IF(AM23="",0,AM23-AL23)</f>
        <v>0</v>
      </c>
      <c r="AO23" s="91">
        <f>IF(AP23="",0,AP23-AM23)</f>
        <v>0</v>
      </c>
      <c r="AP23" s="90"/>
      <c r="AQ23" s="90"/>
      <c r="AR23" s="91">
        <f>IF(AQ23="",0,AQ23-AP23)</f>
        <v>0</v>
      </c>
      <c r="AS23" s="91">
        <f>IF(AT23="",0,AT23-AQ23)</f>
        <v>0</v>
      </c>
      <c r="AT23" s="90"/>
      <c r="AU23" s="90"/>
      <c r="AV23" s="91">
        <f t="shared" si="5"/>
        <v>0</v>
      </c>
      <c r="AW23" s="90"/>
      <c r="AX23" s="90"/>
      <c r="AY23" s="91">
        <f>IF(AX23="",0,AX23-AW23)</f>
        <v>0</v>
      </c>
      <c r="AZ23" s="90"/>
      <c r="BA23" s="90"/>
      <c r="BB23" s="91">
        <f>IF(BA23="",0,BA23-AZ23)</f>
        <v>0</v>
      </c>
      <c r="BC23" s="91">
        <f>AY23+BB23</f>
        <v>0</v>
      </c>
      <c r="BD23" s="91" t="str">
        <f t="shared" si="7"/>
        <v/>
      </c>
      <c r="BE23" s="92" t="str">
        <f t="shared" si="8"/>
        <v/>
      </c>
      <c r="BF23" s="92" t="str">
        <f>IF(BG23&gt;=$BO$3,IF(AW23="","Infraction",IF(AW23-K23-BM23&lt;=$BO$3,IF(AY23&lt;$BP$5,"Infraction",IF(AY23&gt;=$BP$4,"",IF(AZ23="","Infraction",IF(AZ23-K23-BN23&lt;=$BO$3,IF(BB23&lt;$BP$3,"Infraction",IF(BC23&gt;=$BP$4,"","Infraction")),"Infraction")))),"Infraction")),"")</f>
        <v/>
      </c>
      <c r="BG23" s="91">
        <f t="shared" si="10"/>
        <v>0</v>
      </c>
      <c r="BH23" s="93">
        <f t="shared" si="11"/>
        <v>0</v>
      </c>
      <c r="BI23" s="91">
        <f t="shared" si="12"/>
        <v>0</v>
      </c>
      <c r="BJ23" s="35"/>
      <c r="BK23" s="33" t="str">
        <f t="shared" si="13"/>
        <v>0</v>
      </c>
      <c r="BL23" s="34" t="str">
        <f t="shared" si="14"/>
        <v>0</v>
      </c>
      <c r="BM23" s="35"/>
      <c r="BN23" s="35"/>
    </row>
  </sheetData>
  <sheetProtection selectLockedCells="1"/>
  <mergeCells count="12">
    <mergeCell ref="J1:L1"/>
    <mergeCell ref="N1:P1"/>
    <mergeCell ref="V1:X1"/>
    <mergeCell ref="R1:T1"/>
    <mergeCell ref="Z1:AB1"/>
    <mergeCell ref="AW1:AY1"/>
    <mergeCell ref="AZ1:BB1"/>
    <mergeCell ref="AL1:AN1"/>
    <mergeCell ref="AP1:AR1"/>
    <mergeCell ref="AT1:AV1"/>
    <mergeCell ref="AD1:AF1"/>
    <mergeCell ref="AH1:AJ1"/>
  </mergeCells>
  <phoneticPr fontId="5" type="noConversion"/>
  <pageMargins left="0.75" right="0.75" top="1" bottom="1" header="0.5" footer="0.5"/>
  <pageSetup paperSize="9" scale="35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Fahrtnachweise</vt:lpstr>
      <vt:lpstr>Jour 1</vt:lpstr>
    </vt:vector>
  </TitlesOfParts>
  <Company>ALDI NORD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verw20</dc:creator>
  <cp:lastModifiedBy>Philip Schaumberger</cp:lastModifiedBy>
  <cp:lastPrinted>2018-08-22T10:46:16Z</cp:lastPrinted>
  <dcterms:created xsi:type="dcterms:W3CDTF">2018-08-08T06:52:10Z</dcterms:created>
  <dcterms:modified xsi:type="dcterms:W3CDTF">2018-08-28T07:17:46Z</dcterms:modified>
</cp:coreProperties>
</file>