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330" yWindow="810" windowWidth="17010" windowHeight="7875"/>
  </bookViews>
  <sheets>
    <sheet name="de 07 à 12.2018 " sheetId="23" r:id="rId1"/>
    <sheet name="2018" sheetId="22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'2018'!$A$7:$H$377</definedName>
    <definedName name="An">[1]Calendrier!$C$1</definedName>
    <definedName name="CODE">'[3]PROPOSITION OPEX'!$B$3:$B$59</definedName>
    <definedName name="_xlnm.Criteria" localSheetId="1">'2018'!#REF!</definedName>
    <definedName name="FERIE" localSheetId="1">'2018'!#REF!</definedName>
    <definedName name="FERIES">#REF!</definedName>
    <definedName name="_xlnm.Print_Titles" localSheetId="1">'2018'!$1:$11</definedName>
    <definedName name="_xlnm.Print_Titles" localSheetId="0">'de 07 à 12.2018 '!$B:$O,'de 07 à 12.2018 '!$1:$2</definedName>
    <definedName name="LISTE">#REF!</definedName>
    <definedName name="PCP">'[3]PROPOSITION OPEX'!$I$3:$I$33</definedName>
    <definedName name="WEEKEND" localSheetId="0">[2]Données!#REF!</definedName>
    <definedName name="WEEKEND">[2]Données!#REF!</definedName>
    <definedName name="Z_06202A0E_D271_4C34_9E2D_BEFD66634479_.wvu.Cols" localSheetId="1" hidden="1">'2018'!$A:$B</definedName>
    <definedName name="Z_06202A0E_D271_4C34_9E2D_BEFD66634479_.wvu.FilterData" localSheetId="1" hidden="1">'2018'!$A$7:$H$377</definedName>
    <definedName name="Z_06202A0E_D271_4C34_9E2D_BEFD66634479_.wvu.PrintArea" localSheetId="1" hidden="1">'2018'!$A$1:$L$159</definedName>
    <definedName name="Z_06202A0E_D271_4C34_9E2D_BEFD66634479_.wvu.PrintTitles" localSheetId="1" hidden="1">'2018'!$1:$11</definedName>
    <definedName name="Z_663C0AC9_C971_4B67_83A3_B83303F8912A_.wvu.Cols" localSheetId="1" hidden="1">'2018'!$A:$B</definedName>
    <definedName name="Z_663C0AC9_C971_4B67_83A3_B83303F8912A_.wvu.FilterData" localSheetId="1" hidden="1">'2018'!$A$7:$H$377</definedName>
    <definedName name="Z_663C0AC9_C971_4B67_83A3_B83303F8912A_.wvu.PrintArea" localSheetId="1" hidden="1">'2018'!$A$103:$H$145</definedName>
    <definedName name="Z_663C0AC9_C971_4B67_83A3_B83303F8912A_.wvu.PrintTitles" localSheetId="1" hidden="1">'2018'!$1:$11</definedName>
    <definedName name="Z_831C026F_52A6_4352_A8E5_9176B02C641D_.wvu.Cols" localSheetId="1" hidden="1">'2018'!$A:$B</definedName>
    <definedName name="Z_831C026F_52A6_4352_A8E5_9176B02C641D_.wvu.FilterData" localSheetId="1" hidden="1">'2018'!$A$7:$H$377</definedName>
    <definedName name="Z_831C026F_52A6_4352_A8E5_9176B02C641D_.wvu.PrintArea" localSheetId="1" hidden="1">'2018'!$A$1:$M$138</definedName>
    <definedName name="Z_831C026F_52A6_4352_A8E5_9176B02C641D_.wvu.PrintTitles" localSheetId="1" hidden="1">'2018'!$1:$11</definedName>
    <definedName name="Z_8BE005BB_E6AC_4A2E_91CD_2799DCA4A01B_.wvu.Cols" localSheetId="1" hidden="1">'2018'!$A:$B,'2018'!$J:$J</definedName>
    <definedName name="Z_8BE005BB_E6AC_4A2E_91CD_2799DCA4A01B_.wvu.FilterData" localSheetId="1" hidden="1">'2018'!$A$7:$H$283</definedName>
    <definedName name="Z_8BE005BB_E6AC_4A2E_91CD_2799DCA4A01B_.wvu.PrintTitles" localSheetId="1" hidden="1">'2018'!$1:$11</definedName>
    <definedName name="Z_A7F83213_FB70_4819_AD0D_3E15D716BBCE_.wvu.FilterData" localSheetId="1" hidden="1">'2018'!$A$7:$H$283</definedName>
    <definedName name="Z_A7F83213_FB70_4819_AD0D_3E15D716BBCE_.wvu.PrintTitles" localSheetId="1" hidden="1">'2018'!$1:$11</definedName>
    <definedName name="Z_F33A9E9F_444A_4F2F_9F52_ED7CECAA1A9C_.wvu.Cols" localSheetId="1" hidden="1">'2018'!$A:$B</definedName>
    <definedName name="Z_F33A9E9F_444A_4F2F_9F52_ED7CECAA1A9C_.wvu.FilterData" localSheetId="1" hidden="1">'2018'!$A$7:$H$377</definedName>
    <definedName name="Z_F33A9E9F_444A_4F2F_9F52_ED7CECAA1A9C_.wvu.PrintArea" localSheetId="1" hidden="1">'2018'!$A$103:$H$145</definedName>
    <definedName name="Z_F33A9E9F_444A_4F2F_9F52_ED7CECAA1A9C_.wvu.PrintTitles" localSheetId="1" hidden="1">'2018'!$1:$11</definedName>
    <definedName name="Z_FFBE015B_044D_4C35_9A4F_6CBF62AD9543_.wvu.Cols" localSheetId="1" hidden="1">'2018'!$A:$B,'2018'!$J:$J</definedName>
    <definedName name="Z_FFBE015B_044D_4C35_9A4F_6CBF62AD9543_.wvu.FilterData" localSheetId="1" hidden="1">'2018'!$A$7:$H$283</definedName>
    <definedName name="Z_FFBE015B_044D_4C35_9A4F_6CBF62AD9543_.wvu.PrintTitles" localSheetId="1" hidden="1">'2018'!$1:$11</definedName>
    <definedName name="_xlnm.Print_Area" localSheetId="1">'2018'!$A$103:$H$145</definedName>
    <definedName name="_xlnm.Print_Area" localSheetId="0">'de 07 à 12.2018 '!$B$1:$GQ$7</definedName>
  </definedNames>
  <calcPr calcId="145621"/>
</workbook>
</file>

<file path=xl/calcChain.xml><?xml version="1.0" encoding="utf-8"?>
<calcChain xmlns="http://schemas.openxmlformats.org/spreadsheetml/2006/main">
  <c r="F366" i="22" l="1"/>
  <c r="E366" i="22"/>
  <c r="F365" i="22"/>
  <c r="E365" i="22"/>
  <c r="F364" i="22"/>
  <c r="E364" i="22"/>
  <c r="F363" i="22"/>
  <c r="E363" i="22"/>
  <c r="F362" i="22"/>
  <c r="E362" i="22"/>
  <c r="F359" i="22"/>
  <c r="E359" i="22"/>
  <c r="F358" i="22"/>
  <c r="E358" i="22"/>
  <c r="F357" i="22"/>
  <c r="E357" i="22"/>
  <c r="F356" i="22"/>
  <c r="E356" i="22"/>
  <c r="F355" i="22"/>
  <c r="E355" i="22"/>
  <c r="F352" i="22"/>
  <c r="E352" i="22"/>
  <c r="F351" i="22"/>
  <c r="E351" i="22"/>
  <c r="F350" i="22"/>
  <c r="E350" i="22"/>
  <c r="F349" i="22"/>
  <c r="E349" i="22"/>
  <c r="F348" i="22"/>
  <c r="E348" i="22"/>
  <c r="F345" i="22"/>
  <c r="E345" i="22"/>
  <c r="F344" i="22"/>
  <c r="E344" i="22"/>
  <c r="F343" i="22"/>
  <c r="E343" i="22"/>
  <c r="F342" i="22"/>
  <c r="E342" i="22"/>
  <c r="F341" i="22"/>
  <c r="E341" i="22"/>
  <c r="F338" i="22"/>
  <c r="E338" i="22"/>
  <c r="F337" i="22"/>
  <c r="E337" i="22"/>
  <c r="F336" i="22"/>
  <c r="E336" i="22"/>
  <c r="F335" i="22"/>
  <c r="E335" i="22"/>
  <c r="F334" i="22"/>
  <c r="E334" i="22"/>
  <c r="F331" i="22"/>
  <c r="E331" i="22"/>
  <c r="F330" i="22"/>
  <c r="E330" i="22"/>
  <c r="F329" i="22"/>
  <c r="E329" i="22"/>
  <c r="F328" i="22"/>
  <c r="E328" i="22"/>
  <c r="F327" i="22"/>
  <c r="E327" i="22"/>
  <c r="F320" i="22"/>
  <c r="F324" i="22"/>
  <c r="E324" i="22"/>
  <c r="F323" i="22"/>
  <c r="E323" i="22"/>
  <c r="F322" i="22"/>
  <c r="E322" i="22"/>
  <c r="F321" i="22"/>
  <c r="E321" i="22"/>
  <c r="E320" i="22"/>
  <c r="F315" i="22"/>
  <c r="E315" i="22"/>
  <c r="F314" i="22"/>
  <c r="E314" i="22"/>
  <c r="F313" i="22"/>
  <c r="E313" i="22"/>
  <c r="F310" i="22"/>
  <c r="E310" i="22"/>
  <c r="F309" i="22"/>
  <c r="E309" i="22"/>
  <c r="F308" i="22"/>
  <c r="E308" i="22"/>
  <c r="E307" i="22"/>
  <c r="F306" i="22"/>
  <c r="E306" i="22"/>
  <c r="F303" i="22"/>
  <c r="E303" i="22"/>
  <c r="F302" i="22"/>
  <c r="E302" i="22"/>
  <c r="F301" i="22"/>
  <c r="E301" i="22"/>
  <c r="F300" i="22"/>
  <c r="E300" i="22"/>
  <c r="F299" i="22"/>
  <c r="E299" i="22"/>
  <c r="F296" i="22"/>
  <c r="E296" i="22"/>
  <c r="F295" i="22"/>
  <c r="E295" i="22"/>
  <c r="F294" i="22"/>
  <c r="E294" i="22"/>
  <c r="E293" i="22"/>
  <c r="F292" i="22"/>
  <c r="E292" i="22"/>
  <c r="F289" i="22"/>
  <c r="E289" i="22"/>
  <c r="F288" i="22"/>
  <c r="E288" i="22"/>
  <c r="F287" i="22"/>
  <c r="E287" i="22"/>
  <c r="F286" i="22"/>
  <c r="E286" i="22"/>
  <c r="F285" i="22"/>
  <c r="E285" i="22"/>
  <c r="F282" i="22"/>
  <c r="E282" i="22"/>
  <c r="F281" i="22"/>
  <c r="E281" i="22"/>
  <c r="F280" i="22"/>
  <c r="E280" i="22"/>
  <c r="E279" i="22"/>
  <c r="F278" i="22"/>
  <c r="E278" i="22"/>
  <c r="F275" i="22"/>
  <c r="E275" i="22"/>
  <c r="F274" i="22"/>
  <c r="E274" i="22"/>
  <c r="F273" i="22"/>
  <c r="E273" i="22"/>
  <c r="F272" i="22"/>
  <c r="E272" i="22"/>
  <c r="F271" i="22"/>
  <c r="E271" i="22"/>
  <c r="F268" i="22"/>
  <c r="E268" i="22"/>
  <c r="F267" i="22"/>
  <c r="E267" i="22"/>
  <c r="F266" i="22"/>
  <c r="E266" i="22"/>
  <c r="F265" i="22"/>
  <c r="E265" i="22"/>
  <c r="F264" i="22"/>
  <c r="E264" i="22"/>
  <c r="F261" i="22"/>
  <c r="E261" i="22"/>
  <c r="F260" i="22"/>
  <c r="E260" i="22"/>
  <c r="F259" i="22"/>
  <c r="E259" i="22"/>
  <c r="F258" i="22"/>
  <c r="E258" i="22"/>
  <c r="E257" i="22"/>
  <c r="BZ1" i="23"/>
  <c r="F254" i="22"/>
  <c r="E254" i="22"/>
  <c r="F253" i="22"/>
  <c r="E253" i="22"/>
  <c r="F252" i="22"/>
  <c r="E252" i="22"/>
  <c r="F251" i="22"/>
  <c r="F250" i="22"/>
  <c r="E250" i="22"/>
  <c r="F247" i="22"/>
  <c r="E247" i="22"/>
  <c r="F246" i="22"/>
  <c r="E246" i="22"/>
  <c r="F245" i="22"/>
  <c r="E245" i="22"/>
  <c r="F244" i="22"/>
  <c r="F243" i="22"/>
  <c r="E243" i="22"/>
  <c r="F240" i="22"/>
  <c r="E240" i="22"/>
  <c r="F239" i="22"/>
  <c r="E239" i="22"/>
  <c r="F238" i="22"/>
  <c r="E238" i="22"/>
  <c r="F237" i="22"/>
  <c r="E237" i="22"/>
  <c r="F236" i="22"/>
  <c r="E236" i="22"/>
  <c r="F233" i="22"/>
  <c r="E233" i="22"/>
  <c r="E232" i="22"/>
  <c r="F232" i="22"/>
  <c r="F231" i="22"/>
  <c r="E231" i="22"/>
  <c r="E230" i="22"/>
  <c r="F229" i="22"/>
  <c r="E229" i="22"/>
  <c r="F226" i="22"/>
  <c r="E226" i="22"/>
  <c r="E225" i="22"/>
  <c r="F224" i="22"/>
  <c r="E224" i="22"/>
  <c r="F223" i="22"/>
  <c r="F225" i="22"/>
  <c r="F222" i="22"/>
  <c r="E222" i="22"/>
  <c r="E219" i="22"/>
  <c r="F218" i="22"/>
  <c r="E218" i="22"/>
  <c r="F217" i="22"/>
  <c r="E217" i="22"/>
  <c r="F216" i="22"/>
  <c r="E216" i="22"/>
  <c r="F215" i="22"/>
  <c r="E215" i="22"/>
  <c r="F212" i="22"/>
  <c r="E212" i="22"/>
  <c r="F211" i="22"/>
  <c r="E211" i="22"/>
  <c r="F210" i="22"/>
  <c r="E210" i="22"/>
  <c r="F209" i="22"/>
  <c r="F208" i="22"/>
  <c r="F213" i="22"/>
  <c r="E208" i="22"/>
  <c r="F205" i="22"/>
  <c r="E205" i="22"/>
  <c r="E204" i="22"/>
  <c r="F203" i="22"/>
  <c r="E201" i="22"/>
  <c r="C105" i="22" l="1"/>
  <c r="DD1" i="23"/>
  <c r="EI1" i="23"/>
  <c r="FM1" i="23"/>
  <c r="AU1" i="23"/>
  <c r="P1" i="23"/>
  <c r="P2" i="23"/>
  <c r="Q2" i="23" s="1"/>
  <c r="R2" i="23" s="1"/>
  <c r="S2" i="23" s="1"/>
  <c r="T2" i="23" s="1"/>
  <c r="U2" i="23" s="1"/>
  <c r="V2" i="23" s="1"/>
  <c r="W2" i="23" s="1"/>
  <c r="X2" i="23" s="1"/>
  <c r="Y2" i="23" s="1"/>
  <c r="Z2" i="23" s="1"/>
  <c r="AA2" i="23" s="1"/>
  <c r="AB2" i="23" s="1"/>
  <c r="AC2" i="23" s="1"/>
  <c r="AD2" i="23" s="1"/>
  <c r="AE2" i="23" s="1"/>
  <c r="AF2" i="23" s="1"/>
  <c r="AG2" i="23" s="1"/>
  <c r="AH2" i="23" s="1"/>
  <c r="AI2" i="23" s="1"/>
  <c r="AJ2" i="23" s="1"/>
  <c r="AK2" i="23" s="1"/>
  <c r="AL2" i="23" s="1"/>
  <c r="AM2" i="23" s="1"/>
  <c r="AN2" i="23" s="1"/>
  <c r="AO2" i="23" s="1"/>
  <c r="AP2" i="23" s="1"/>
  <c r="AQ2" i="23" s="1"/>
  <c r="AR2" i="23" s="1"/>
  <c r="AS2" i="23" s="1"/>
  <c r="AT2" i="23" s="1"/>
  <c r="AU2" i="23" s="1"/>
  <c r="AV2" i="23" s="1"/>
  <c r="AW2" i="23" s="1"/>
  <c r="AX2" i="23" s="1"/>
  <c r="AY2" i="23" s="1"/>
  <c r="AZ2" i="23" s="1"/>
  <c r="BA2" i="23" s="1"/>
  <c r="BB2" i="23" s="1"/>
  <c r="BC2" i="23" s="1"/>
  <c r="BD2" i="23" s="1"/>
  <c r="BE2" i="23" s="1"/>
  <c r="BF2" i="23" s="1"/>
  <c r="BG2" i="23" s="1"/>
  <c r="BH2" i="23" s="1"/>
  <c r="BI2" i="23" s="1"/>
  <c r="BJ2" i="23" s="1"/>
  <c r="BK2" i="23" s="1"/>
  <c r="BL2" i="23" s="1"/>
  <c r="BM2" i="23" s="1"/>
  <c r="BN2" i="23" s="1"/>
  <c r="BO2" i="23" s="1"/>
  <c r="BP2" i="23" s="1"/>
  <c r="BQ2" i="23" s="1"/>
  <c r="BR2" i="23" s="1"/>
  <c r="BS2" i="23" s="1"/>
  <c r="BT2" i="23" s="1"/>
  <c r="BU2" i="23" s="1"/>
  <c r="BV2" i="23" s="1"/>
  <c r="BW2" i="23" s="1"/>
  <c r="BX2" i="23" s="1"/>
  <c r="BY2" i="23" s="1"/>
  <c r="O7" i="23" l="1"/>
  <c r="M7" i="23"/>
  <c r="K7" i="23"/>
  <c r="I7" i="23"/>
  <c r="G7" i="23"/>
  <c r="M3" i="23"/>
  <c r="F191" i="22"/>
  <c r="F190" i="22"/>
  <c r="E190" i="22"/>
  <c r="F189" i="22"/>
  <c r="E189" i="22"/>
  <c r="E188" i="22"/>
  <c r="E187" i="22"/>
  <c r="F184" i="22"/>
  <c r="E184" i="22"/>
  <c r="F183" i="22"/>
  <c r="E183" i="22"/>
  <c r="F182" i="22"/>
  <c r="E182" i="22"/>
  <c r="F181" i="22"/>
  <c r="E181" i="22"/>
  <c r="F180" i="22"/>
  <c r="F177" i="22"/>
  <c r="E180" i="22"/>
  <c r="F176" i="22"/>
  <c r="E176" i="22"/>
  <c r="F175" i="22"/>
  <c r="E175" i="22"/>
  <c r="F174" i="22"/>
  <c r="E174" i="22"/>
  <c r="F173" i="22"/>
  <c r="E173" i="22"/>
  <c r="F169" i="22"/>
  <c r="E169" i="22"/>
  <c r="E168" i="22"/>
  <c r="F202" i="22" l="1"/>
  <c r="F197" i="22"/>
  <c r="E196" i="22"/>
  <c r="F195" i="22"/>
  <c r="F230" i="22"/>
  <c r="F219" i="22"/>
  <c r="M4" i="23"/>
  <c r="G4" i="23"/>
  <c r="F4" i="23"/>
  <c r="G3" i="23"/>
  <c r="K4" i="23"/>
  <c r="K3" i="23"/>
  <c r="I3" i="23"/>
  <c r="I4" i="23"/>
  <c r="F307" i="22" l="1"/>
  <c r="F279" i="22"/>
  <c r="F293" i="22"/>
  <c r="F257" i="22"/>
  <c r="E223" i="22"/>
  <c r="E251" i="22"/>
  <c r="E244" i="22"/>
  <c r="E209" i="22"/>
  <c r="F198" i="22"/>
  <c r="E202" i="22"/>
  <c r="E203" i="22"/>
  <c r="F204" i="22"/>
  <c r="F201" i="22"/>
  <c r="E195" i="22"/>
  <c r="E194" i="22"/>
  <c r="E197" i="22"/>
  <c r="F196" i="22"/>
  <c r="F194" i="22"/>
  <c r="F3" i="23"/>
  <c r="BZ2" i="23" l="1"/>
  <c r="CA2" i="23" s="1"/>
  <c r="CB2" i="23" l="1"/>
  <c r="CC2" i="23" s="1"/>
  <c r="CD2" i="23" s="1"/>
  <c r="CE2" i="23" s="1"/>
  <c r="CF2" i="23" s="1"/>
  <c r="CG2" i="23" s="1"/>
  <c r="CH2" i="23" s="1"/>
  <c r="CI2" i="23" l="1"/>
  <c r="CJ2" i="23" s="1"/>
  <c r="CK2" i="23" s="1"/>
  <c r="CL2" i="23" s="1"/>
  <c r="CM2" i="23" s="1"/>
  <c r="CN2" i="23" s="1"/>
  <c r="CO2" i="23" s="1"/>
  <c r="CP2" i="23" l="1"/>
  <c r="CQ2" i="23" s="1"/>
  <c r="CR2" i="23" s="1"/>
  <c r="CS2" i="23" s="1"/>
  <c r="CT2" i="23" s="1"/>
  <c r="CU2" i="23" s="1"/>
  <c r="CV2" i="23" s="1"/>
  <c r="CW2" i="23" l="1"/>
  <c r="CX2" i="23" s="1"/>
  <c r="CY2" i="23" s="1"/>
  <c r="CZ2" i="23" s="1"/>
  <c r="DA2" i="23" s="1"/>
  <c r="DB2" i="23" s="1"/>
  <c r="DC2" i="23" s="1"/>
  <c r="DD2" i="23" s="1"/>
  <c r="DE2" i="23" l="1"/>
  <c r="DF2" i="23" s="1"/>
  <c r="DG2" i="23" s="1"/>
  <c r="DH2" i="23" s="1"/>
  <c r="DI2" i="23" s="1"/>
  <c r="DJ2" i="23" s="1"/>
  <c r="DK2" i="23" l="1"/>
  <c r="DL2" i="23" s="1"/>
  <c r="DM2" i="23" s="1"/>
  <c r="DN2" i="23" s="1"/>
  <c r="DO2" i="23" s="1"/>
  <c r="DP2" i="23" s="1"/>
  <c r="DQ2" i="23" s="1"/>
  <c r="DR2" i="23" l="1"/>
  <c r="DS2" i="23" s="1"/>
  <c r="DT2" i="23" s="1"/>
  <c r="DU2" i="23" s="1"/>
  <c r="DV2" i="23" s="1"/>
  <c r="DW2" i="23" s="1"/>
  <c r="DX2" i="23" s="1"/>
  <c r="DY2" i="23" l="1"/>
  <c r="DZ2" i="23" s="1"/>
  <c r="EA2" i="23" s="1"/>
  <c r="EB2" i="23" s="1"/>
  <c r="EC2" i="23" s="1"/>
  <c r="ED2" i="23" s="1"/>
  <c r="EE2" i="23" s="1"/>
  <c r="EF2" i="23" l="1"/>
  <c r="EG2" i="23" s="1"/>
  <c r="EH2" i="23" s="1"/>
  <c r="EI2" i="23" s="1"/>
  <c r="EJ2" i="23" s="1"/>
  <c r="EK2" i="23" s="1"/>
  <c r="EL2" i="23" s="1"/>
  <c r="EM2" i="23" l="1"/>
  <c r="EN2" i="23" s="1"/>
  <c r="EO2" i="23" s="1"/>
  <c r="EP2" i="23" s="1"/>
  <c r="EQ2" i="23" s="1"/>
  <c r="ER2" i="23" s="1"/>
  <c r="ES2" i="23" s="1"/>
  <c r="ET2" i="23" l="1"/>
  <c r="EU2" i="23" s="1"/>
  <c r="EV2" i="23" s="1"/>
  <c r="EW2" i="23" s="1"/>
  <c r="EX2" i="23" s="1"/>
  <c r="EY2" i="23" s="1"/>
  <c r="EZ2" i="23" s="1"/>
  <c r="FA2" i="23" l="1"/>
  <c r="FB2" i="23" s="1"/>
  <c r="FC2" i="23" s="1"/>
  <c r="FD2" i="23" s="1"/>
  <c r="FE2" i="23" s="1"/>
  <c r="FF2" i="23" s="1"/>
  <c r="FG2" i="23" s="1"/>
  <c r="FH2" i="23" l="1"/>
  <c r="FI2" i="23" s="1"/>
  <c r="FJ2" i="23" s="1"/>
  <c r="FK2" i="23" s="1"/>
  <c r="FL2" i="23" s="1"/>
  <c r="FM2" i="23" l="1"/>
  <c r="FN2" i="23" s="1"/>
  <c r="FO2" i="23" s="1"/>
  <c r="FP2" i="23" s="1"/>
  <c r="FQ2" i="23" s="1"/>
  <c r="FR2" i="23" s="1"/>
  <c r="FS2" i="23" s="1"/>
  <c r="FT2" i="23" s="1"/>
  <c r="FU2" i="23" s="1"/>
  <c r="FV2" i="23" l="1"/>
  <c r="FW2" i="23" s="1"/>
  <c r="FX2" i="23" s="1"/>
  <c r="FY2" i="23" s="1"/>
  <c r="FZ2" i="23" s="1"/>
  <c r="GA2" i="23" s="1"/>
  <c r="GB2" i="23" s="1"/>
  <c r="GC2" i="23" l="1"/>
  <c r="GD2" i="23" s="1"/>
  <c r="GE2" i="23" s="1"/>
  <c r="GF2" i="23" s="1"/>
  <c r="GG2" i="23" s="1"/>
  <c r="GH2" i="23" s="1"/>
  <c r="GI2" i="23" s="1"/>
  <c r="GJ2" i="23" l="1"/>
  <c r="GK2" i="23" s="1"/>
  <c r="GL2" i="23" s="1"/>
  <c r="GM2" i="23" s="1"/>
  <c r="GN2" i="23" s="1"/>
  <c r="GO2" i="23" s="1"/>
  <c r="GP2" i="23" s="1"/>
  <c r="GQ2" i="23" s="1"/>
  <c r="E42" i="22" l="1"/>
  <c r="F19" i="22"/>
  <c r="E18" i="22" l="1"/>
  <c r="E25" i="22" s="1"/>
  <c r="E32" i="22" s="1"/>
  <c r="E39" i="22" s="1"/>
  <c r="E46" i="22" s="1"/>
  <c r="E53" i="22" s="1"/>
  <c r="E60" i="22" s="1"/>
  <c r="E67" i="22" s="1"/>
  <c r="E74" i="22" s="1"/>
  <c r="E81" i="22" s="1"/>
  <c r="E88" i="22" s="1"/>
  <c r="E95" i="22" s="1"/>
  <c r="E102" i="22" s="1"/>
  <c r="E109" i="22" s="1"/>
  <c r="E116" i="22" s="1"/>
  <c r="E123" i="22" s="1"/>
  <c r="E130" i="22" s="1"/>
  <c r="E137" i="22" s="1"/>
  <c r="E144" i="22" s="1"/>
  <c r="E151" i="22" s="1"/>
  <c r="E158" i="22" s="1"/>
  <c r="E165" i="22" s="1"/>
  <c r="E172" i="22" s="1"/>
  <c r="E179" i="22" s="1"/>
  <c r="E186" i="22" s="1"/>
  <c r="E193" i="22" s="1"/>
  <c r="E200" i="22" s="1"/>
  <c r="E207" i="22" s="1"/>
  <c r="E214" i="22" s="1"/>
  <c r="E221" i="22" s="1"/>
  <c r="E228" i="22" s="1"/>
  <c r="E235" i="22" s="1"/>
  <c r="E242" i="22" s="1"/>
  <c r="E249" i="22" s="1"/>
  <c r="E256" i="22" s="1"/>
  <c r="E263" i="22" s="1"/>
  <c r="E270" i="22" s="1"/>
  <c r="E277" i="22" s="1"/>
  <c r="E284" i="22" s="1"/>
  <c r="E291" i="22" s="1"/>
  <c r="E298" i="22" s="1"/>
  <c r="E305" i="22" s="1"/>
  <c r="E312" i="22" s="1"/>
  <c r="E319" i="22" s="1"/>
  <c r="E326" i="22" s="1"/>
  <c r="E333" i="22" s="1"/>
  <c r="E340" i="22" s="1"/>
  <c r="E347" i="22" s="1"/>
  <c r="E354" i="22" s="1"/>
  <c r="E361" i="22" s="1"/>
  <c r="E368" i="22" s="1"/>
  <c r="E375" i="22" s="1"/>
  <c r="C13" i="22"/>
  <c r="C14" i="22" s="1"/>
  <c r="B12" i="22"/>
  <c r="A12" i="22" s="1"/>
  <c r="B13" i="22" l="1"/>
  <c r="A13" i="22" s="1"/>
  <c r="C15" i="22"/>
  <c r="B14" i="22"/>
  <c r="A14" i="22" s="1"/>
  <c r="C16" i="22" l="1"/>
  <c r="B15" i="22"/>
  <c r="A15" i="22" s="1"/>
  <c r="C17" i="22" l="1"/>
  <c r="B16" i="22"/>
  <c r="A16" i="22" s="1"/>
  <c r="C18" i="22" l="1"/>
  <c r="B17" i="22"/>
  <c r="A17" i="22" s="1"/>
  <c r="B18" i="22" l="1"/>
  <c r="A18" i="22" s="1"/>
  <c r="C19" i="22"/>
  <c r="C20" i="22" l="1"/>
  <c r="B19" i="22"/>
  <c r="A19" i="22" s="1"/>
  <c r="C21" i="22" l="1"/>
  <c r="B20" i="22"/>
  <c r="A20" i="22" s="1"/>
  <c r="C22" i="22" l="1"/>
  <c r="B21" i="22"/>
  <c r="A21" i="22" s="1"/>
  <c r="C23" i="22" l="1"/>
  <c r="B22" i="22"/>
  <c r="A22" i="22" s="1"/>
  <c r="C24" i="22" l="1"/>
  <c r="B23" i="22"/>
  <c r="A23" i="22" s="1"/>
  <c r="C25" i="22" l="1"/>
  <c r="B24" i="22"/>
  <c r="A24" i="22" s="1"/>
  <c r="B25" i="22" l="1"/>
  <c r="A25" i="22" s="1"/>
  <c r="C26" i="22"/>
  <c r="C27" i="22" l="1"/>
  <c r="B26" i="22"/>
  <c r="A26" i="22" s="1"/>
  <c r="C28" i="22" l="1"/>
  <c r="B27" i="22"/>
  <c r="A27" i="22" s="1"/>
  <c r="C29" i="22" l="1"/>
  <c r="B28" i="22"/>
  <c r="A28" i="22" s="1"/>
  <c r="C30" i="22" l="1"/>
  <c r="B29" i="22"/>
  <c r="A29" i="22" s="1"/>
  <c r="C31" i="22" l="1"/>
  <c r="B30" i="22"/>
  <c r="A30" i="22" s="1"/>
  <c r="C32" i="22" l="1"/>
  <c r="B31" i="22"/>
  <c r="A31" i="22" s="1"/>
  <c r="B32" i="22" l="1"/>
  <c r="A32" i="22" s="1"/>
  <c r="C33" i="22"/>
  <c r="C34" i="22" l="1"/>
  <c r="B33" i="22"/>
  <c r="A33" i="22" s="1"/>
  <c r="C35" i="22" l="1"/>
  <c r="B34" i="22"/>
  <c r="A34" i="22" s="1"/>
  <c r="C36" i="22" l="1"/>
  <c r="B35" i="22"/>
  <c r="A35" i="22" s="1"/>
  <c r="C37" i="22" l="1"/>
  <c r="B36" i="22"/>
  <c r="A36" i="22" s="1"/>
  <c r="C38" i="22" l="1"/>
  <c r="B37" i="22"/>
  <c r="A37" i="22" s="1"/>
  <c r="C39" i="22" l="1"/>
  <c r="B38" i="22"/>
  <c r="A38" i="22" s="1"/>
  <c r="B39" i="22" l="1"/>
  <c r="A39" i="22" s="1"/>
  <c r="C40" i="22"/>
  <c r="C41" i="22" l="1"/>
  <c r="B40" i="22"/>
  <c r="A40" i="22" s="1"/>
  <c r="C42" i="22" l="1"/>
  <c r="B41" i="22"/>
  <c r="A41" i="22" s="1"/>
  <c r="C43" i="22" l="1"/>
  <c r="B42" i="22"/>
  <c r="A42" i="22" s="1"/>
  <c r="C44" i="22" l="1"/>
  <c r="B43" i="22"/>
  <c r="A43" i="22" s="1"/>
  <c r="C45" i="22" l="1"/>
  <c r="B44" i="22"/>
  <c r="A44" i="22" s="1"/>
  <c r="C46" i="22" l="1"/>
  <c r="B45" i="22"/>
  <c r="A45" i="22" s="1"/>
  <c r="B46" i="22" l="1"/>
  <c r="A46" i="22" s="1"/>
  <c r="C47" i="22"/>
  <c r="C48" i="22" l="1"/>
  <c r="B47" i="22"/>
  <c r="A47" i="22" s="1"/>
  <c r="C49" i="22" l="1"/>
  <c r="B48" i="22"/>
  <c r="A48" i="22" s="1"/>
  <c r="C50" i="22" l="1"/>
  <c r="B49" i="22"/>
  <c r="A49" i="22" s="1"/>
  <c r="C51" i="22" l="1"/>
  <c r="B50" i="22"/>
  <c r="A50" i="22" s="1"/>
  <c r="C52" i="22" l="1"/>
  <c r="B51" i="22"/>
  <c r="A51" i="22" s="1"/>
  <c r="C53" i="22" l="1"/>
  <c r="B52" i="22"/>
  <c r="A52" i="22" s="1"/>
  <c r="B53" i="22" l="1"/>
  <c r="A53" i="22" s="1"/>
  <c r="C54" i="22"/>
  <c r="C55" i="22" l="1"/>
  <c r="B54" i="22"/>
  <c r="A54" i="22" s="1"/>
  <c r="C56" i="22" l="1"/>
  <c r="B55" i="22"/>
  <c r="A55" i="22" s="1"/>
  <c r="C57" i="22" l="1"/>
  <c r="B56" i="22"/>
  <c r="A56" i="22" s="1"/>
  <c r="C58" i="22" l="1"/>
  <c r="B57" i="22"/>
  <c r="A57" i="22" s="1"/>
  <c r="C59" i="22" l="1"/>
  <c r="B58" i="22"/>
  <c r="A58" i="22" s="1"/>
  <c r="C60" i="22" l="1"/>
  <c r="B59" i="22"/>
  <c r="A59" i="22" s="1"/>
  <c r="B60" i="22" l="1"/>
  <c r="A60" i="22" s="1"/>
  <c r="C61" i="22"/>
  <c r="C62" i="22" l="1"/>
  <c r="B61" i="22"/>
  <c r="A61" i="22" s="1"/>
  <c r="C63" i="22" l="1"/>
  <c r="B62" i="22"/>
  <c r="A62" i="22" s="1"/>
  <c r="C64" i="22" l="1"/>
  <c r="B63" i="22"/>
  <c r="A63" i="22" s="1"/>
  <c r="C65" i="22" l="1"/>
  <c r="B64" i="22"/>
  <c r="A64" i="22" s="1"/>
  <c r="C66" i="22" l="1"/>
  <c r="B65" i="22"/>
  <c r="A65" i="22" s="1"/>
  <c r="C67" i="22" l="1"/>
  <c r="B66" i="22"/>
  <c r="A66" i="22" s="1"/>
  <c r="B67" i="22" l="1"/>
  <c r="A67" i="22" s="1"/>
  <c r="C68" i="22"/>
  <c r="C69" i="22" l="1"/>
  <c r="B68" i="22"/>
  <c r="A68" i="22" s="1"/>
  <c r="C70" i="22" l="1"/>
  <c r="B69" i="22"/>
  <c r="A69" i="22" s="1"/>
  <c r="C71" i="22" l="1"/>
  <c r="B70" i="22"/>
  <c r="A70" i="22" s="1"/>
  <c r="C72" i="22" l="1"/>
  <c r="B71" i="22"/>
  <c r="A71" i="22" s="1"/>
  <c r="C73" i="22" l="1"/>
  <c r="B72" i="22"/>
  <c r="A72" i="22" s="1"/>
  <c r="C74" i="22" l="1"/>
  <c r="B73" i="22"/>
  <c r="A73" i="22" s="1"/>
  <c r="C75" i="22" l="1"/>
  <c r="B74" i="22"/>
  <c r="A74" i="22" s="1"/>
  <c r="C76" i="22" l="1"/>
  <c r="B75" i="22"/>
  <c r="A75" i="22" s="1"/>
  <c r="C77" i="22" l="1"/>
  <c r="B76" i="22"/>
  <c r="A76" i="22" s="1"/>
  <c r="C78" i="22" l="1"/>
  <c r="B77" i="22"/>
  <c r="A77" i="22" s="1"/>
  <c r="C79" i="22" l="1"/>
  <c r="B78" i="22"/>
  <c r="A78" i="22" s="1"/>
  <c r="C80" i="22" l="1"/>
  <c r="B79" i="22"/>
  <c r="A79" i="22" s="1"/>
  <c r="C81" i="22" l="1"/>
  <c r="B80" i="22"/>
  <c r="A80" i="22" s="1"/>
  <c r="C82" i="22" l="1"/>
  <c r="B81" i="22"/>
  <c r="A81" i="22" s="1"/>
  <c r="C83" i="22" l="1"/>
  <c r="B82" i="22"/>
  <c r="A82" i="22" s="1"/>
  <c r="C84" i="22" l="1"/>
  <c r="B83" i="22"/>
  <c r="A83" i="22" s="1"/>
  <c r="C85" i="22" l="1"/>
  <c r="B84" i="22"/>
  <c r="A84" i="22" s="1"/>
  <c r="C86" i="22" l="1"/>
  <c r="B85" i="22"/>
  <c r="A85" i="22" s="1"/>
  <c r="C87" i="22" l="1"/>
  <c r="B86" i="22"/>
  <c r="A86" i="22" s="1"/>
  <c r="C88" i="22" l="1"/>
  <c r="B87" i="22"/>
  <c r="A87" i="22" s="1"/>
  <c r="C89" i="22" l="1"/>
  <c r="B88" i="22"/>
  <c r="A88" i="22" s="1"/>
  <c r="C90" i="22" l="1"/>
  <c r="B89" i="22"/>
  <c r="A89" i="22" s="1"/>
  <c r="C91" i="22" l="1"/>
  <c r="B90" i="22"/>
  <c r="A90" i="22" s="1"/>
  <c r="C92" i="22" l="1"/>
  <c r="B91" i="22"/>
  <c r="A91" i="22" s="1"/>
  <c r="C93" i="22" l="1"/>
  <c r="B92" i="22"/>
  <c r="A92" i="22" s="1"/>
  <c r="C94" i="22" l="1"/>
  <c r="B93" i="22"/>
  <c r="A93" i="22" s="1"/>
  <c r="C95" i="22" l="1"/>
  <c r="B94" i="22"/>
  <c r="A94" i="22" s="1"/>
  <c r="C96" i="22" l="1"/>
  <c r="B95" i="22"/>
  <c r="A95" i="22" s="1"/>
  <c r="C97" i="22" l="1"/>
  <c r="B96" i="22"/>
  <c r="A96" i="22" s="1"/>
  <c r="C98" i="22" l="1"/>
  <c r="B97" i="22"/>
  <c r="A97" i="22" s="1"/>
  <c r="C99" i="22" l="1"/>
  <c r="B98" i="22"/>
  <c r="A98" i="22" s="1"/>
  <c r="C100" i="22" l="1"/>
  <c r="B99" i="22"/>
  <c r="A99" i="22" s="1"/>
  <c r="C101" i="22" l="1"/>
  <c r="B100" i="22"/>
  <c r="A100" i="22" s="1"/>
  <c r="C102" i="22" l="1"/>
  <c r="B101" i="22"/>
  <c r="A101" i="22" s="1"/>
  <c r="C103" i="22" l="1"/>
  <c r="B102" i="22"/>
  <c r="A102" i="22" s="1"/>
  <c r="C104" i="22" l="1"/>
  <c r="B103" i="22"/>
  <c r="A103" i="22" s="1"/>
  <c r="C106" i="22" l="1"/>
  <c r="B105" i="22"/>
  <c r="A105" i="22" s="1"/>
  <c r="C107" i="22" l="1"/>
  <c r="B106" i="22"/>
  <c r="A106" i="22" s="1"/>
  <c r="C108" i="22" l="1"/>
  <c r="B107" i="22"/>
  <c r="A107" i="22" s="1"/>
  <c r="C109" i="22" l="1"/>
  <c r="B108" i="22"/>
  <c r="A108" i="22" s="1"/>
  <c r="C110" i="22" l="1"/>
  <c r="B109" i="22"/>
  <c r="A109" i="22" s="1"/>
  <c r="C111" i="22" l="1"/>
  <c r="B110" i="22"/>
  <c r="A110" i="22" s="1"/>
  <c r="C112" i="22" l="1"/>
  <c r="B111" i="22"/>
  <c r="A111" i="22" s="1"/>
  <c r="C113" i="22" l="1"/>
  <c r="B112" i="22"/>
  <c r="A112" i="22" s="1"/>
  <c r="C114" i="22" l="1"/>
  <c r="B113" i="22"/>
  <c r="A113" i="22" s="1"/>
  <c r="C115" i="22" l="1"/>
  <c r="B114" i="22"/>
  <c r="A114" i="22" s="1"/>
  <c r="C116" i="22" l="1"/>
  <c r="B115" i="22"/>
  <c r="B116" i="22" l="1"/>
  <c r="A116" i="22" s="1"/>
  <c r="C117" i="22"/>
  <c r="C118" i="22" l="1"/>
  <c r="B117" i="22"/>
  <c r="A117" i="22" s="1"/>
  <c r="C119" i="22" l="1"/>
  <c r="B118" i="22"/>
  <c r="A118" i="22" s="1"/>
  <c r="C120" i="22" l="1"/>
  <c r="B119" i="22"/>
  <c r="A119" i="22" s="1"/>
  <c r="C121" i="22" l="1"/>
  <c r="B120" i="22"/>
  <c r="A120" i="22" s="1"/>
  <c r="C122" i="22" l="1"/>
  <c r="B121" i="22"/>
  <c r="A121" i="22" s="1"/>
  <c r="C123" i="22" l="1"/>
  <c r="B122" i="22"/>
  <c r="A122" i="22" s="1"/>
  <c r="B123" i="22" l="1"/>
  <c r="A123" i="22" s="1"/>
  <c r="C124" i="22"/>
  <c r="C125" i="22" l="1"/>
  <c r="B124" i="22"/>
  <c r="A124" i="22" s="1"/>
  <c r="C126" i="22" l="1"/>
  <c r="B125" i="22"/>
  <c r="A125" i="22" s="1"/>
  <c r="C127" i="22" l="1"/>
  <c r="B126" i="22"/>
  <c r="A126" i="22" s="1"/>
  <c r="C128" i="22" l="1"/>
  <c r="B127" i="22"/>
  <c r="A127" i="22" s="1"/>
  <c r="C129" i="22" l="1"/>
  <c r="B128" i="22"/>
  <c r="A128" i="22" s="1"/>
  <c r="C130" i="22" l="1"/>
  <c r="B129" i="22"/>
  <c r="A129" i="22" s="1"/>
  <c r="B130" i="22" l="1"/>
  <c r="A130" i="22" s="1"/>
  <c r="C131" i="22"/>
  <c r="C132" i="22" l="1"/>
  <c r="B131" i="22"/>
  <c r="A131" i="22" s="1"/>
  <c r="C133" i="22" l="1"/>
  <c r="B132" i="22"/>
  <c r="A132" i="22" s="1"/>
  <c r="C134" i="22" l="1"/>
  <c r="B133" i="22"/>
  <c r="C135" i="22" l="1"/>
  <c r="B134" i="22"/>
  <c r="A134" i="22" s="1"/>
  <c r="C136" i="22" l="1"/>
  <c r="B135" i="22"/>
  <c r="A135" i="22" s="1"/>
  <c r="C137" i="22" l="1"/>
  <c r="B136" i="22"/>
  <c r="A136" i="22" s="1"/>
  <c r="C138" i="22" l="1"/>
  <c r="B137" i="22"/>
  <c r="A137" i="22" s="1"/>
  <c r="C139" i="22" l="1"/>
  <c r="B138" i="22"/>
  <c r="A138" i="22" s="1"/>
  <c r="B139" i="22" l="1"/>
  <c r="A139" i="22" s="1"/>
  <c r="C140" i="22"/>
  <c r="C141" i="22" l="1"/>
  <c r="B140" i="22"/>
  <c r="C142" i="22" l="1"/>
  <c r="B141" i="22"/>
  <c r="A141" i="22" s="1"/>
  <c r="C143" i="22" l="1"/>
  <c r="B142" i="22"/>
  <c r="C144" i="22" l="1"/>
  <c r="B143" i="22"/>
  <c r="A143" i="22" s="1"/>
  <c r="C145" i="22" l="1"/>
  <c r="B144" i="22"/>
  <c r="A144" i="22" s="1"/>
  <c r="C146" i="22" l="1"/>
  <c r="B145" i="22"/>
  <c r="A145" i="22" s="1"/>
  <c r="C147" i="22" l="1"/>
  <c r="B146" i="22"/>
  <c r="A146" i="22" s="1"/>
  <c r="C148" i="22" l="1"/>
  <c r="B147" i="22"/>
  <c r="A147" i="22" s="1"/>
  <c r="C149" i="22" l="1"/>
  <c r="B148" i="22"/>
  <c r="A148" i="22" s="1"/>
  <c r="C150" i="22" l="1"/>
  <c r="B149" i="22"/>
  <c r="A149" i="22" s="1"/>
  <c r="C151" i="22" l="1"/>
  <c r="B150" i="22"/>
  <c r="A150" i="22" s="1"/>
  <c r="B151" i="22" l="1"/>
  <c r="A151" i="22" s="1"/>
  <c r="C152" i="22"/>
  <c r="B152" i="22" l="1"/>
  <c r="A152" i="22" s="1"/>
  <c r="C153" i="22"/>
  <c r="C154" i="22" l="1"/>
  <c r="B153" i="22"/>
  <c r="C155" i="22" l="1"/>
  <c r="B154" i="22"/>
  <c r="A154" i="22" s="1"/>
  <c r="C156" i="22" l="1"/>
  <c r="B155" i="22"/>
  <c r="A155" i="22" s="1"/>
  <c r="C157" i="22" l="1"/>
  <c r="B156" i="22"/>
  <c r="A156" i="22" s="1"/>
  <c r="C158" i="22" l="1"/>
  <c r="B157" i="22"/>
  <c r="A157" i="22" s="1"/>
  <c r="C159" i="22" l="1"/>
  <c r="B158" i="22"/>
  <c r="A158" i="22" s="1"/>
  <c r="C160" i="22" l="1"/>
  <c r="B159" i="22"/>
  <c r="A159" i="22" s="1"/>
  <c r="C161" i="22" l="1"/>
  <c r="B160" i="22"/>
  <c r="A160" i="22" s="1"/>
  <c r="C162" i="22" l="1"/>
  <c r="B161" i="22"/>
  <c r="A161" i="22" s="1"/>
  <c r="C163" i="22" l="1"/>
  <c r="B162" i="22"/>
  <c r="A162" i="22" s="1"/>
  <c r="C164" i="22" l="1"/>
  <c r="B163" i="22"/>
  <c r="A163" i="22" s="1"/>
  <c r="C165" i="22" l="1"/>
  <c r="B164" i="22"/>
  <c r="A164" i="22" s="1"/>
  <c r="C166" i="22" l="1"/>
  <c r="B165" i="22"/>
  <c r="A165" i="22" s="1"/>
  <c r="C167" i="22" l="1"/>
  <c r="B166" i="22"/>
  <c r="A166" i="22" s="1"/>
  <c r="C168" i="22" l="1"/>
  <c r="B167" i="22"/>
  <c r="A167" i="22" s="1"/>
  <c r="C169" i="22" l="1"/>
  <c r="B168" i="22"/>
  <c r="A168" i="22" s="1"/>
  <c r="C170" i="22" l="1"/>
  <c r="B169" i="22"/>
  <c r="A169" i="22" s="1"/>
  <c r="C171" i="22" l="1"/>
  <c r="B170" i="22"/>
  <c r="A170" i="22" s="1"/>
  <c r="C172" i="22" l="1"/>
  <c r="B171" i="22"/>
  <c r="A171" i="22" s="1"/>
  <c r="C173" i="22" l="1"/>
  <c r="B172" i="22"/>
  <c r="A172" i="22" s="1"/>
  <c r="C174" i="22" l="1"/>
  <c r="B173" i="22"/>
  <c r="A173" i="22" s="1"/>
  <c r="C175" i="22" l="1"/>
  <c r="B174" i="22"/>
  <c r="A174" i="22" s="1"/>
  <c r="C176" i="22" l="1"/>
  <c r="B175" i="22"/>
  <c r="A175" i="22" s="1"/>
  <c r="C177" i="22" l="1"/>
  <c r="B176" i="22"/>
  <c r="A176" i="22" s="1"/>
  <c r="C178" i="22" l="1"/>
  <c r="B177" i="22"/>
  <c r="A177" i="22" s="1"/>
  <c r="C179" i="22" l="1"/>
  <c r="B178" i="22"/>
  <c r="A178" i="22" s="1"/>
  <c r="C180" i="22" l="1"/>
  <c r="B179" i="22"/>
  <c r="A179" i="22" s="1"/>
  <c r="C181" i="22" l="1"/>
  <c r="B180" i="22"/>
  <c r="A180" i="22" s="1"/>
  <c r="C182" i="22" l="1"/>
  <c r="B181" i="22"/>
  <c r="A181" i="22" s="1"/>
  <c r="C183" i="22" l="1"/>
  <c r="B182" i="22"/>
  <c r="A182" i="22" s="1"/>
  <c r="C184" i="22" l="1"/>
  <c r="B183" i="22"/>
  <c r="A183" i="22" s="1"/>
  <c r="C185" i="22" l="1"/>
  <c r="B184" i="22"/>
  <c r="A184" i="22" s="1"/>
  <c r="C186" i="22" l="1"/>
  <c r="B185" i="22"/>
  <c r="A185" i="22" s="1"/>
  <c r="C187" i="22" l="1"/>
  <c r="B186" i="22"/>
  <c r="A186" i="22" s="1"/>
  <c r="C188" i="22" l="1"/>
  <c r="B187" i="22"/>
  <c r="A187" i="22" s="1"/>
  <c r="C189" i="22" l="1"/>
  <c r="B188" i="22"/>
  <c r="A188" i="22" s="1"/>
  <c r="C190" i="22" l="1"/>
  <c r="B189" i="22"/>
  <c r="A189" i="22" s="1"/>
  <c r="C191" i="22" l="1"/>
  <c r="B190" i="22"/>
  <c r="A190" i="22" s="1"/>
  <c r="C192" i="22" l="1"/>
  <c r="B191" i="22"/>
  <c r="A191" i="22" s="1"/>
  <c r="C193" i="22" l="1"/>
  <c r="B192" i="22"/>
  <c r="A192" i="22" s="1"/>
  <c r="C194" i="22" l="1"/>
  <c r="B193" i="22"/>
  <c r="A193" i="22" s="1"/>
  <c r="C195" i="22" l="1"/>
  <c r="B194" i="22"/>
  <c r="A194" i="22" s="1"/>
  <c r="C196" i="22" l="1"/>
  <c r="B195" i="22"/>
  <c r="A195" i="22" s="1"/>
  <c r="C197" i="22" l="1"/>
  <c r="B196" i="22"/>
  <c r="A196" i="22" s="1"/>
  <c r="C198" i="22" l="1"/>
  <c r="B197" i="22"/>
  <c r="A197" i="22" s="1"/>
  <c r="C199" i="22" l="1"/>
  <c r="B198" i="22"/>
  <c r="A198" i="22" s="1"/>
  <c r="C200" i="22" l="1"/>
  <c r="B199" i="22"/>
  <c r="A199" i="22" s="1"/>
  <c r="C201" i="22" l="1"/>
  <c r="B200" i="22"/>
  <c r="A200" i="22" s="1"/>
  <c r="C202" i="22" l="1"/>
  <c r="B201" i="22"/>
  <c r="A201" i="22" s="1"/>
  <c r="C203" i="22" l="1"/>
  <c r="B202" i="22"/>
  <c r="A202" i="22" s="1"/>
  <c r="C204" i="22" l="1"/>
  <c r="B203" i="22"/>
  <c r="A203" i="22" s="1"/>
  <c r="C205" i="22" l="1"/>
  <c r="B204" i="22"/>
  <c r="A204" i="22" s="1"/>
  <c r="C206" i="22" l="1"/>
  <c r="B205" i="22"/>
  <c r="A205" i="22" s="1"/>
  <c r="B206" i="22" l="1"/>
  <c r="A206" i="22" s="1"/>
  <c r="C207" i="22"/>
  <c r="B207" i="22" l="1"/>
  <c r="C208" i="22"/>
  <c r="C209" i="22" l="1"/>
  <c r="B208" i="22"/>
  <c r="A208" i="22" s="1"/>
  <c r="C210" i="22" l="1"/>
  <c r="B209" i="22"/>
  <c r="A209" i="22" s="1"/>
  <c r="C211" i="22" l="1"/>
  <c r="B210" i="22"/>
  <c r="A210" i="22" s="1"/>
  <c r="C212" i="22" l="1"/>
  <c r="B211" i="22"/>
  <c r="A211" i="22" s="1"/>
  <c r="C213" i="22" l="1"/>
  <c r="B212" i="22"/>
  <c r="A212" i="22" s="1"/>
  <c r="C214" i="22" l="1"/>
  <c r="B213" i="22"/>
  <c r="A213" i="22" s="1"/>
  <c r="B214" i="22" l="1"/>
  <c r="A214" i="22" s="1"/>
  <c r="C215" i="22"/>
  <c r="C216" i="22" l="1"/>
  <c r="B215" i="22"/>
  <c r="A215" i="22" s="1"/>
  <c r="C217" i="22" l="1"/>
  <c r="B216" i="22"/>
  <c r="A216" i="22" s="1"/>
  <c r="C218" i="22" l="1"/>
  <c r="B217" i="22"/>
  <c r="A217" i="22" s="1"/>
  <c r="C219" i="22" l="1"/>
  <c r="B218" i="22"/>
  <c r="A218" i="22" s="1"/>
  <c r="C220" i="22" l="1"/>
  <c r="B219" i="22"/>
  <c r="A219" i="22" s="1"/>
  <c r="C221" i="22" l="1"/>
  <c r="B220" i="22"/>
  <c r="A220" i="22" s="1"/>
  <c r="B221" i="22" l="1"/>
  <c r="A221" i="22" s="1"/>
  <c r="C222" i="22"/>
  <c r="C223" i="22" l="1"/>
  <c r="B222" i="22"/>
  <c r="A222" i="22" s="1"/>
  <c r="C224" i="22" l="1"/>
  <c r="B223" i="22"/>
  <c r="A223" i="22" s="1"/>
  <c r="C225" i="22" l="1"/>
  <c r="B224" i="22"/>
  <c r="A224" i="22" s="1"/>
  <c r="C226" i="22" l="1"/>
  <c r="B225" i="22"/>
  <c r="A225" i="22" s="1"/>
  <c r="C227" i="22" l="1"/>
  <c r="B226" i="22"/>
  <c r="A226" i="22" s="1"/>
  <c r="C228" i="22" l="1"/>
  <c r="B227" i="22"/>
  <c r="A227" i="22" s="1"/>
  <c r="C229" i="22" l="1"/>
  <c r="B228" i="22"/>
  <c r="A228" i="22" s="1"/>
  <c r="C230" i="22" l="1"/>
  <c r="B229" i="22"/>
  <c r="A229" i="22" s="1"/>
  <c r="C231" i="22" l="1"/>
  <c r="B230" i="22"/>
  <c r="A230" i="22" s="1"/>
  <c r="C232" i="22" l="1"/>
  <c r="B231" i="22"/>
  <c r="A231" i="22" s="1"/>
  <c r="C233" i="22" l="1"/>
  <c r="B232" i="22"/>
  <c r="A232" i="22" s="1"/>
  <c r="C234" i="22" l="1"/>
  <c r="B233" i="22"/>
  <c r="A233" i="22" s="1"/>
  <c r="C235" i="22" l="1"/>
  <c r="B234" i="22"/>
  <c r="A234" i="22" s="1"/>
  <c r="C236" i="22" l="1"/>
  <c r="B235" i="22"/>
  <c r="A235" i="22" s="1"/>
  <c r="C237" i="22" l="1"/>
  <c r="B236" i="22"/>
  <c r="A236" i="22" s="1"/>
  <c r="C238" i="22" l="1"/>
  <c r="B237" i="22"/>
  <c r="A237" i="22" s="1"/>
  <c r="C239" i="22" l="1"/>
  <c r="B238" i="22"/>
  <c r="A238" i="22" s="1"/>
  <c r="C240" i="22" l="1"/>
  <c r="B239" i="22"/>
  <c r="C241" i="22" l="1"/>
  <c r="B240" i="22"/>
  <c r="A240" i="22" s="1"/>
  <c r="C242" i="22" l="1"/>
  <c r="B241" i="22"/>
  <c r="A241" i="22" s="1"/>
  <c r="C243" i="22" l="1"/>
  <c r="B242" i="22"/>
  <c r="A242" i="22" s="1"/>
  <c r="C244" i="22" l="1"/>
  <c r="B243" i="22"/>
  <c r="A243" i="22" s="1"/>
  <c r="C245" i="22" l="1"/>
  <c r="B244" i="22"/>
  <c r="A244" i="22" s="1"/>
  <c r="C246" i="22" l="1"/>
  <c r="B245" i="22"/>
  <c r="A245" i="22" s="1"/>
  <c r="C247" i="22" l="1"/>
  <c r="B246" i="22"/>
  <c r="A246" i="22" s="1"/>
  <c r="C248" i="22" l="1"/>
  <c r="B247" i="22"/>
  <c r="A247" i="22" s="1"/>
  <c r="C249" i="22" l="1"/>
  <c r="B248" i="22"/>
  <c r="A248" i="22" s="1"/>
  <c r="C250" i="22" l="1"/>
  <c r="B249" i="22"/>
  <c r="A249" i="22" s="1"/>
  <c r="C251" i="22" l="1"/>
  <c r="B250" i="22"/>
  <c r="A250" i="22" s="1"/>
  <c r="C252" i="22" l="1"/>
  <c r="B251" i="22"/>
  <c r="A251" i="22" s="1"/>
  <c r="C253" i="22" l="1"/>
  <c r="B252" i="22"/>
  <c r="A252" i="22" s="1"/>
  <c r="C254" i="22" l="1"/>
  <c r="B253" i="22"/>
  <c r="A253" i="22" s="1"/>
  <c r="C255" i="22" l="1"/>
  <c r="B254" i="22"/>
  <c r="A254" i="22" s="1"/>
  <c r="C256" i="22" l="1"/>
  <c r="B255" i="22"/>
  <c r="A255" i="22" s="1"/>
  <c r="C257" i="22" l="1"/>
  <c r="B256" i="22"/>
  <c r="A256" i="22" s="1"/>
  <c r="C258" i="22" l="1"/>
  <c r="B257" i="22"/>
  <c r="A257" i="22" s="1"/>
  <c r="C259" i="22" l="1"/>
  <c r="B258" i="22"/>
  <c r="A258" i="22" s="1"/>
  <c r="C260" i="22" l="1"/>
  <c r="B259" i="22"/>
  <c r="A259" i="22" s="1"/>
  <c r="C261" i="22" l="1"/>
  <c r="B260" i="22"/>
  <c r="A260" i="22" s="1"/>
  <c r="C262" i="22" l="1"/>
  <c r="B261" i="22"/>
  <c r="A261" i="22" s="1"/>
  <c r="C263" i="22" l="1"/>
  <c r="B262" i="22"/>
  <c r="A262" i="22" s="1"/>
  <c r="C264" i="22" l="1"/>
  <c r="B263" i="22"/>
  <c r="A263" i="22" s="1"/>
  <c r="C265" i="22" l="1"/>
  <c r="B264" i="22"/>
  <c r="A264" i="22" s="1"/>
  <c r="C266" i="22" l="1"/>
  <c r="B265" i="22"/>
  <c r="A265" i="22" s="1"/>
  <c r="C267" i="22" l="1"/>
  <c r="B266" i="22"/>
  <c r="A266" i="22" s="1"/>
  <c r="C268" i="22" l="1"/>
  <c r="B267" i="22"/>
  <c r="A267" i="22" s="1"/>
  <c r="C269" i="22" l="1"/>
  <c r="B268" i="22"/>
  <c r="A268" i="22" s="1"/>
  <c r="C270" i="22" l="1"/>
  <c r="B269" i="22"/>
  <c r="A269" i="22" s="1"/>
  <c r="C271" i="22" l="1"/>
  <c r="B270" i="22"/>
  <c r="A270" i="22" s="1"/>
  <c r="C272" i="22" l="1"/>
  <c r="B271" i="22"/>
  <c r="A271" i="22" s="1"/>
  <c r="C273" i="22" l="1"/>
  <c r="B272" i="22"/>
  <c r="A272" i="22" s="1"/>
  <c r="C274" i="22" l="1"/>
  <c r="B273" i="22"/>
  <c r="A273" i="22" s="1"/>
  <c r="C275" i="22" l="1"/>
  <c r="B274" i="22"/>
  <c r="A274" i="22" s="1"/>
  <c r="C276" i="22" l="1"/>
  <c r="B275" i="22"/>
  <c r="A275" i="22" s="1"/>
  <c r="C277" i="22" l="1"/>
  <c r="B276" i="22"/>
  <c r="A276" i="22" s="1"/>
  <c r="C278" i="22" l="1"/>
  <c r="B277" i="22"/>
  <c r="A277" i="22" s="1"/>
  <c r="C279" i="22" l="1"/>
  <c r="B278" i="22"/>
  <c r="A278" i="22" s="1"/>
  <c r="C280" i="22" l="1"/>
  <c r="B279" i="22"/>
  <c r="A279" i="22" s="1"/>
  <c r="C281" i="22" l="1"/>
  <c r="B280" i="22"/>
  <c r="A280" i="22" s="1"/>
  <c r="C282" i="22" l="1"/>
  <c r="B281" i="22"/>
  <c r="A281" i="22" s="1"/>
  <c r="C283" i="22" l="1"/>
  <c r="B282" i="22"/>
  <c r="A282" i="22" s="1"/>
  <c r="C284" i="22" l="1"/>
  <c r="B283" i="22"/>
  <c r="A283" i="22" s="1"/>
  <c r="C285" i="22" l="1"/>
  <c r="B284" i="22"/>
  <c r="A284" i="22" s="1"/>
  <c r="C286" i="22" l="1"/>
  <c r="B285" i="22"/>
  <c r="A285" i="22" s="1"/>
  <c r="C287" i="22" l="1"/>
  <c r="B286" i="22"/>
  <c r="A286" i="22" s="1"/>
  <c r="C288" i="22" l="1"/>
  <c r="B287" i="22"/>
  <c r="A287" i="22" s="1"/>
  <c r="C289" i="22" l="1"/>
  <c r="B288" i="22"/>
  <c r="A288" i="22" s="1"/>
  <c r="C290" i="22" l="1"/>
  <c r="B289" i="22"/>
  <c r="A289" i="22" s="1"/>
  <c r="C291" i="22" l="1"/>
  <c r="B290" i="22"/>
  <c r="A290" i="22" s="1"/>
  <c r="C292" i="22" l="1"/>
  <c r="B291" i="22"/>
  <c r="A291" i="22" s="1"/>
  <c r="C293" i="22" l="1"/>
  <c r="B292" i="22"/>
  <c r="A292" i="22" s="1"/>
  <c r="C294" i="22" l="1"/>
  <c r="B293" i="22"/>
  <c r="A293" i="22" s="1"/>
  <c r="C295" i="22" l="1"/>
  <c r="B294" i="22"/>
  <c r="A294" i="22" s="1"/>
  <c r="C296" i="22" l="1"/>
  <c r="B295" i="22"/>
  <c r="A295" i="22" s="1"/>
  <c r="C297" i="22" l="1"/>
  <c r="B296" i="22"/>
  <c r="A296" i="22" s="1"/>
  <c r="C298" i="22" l="1"/>
  <c r="B297" i="22"/>
  <c r="A297" i="22" s="1"/>
  <c r="C299" i="22" l="1"/>
  <c r="B298" i="22"/>
  <c r="A298" i="22" s="1"/>
  <c r="C300" i="22" l="1"/>
  <c r="B299" i="22"/>
  <c r="A299" i="22" s="1"/>
  <c r="C301" i="22" l="1"/>
  <c r="B300" i="22"/>
  <c r="A300" i="22" s="1"/>
  <c r="C302" i="22" l="1"/>
  <c r="B301" i="22"/>
  <c r="A301" i="22" s="1"/>
  <c r="C303" i="22" l="1"/>
  <c r="B302" i="22"/>
  <c r="A302" i="22" s="1"/>
  <c r="C304" i="22" l="1"/>
  <c r="B303" i="22"/>
  <c r="A303" i="22" s="1"/>
  <c r="C305" i="22" l="1"/>
  <c r="B304" i="22"/>
  <c r="A304" i="22" s="1"/>
  <c r="C306" i="22" l="1"/>
  <c r="B305" i="22"/>
  <c r="A305" i="22" s="1"/>
  <c r="C307" i="22" l="1"/>
  <c r="B306" i="22"/>
  <c r="A306" i="22" s="1"/>
  <c r="C308" i="22" l="1"/>
  <c r="B307" i="22"/>
  <c r="A307" i="22" s="1"/>
  <c r="C309" i="22" l="1"/>
  <c r="B308" i="22"/>
  <c r="A308" i="22" s="1"/>
  <c r="C310" i="22" l="1"/>
  <c r="B309" i="22"/>
  <c r="A309" i="22" s="1"/>
  <c r="C311" i="22" l="1"/>
  <c r="B310" i="22"/>
  <c r="A310" i="22" s="1"/>
  <c r="C312" i="22" l="1"/>
  <c r="B311" i="22"/>
  <c r="A311" i="22" s="1"/>
  <c r="C313" i="22" l="1"/>
  <c r="B312" i="22"/>
  <c r="A312" i="22" s="1"/>
  <c r="C314" i="22" l="1"/>
  <c r="B313" i="22"/>
  <c r="A313" i="22" s="1"/>
  <c r="C315" i="22" l="1"/>
  <c r="B314" i="22"/>
  <c r="A314" i="22" s="1"/>
  <c r="C316" i="22" l="1"/>
  <c r="B315" i="22"/>
  <c r="A315" i="22" s="1"/>
  <c r="B316" i="22" l="1"/>
  <c r="A316" i="22" s="1"/>
  <c r="C317" i="22"/>
  <c r="C318" i="22" l="1"/>
  <c r="B317" i="22"/>
  <c r="C319" i="22" l="1"/>
  <c r="B318" i="22"/>
  <c r="A318" i="22" s="1"/>
  <c r="B319" i="22" l="1"/>
  <c r="A319" i="22" s="1"/>
  <c r="C320" i="22"/>
  <c r="C321" i="22" l="1"/>
  <c r="B320" i="22"/>
  <c r="A320" i="22" s="1"/>
  <c r="C322" i="22" l="1"/>
  <c r="B321" i="22"/>
  <c r="A321" i="22" s="1"/>
  <c r="C323" i="22" l="1"/>
  <c r="B322" i="22"/>
  <c r="A322" i="22" s="1"/>
  <c r="C324" i="22" l="1"/>
  <c r="B323" i="22"/>
  <c r="A323" i="22" s="1"/>
  <c r="C325" i="22" l="1"/>
  <c r="B324" i="22"/>
  <c r="A324" i="22" s="1"/>
  <c r="C326" i="22" l="1"/>
  <c r="B325" i="22"/>
  <c r="A325" i="22" s="1"/>
  <c r="C327" i="22" l="1"/>
  <c r="B326" i="22"/>
  <c r="A326" i="22" s="1"/>
  <c r="C328" i="22" l="1"/>
  <c r="B327" i="22"/>
  <c r="C329" i="22" l="1"/>
  <c r="B328" i="22"/>
  <c r="A328" i="22" s="1"/>
  <c r="C330" i="22" l="1"/>
  <c r="B329" i="22"/>
  <c r="A329" i="22" s="1"/>
  <c r="C331" i="22" l="1"/>
  <c r="B330" i="22"/>
  <c r="A330" i="22" s="1"/>
  <c r="C332" i="22" l="1"/>
  <c r="B331" i="22"/>
  <c r="A331" i="22" s="1"/>
  <c r="C333" i="22" l="1"/>
  <c r="B332" i="22"/>
  <c r="A332" i="22" s="1"/>
  <c r="B333" i="22" l="1"/>
  <c r="A333" i="22" s="1"/>
  <c r="C334" i="22"/>
  <c r="C335" i="22" l="1"/>
  <c r="B334" i="22"/>
  <c r="A334" i="22" s="1"/>
  <c r="C336" i="22" l="1"/>
  <c r="B335" i="22"/>
  <c r="A335" i="22" s="1"/>
  <c r="C337" i="22" l="1"/>
  <c r="B336" i="22"/>
  <c r="A336" i="22" s="1"/>
  <c r="C338" i="22" l="1"/>
  <c r="B337" i="22"/>
  <c r="A337" i="22" s="1"/>
  <c r="C339" i="22" l="1"/>
  <c r="B338" i="22"/>
  <c r="A338" i="22" s="1"/>
  <c r="C340" i="22" l="1"/>
  <c r="B339" i="22"/>
  <c r="A339" i="22" s="1"/>
  <c r="B340" i="22" l="1"/>
  <c r="A340" i="22" s="1"/>
  <c r="C341" i="22"/>
  <c r="C342" i="22" l="1"/>
  <c r="B341" i="22"/>
  <c r="A341" i="22" s="1"/>
  <c r="C343" i="22" l="1"/>
  <c r="B342" i="22"/>
  <c r="A342" i="22" s="1"/>
  <c r="C344" i="22" l="1"/>
  <c r="B343" i="22"/>
  <c r="A343" i="22" s="1"/>
  <c r="C345" i="22" l="1"/>
  <c r="B344" i="22"/>
  <c r="A344" i="22" s="1"/>
  <c r="C346" i="22" l="1"/>
  <c r="B345" i="22"/>
  <c r="A345" i="22" s="1"/>
  <c r="C347" i="22" l="1"/>
  <c r="B346" i="22"/>
  <c r="A346" i="22" s="1"/>
  <c r="B347" i="22" l="1"/>
  <c r="A347" i="22" s="1"/>
  <c r="C348" i="22"/>
  <c r="C349" i="22" l="1"/>
  <c r="B348" i="22"/>
  <c r="A348" i="22" s="1"/>
  <c r="C350" i="22" l="1"/>
  <c r="B349" i="22"/>
  <c r="A349" i="22" s="1"/>
  <c r="C351" i="22" l="1"/>
  <c r="B350" i="22"/>
  <c r="A350" i="22" s="1"/>
  <c r="C352" i="22" l="1"/>
  <c r="B351" i="22"/>
  <c r="A351" i="22" s="1"/>
  <c r="C353" i="22" l="1"/>
  <c r="B352" i="22"/>
  <c r="A352" i="22" s="1"/>
  <c r="C354" i="22" l="1"/>
  <c r="B353" i="22"/>
  <c r="A353" i="22" s="1"/>
  <c r="B354" i="22" l="1"/>
  <c r="A354" i="22" s="1"/>
  <c r="C355" i="22"/>
  <c r="C356" i="22" l="1"/>
  <c r="B355" i="22"/>
  <c r="A355" i="22" s="1"/>
  <c r="C357" i="22" l="1"/>
  <c r="B356" i="22"/>
  <c r="A356" i="22" s="1"/>
  <c r="C358" i="22" l="1"/>
  <c r="B357" i="22"/>
  <c r="A357" i="22" s="1"/>
  <c r="C359" i="22" l="1"/>
  <c r="B358" i="22"/>
  <c r="A358" i="22" s="1"/>
  <c r="C360" i="22" l="1"/>
  <c r="B359" i="22"/>
  <c r="A359" i="22" s="1"/>
  <c r="C361" i="22" l="1"/>
  <c r="B360" i="22"/>
  <c r="A360" i="22" s="1"/>
  <c r="B361" i="22" l="1"/>
  <c r="A361" i="22" s="1"/>
  <c r="C362" i="22"/>
  <c r="C363" i="22" l="1"/>
  <c r="B362" i="22"/>
  <c r="A362" i="22" s="1"/>
  <c r="C364" i="22" l="1"/>
  <c r="B363" i="22"/>
  <c r="A363" i="22" s="1"/>
  <c r="C365" i="22" l="1"/>
  <c r="B364" i="22"/>
  <c r="A364" i="22" s="1"/>
  <c r="C366" i="22" l="1"/>
  <c r="B365" i="22"/>
  <c r="A365" i="22" s="1"/>
  <c r="C367" i="22" l="1"/>
  <c r="B366" i="22"/>
  <c r="A366" i="22" s="1"/>
  <c r="C368" i="22" l="1"/>
  <c r="B367" i="22"/>
  <c r="A367" i="22" s="1"/>
  <c r="B368" i="22" l="1"/>
  <c r="A368" i="22" s="1"/>
  <c r="C369" i="22"/>
  <c r="C370" i="22" l="1"/>
  <c r="B369" i="22"/>
  <c r="A369" i="22" s="1"/>
  <c r="C371" i="22" l="1"/>
  <c r="B370" i="22"/>
  <c r="A370" i="22" s="1"/>
  <c r="C372" i="22" l="1"/>
  <c r="B371" i="22"/>
  <c r="C373" i="22" l="1"/>
  <c r="B372" i="22"/>
  <c r="A372" i="22" s="1"/>
  <c r="C374" i="22" l="1"/>
  <c r="B373" i="22"/>
  <c r="A373" i="22" s="1"/>
  <c r="C375" i="22" l="1"/>
  <c r="B374" i="22"/>
  <c r="A374" i="22" s="1"/>
  <c r="C376" i="22" l="1"/>
  <c r="B375" i="22"/>
  <c r="A375" i="22" s="1"/>
  <c r="C377" i="22" l="1"/>
  <c r="B377" i="22" s="1"/>
  <c r="A377" i="22" s="1"/>
  <c r="B376" i="22"/>
  <c r="A376" i="22" s="1"/>
  <c r="F134" i="22" l="1"/>
  <c r="F89" i="22"/>
  <c r="F55" i="22"/>
  <c r="F58" i="22"/>
  <c r="E107" i="22" l="1"/>
  <c r="E82" i="22"/>
  <c r="E64" i="22"/>
  <c r="E170" i="22" l="1"/>
  <c r="E160" i="22"/>
  <c r="E126" i="22"/>
  <c r="E124" i="22"/>
  <c r="E91" i="22"/>
  <c r="E146" i="22" l="1"/>
  <c r="E96" i="22"/>
  <c r="E120" i="22"/>
  <c r="E79" i="22"/>
  <c r="E55" i="22"/>
  <c r="F111" i="22" l="1"/>
  <c r="F98" i="22"/>
  <c r="F84" i="22"/>
  <c r="F54" i="22"/>
  <c r="F22" i="22"/>
  <c r="F37" i="22"/>
  <c r="F187" i="22" l="1"/>
  <c r="E177" i="22"/>
  <c r="E48" i="22"/>
  <c r="E191" i="22"/>
  <c r="F170" i="22"/>
  <c r="E162" i="22" l="1"/>
  <c r="E140" i="22"/>
  <c r="E118" i="22"/>
  <c r="E92" i="22"/>
  <c r="E85" i="22"/>
  <c r="E69" i="22"/>
  <c r="E63" i="22"/>
  <c r="E37" i="22"/>
  <c r="E22" i="22"/>
  <c r="E161" i="22"/>
  <c r="E112" i="22"/>
  <c r="E93" i="22"/>
  <c r="E84" i="22"/>
  <c r="E62" i="22"/>
  <c r="E35" i="22"/>
  <c r="E23" i="22"/>
  <c r="E26" i="22"/>
  <c r="E149" i="22"/>
  <c r="E110" i="22"/>
  <c r="E76" i="22"/>
  <c r="E49" i="22"/>
  <c r="E36" i="22"/>
  <c r="E153" i="22"/>
  <c r="E135" i="22"/>
  <c r="E121" i="22"/>
  <c r="E51" i="22"/>
  <c r="E30" i="22"/>
  <c r="E133" i="22"/>
  <c r="E167" i="22"/>
  <c r="E113" i="22"/>
  <c r="E100" i="22"/>
  <c r="E78" i="22"/>
  <c r="E58" i="22"/>
  <c r="E20" i="22"/>
  <c r="E154" i="22"/>
  <c r="E117" i="22"/>
  <c r="E90" i="22"/>
  <c r="E50" i="22"/>
  <c r="E29" i="22"/>
  <c r="E148" i="22"/>
  <c r="E111" i="22"/>
  <c r="E99" i="22"/>
  <c r="E86" i="22"/>
  <c r="E72" i="22"/>
  <c r="E54" i="22"/>
  <c r="E28" i="22"/>
  <c r="E156" i="22"/>
  <c r="E125" i="22"/>
  <c r="E89" i="22"/>
  <c r="E57" i="22"/>
  <c r="E40" i="22"/>
  <c r="E166" i="22"/>
  <c r="E128" i="22"/>
  <c r="E105" i="22"/>
  <c r="E70" i="22"/>
  <c r="E47" i="22"/>
  <c r="E34" i="22"/>
  <c r="E15" i="22"/>
  <c r="E145" i="22"/>
  <c r="E134" i="22"/>
  <c r="E114" i="22"/>
  <c r="E83" i="22"/>
  <c r="E56" i="22"/>
  <c r="E19" i="22"/>
  <c r="E75" i="22"/>
  <c r="E68" i="22"/>
  <c r="E27" i="22"/>
  <c r="E43" i="22"/>
  <c r="E163" i="22"/>
  <c r="E138" i="22"/>
  <c r="E127" i="22"/>
  <c r="E106" i="22"/>
  <c r="E77" i="22"/>
  <c r="E65" i="22"/>
  <c r="F126" i="22"/>
  <c r="F159" i="22"/>
  <c r="F72" i="22"/>
  <c r="F42" i="22"/>
  <c r="F147" i="22"/>
  <c r="F133" i="22"/>
  <c r="F90" i="22"/>
  <c r="F21" i="22"/>
  <c r="E139" i="22"/>
  <c r="E104" i="22"/>
  <c r="E71" i="22"/>
  <c r="E44" i="22"/>
  <c r="E21" i="22"/>
  <c r="E16" i="22"/>
  <c r="F128" i="22"/>
  <c r="F155" i="22"/>
  <c r="F61" i="22"/>
  <c r="F35" i="22"/>
  <c r="F135" i="22"/>
  <c r="F92" i="22"/>
  <c r="F68" i="22"/>
  <c r="F145" i="22"/>
  <c r="F93" i="22"/>
  <c r="F79" i="22"/>
  <c r="F27" i="22"/>
  <c r="F167" i="22"/>
  <c r="F124" i="22"/>
  <c r="F106" i="22"/>
  <c r="F71" i="22"/>
  <c r="F63" i="22"/>
  <c r="F49" i="22"/>
  <c r="F48" i="22"/>
  <c r="F30" i="22"/>
  <c r="F146" i="22"/>
  <c r="F99" i="22"/>
  <c r="F77" i="22"/>
  <c r="F57" i="22"/>
  <c r="F33" i="22"/>
  <c r="F156" i="22"/>
  <c r="F120" i="22"/>
  <c r="F83" i="22"/>
  <c r="F69" i="22"/>
  <c r="F26" i="22"/>
  <c r="E147" i="22"/>
  <c r="E97" i="22"/>
  <c r="F140" i="22"/>
  <c r="F118" i="22"/>
  <c r="F104" i="22"/>
  <c r="F96" i="22"/>
  <c r="F44" i="22"/>
  <c r="F29" i="22"/>
  <c r="F163" i="22"/>
  <c r="F139" i="22"/>
  <c r="F107" i="22"/>
  <c r="F82" i="22"/>
  <c r="F64" i="22"/>
  <c r="F41" i="22"/>
  <c r="F16" i="22"/>
  <c r="F166" i="22"/>
  <c r="F148" i="22"/>
  <c r="F105" i="22"/>
  <c r="F70" i="22"/>
  <c r="F153" i="22"/>
  <c r="F127" i="22"/>
  <c r="F114" i="22"/>
  <c r="F86" i="22"/>
  <c r="F65" i="22"/>
  <c r="F34" i="22"/>
  <c r="F138" i="22"/>
  <c r="F125" i="22"/>
  <c r="F76" i="22"/>
  <c r="F23" i="22"/>
  <c r="F161" i="22"/>
  <c r="F112" i="22"/>
  <c r="F85" i="22"/>
  <c r="F91" i="22"/>
  <c r="F47" i="22"/>
  <c r="F28" i="22"/>
  <c r="E159" i="22"/>
  <c r="E155" i="22"/>
  <c r="E119" i="22"/>
  <c r="E98" i="22"/>
  <c r="E61" i="22"/>
  <c r="E33" i="22"/>
  <c r="E41" i="22"/>
  <c r="F160" i="22"/>
  <c r="F119" i="22"/>
  <c r="F97" i="22"/>
  <c r="F56" i="22"/>
  <c r="F40" i="22"/>
  <c r="F20" i="22"/>
  <c r="F162" i="22"/>
  <c r="F121" i="22"/>
  <c r="F154" i="22"/>
  <c r="F113" i="22"/>
  <c r="F110" i="22"/>
  <c r="F100" i="22"/>
  <c r="F78" i="22"/>
  <c r="F62" i="22"/>
  <c r="F50" i="22"/>
  <c r="F36" i="22"/>
  <c r="F168" i="22"/>
  <c r="F149" i="22"/>
  <c r="F117" i="22"/>
  <c r="F75" i="22"/>
  <c r="F51" i="22"/>
  <c r="F43" i="22"/>
  <c r="F15" i="22"/>
  <c r="F188" i="22" l="1"/>
  <c r="E198" i="22" l="1"/>
</calcChain>
</file>

<file path=xl/comments1.xml><?xml version="1.0" encoding="utf-8"?>
<comments xmlns="http://schemas.openxmlformats.org/spreadsheetml/2006/main">
  <authors>
    <author>FAUCHERET Aurélien CCH</author>
  </authors>
  <commentList>
    <comment ref="W3" authorId="0">
      <text>
        <r>
          <rPr>
            <b/>
            <sz val="9"/>
            <color indexed="81"/>
            <rFont val="Tahoma"/>
            <charset val="1"/>
          </rPr>
          <t>31 RG</t>
        </r>
      </text>
    </comment>
  </commentList>
</comments>
</file>

<file path=xl/comments2.xml><?xml version="1.0" encoding="utf-8"?>
<comments xmlns="http://schemas.openxmlformats.org/spreadsheetml/2006/main">
  <authors>
    <author>FAUCHERET Aurélien CCH</author>
  </authors>
  <commentList>
    <comment ref="F19" authorId="0">
      <text>
        <r>
          <rPr>
            <b/>
            <sz val="9"/>
            <color indexed="81"/>
            <rFont val="Tahoma"/>
            <family val="2"/>
          </rPr>
          <t>FAUCHERET Aurélien CCH:
CCH RAMOS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FAUCHERET Aurélien CCH:</t>
        </r>
        <r>
          <rPr>
            <sz val="9"/>
            <color indexed="81"/>
            <rFont val="Tahoma"/>
            <family val="2"/>
          </rPr>
          <t xml:space="preserve">
ADC PRAK
</t>
        </r>
      </text>
    </comment>
  </commentList>
</comments>
</file>

<file path=xl/sharedStrings.xml><?xml version="1.0" encoding="utf-8"?>
<sst xmlns="http://schemas.openxmlformats.org/spreadsheetml/2006/main" count="362" uniqueCount="69">
  <si>
    <t>PLD</t>
  </si>
  <si>
    <t>Fête du travail</t>
  </si>
  <si>
    <t>Armistice 1945</t>
  </si>
  <si>
    <t>Ascension</t>
  </si>
  <si>
    <t>Assomption</t>
  </si>
  <si>
    <t>Toussaint</t>
  </si>
  <si>
    <t>Armistice 1918</t>
  </si>
  <si>
    <t>Noël</t>
  </si>
  <si>
    <t>semaine</t>
  </si>
  <si>
    <t>DATE</t>
  </si>
  <si>
    <t>Officier de semaine</t>
  </si>
  <si>
    <t>d'astreinte</t>
  </si>
  <si>
    <t>poste 2 33 56</t>
  </si>
  <si>
    <t>poste 2 33 62</t>
  </si>
  <si>
    <t>portable 06.24.46.47.30.</t>
  </si>
  <si>
    <t>JOURS FERIES 2018</t>
  </si>
  <si>
    <t>Lundi de Pâques</t>
  </si>
  <si>
    <t>Tours de service 2018</t>
  </si>
  <si>
    <t>Lundi de Pentecôte</t>
  </si>
  <si>
    <t>cadre</t>
  </si>
  <si>
    <t>adjoint</t>
  </si>
  <si>
    <t>Remplaçant</t>
  </si>
  <si>
    <t>Fête nationale</t>
  </si>
  <si>
    <r>
      <t>Cdt:</t>
    </r>
    <r>
      <rPr>
        <sz val="8"/>
        <color indexed="8"/>
        <rFont val="Arial"/>
        <family val="2"/>
      </rPr>
      <t>06.24.46.32.01</t>
    </r>
    <r>
      <rPr>
        <b/>
        <sz val="8"/>
        <color indexed="8"/>
        <rFont val="Arial"/>
        <family val="2"/>
      </rPr>
      <t xml:space="preserve"> - Cne:</t>
    </r>
    <r>
      <rPr>
        <sz val="8"/>
        <color indexed="8"/>
        <rFont val="Arial"/>
        <family val="2"/>
      </rPr>
      <t>06.73.22.50.48</t>
    </r>
  </si>
  <si>
    <t>CDT SAGEOT</t>
  </si>
  <si>
    <t>SCH DEGROS</t>
  </si>
  <si>
    <t>CCH RECIL</t>
  </si>
  <si>
    <t>ADC WLOSIK</t>
  </si>
  <si>
    <t>BC1 HUGUET</t>
  </si>
  <si>
    <t>SCH ALIBERT</t>
  </si>
  <si>
    <t>BC1 RECIL</t>
  </si>
  <si>
    <t>ADC BEGUER</t>
  </si>
  <si>
    <t>ADC JAFFRES</t>
  </si>
  <si>
    <t>CC1 COMBEAU</t>
  </si>
  <si>
    <t>ADC FAVREAU</t>
  </si>
  <si>
    <t>CCH COMBEAU</t>
  </si>
  <si>
    <t>SCH MOREAU</t>
  </si>
  <si>
    <t>ADC LESBARRERES</t>
  </si>
  <si>
    <t>CNE LAFITTAU</t>
  </si>
  <si>
    <t>CCH PLANCHAIS</t>
  </si>
  <si>
    <t>ADC DONIS</t>
  </si>
  <si>
    <t>ADJ GAIFFE</t>
  </si>
  <si>
    <t>MP ZOULIKIAN</t>
  </si>
  <si>
    <t>CCH RETAILLEAU</t>
  </si>
  <si>
    <t>CC1 ROBERT</t>
  </si>
  <si>
    <t>CCH GUEGUEN</t>
  </si>
  <si>
    <t>CCH SUSINI</t>
  </si>
  <si>
    <t>ADC DESCAT</t>
  </si>
  <si>
    <t>CCH MOREL</t>
  </si>
  <si>
    <t>BC1 FAUCHERET</t>
  </si>
  <si>
    <t>CCH WALTHER</t>
  </si>
  <si>
    <t>CCH MOSCAVIT</t>
  </si>
  <si>
    <t>ADJ DUPUIS</t>
  </si>
  <si>
    <t>ADC LOUX</t>
  </si>
  <si>
    <t>ADJ VAN OUDENHOVE</t>
  </si>
  <si>
    <t>BCH RECIL</t>
  </si>
  <si>
    <t>CCH MORETTI</t>
  </si>
  <si>
    <t>BCH FAUCHERET</t>
  </si>
  <si>
    <t>BCH HOUREZ</t>
  </si>
  <si>
    <t>BCH BENARD</t>
  </si>
  <si>
    <t>férié</t>
  </si>
  <si>
    <t>MP DESTOUESSE</t>
  </si>
  <si>
    <t>férie</t>
  </si>
  <si>
    <t>X</t>
  </si>
  <si>
    <t>MISSION</t>
  </si>
  <si>
    <t>Mathieu</t>
  </si>
  <si>
    <t>henri</t>
  </si>
  <si>
    <t>Pascale</t>
  </si>
  <si>
    <t>Fréderic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</si>
</sst>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ddd"/>
    <numFmt numFmtId="165" formatCode="mmmm"/>
    <numFmt numFmtId="166" formatCode="dd"/>
    <numFmt numFmtId="167" formatCode="0_ ;[Red]\-0\ "/>
    <numFmt numFmtId="171" formatCode="dddd\ d\ mmmm"/>
    <numFmt numFmtId="172" formatCode="&quot;SEMAINE &quot;#&quot;/2018&quot;"/>
  </numFmts>
  <fonts count="2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6"/>
      <color indexed="10"/>
      <name val="Bookman Old Style"/>
      <family val="1"/>
    </font>
    <font>
      <b/>
      <sz val="20"/>
      <name val="Bookman Old Style"/>
      <family val="1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0" fontId="5" fillId="0" borderId="0"/>
    <xf numFmtId="0" fontId="5" fillId="0" borderId="0"/>
    <xf numFmtId="0" fontId="3" fillId="0" borderId="0"/>
    <xf numFmtId="0" fontId="6" fillId="0" borderId="0"/>
    <xf numFmtId="0" fontId="2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5" fillId="0" borderId="0"/>
    <xf numFmtId="0" fontId="5" fillId="0" borderId="0"/>
  </cellStyleXfs>
  <cellXfs count="144">
    <xf numFmtId="0" fontId="0" fillId="0" borderId="0" xfId="0"/>
    <xf numFmtId="0" fontId="3" fillId="0" borderId="0" xfId="3" applyAlignment="1" applyProtection="1">
      <alignment horizontal="center" vertical="center"/>
      <protection hidden="1"/>
    </xf>
    <xf numFmtId="0" fontId="3" fillId="0" borderId="0" xfId="3" applyProtection="1">
      <protection hidden="1"/>
    </xf>
    <xf numFmtId="0" fontId="3" fillId="0" borderId="0" xfId="3" applyAlignment="1" applyProtection="1">
      <protection hidden="1"/>
    </xf>
    <xf numFmtId="0" fontId="3" fillId="0" borderId="20" xfId="3" applyBorder="1" applyAlignment="1" applyProtection="1">
      <alignment horizontal="center"/>
      <protection hidden="1"/>
    </xf>
    <xf numFmtId="167" fontId="9" fillId="0" borderId="5" xfId="3" applyNumberFormat="1" applyFont="1" applyBorder="1" applyAlignment="1" applyProtection="1">
      <alignment horizontal="center"/>
      <protection hidden="1"/>
    </xf>
    <xf numFmtId="0" fontId="3" fillId="0" borderId="21" xfId="3" applyBorder="1" applyAlignment="1" applyProtection="1">
      <alignment horizontal="center"/>
      <protection hidden="1"/>
    </xf>
    <xf numFmtId="0" fontId="3" fillId="0" borderId="6" xfId="3" applyBorder="1" applyAlignment="1" applyProtection="1">
      <alignment horizontal="center"/>
      <protection hidden="1"/>
    </xf>
    <xf numFmtId="0" fontId="3" fillId="0" borderId="5" xfId="3" applyBorder="1" applyAlignment="1" applyProtection="1">
      <alignment horizontal="center"/>
      <protection hidden="1"/>
    </xf>
    <xf numFmtId="0" fontId="3" fillId="0" borderId="22" xfId="3" applyNumberFormat="1" applyFont="1" applyBorder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 vertical="center"/>
      <protection hidden="1"/>
    </xf>
    <xf numFmtId="0" fontId="4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horizontal="center" vertical="center"/>
      <protection hidden="1"/>
    </xf>
    <xf numFmtId="0" fontId="3" fillId="0" borderId="0" xfId="3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hidden="1"/>
    </xf>
    <xf numFmtId="0" fontId="3" fillId="0" borderId="0" xfId="3" applyBorder="1" applyAlignment="1" applyProtection="1">
      <protection hidden="1"/>
    </xf>
    <xf numFmtId="166" fontId="3" fillId="6" borderId="18" xfId="3" applyNumberFormat="1" applyFont="1" applyFill="1" applyBorder="1" applyAlignment="1" applyProtection="1">
      <alignment horizontal="center"/>
      <protection hidden="1"/>
    </xf>
    <xf numFmtId="0" fontId="3" fillId="0" borderId="0" xfId="6" applyProtection="1">
      <protection hidden="1"/>
    </xf>
    <xf numFmtId="0" fontId="4" fillId="0" borderId="0" xfId="6" applyFont="1" applyProtection="1">
      <protection hidden="1"/>
    </xf>
    <xf numFmtId="0" fontId="4" fillId="0" borderId="1" xfId="6" applyFont="1" applyFill="1" applyBorder="1" applyAlignment="1" applyProtection="1">
      <alignment horizontal="center"/>
      <protection hidden="1"/>
    </xf>
    <xf numFmtId="0" fontId="4" fillId="0" borderId="3" xfId="6" applyFont="1" applyFill="1" applyBorder="1" applyAlignment="1" applyProtection="1">
      <alignment horizontal="center"/>
      <protection hidden="1"/>
    </xf>
    <xf numFmtId="0" fontId="3" fillId="0" borderId="0" xfId="6" applyFont="1" applyProtection="1">
      <protection hidden="1"/>
    </xf>
    <xf numFmtId="0" fontId="12" fillId="0" borderId="0" xfId="6" applyFont="1" applyProtection="1">
      <protection hidden="1"/>
    </xf>
    <xf numFmtId="0" fontId="4" fillId="0" borderId="2" xfId="6" applyFont="1" applyFill="1" applyBorder="1" applyAlignment="1" applyProtection="1">
      <alignment horizontal="center"/>
      <protection hidden="1"/>
    </xf>
    <xf numFmtId="0" fontId="3" fillId="0" borderId="0" xfId="6" applyAlignment="1" applyProtection="1">
      <alignment horizontal="center" vertical="center"/>
      <protection hidden="1"/>
    </xf>
    <xf numFmtId="14" fontId="3" fillId="0" borderId="4" xfId="3" applyNumberFormat="1" applyBorder="1" applyAlignment="1" applyProtection="1">
      <alignment horizontal="center" vertical="center"/>
      <protection locked="0"/>
    </xf>
    <xf numFmtId="0" fontId="3" fillId="0" borderId="3" xfId="6" applyBorder="1" applyAlignment="1" applyProtection="1">
      <alignment horizontal="center" vertical="center"/>
      <protection hidden="1"/>
    </xf>
    <xf numFmtId="14" fontId="3" fillId="0" borderId="5" xfId="3" applyNumberFormat="1" applyFont="1" applyFill="1" applyBorder="1" applyAlignment="1">
      <alignment horizontal="center" vertical="center"/>
    </xf>
    <xf numFmtId="0" fontId="3" fillId="0" borderId="2" xfId="6" applyBorder="1" applyAlignment="1" applyProtection="1">
      <alignment horizontal="center" vertical="center"/>
      <protection hidden="1"/>
    </xf>
    <xf numFmtId="0" fontId="13" fillId="6" borderId="0" xfId="6" applyFont="1" applyFill="1" applyBorder="1" applyAlignment="1" applyProtection="1">
      <alignment horizontal="center" vertical="center"/>
      <protection locked="0" hidden="1"/>
    </xf>
    <xf numFmtId="14" fontId="3" fillId="0" borderId="5" xfId="3" applyNumberFormat="1" applyBorder="1" applyAlignment="1" applyProtection="1">
      <alignment horizontal="center" vertical="center"/>
      <protection locked="0"/>
    </xf>
    <xf numFmtId="14" fontId="3" fillId="6" borderId="5" xfId="3" applyNumberFormat="1" applyFill="1" applyBorder="1" applyAlignment="1">
      <alignment horizontal="center" vertical="center"/>
    </xf>
    <xf numFmtId="0" fontId="3" fillId="0" borderId="2" xfId="6" applyFont="1" applyBorder="1" applyAlignment="1" applyProtection="1">
      <alignment horizontal="center" vertical="center"/>
      <protection hidden="1"/>
    </xf>
    <xf numFmtId="14" fontId="3" fillId="6" borderId="5" xfId="3" applyNumberFormat="1" applyFont="1" applyFill="1" applyBorder="1" applyAlignment="1">
      <alignment horizontal="center" vertical="center"/>
    </xf>
    <xf numFmtId="14" fontId="3" fillId="6" borderId="5" xfId="3" applyNumberFormat="1" applyFill="1" applyBorder="1" applyAlignment="1" applyProtection="1">
      <alignment horizontal="center" vertical="center"/>
      <protection locked="0"/>
    </xf>
    <xf numFmtId="0" fontId="3" fillId="0" borderId="2" xfId="6" applyFont="1" applyBorder="1" applyAlignment="1" applyProtection="1">
      <alignment horizontal="center"/>
      <protection hidden="1"/>
    </xf>
    <xf numFmtId="14" fontId="3" fillId="6" borderId="5" xfId="3" applyNumberFormat="1" applyFill="1" applyBorder="1" applyAlignment="1" applyProtection="1">
      <alignment horizontal="center"/>
      <protection locked="0"/>
    </xf>
    <xf numFmtId="0" fontId="3" fillId="0" borderId="0" xfId="6" applyFont="1" applyAlignment="1" applyProtection="1">
      <alignment horizontal="center" vertical="center"/>
      <protection hidden="1"/>
    </xf>
    <xf numFmtId="171" fontId="3" fillId="0" borderId="30" xfId="6" applyNumberFormat="1" applyFont="1" applyFill="1" applyBorder="1" applyAlignment="1" applyProtection="1">
      <alignment horizontal="center" vertical="center"/>
      <protection hidden="1"/>
    </xf>
    <xf numFmtId="171" fontId="3" fillId="0" borderId="29" xfId="6" applyNumberFormat="1" applyFont="1" applyFill="1" applyBorder="1" applyAlignment="1" applyProtection="1">
      <alignment horizontal="center" vertical="center"/>
      <protection hidden="1"/>
    </xf>
    <xf numFmtId="172" fontId="4" fillId="0" borderId="33" xfId="6" applyNumberFormat="1" applyFont="1" applyFill="1" applyBorder="1" applyAlignment="1" applyProtection="1">
      <alignment horizontal="center" vertical="center"/>
      <protection hidden="1"/>
    </xf>
    <xf numFmtId="171" fontId="3" fillId="0" borderId="33" xfId="6" applyNumberFormat="1" applyFont="1" applyFill="1" applyBorder="1" applyAlignment="1" applyProtection="1">
      <alignment horizontal="center" vertical="center"/>
      <protection hidden="1"/>
    </xf>
    <xf numFmtId="171" fontId="3" fillId="0" borderId="5" xfId="6" applyNumberFormat="1" applyFont="1" applyFill="1" applyBorder="1" applyAlignment="1" applyProtection="1">
      <alignment horizontal="center" vertical="center"/>
      <protection hidden="1"/>
    </xf>
    <xf numFmtId="8" fontId="3" fillId="0" borderId="2" xfId="6" applyNumberFormat="1" applyFont="1" applyFill="1" applyBorder="1" applyAlignment="1" applyProtection="1">
      <alignment horizontal="center" vertical="center"/>
      <protection hidden="1"/>
    </xf>
    <xf numFmtId="171" fontId="3" fillId="0" borderId="2" xfId="6" applyNumberFormat="1" applyFont="1" applyFill="1" applyBorder="1" applyAlignment="1" applyProtection="1">
      <alignment horizontal="center" vertical="center"/>
      <protection hidden="1"/>
    </xf>
    <xf numFmtId="171" fontId="3" fillId="0" borderId="14" xfId="6" applyNumberFormat="1" applyFont="1" applyFill="1" applyBorder="1" applyAlignment="1" applyProtection="1">
      <alignment horizontal="center" vertical="center"/>
      <protection hidden="1"/>
    </xf>
    <xf numFmtId="0" fontId="12" fillId="0" borderId="0" xfId="6" applyFont="1" applyAlignment="1" applyProtection="1">
      <alignment horizontal="center" vertical="center"/>
      <protection hidden="1"/>
    </xf>
    <xf numFmtId="172" fontId="4" fillId="0" borderId="2" xfId="6" applyNumberFormat="1" applyFont="1" applyFill="1" applyBorder="1" applyAlignment="1" applyProtection="1">
      <alignment horizontal="center" vertical="center"/>
      <protection hidden="1"/>
    </xf>
    <xf numFmtId="172" fontId="3" fillId="0" borderId="0" xfId="6" applyNumberFormat="1" applyFont="1" applyAlignment="1" applyProtection="1">
      <alignment horizontal="center" vertical="center"/>
      <protection hidden="1"/>
    </xf>
    <xf numFmtId="172" fontId="3" fillId="0" borderId="0" xfId="6" applyNumberFormat="1" applyProtection="1">
      <protection hidden="1"/>
    </xf>
    <xf numFmtId="171" fontId="4" fillId="0" borderId="2" xfId="6" applyNumberFormat="1" applyFont="1" applyFill="1" applyBorder="1" applyAlignment="1" applyProtection="1">
      <alignment horizontal="center" vertical="center"/>
      <protection hidden="1"/>
    </xf>
    <xf numFmtId="171" fontId="3" fillId="2" borderId="5" xfId="6" applyNumberFormat="1" applyFont="1" applyFill="1" applyBorder="1" applyAlignment="1" applyProtection="1">
      <alignment horizontal="center" vertical="center"/>
      <protection hidden="1"/>
    </xf>
    <xf numFmtId="172" fontId="3" fillId="0" borderId="2" xfId="6" applyNumberFormat="1" applyFont="1" applyFill="1" applyBorder="1" applyAlignment="1" applyProtection="1">
      <alignment horizontal="center" vertical="center"/>
      <protection hidden="1"/>
    </xf>
    <xf numFmtId="171" fontId="3" fillId="0" borderId="34" xfId="6" applyNumberFormat="1" applyFont="1" applyFill="1" applyBorder="1" applyAlignment="1" applyProtection="1">
      <alignment horizontal="center" vertical="center"/>
      <protection hidden="1"/>
    </xf>
    <xf numFmtId="171" fontId="3" fillId="0" borderId="35" xfId="6" applyNumberFormat="1" applyFont="1" applyFill="1" applyBorder="1" applyAlignment="1" applyProtection="1">
      <alignment horizontal="center" vertical="center"/>
      <protection hidden="1"/>
    </xf>
    <xf numFmtId="171" fontId="3" fillId="0" borderId="36" xfId="6" applyNumberFormat="1" applyFont="1" applyFill="1" applyBorder="1" applyAlignment="1" applyProtection="1">
      <alignment horizontal="center" vertical="center"/>
      <protection hidden="1"/>
    </xf>
    <xf numFmtId="171" fontId="3" fillId="0" borderId="37" xfId="6" applyNumberFormat="1" applyFont="1" applyFill="1" applyBorder="1" applyAlignment="1" applyProtection="1">
      <alignment horizontal="center" vertical="center"/>
      <protection hidden="1"/>
    </xf>
    <xf numFmtId="171" fontId="3" fillId="0" borderId="38" xfId="6" applyNumberFormat="1" applyFont="1" applyFill="1" applyBorder="1" applyAlignment="1" applyProtection="1">
      <alignment horizontal="center" vertical="center"/>
      <protection hidden="1"/>
    </xf>
    <xf numFmtId="172" fontId="4" fillId="0" borderId="39" xfId="6" applyNumberFormat="1" applyFont="1" applyFill="1" applyBorder="1" applyAlignment="1" applyProtection="1">
      <alignment horizontal="center" vertical="center"/>
      <protection hidden="1"/>
    </xf>
    <xf numFmtId="171" fontId="3" fillId="0" borderId="39" xfId="6" applyNumberFormat="1" applyFont="1" applyFill="1" applyBorder="1" applyAlignment="1" applyProtection="1">
      <alignment horizontal="center" vertical="center"/>
      <protection hidden="1"/>
    </xf>
    <xf numFmtId="171" fontId="3" fillId="0" borderId="40" xfId="6" applyNumberFormat="1" applyFont="1" applyFill="1" applyBorder="1" applyAlignment="1" applyProtection="1">
      <alignment horizontal="center" vertical="center"/>
      <protection hidden="1"/>
    </xf>
    <xf numFmtId="171" fontId="3" fillId="0" borderId="4" xfId="6" applyNumberFormat="1" applyFont="1" applyFill="1" applyBorder="1" applyAlignment="1" applyProtection="1">
      <alignment horizontal="center" vertical="center"/>
      <protection hidden="1"/>
    </xf>
    <xf numFmtId="171" fontId="3" fillId="0" borderId="32" xfId="6" applyNumberFormat="1" applyFont="1" applyFill="1" applyBorder="1" applyAlignment="1" applyProtection="1">
      <alignment horizontal="center" vertical="center"/>
      <protection hidden="1"/>
    </xf>
    <xf numFmtId="172" fontId="4" fillId="0" borderId="3" xfId="6" applyNumberFormat="1" applyFont="1" applyFill="1" applyBorder="1" applyAlignment="1" applyProtection="1">
      <alignment horizontal="center" vertical="center"/>
      <protection hidden="1"/>
    </xf>
    <xf numFmtId="171" fontId="3" fillId="0" borderId="3" xfId="6" applyNumberFormat="1" applyFont="1" applyFill="1" applyBorder="1" applyAlignment="1" applyProtection="1">
      <alignment horizontal="center" vertical="center"/>
      <protection hidden="1"/>
    </xf>
    <xf numFmtId="171" fontId="3" fillId="0" borderId="41" xfId="6" applyNumberFormat="1" applyFont="1" applyFill="1" applyBorder="1" applyAlignment="1" applyProtection="1">
      <alignment horizontal="center" vertical="center"/>
      <protection hidden="1"/>
    </xf>
    <xf numFmtId="171" fontId="3" fillId="0" borderId="42" xfId="6" applyNumberFormat="1" applyFont="1" applyFill="1" applyBorder="1" applyAlignment="1" applyProtection="1">
      <alignment horizontal="center" vertical="center"/>
      <protection hidden="1"/>
    </xf>
    <xf numFmtId="0" fontId="3" fillId="0" borderId="42" xfId="6" applyBorder="1" applyAlignment="1" applyProtection="1">
      <alignment horizontal="center" vertical="center"/>
      <protection hidden="1"/>
    </xf>
    <xf numFmtId="171" fontId="3" fillId="0" borderId="43" xfId="6" applyNumberFormat="1" applyFont="1" applyFill="1" applyBorder="1" applyAlignment="1" applyProtection="1">
      <alignment horizontal="center" vertical="center"/>
      <protection hidden="1"/>
    </xf>
    <xf numFmtId="171" fontId="3" fillId="2" borderId="14" xfId="6" applyNumberFormat="1" applyFont="1" applyFill="1" applyBorder="1" applyAlignment="1" applyProtection="1">
      <alignment horizontal="center" vertical="center"/>
      <protection hidden="1"/>
    </xf>
    <xf numFmtId="0" fontId="3" fillId="2" borderId="2" xfId="6" applyFont="1" applyFill="1" applyBorder="1" applyAlignment="1" applyProtection="1">
      <alignment horizontal="center" vertical="center"/>
      <protection hidden="1"/>
    </xf>
    <xf numFmtId="8" fontId="3" fillId="0" borderId="0" xfId="6" applyNumberFormat="1" applyAlignment="1" applyProtection="1">
      <alignment horizontal="center" vertical="center"/>
      <protection hidden="1"/>
    </xf>
    <xf numFmtId="14" fontId="3" fillId="0" borderId="0" xfId="6" applyNumberFormat="1" applyAlignment="1" applyProtection="1">
      <alignment horizontal="center" vertical="center"/>
      <protection hidden="1"/>
    </xf>
    <xf numFmtId="0" fontId="17" fillId="0" borderId="0" xfId="6" applyFont="1" applyProtection="1">
      <protection hidden="1"/>
    </xf>
    <xf numFmtId="0" fontId="4" fillId="0" borderId="0" xfId="6" applyFont="1" applyAlignment="1" applyProtection="1">
      <protection hidden="1"/>
    </xf>
    <xf numFmtId="0" fontId="3" fillId="0" borderId="0" xfId="6" applyFont="1" applyAlignment="1" applyProtection="1">
      <alignment horizontal="center"/>
      <protection hidden="1"/>
    </xf>
    <xf numFmtId="0" fontId="7" fillId="7" borderId="9" xfId="3" applyFont="1" applyFill="1" applyBorder="1" applyAlignment="1" applyProtection="1">
      <alignment vertical="center"/>
      <protection locked="0"/>
    </xf>
    <xf numFmtId="0" fontId="7" fillId="7" borderId="10" xfId="3" applyFont="1" applyFill="1" applyBorder="1" applyAlignment="1" applyProtection="1">
      <alignment vertical="center"/>
      <protection locked="0"/>
    </xf>
    <xf numFmtId="171" fontId="3" fillId="0" borderId="45" xfId="6" applyNumberFormat="1" applyFont="1" applyFill="1" applyBorder="1" applyAlignment="1" applyProtection="1">
      <alignment horizontal="center" vertical="center"/>
      <protection hidden="1"/>
    </xf>
    <xf numFmtId="171" fontId="3" fillId="0" borderId="46" xfId="6" applyNumberFormat="1" applyFont="1" applyFill="1" applyBorder="1" applyAlignment="1" applyProtection="1">
      <alignment horizontal="center" vertical="center"/>
      <protection hidden="1"/>
    </xf>
    <xf numFmtId="171" fontId="4" fillId="0" borderId="44" xfId="6" applyNumberFormat="1" applyFont="1" applyFill="1" applyBorder="1" applyAlignment="1" applyProtection="1">
      <alignment horizontal="center" vertical="center"/>
      <protection hidden="1"/>
    </xf>
    <xf numFmtId="171" fontId="3" fillId="0" borderId="44" xfId="6" applyNumberFormat="1" applyFont="1" applyFill="1" applyBorder="1" applyAlignment="1" applyProtection="1">
      <alignment horizontal="center" vertical="center"/>
      <protection hidden="1"/>
    </xf>
    <xf numFmtId="164" fontId="10" fillId="6" borderId="3" xfId="3" applyNumberFormat="1" applyFont="1" applyFill="1" applyBorder="1" applyAlignment="1" applyProtection="1">
      <alignment horizontal="center" vertical="center"/>
      <protection hidden="1"/>
    </xf>
    <xf numFmtId="164" fontId="10" fillId="6" borderId="24" xfId="3" applyNumberFormat="1" applyFont="1" applyFill="1" applyBorder="1" applyAlignment="1" applyProtection="1">
      <alignment horizontal="center" vertical="center"/>
      <protection hidden="1"/>
    </xf>
    <xf numFmtId="164" fontId="10" fillId="6" borderId="3" xfId="3" applyNumberFormat="1" applyFont="1" applyFill="1" applyBorder="1" applyAlignment="1" applyProtection="1">
      <alignment horizontal="center"/>
      <protection hidden="1"/>
    </xf>
    <xf numFmtId="164" fontId="10" fillId="6" borderId="23" xfId="3" applyNumberFormat="1" applyFont="1" applyFill="1" applyBorder="1" applyAlignment="1" applyProtection="1">
      <alignment horizontal="center"/>
      <protection hidden="1"/>
    </xf>
    <xf numFmtId="0" fontId="3" fillId="6" borderId="0" xfId="3" applyFill="1" applyAlignment="1" applyProtection="1">
      <alignment horizontal="center" vertical="center"/>
      <protection hidden="1"/>
    </xf>
    <xf numFmtId="0" fontId="7" fillId="6" borderId="12" xfId="3" applyFont="1" applyFill="1" applyBorder="1" applyAlignment="1" applyProtection="1">
      <alignment vertical="center"/>
      <protection locked="0"/>
    </xf>
    <xf numFmtId="0" fontId="7" fillId="6" borderId="13" xfId="3" applyFont="1" applyFill="1" applyBorder="1" applyAlignment="1" applyProtection="1">
      <alignment vertical="center"/>
      <protection locked="0"/>
    </xf>
    <xf numFmtId="0" fontId="3" fillId="6" borderId="0" xfId="3" applyFill="1" applyAlignment="1" applyProtection="1">
      <protection hidden="1"/>
    </xf>
    <xf numFmtId="164" fontId="10" fillId="6" borderId="4" xfId="3" applyNumberFormat="1" applyFont="1" applyFill="1" applyBorder="1" applyAlignment="1" applyProtection="1">
      <alignment horizontal="center"/>
      <protection hidden="1"/>
    </xf>
    <xf numFmtId="164" fontId="10" fillId="6" borderId="2" xfId="3" applyNumberFormat="1" applyFont="1" applyFill="1" applyBorder="1" applyAlignment="1" applyProtection="1">
      <alignment horizontal="center"/>
      <protection hidden="1"/>
    </xf>
    <xf numFmtId="166" fontId="3" fillId="6" borderId="10" xfId="3" applyNumberFormat="1" applyFont="1" applyFill="1" applyBorder="1" applyAlignment="1" applyProtection="1">
      <alignment horizontal="center"/>
      <protection hidden="1"/>
    </xf>
    <xf numFmtId="164" fontId="10" fillId="6" borderId="23" xfId="3" applyNumberFormat="1" applyFont="1" applyFill="1" applyBorder="1" applyAlignment="1" applyProtection="1">
      <alignment horizontal="center" vertical="center"/>
      <protection hidden="1"/>
    </xf>
    <xf numFmtId="164" fontId="10" fillId="6" borderId="24" xfId="3" applyNumberFormat="1" applyFont="1" applyFill="1" applyBorder="1" applyAlignment="1" applyProtection="1">
      <alignment horizontal="center"/>
      <protection hidden="1"/>
    </xf>
    <xf numFmtId="166" fontId="3" fillId="6" borderId="19" xfId="3" applyNumberFormat="1" applyFont="1" applyFill="1" applyBorder="1" applyAlignment="1" applyProtection="1">
      <alignment horizontal="center"/>
      <protection hidden="1"/>
    </xf>
    <xf numFmtId="164" fontId="10" fillId="6" borderId="7" xfId="3" applyNumberFormat="1" applyFont="1" applyFill="1" applyBorder="1" applyAlignment="1" applyProtection="1">
      <alignment horizontal="center" vertical="center"/>
      <protection hidden="1"/>
    </xf>
    <xf numFmtId="164" fontId="10" fillId="6" borderId="47" xfId="3" applyNumberFormat="1" applyFont="1" applyFill="1" applyBorder="1" applyAlignment="1" applyProtection="1">
      <alignment horizontal="center" vertical="center"/>
      <protection hidden="1"/>
    </xf>
    <xf numFmtId="164" fontId="10" fillId="6" borderId="28" xfId="3" applyNumberFormat="1" applyFont="1" applyFill="1" applyBorder="1" applyAlignment="1" applyProtection="1">
      <alignment horizontal="center" vertical="center"/>
      <protection hidden="1"/>
    </xf>
    <xf numFmtId="164" fontId="10" fillId="6" borderId="28" xfId="3" applyNumberFormat="1" applyFont="1" applyFill="1" applyBorder="1" applyAlignment="1" applyProtection="1">
      <alignment horizontal="center"/>
      <protection hidden="1"/>
    </xf>
    <xf numFmtId="164" fontId="10" fillId="6" borderId="7" xfId="3" applyNumberFormat="1" applyFont="1" applyFill="1" applyBorder="1" applyAlignment="1" applyProtection="1">
      <alignment horizontal="center"/>
      <protection hidden="1"/>
    </xf>
    <xf numFmtId="164" fontId="10" fillId="6" borderId="27" xfId="3" applyNumberFormat="1" applyFont="1" applyFill="1" applyBorder="1" applyAlignment="1" applyProtection="1">
      <alignment horizontal="center"/>
      <protection hidden="1"/>
    </xf>
    <xf numFmtId="164" fontId="10" fillId="6" borderId="47" xfId="3" applyNumberFormat="1" applyFont="1" applyFill="1" applyBorder="1" applyAlignment="1" applyProtection="1">
      <alignment horizontal="center"/>
      <protection hidden="1"/>
    </xf>
    <xf numFmtId="164" fontId="10" fillId="6" borderId="1" xfId="3" applyNumberFormat="1" applyFont="1" applyFill="1" applyBorder="1" applyAlignment="1" applyProtection="1">
      <alignment horizontal="center"/>
      <protection hidden="1"/>
    </xf>
    <xf numFmtId="0" fontId="3" fillId="0" borderId="22" xfId="3" applyBorder="1" applyAlignment="1" applyProtection="1">
      <alignment horizontal="center"/>
      <protection hidden="1"/>
    </xf>
    <xf numFmtId="164" fontId="10" fillId="5" borderId="3" xfId="3" applyNumberFormat="1" applyFont="1" applyFill="1" applyBorder="1" applyAlignment="1" applyProtection="1">
      <alignment horizontal="center" vertical="center"/>
      <protection hidden="1"/>
    </xf>
    <xf numFmtId="164" fontId="10" fillId="2" borderId="3" xfId="3" applyNumberFormat="1" applyFont="1" applyFill="1" applyBorder="1" applyAlignment="1" applyProtection="1">
      <alignment horizontal="center" vertical="center"/>
      <protection hidden="1"/>
    </xf>
    <xf numFmtId="164" fontId="10" fillId="2" borderId="7" xfId="3" applyNumberFormat="1" applyFont="1" applyFill="1" applyBorder="1" applyAlignment="1" applyProtection="1">
      <alignment horizontal="center" vertical="center"/>
      <protection hidden="1"/>
    </xf>
    <xf numFmtId="164" fontId="10" fillId="2" borderId="3" xfId="3" applyNumberFormat="1" applyFont="1" applyFill="1" applyBorder="1" applyAlignment="1" applyProtection="1">
      <alignment horizontal="center"/>
      <protection hidden="1"/>
    </xf>
    <xf numFmtId="164" fontId="10" fillId="2" borderId="7" xfId="3" applyNumberFormat="1" applyFont="1" applyFill="1" applyBorder="1" applyAlignment="1" applyProtection="1">
      <alignment horizontal="center"/>
      <protection hidden="1"/>
    </xf>
    <xf numFmtId="0" fontId="7" fillId="7" borderId="8" xfId="3" applyFont="1" applyFill="1" applyBorder="1" applyAlignment="1" applyProtection="1">
      <alignment horizontal="center" vertical="center"/>
      <protection locked="0"/>
    </xf>
    <xf numFmtId="0" fontId="7" fillId="7" borderId="9" xfId="3" applyFont="1" applyFill="1" applyBorder="1" applyAlignment="1" applyProtection="1">
      <alignment horizontal="center" vertical="center"/>
      <protection locked="0"/>
    </xf>
    <xf numFmtId="0" fontId="7" fillId="7" borderId="11" xfId="3" applyFont="1" applyFill="1" applyBorder="1" applyAlignment="1" applyProtection="1">
      <alignment horizontal="center" vertical="center"/>
      <protection locked="0"/>
    </xf>
    <xf numFmtId="0" fontId="7" fillId="7" borderId="12" xfId="3" applyFont="1" applyFill="1" applyBorder="1" applyAlignment="1" applyProtection="1">
      <alignment horizontal="center" vertical="center"/>
      <protection locked="0"/>
    </xf>
    <xf numFmtId="165" fontId="8" fillId="0" borderId="15" xfId="3" applyNumberFormat="1" applyFont="1" applyBorder="1" applyAlignment="1" applyProtection="1">
      <alignment horizontal="center" vertical="center"/>
      <protection hidden="1"/>
    </xf>
    <xf numFmtId="165" fontId="8" fillId="0" borderId="16" xfId="3" applyNumberFormat="1" applyFont="1" applyBorder="1" applyAlignment="1" applyProtection="1">
      <alignment horizontal="center" vertical="center"/>
      <protection hidden="1"/>
    </xf>
    <xf numFmtId="165" fontId="8" fillId="0" borderId="17" xfId="3" applyNumberFormat="1" applyFont="1" applyBorder="1" applyAlignment="1" applyProtection="1">
      <alignment horizontal="center" vertical="center"/>
      <protection hidden="1"/>
    </xf>
    <xf numFmtId="164" fontId="10" fillId="5" borderId="5" xfId="3" applyNumberFormat="1" applyFont="1" applyFill="1" applyBorder="1" applyAlignment="1" applyProtection="1">
      <alignment horizontal="center" vertical="center"/>
      <protection hidden="1"/>
    </xf>
    <xf numFmtId="164" fontId="10" fillId="5" borderId="14" xfId="3" applyNumberFormat="1" applyFont="1" applyFill="1" applyBorder="1" applyAlignment="1" applyProtection="1">
      <alignment horizontal="center" vertical="center"/>
      <protection hidden="1"/>
    </xf>
    <xf numFmtId="164" fontId="10" fillId="5" borderId="6" xfId="3" applyNumberFormat="1" applyFont="1" applyFill="1" applyBorder="1" applyAlignment="1" applyProtection="1">
      <alignment horizontal="center" vertical="center"/>
      <protection hidden="1"/>
    </xf>
    <xf numFmtId="0" fontId="13" fillId="3" borderId="2" xfId="6" applyFont="1" applyFill="1" applyBorder="1" applyAlignment="1" applyProtection="1">
      <alignment horizontal="center" vertical="center"/>
      <protection locked="0" hidden="1"/>
    </xf>
    <xf numFmtId="0" fontId="3" fillId="7" borderId="5" xfId="3" applyFill="1" applyBorder="1" applyAlignment="1">
      <alignment horizontal="center" vertical="center"/>
    </xf>
    <xf numFmtId="0" fontId="3" fillId="7" borderId="6" xfId="3" applyFill="1" applyBorder="1" applyAlignment="1">
      <alignment horizontal="center" vertical="center"/>
    </xf>
    <xf numFmtId="0" fontId="14" fillId="4" borderId="25" xfId="6" applyFont="1" applyFill="1" applyBorder="1" applyAlignment="1" applyProtection="1">
      <alignment horizontal="center" vertical="center"/>
      <protection locked="0" hidden="1"/>
    </xf>
    <xf numFmtId="0" fontId="14" fillId="4" borderId="31" xfId="6" applyFont="1" applyFill="1" applyBorder="1" applyAlignment="1" applyProtection="1">
      <alignment horizontal="center" vertical="center"/>
      <protection locked="0" hidden="1"/>
    </xf>
    <xf numFmtId="0" fontId="14" fillId="4" borderId="26" xfId="6" applyFont="1" applyFill="1" applyBorder="1" applyAlignment="1" applyProtection="1">
      <alignment horizontal="center" vertical="center"/>
      <protection locked="0" hidden="1"/>
    </xf>
    <xf numFmtId="0" fontId="14" fillId="4" borderId="4" xfId="6" applyFont="1" applyFill="1" applyBorder="1" applyAlignment="1" applyProtection="1">
      <alignment horizontal="center" vertical="center"/>
      <protection locked="0" hidden="1"/>
    </xf>
    <xf numFmtId="0" fontId="14" fillId="4" borderId="32" xfId="6" applyFont="1" applyFill="1" applyBorder="1" applyAlignment="1" applyProtection="1">
      <alignment horizontal="center" vertical="center"/>
      <protection locked="0" hidden="1"/>
    </xf>
    <xf numFmtId="0" fontId="14" fillId="4" borderId="24" xfId="6" applyFont="1" applyFill="1" applyBorder="1" applyAlignment="1" applyProtection="1">
      <alignment horizontal="center" vertical="center"/>
      <protection locked="0" hidden="1"/>
    </xf>
    <xf numFmtId="0" fontId="4" fillId="0" borderId="1" xfId="6" applyFont="1" applyBorder="1" applyAlignment="1" applyProtection="1">
      <alignment horizontal="center" vertical="center"/>
      <protection hidden="1"/>
    </xf>
    <xf numFmtId="0" fontId="4" fillId="0" borderId="7" xfId="6" applyFont="1" applyBorder="1" applyAlignment="1" applyProtection="1">
      <alignment horizontal="center" vertical="center"/>
      <protection hidden="1"/>
    </xf>
    <xf numFmtId="0" fontId="4" fillId="0" borderId="3" xfId="6" applyFont="1" applyBorder="1" applyAlignment="1" applyProtection="1">
      <alignment horizontal="center" vertical="center"/>
      <protection hidden="1"/>
    </xf>
    <xf numFmtId="0" fontId="11" fillId="6" borderId="1" xfId="6" applyFont="1" applyFill="1" applyBorder="1" applyAlignment="1" applyProtection="1">
      <alignment horizontal="center" vertical="center"/>
      <protection hidden="1"/>
    </xf>
    <xf numFmtId="0" fontId="11" fillId="6" borderId="3" xfId="6" applyFont="1" applyFill="1" applyBorder="1" applyAlignment="1" applyProtection="1">
      <alignment horizontal="center" vertical="center"/>
      <protection hidden="1"/>
    </xf>
    <xf numFmtId="0" fontId="4" fillId="0" borderId="5" xfId="6" applyFont="1" applyBorder="1" applyAlignment="1" applyProtection="1">
      <alignment horizontal="center"/>
      <protection hidden="1"/>
    </xf>
    <xf numFmtId="0" fontId="3" fillId="0" borderId="6" xfId="6" applyFont="1" applyBorder="1" applyAlignment="1" applyProtection="1">
      <alignment horizontal="center"/>
      <protection hidden="1"/>
    </xf>
    <xf numFmtId="0" fontId="15" fillId="0" borderId="7" xfId="6" applyFont="1" applyFill="1" applyBorder="1" applyAlignment="1" applyProtection="1">
      <alignment horizontal="center" vertical="center"/>
      <protection hidden="1"/>
    </xf>
    <xf numFmtId="0" fontId="11" fillId="0" borderId="3" xfId="6" applyFont="1" applyFill="1" applyBorder="1" applyAlignment="1" applyProtection="1">
      <alignment horizontal="center" vertical="center"/>
      <protection hidden="1"/>
    </xf>
    <xf numFmtId="0" fontId="4" fillId="0" borderId="1" xfId="6" applyFont="1" applyFill="1" applyBorder="1" applyAlignment="1" applyProtection="1">
      <alignment horizontal="center" vertical="center"/>
      <protection hidden="1"/>
    </xf>
    <xf numFmtId="0" fontId="4" fillId="0" borderId="7" xfId="6" applyFont="1" applyFill="1" applyBorder="1" applyAlignment="1" applyProtection="1">
      <alignment horizontal="center" vertical="center"/>
      <protection hidden="1"/>
    </xf>
    <xf numFmtId="0" fontId="4" fillId="0" borderId="3" xfId="6" applyFont="1" applyFill="1" applyBorder="1" applyAlignment="1" applyProtection="1">
      <alignment horizontal="center" vertical="center"/>
      <protection hidden="1"/>
    </xf>
    <xf numFmtId="0" fontId="3" fillId="0" borderId="8" xfId="3" applyBorder="1" applyAlignment="1" applyProtection="1">
      <alignment horizontal="center" vertical="center"/>
      <protection locked="0"/>
    </xf>
    <xf numFmtId="0" fontId="3" fillId="0" borderId="9" xfId="3" applyBorder="1" applyAlignment="1" applyProtection="1">
      <alignment horizontal="center" vertical="center"/>
      <protection locked="0"/>
    </xf>
    <xf numFmtId="0" fontId="3" fillId="0" borderId="48" xfId="3" applyBorder="1" applyAlignment="1" applyProtection="1">
      <alignment horizontal="center" vertical="center"/>
      <protection locked="0"/>
    </xf>
  </cellXfs>
  <cellStyles count="11">
    <cellStyle name="Normal" xfId="0" builtinId="0"/>
    <cellStyle name="Normal 2" xfId="1"/>
    <cellStyle name="Normal 2 2" xfId="2"/>
    <cellStyle name="Normal 2 3" xfId="4"/>
    <cellStyle name="Normal 2 3 2" xfId="5"/>
    <cellStyle name="Normal 2 3 3" xfId="7"/>
    <cellStyle name="Normal 2 4" xfId="6"/>
    <cellStyle name="Normal 2 5" xfId="9"/>
    <cellStyle name="Normal 3" xfId="10"/>
    <cellStyle name="Normal 3_ODB P4" xfId="3"/>
    <cellStyle name="Pourcentage 2" xfId="8"/>
  </cellStyles>
  <dxfs count="182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indexed="10"/>
      </font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condense val="0"/>
        <extend val="0"/>
        <color indexed="1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10"/>
      </font>
    </dxf>
    <dxf>
      <fill>
        <patternFill>
          <bgColor rgb="FFFFC000"/>
        </patternFill>
      </fill>
    </dxf>
    <dxf>
      <font>
        <condense val="0"/>
        <extend val="0"/>
        <color indexed="10"/>
      </font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ndense val="0"/>
        <extend val="0"/>
        <color indexed="1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CC"/>
      <color rgb="FFFF66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DB%20AUTO\Planning\Calendrier%20automatique%2013%20mois%20excel%20pratiqu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DB%20AUTO\Planning\Test%20suivi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SCADRON_ET/COMMUN/20150610_NP_ET_COMMUN_SUIVIS_PELOTON_AUTOMATIQUE/20150826_PCL/20151123_NP_ET_503RT_SUIVI_PCL_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CAL"/>
      <sheetName val="Calendrier"/>
    </sheetNames>
    <sheetDataSet>
      <sheetData sheetId="0"/>
      <sheetData sheetId="1">
        <row r="1">
          <cell r="C1">
            <v>2015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L 2015"/>
      <sheetName val="Données"/>
      <sheetName val="SPA"/>
      <sheetName val="Stat mensuel"/>
      <sheetName val="2015"/>
      <sheetName val="Feuil1"/>
      <sheetName val="Feuil2"/>
    </sheetNames>
    <sheetDataSet>
      <sheetData sheetId="0"/>
      <sheetData sheetId="1">
        <row r="4">
          <cell r="G4" t="str">
            <v>AI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SITION OPEX"/>
      <sheetName val="CMA"/>
      <sheetName val="BASE MILI"/>
      <sheetName val="BON COMMANDE NRBC"/>
      <sheetName val="BON COMMANDE APC"/>
      <sheetName val="ARAIGNEE CDC"/>
      <sheetName val="OM COLLECTIF"/>
      <sheetName val="ODB TSIA"/>
      <sheetName val="TSIA EN COURS"/>
      <sheetName val="TUEM CDT GUEPARD "/>
      <sheetName val="Base des données pax"/>
      <sheetName val="Qualifications"/>
      <sheetName val="ODB"/>
      <sheetName val="TUEM SECTION VGP"/>
      <sheetName val="TUEM CDT VGP"/>
      <sheetName val="ETAT DE FILIATION GUEPARD"/>
      <sheetName val="ACCEUIL"/>
      <sheetName val="1° UTILISATION"/>
      <sheetName val="CALCUL ISC"/>
      <sheetName val="OMR"/>
      <sheetName val="Pilotage CDC"/>
      <sheetName val="TUEM SECTION GUEPARD"/>
      <sheetName val="ATTESTATION GRATUITE PASSEPORT"/>
      <sheetName val="CCPM + VSA"/>
      <sheetName val="ATTESTATION BMC"/>
      <sheetName val="VALID BMC"/>
      <sheetName val="FEUILLE PLD"/>
      <sheetName val="FICHE RENS"/>
      <sheetName val="Données"/>
      <sheetName val="20151123_NP_ET_503RT_SUIVI_PCL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R17"/>
  <sheetViews>
    <sheetView tabSelected="1" zoomScale="85" zoomScaleNormal="85" zoomScaleSheetLayoutView="85" workbookViewId="0">
      <pane xSplit="15" ySplit="2" topLeftCell="P3" activePane="bottomRight" state="frozen"/>
      <selection pane="topRight" activeCell="O1" sqref="O1"/>
      <selection pane="bottomLeft" activeCell="A5" sqref="A5"/>
      <selection pane="bottomRight" activeCell="A7" sqref="A7:XFD7"/>
    </sheetView>
  </sheetViews>
  <sheetFormatPr baseColWidth="10" defaultColWidth="3.5703125" defaultRowHeight="12.75" x14ac:dyDescent="0.2"/>
  <cols>
    <col min="1" max="1" width="32.42578125" style="1" customWidth="1"/>
    <col min="2" max="2" width="3.85546875" style="2" customWidth="1"/>
    <col min="3" max="3" width="6.85546875" style="11" customWidth="1"/>
    <col min="4" max="4" width="32.7109375" style="12" bestFit="1" customWidth="1"/>
    <col min="5" max="5" width="12.28515625" style="1" bestFit="1" customWidth="1"/>
    <col min="6" max="6" width="9.7109375" style="13" hidden="1" customWidth="1"/>
    <col min="7" max="7" width="20.140625" style="13" hidden="1" customWidth="1"/>
    <col min="8" max="8" width="5.7109375" style="13" hidden="1" customWidth="1"/>
    <col min="9" max="10" width="3.42578125" style="13" hidden="1" customWidth="1"/>
    <col min="11" max="11" width="5.42578125" style="13" hidden="1" customWidth="1"/>
    <col min="12" max="12" width="6.140625" style="13" hidden="1" customWidth="1"/>
    <col min="13" max="14" width="3.42578125" style="13" hidden="1" customWidth="1"/>
    <col min="15" max="15" width="3.42578125" style="14" hidden="1" customWidth="1"/>
    <col min="16" max="24" width="5.7109375" style="13" customWidth="1"/>
    <col min="25" max="25" width="9.28515625" style="13" bestFit="1" customWidth="1"/>
    <col min="26" max="28" width="5.7109375" style="13" customWidth="1"/>
    <col min="29" max="29" width="8.140625" style="13" bestFit="1" customWidth="1"/>
    <col min="30" max="40" width="5.7109375" style="13" customWidth="1"/>
    <col min="41" max="41" width="9.28515625" style="13" bestFit="1" customWidth="1"/>
    <col min="42" max="108" width="5.7109375" style="13" customWidth="1"/>
    <col min="109" max="109" width="5.5703125" style="13" customWidth="1"/>
    <col min="110" max="123" width="5.7109375" style="13" customWidth="1"/>
    <col min="124" max="124" width="5.5703125" style="13" customWidth="1"/>
    <col min="125" max="130" width="5.7109375" style="13" customWidth="1"/>
    <col min="131" max="131" width="5.5703125" style="13" customWidth="1"/>
    <col min="132" max="180" width="5.7109375" style="13" customWidth="1"/>
    <col min="181" max="199" width="5.7109375" style="3" customWidth="1"/>
    <col min="200" max="16384" width="3.5703125" style="3"/>
  </cols>
  <sheetData>
    <row r="1" spans="1:200" ht="16.5" customHeight="1" thickBot="1" x14ac:dyDescent="0.25">
      <c r="B1" s="110">
        <v>2018</v>
      </c>
      <c r="C1" s="111"/>
      <c r="D1" s="111"/>
      <c r="E1" s="111"/>
      <c r="F1" s="76"/>
      <c r="G1" s="76"/>
      <c r="H1" s="76"/>
      <c r="I1" s="76"/>
      <c r="J1" s="76"/>
      <c r="K1" s="76"/>
      <c r="L1" s="76"/>
      <c r="M1" s="76"/>
      <c r="N1" s="76"/>
      <c r="O1" s="77"/>
      <c r="P1" s="114">
        <f>DATE($B$1,7,1)</f>
        <v>43282</v>
      </c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6"/>
      <c r="AU1" s="114">
        <f>DATE($B$1,8,1)</f>
        <v>43313</v>
      </c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/>
      <c r="BQ1" s="115"/>
      <c r="BR1" s="115"/>
      <c r="BS1" s="115"/>
      <c r="BT1" s="115"/>
      <c r="BU1" s="115"/>
      <c r="BV1" s="115"/>
      <c r="BW1" s="115"/>
      <c r="BX1" s="115"/>
      <c r="BY1" s="116"/>
      <c r="BZ1" s="114">
        <f>DATE(2018,9,1)</f>
        <v>43344</v>
      </c>
      <c r="CA1" s="115"/>
      <c r="CB1" s="115"/>
      <c r="CC1" s="115"/>
      <c r="CD1" s="115"/>
      <c r="CE1" s="115"/>
      <c r="CF1" s="115"/>
      <c r="CG1" s="115"/>
      <c r="CH1" s="115"/>
      <c r="CI1" s="115"/>
      <c r="CJ1" s="115"/>
      <c r="CK1" s="115"/>
      <c r="CL1" s="115"/>
      <c r="CM1" s="115"/>
      <c r="CN1" s="115"/>
      <c r="CO1" s="115"/>
      <c r="CP1" s="115"/>
      <c r="CQ1" s="115"/>
      <c r="CR1" s="115"/>
      <c r="CS1" s="115"/>
      <c r="CT1" s="115"/>
      <c r="CU1" s="115"/>
      <c r="CV1" s="115"/>
      <c r="CW1" s="115"/>
      <c r="CX1" s="115"/>
      <c r="CY1" s="115"/>
      <c r="CZ1" s="115"/>
      <c r="DA1" s="115"/>
      <c r="DB1" s="115"/>
      <c r="DC1" s="115"/>
      <c r="DD1" s="115">
        <f>DATE($B$1,10,1)</f>
        <v>43374</v>
      </c>
      <c r="DE1" s="115"/>
      <c r="DF1" s="115"/>
      <c r="DG1" s="115"/>
      <c r="DH1" s="115"/>
      <c r="DI1" s="115"/>
      <c r="DJ1" s="115"/>
      <c r="DK1" s="115"/>
      <c r="DL1" s="115"/>
      <c r="DM1" s="115"/>
      <c r="DN1" s="115"/>
      <c r="DO1" s="115"/>
      <c r="DP1" s="115"/>
      <c r="DQ1" s="115"/>
      <c r="DR1" s="115"/>
      <c r="DS1" s="115"/>
      <c r="DT1" s="115"/>
      <c r="DU1" s="115"/>
      <c r="DV1" s="115"/>
      <c r="DW1" s="115"/>
      <c r="DX1" s="115"/>
      <c r="DY1" s="115"/>
      <c r="DZ1" s="115"/>
      <c r="EA1" s="115"/>
      <c r="EB1" s="115"/>
      <c r="EC1" s="115"/>
      <c r="ED1" s="115"/>
      <c r="EE1" s="115"/>
      <c r="EF1" s="115"/>
      <c r="EG1" s="115"/>
      <c r="EH1" s="115"/>
      <c r="EI1" s="115">
        <f>DATE($B$1,11,1)</f>
        <v>43405</v>
      </c>
      <c r="EJ1" s="115"/>
      <c r="EK1" s="115"/>
      <c r="EL1" s="115"/>
      <c r="EM1" s="115"/>
      <c r="EN1" s="115"/>
      <c r="EO1" s="115"/>
      <c r="EP1" s="115"/>
      <c r="EQ1" s="115"/>
      <c r="ER1" s="115"/>
      <c r="ES1" s="115"/>
      <c r="ET1" s="115"/>
      <c r="EU1" s="115"/>
      <c r="EV1" s="115"/>
      <c r="EW1" s="115"/>
      <c r="EX1" s="115"/>
      <c r="EY1" s="115"/>
      <c r="EZ1" s="115"/>
      <c r="FA1" s="115"/>
      <c r="FB1" s="115"/>
      <c r="FC1" s="115"/>
      <c r="FD1" s="115"/>
      <c r="FE1" s="115"/>
      <c r="FF1" s="115"/>
      <c r="FG1" s="115"/>
      <c r="FH1" s="115"/>
      <c r="FI1" s="115"/>
      <c r="FJ1" s="115"/>
      <c r="FK1" s="115"/>
      <c r="FL1" s="115"/>
      <c r="FM1" s="115">
        <f>DATE(2018,12,1)</f>
        <v>43435</v>
      </c>
      <c r="FN1" s="115"/>
      <c r="FO1" s="115"/>
      <c r="FP1" s="115"/>
      <c r="FQ1" s="115"/>
      <c r="FR1" s="115"/>
      <c r="FS1" s="115"/>
      <c r="FT1" s="115"/>
      <c r="FU1" s="115"/>
      <c r="FV1" s="115"/>
      <c r="FW1" s="115"/>
      <c r="FX1" s="115"/>
      <c r="FY1" s="115"/>
      <c r="FZ1" s="115"/>
      <c r="GA1" s="115"/>
      <c r="GB1" s="115"/>
      <c r="GC1" s="115"/>
      <c r="GD1" s="115"/>
      <c r="GE1" s="115"/>
      <c r="GF1" s="115"/>
      <c r="GG1" s="115"/>
      <c r="GH1" s="115"/>
      <c r="GI1" s="115"/>
      <c r="GJ1" s="115"/>
      <c r="GK1" s="115"/>
      <c r="GL1" s="115"/>
      <c r="GM1" s="115"/>
      <c r="GN1" s="115"/>
      <c r="GO1" s="115"/>
      <c r="GP1" s="115"/>
      <c r="GQ1" s="115"/>
      <c r="GR1" s="15"/>
    </row>
    <row r="2" spans="1:200" s="89" customFormat="1" ht="13.5" customHeight="1" thickBot="1" x14ac:dyDescent="0.25">
      <c r="A2" s="86"/>
      <c r="B2" s="112"/>
      <c r="C2" s="113"/>
      <c r="D2" s="113"/>
      <c r="E2" s="113"/>
      <c r="F2" s="87"/>
      <c r="G2" s="87"/>
      <c r="H2" s="87"/>
      <c r="I2" s="87"/>
      <c r="J2" s="87"/>
      <c r="K2" s="87"/>
      <c r="L2" s="87"/>
      <c r="M2" s="87"/>
      <c r="N2" s="87"/>
      <c r="O2" s="88"/>
      <c r="P2" s="92">
        <f>DATE($B$1,7,1)</f>
        <v>43282</v>
      </c>
      <c r="Q2" s="95">
        <f>P2+1</f>
        <v>43283</v>
      </c>
      <c r="R2" s="95">
        <f t="shared" ref="R2:BY2" si="0">Q2+1</f>
        <v>43284</v>
      </c>
      <c r="S2" s="95">
        <f t="shared" si="0"/>
        <v>43285</v>
      </c>
      <c r="T2" s="95">
        <f t="shared" si="0"/>
        <v>43286</v>
      </c>
      <c r="U2" s="95">
        <f t="shared" si="0"/>
        <v>43287</v>
      </c>
      <c r="V2" s="95">
        <f t="shared" si="0"/>
        <v>43288</v>
      </c>
      <c r="W2" s="95">
        <f t="shared" si="0"/>
        <v>43289</v>
      </c>
      <c r="X2" s="16">
        <f t="shared" si="0"/>
        <v>43290</v>
      </c>
      <c r="Y2" s="16">
        <f t="shared" si="0"/>
        <v>43291</v>
      </c>
      <c r="Z2" s="16">
        <f t="shared" si="0"/>
        <v>43292</v>
      </c>
      <c r="AA2" s="16">
        <f t="shared" si="0"/>
        <v>43293</v>
      </c>
      <c r="AB2" s="16">
        <f t="shared" si="0"/>
        <v>43294</v>
      </c>
      <c r="AC2" s="95">
        <f t="shared" si="0"/>
        <v>43295</v>
      </c>
      <c r="AD2" s="16">
        <f t="shared" si="0"/>
        <v>43296</v>
      </c>
      <c r="AE2" s="16">
        <f t="shared" si="0"/>
        <v>43297</v>
      </c>
      <c r="AF2" s="16">
        <f t="shared" si="0"/>
        <v>43298</v>
      </c>
      <c r="AG2" s="16">
        <f t="shared" si="0"/>
        <v>43299</v>
      </c>
      <c r="AH2" s="16">
        <f t="shared" si="0"/>
        <v>43300</v>
      </c>
      <c r="AI2" s="16">
        <f t="shared" si="0"/>
        <v>43301</v>
      </c>
      <c r="AJ2" s="16">
        <f t="shared" si="0"/>
        <v>43302</v>
      </c>
      <c r="AK2" s="16">
        <f t="shared" si="0"/>
        <v>43303</v>
      </c>
      <c r="AL2" s="16">
        <f t="shared" si="0"/>
        <v>43304</v>
      </c>
      <c r="AM2" s="16">
        <f t="shared" si="0"/>
        <v>43305</v>
      </c>
      <c r="AN2" s="16">
        <f t="shared" si="0"/>
        <v>43306</v>
      </c>
      <c r="AO2" s="16">
        <f t="shared" si="0"/>
        <v>43307</v>
      </c>
      <c r="AP2" s="16">
        <f t="shared" si="0"/>
        <v>43308</v>
      </c>
      <c r="AQ2" s="16">
        <f t="shared" si="0"/>
        <v>43309</v>
      </c>
      <c r="AR2" s="16">
        <f t="shared" si="0"/>
        <v>43310</v>
      </c>
      <c r="AS2" s="16">
        <f t="shared" si="0"/>
        <v>43311</v>
      </c>
      <c r="AT2" s="16">
        <f t="shared" si="0"/>
        <v>43312</v>
      </c>
      <c r="AU2" s="16">
        <f t="shared" si="0"/>
        <v>43313</v>
      </c>
      <c r="AV2" s="16">
        <f t="shared" si="0"/>
        <v>43314</v>
      </c>
      <c r="AW2" s="16">
        <f t="shared" si="0"/>
        <v>43315</v>
      </c>
      <c r="AX2" s="16">
        <f t="shared" si="0"/>
        <v>43316</v>
      </c>
      <c r="AY2" s="16">
        <f t="shared" si="0"/>
        <v>43317</v>
      </c>
      <c r="AZ2" s="16">
        <f t="shared" si="0"/>
        <v>43318</v>
      </c>
      <c r="BA2" s="16">
        <f t="shared" si="0"/>
        <v>43319</v>
      </c>
      <c r="BB2" s="16">
        <f t="shared" si="0"/>
        <v>43320</v>
      </c>
      <c r="BC2" s="16">
        <f t="shared" si="0"/>
        <v>43321</v>
      </c>
      <c r="BD2" s="16">
        <f t="shared" si="0"/>
        <v>43322</v>
      </c>
      <c r="BE2" s="16">
        <f t="shared" si="0"/>
        <v>43323</v>
      </c>
      <c r="BF2" s="16">
        <f t="shared" si="0"/>
        <v>43324</v>
      </c>
      <c r="BG2" s="16">
        <f t="shared" si="0"/>
        <v>43325</v>
      </c>
      <c r="BH2" s="16">
        <f t="shared" si="0"/>
        <v>43326</v>
      </c>
      <c r="BI2" s="16">
        <f t="shared" si="0"/>
        <v>43327</v>
      </c>
      <c r="BJ2" s="16">
        <f t="shared" si="0"/>
        <v>43328</v>
      </c>
      <c r="BK2" s="16">
        <f t="shared" si="0"/>
        <v>43329</v>
      </c>
      <c r="BL2" s="16">
        <f t="shared" si="0"/>
        <v>43330</v>
      </c>
      <c r="BM2" s="16">
        <f t="shared" si="0"/>
        <v>43331</v>
      </c>
      <c r="BN2" s="16">
        <f t="shared" si="0"/>
        <v>43332</v>
      </c>
      <c r="BO2" s="16">
        <f t="shared" si="0"/>
        <v>43333</v>
      </c>
      <c r="BP2" s="16">
        <f t="shared" si="0"/>
        <v>43334</v>
      </c>
      <c r="BQ2" s="16">
        <f t="shared" si="0"/>
        <v>43335</v>
      </c>
      <c r="BR2" s="16">
        <f t="shared" si="0"/>
        <v>43336</v>
      </c>
      <c r="BS2" s="16">
        <f t="shared" si="0"/>
        <v>43337</v>
      </c>
      <c r="BT2" s="16">
        <f t="shared" si="0"/>
        <v>43338</v>
      </c>
      <c r="BU2" s="16">
        <f t="shared" si="0"/>
        <v>43339</v>
      </c>
      <c r="BV2" s="16">
        <f t="shared" si="0"/>
        <v>43340</v>
      </c>
      <c r="BW2" s="16">
        <f t="shared" si="0"/>
        <v>43341</v>
      </c>
      <c r="BX2" s="16">
        <f t="shared" si="0"/>
        <v>43342</v>
      </c>
      <c r="BY2" s="16">
        <f t="shared" si="0"/>
        <v>43343</v>
      </c>
      <c r="BZ2" s="16">
        <f t="shared" ref="BZ2:DH2" si="1">BY2+1</f>
        <v>43344</v>
      </c>
      <c r="CA2" s="16">
        <f t="shared" si="1"/>
        <v>43345</v>
      </c>
      <c r="CB2" s="16">
        <f t="shared" si="1"/>
        <v>43346</v>
      </c>
      <c r="CC2" s="16">
        <f t="shared" si="1"/>
        <v>43347</v>
      </c>
      <c r="CD2" s="16">
        <f t="shared" si="1"/>
        <v>43348</v>
      </c>
      <c r="CE2" s="16">
        <f t="shared" si="1"/>
        <v>43349</v>
      </c>
      <c r="CF2" s="16">
        <f t="shared" si="1"/>
        <v>43350</v>
      </c>
      <c r="CG2" s="16">
        <f t="shared" si="1"/>
        <v>43351</v>
      </c>
      <c r="CH2" s="16">
        <f t="shared" si="1"/>
        <v>43352</v>
      </c>
      <c r="CI2" s="16">
        <f t="shared" si="1"/>
        <v>43353</v>
      </c>
      <c r="CJ2" s="16">
        <f t="shared" si="1"/>
        <v>43354</v>
      </c>
      <c r="CK2" s="16">
        <f t="shared" si="1"/>
        <v>43355</v>
      </c>
      <c r="CL2" s="16">
        <f t="shared" si="1"/>
        <v>43356</v>
      </c>
      <c r="CM2" s="16">
        <f t="shared" si="1"/>
        <v>43357</v>
      </c>
      <c r="CN2" s="16">
        <f t="shared" si="1"/>
        <v>43358</v>
      </c>
      <c r="CO2" s="16">
        <f t="shared" si="1"/>
        <v>43359</v>
      </c>
      <c r="CP2" s="16">
        <f t="shared" si="1"/>
        <v>43360</v>
      </c>
      <c r="CQ2" s="16">
        <f t="shared" si="1"/>
        <v>43361</v>
      </c>
      <c r="CR2" s="16">
        <f t="shared" si="1"/>
        <v>43362</v>
      </c>
      <c r="CS2" s="16">
        <f t="shared" si="1"/>
        <v>43363</v>
      </c>
      <c r="CT2" s="16">
        <f t="shared" si="1"/>
        <v>43364</v>
      </c>
      <c r="CU2" s="16">
        <f t="shared" si="1"/>
        <v>43365</v>
      </c>
      <c r="CV2" s="16">
        <f t="shared" si="1"/>
        <v>43366</v>
      </c>
      <c r="CW2" s="16">
        <f t="shared" si="1"/>
        <v>43367</v>
      </c>
      <c r="CX2" s="16">
        <f t="shared" si="1"/>
        <v>43368</v>
      </c>
      <c r="CY2" s="16">
        <f t="shared" si="1"/>
        <v>43369</v>
      </c>
      <c r="CZ2" s="16">
        <f t="shared" si="1"/>
        <v>43370</v>
      </c>
      <c r="DA2" s="16">
        <f t="shared" si="1"/>
        <v>43371</v>
      </c>
      <c r="DB2" s="16">
        <f t="shared" si="1"/>
        <v>43372</v>
      </c>
      <c r="DC2" s="16">
        <f t="shared" si="1"/>
        <v>43373</v>
      </c>
      <c r="DD2" s="16">
        <f t="shared" si="1"/>
        <v>43374</v>
      </c>
      <c r="DE2" s="16">
        <f t="shared" si="1"/>
        <v>43375</v>
      </c>
      <c r="DF2" s="16">
        <f t="shared" si="1"/>
        <v>43376</v>
      </c>
      <c r="DG2" s="16">
        <f t="shared" si="1"/>
        <v>43377</v>
      </c>
      <c r="DH2" s="16">
        <f t="shared" si="1"/>
        <v>43378</v>
      </c>
      <c r="DI2" s="16">
        <f t="shared" ref="DI2:FT2" si="2">DH2+1</f>
        <v>43379</v>
      </c>
      <c r="DJ2" s="16">
        <f t="shared" si="2"/>
        <v>43380</v>
      </c>
      <c r="DK2" s="16">
        <f t="shared" si="2"/>
        <v>43381</v>
      </c>
      <c r="DL2" s="16">
        <f t="shared" si="2"/>
        <v>43382</v>
      </c>
      <c r="DM2" s="16">
        <f t="shared" si="2"/>
        <v>43383</v>
      </c>
      <c r="DN2" s="16">
        <f t="shared" si="2"/>
        <v>43384</v>
      </c>
      <c r="DO2" s="16">
        <f t="shared" si="2"/>
        <v>43385</v>
      </c>
      <c r="DP2" s="16">
        <f t="shared" si="2"/>
        <v>43386</v>
      </c>
      <c r="DQ2" s="16">
        <f t="shared" si="2"/>
        <v>43387</v>
      </c>
      <c r="DR2" s="16">
        <f t="shared" si="2"/>
        <v>43388</v>
      </c>
      <c r="DS2" s="16">
        <f t="shared" si="2"/>
        <v>43389</v>
      </c>
      <c r="DT2" s="16">
        <f t="shared" si="2"/>
        <v>43390</v>
      </c>
      <c r="DU2" s="16">
        <f t="shared" si="2"/>
        <v>43391</v>
      </c>
      <c r="DV2" s="16">
        <f t="shared" si="2"/>
        <v>43392</v>
      </c>
      <c r="DW2" s="16">
        <f t="shared" si="2"/>
        <v>43393</v>
      </c>
      <c r="DX2" s="16">
        <f t="shared" si="2"/>
        <v>43394</v>
      </c>
      <c r="DY2" s="16">
        <f t="shared" si="2"/>
        <v>43395</v>
      </c>
      <c r="DZ2" s="16">
        <f t="shared" si="2"/>
        <v>43396</v>
      </c>
      <c r="EA2" s="16">
        <f t="shared" si="2"/>
        <v>43397</v>
      </c>
      <c r="EB2" s="16">
        <f t="shared" si="2"/>
        <v>43398</v>
      </c>
      <c r="EC2" s="16">
        <f t="shared" si="2"/>
        <v>43399</v>
      </c>
      <c r="ED2" s="16">
        <f t="shared" si="2"/>
        <v>43400</v>
      </c>
      <c r="EE2" s="16">
        <f t="shared" si="2"/>
        <v>43401</v>
      </c>
      <c r="EF2" s="16">
        <f t="shared" si="2"/>
        <v>43402</v>
      </c>
      <c r="EG2" s="16">
        <f t="shared" si="2"/>
        <v>43403</v>
      </c>
      <c r="EH2" s="16">
        <f t="shared" si="2"/>
        <v>43404</v>
      </c>
      <c r="EI2" s="16">
        <f t="shared" si="2"/>
        <v>43405</v>
      </c>
      <c r="EJ2" s="16">
        <f t="shared" si="2"/>
        <v>43406</v>
      </c>
      <c r="EK2" s="16">
        <f t="shared" si="2"/>
        <v>43407</v>
      </c>
      <c r="EL2" s="16">
        <f t="shared" si="2"/>
        <v>43408</v>
      </c>
      <c r="EM2" s="16">
        <f t="shared" si="2"/>
        <v>43409</v>
      </c>
      <c r="EN2" s="16">
        <f t="shared" si="2"/>
        <v>43410</v>
      </c>
      <c r="EO2" s="16">
        <f t="shared" si="2"/>
        <v>43411</v>
      </c>
      <c r="EP2" s="16">
        <f t="shared" si="2"/>
        <v>43412</v>
      </c>
      <c r="EQ2" s="16">
        <f t="shared" si="2"/>
        <v>43413</v>
      </c>
      <c r="ER2" s="16">
        <f t="shared" si="2"/>
        <v>43414</v>
      </c>
      <c r="ES2" s="16">
        <f t="shared" si="2"/>
        <v>43415</v>
      </c>
      <c r="ET2" s="16">
        <f t="shared" si="2"/>
        <v>43416</v>
      </c>
      <c r="EU2" s="16">
        <f t="shared" si="2"/>
        <v>43417</v>
      </c>
      <c r="EV2" s="16">
        <f t="shared" si="2"/>
        <v>43418</v>
      </c>
      <c r="EW2" s="16">
        <f t="shared" si="2"/>
        <v>43419</v>
      </c>
      <c r="EX2" s="16">
        <f t="shared" si="2"/>
        <v>43420</v>
      </c>
      <c r="EY2" s="16">
        <f t="shared" si="2"/>
        <v>43421</v>
      </c>
      <c r="EZ2" s="16">
        <f t="shared" si="2"/>
        <v>43422</v>
      </c>
      <c r="FA2" s="16">
        <f t="shared" si="2"/>
        <v>43423</v>
      </c>
      <c r="FB2" s="16">
        <f t="shared" si="2"/>
        <v>43424</v>
      </c>
      <c r="FC2" s="16">
        <f t="shared" si="2"/>
        <v>43425</v>
      </c>
      <c r="FD2" s="16">
        <f t="shared" si="2"/>
        <v>43426</v>
      </c>
      <c r="FE2" s="16">
        <f t="shared" si="2"/>
        <v>43427</v>
      </c>
      <c r="FF2" s="16">
        <f t="shared" si="2"/>
        <v>43428</v>
      </c>
      <c r="FG2" s="16">
        <f t="shared" si="2"/>
        <v>43429</v>
      </c>
      <c r="FH2" s="16">
        <f t="shared" si="2"/>
        <v>43430</v>
      </c>
      <c r="FI2" s="16">
        <f t="shared" si="2"/>
        <v>43431</v>
      </c>
      <c r="FJ2" s="16">
        <f t="shared" si="2"/>
        <v>43432</v>
      </c>
      <c r="FK2" s="16">
        <f t="shared" si="2"/>
        <v>43433</v>
      </c>
      <c r="FL2" s="16">
        <f t="shared" si="2"/>
        <v>43434</v>
      </c>
      <c r="FM2" s="16">
        <f t="shared" si="2"/>
        <v>43435</v>
      </c>
      <c r="FN2" s="16">
        <f t="shared" si="2"/>
        <v>43436</v>
      </c>
      <c r="FO2" s="16">
        <f t="shared" si="2"/>
        <v>43437</v>
      </c>
      <c r="FP2" s="16">
        <f t="shared" si="2"/>
        <v>43438</v>
      </c>
      <c r="FQ2" s="16">
        <f t="shared" si="2"/>
        <v>43439</v>
      </c>
      <c r="FR2" s="16">
        <f t="shared" si="2"/>
        <v>43440</v>
      </c>
      <c r="FS2" s="16">
        <f t="shared" si="2"/>
        <v>43441</v>
      </c>
      <c r="FT2" s="16">
        <f t="shared" si="2"/>
        <v>43442</v>
      </c>
      <c r="FU2" s="16">
        <f t="shared" ref="FU2:GN2" si="3">FT2+1</f>
        <v>43443</v>
      </c>
      <c r="FV2" s="16">
        <f t="shared" si="3"/>
        <v>43444</v>
      </c>
      <c r="FW2" s="16">
        <f t="shared" si="3"/>
        <v>43445</v>
      </c>
      <c r="FX2" s="16">
        <f t="shared" si="3"/>
        <v>43446</v>
      </c>
      <c r="FY2" s="16">
        <f t="shared" si="3"/>
        <v>43447</v>
      </c>
      <c r="FZ2" s="16">
        <f t="shared" si="3"/>
        <v>43448</v>
      </c>
      <c r="GA2" s="16">
        <f t="shared" si="3"/>
        <v>43449</v>
      </c>
      <c r="GB2" s="16">
        <f t="shared" si="3"/>
        <v>43450</v>
      </c>
      <c r="GC2" s="16">
        <f t="shared" si="3"/>
        <v>43451</v>
      </c>
      <c r="GD2" s="16">
        <f t="shared" si="3"/>
        <v>43452</v>
      </c>
      <c r="GE2" s="16">
        <f t="shared" si="3"/>
        <v>43453</v>
      </c>
      <c r="GF2" s="16">
        <f t="shared" si="3"/>
        <v>43454</v>
      </c>
      <c r="GG2" s="16">
        <f t="shared" si="3"/>
        <v>43455</v>
      </c>
      <c r="GH2" s="16">
        <f t="shared" si="3"/>
        <v>43456</v>
      </c>
      <c r="GI2" s="16">
        <f t="shared" si="3"/>
        <v>43457</v>
      </c>
      <c r="GJ2" s="16">
        <f t="shared" si="3"/>
        <v>43458</v>
      </c>
      <c r="GK2" s="16">
        <f t="shared" si="3"/>
        <v>43459</v>
      </c>
      <c r="GL2" s="16">
        <f t="shared" si="3"/>
        <v>43460</v>
      </c>
      <c r="GM2" s="16">
        <f t="shared" si="3"/>
        <v>43461</v>
      </c>
      <c r="GN2" s="16">
        <f t="shared" si="3"/>
        <v>43462</v>
      </c>
      <c r="GO2" s="16">
        <f t="shared" ref="GO2" si="4">GN2+1</f>
        <v>43463</v>
      </c>
      <c r="GP2" s="16">
        <f t="shared" ref="GP2:GQ2" si="5">GO2+1</f>
        <v>43464</v>
      </c>
      <c r="GQ2" s="16">
        <f t="shared" si="5"/>
        <v>43465</v>
      </c>
    </row>
    <row r="3" spans="1:200" ht="13.5" thickBot="1" x14ac:dyDescent="0.25">
      <c r="A3" s="10"/>
      <c r="B3" s="141" t="s">
        <v>65</v>
      </c>
      <c r="C3" s="142"/>
      <c r="D3" s="142"/>
      <c r="E3" s="143"/>
      <c r="F3" s="5" t="e">
        <f>IF(#REF!="","",(E3/7)-#REF!)</f>
        <v>#REF!</v>
      </c>
      <c r="G3" s="4" t="e">
        <f>IF(#REF!="","",COUNTIF(N3:FJ3,"P1"))</f>
        <v>#REF!</v>
      </c>
      <c r="H3" s="6"/>
      <c r="I3" s="7" t="e">
        <f>IF(#REF!="","",COUNTIF(N3:FJ3,"P2"))</f>
        <v>#REF!</v>
      </c>
      <c r="J3" s="8"/>
      <c r="K3" s="4" t="e">
        <f>IF(#REF!="","",COUNTIF(N3:FJ3,"P3"))</f>
        <v>#REF!</v>
      </c>
      <c r="L3" s="6"/>
      <c r="M3" s="9" t="e">
        <f>IF(#REF!="","",COUNTIF(N3:FJ3,"PA"))</f>
        <v>#REF!</v>
      </c>
      <c r="N3" s="105"/>
      <c r="O3" s="82"/>
      <c r="P3" s="82"/>
      <c r="Q3" s="82"/>
      <c r="R3" s="82"/>
      <c r="S3" s="82"/>
      <c r="T3" s="105"/>
      <c r="U3" s="105"/>
      <c r="V3" s="82"/>
      <c r="W3" s="82" t="s">
        <v>64</v>
      </c>
      <c r="X3" s="82"/>
      <c r="Y3" s="82"/>
      <c r="Z3" s="82"/>
      <c r="AA3" s="105"/>
      <c r="AB3" s="105"/>
      <c r="AC3" s="82"/>
      <c r="AD3" s="82" t="s">
        <v>0</v>
      </c>
      <c r="AE3" s="82"/>
      <c r="AF3" s="82"/>
      <c r="AG3" s="82"/>
      <c r="AH3" s="105"/>
      <c r="AI3" s="105"/>
      <c r="AJ3" s="82"/>
      <c r="AK3" s="82"/>
      <c r="AL3" s="82"/>
      <c r="AM3" s="82"/>
      <c r="AN3" s="82"/>
      <c r="AO3" s="105"/>
      <c r="AP3" s="105"/>
      <c r="AQ3" s="82"/>
      <c r="AR3" s="93"/>
      <c r="AS3" s="83"/>
      <c r="AT3" s="82"/>
      <c r="AU3" s="82"/>
      <c r="AV3" s="117" t="s">
        <v>0</v>
      </c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9"/>
      <c r="BL3" s="82"/>
      <c r="BM3" s="82"/>
      <c r="BN3" s="82"/>
      <c r="BO3" s="82"/>
      <c r="BP3" s="82"/>
      <c r="BQ3" s="105"/>
      <c r="BR3" s="105"/>
      <c r="BS3" s="82"/>
      <c r="BT3" s="93"/>
      <c r="BU3" s="83"/>
      <c r="BV3" s="82"/>
      <c r="BW3" s="83"/>
      <c r="BX3" s="105"/>
      <c r="BY3" s="105"/>
      <c r="BZ3" s="82"/>
      <c r="CA3" s="82"/>
      <c r="CB3" s="82"/>
      <c r="CC3" s="82"/>
      <c r="CD3" s="82"/>
      <c r="CE3" s="117" t="s">
        <v>0</v>
      </c>
      <c r="CF3" s="118"/>
      <c r="CG3" s="118"/>
      <c r="CH3" s="118"/>
      <c r="CI3" s="118"/>
      <c r="CJ3" s="118"/>
      <c r="CK3" s="118"/>
      <c r="CL3" s="118"/>
      <c r="CM3" s="119"/>
      <c r="CN3" s="82"/>
      <c r="CO3" s="82"/>
      <c r="CP3" s="82"/>
      <c r="CQ3" s="82"/>
      <c r="CR3" s="82"/>
      <c r="CS3" s="105"/>
      <c r="CT3" s="105"/>
      <c r="CU3" s="82"/>
      <c r="CV3" s="82"/>
      <c r="CW3" s="82"/>
      <c r="CX3" s="82"/>
      <c r="CY3" s="93"/>
      <c r="CZ3" s="105"/>
      <c r="DA3" s="105"/>
      <c r="DB3" s="94"/>
      <c r="DC3" s="84"/>
      <c r="DD3" s="84"/>
      <c r="DE3" s="84"/>
      <c r="DF3" s="84"/>
      <c r="DG3" s="105"/>
      <c r="DH3" s="105"/>
      <c r="DI3" s="84"/>
      <c r="DJ3" s="84"/>
      <c r="DK3" s="84"/>
      <c r="DL3" s="84"/>
      <c r="DM3" s="84"/>
      <c r="DN3" s="105"/>
      <c r="DO3" s="105"/>
      <c r="DP3" s="84"/>
      <c r="DQ3" s="84"/>
      <c r="DR3" s="84"/>
      <c r="DS3" s="84"/>
      <c r="DT3" s="84"/>
      <c r="DU3" s="105"/>
      <c r="DV3" s="105"/>
      <c r="DW3" s="84"/>
      <c r="DX3" s="84"/>
      <c r="DY3" s="84"/>
      <c r="DZ3" s="84"/>
      <c r="EA3" s="84"/>
      <c r="EB3" s="105"/>
      <c r="EC3" s="105"/>
      <c r="ED3" s="94"/>
      <c r="EE3" s="90"/>
      <c r="EF3" s="84"/>
      <c r="EG3" s="82"/>
      <c r="EH3" s="84"/>
      <c r="EI3" s="105"/>
      <c r="EJ3" s="105"/>
      <c r="EK3" s="84"/>
      <c r="EL3" s="84"/>
      <c r="EM3" s="84"/>
      <c r="EN3" s="84"/>
      <c r="EO3" s="84"/>
      <c r="EP3" s="105"/>
      <c r="EQ3" s="105"/>
      <c r="ER3" s="84"/>
      <c r="ES3" s="84"/>
      <c r="ET3" s="84"/>
      <c r="EU3" s="84"/>
      <c r="EV3" s="84"/>
      <c r="EW3" s="105"/>
      <c r="EX3" s="105"/>
      <c r="EY3" s="84"/>
      <c r="EZ3" s="84"/>
      <c r="FA3" s="84"/>
      <c r="FB3" s="84"/>
      <c r="FC3" s="84"/>
      <c r="FD3" s="105"/>
      <c r="FE3" s="105"/>
      <c r="FF3" s="84"/>
      <c r="FG3" s="84"/>
      <c r="FH3" s="85"/>
      <c r="FI3" s="94"/>
      <c r="FJ3" s="84"/>
      <c r="FK3" s="105"/>
      <c r="FL3" s="105"/>
      <c r="FM3" s="84"/>
      <c r="FN3" s="84"/>
      <c r="FO3" s="84"/>
      <c r="FP3" s="84"/>
      <c r="FQ3" s="84"/>
      <c r="FR3" s="105"/>
      <c r="FS3" s="105"/>
      <c r="FT3" s="84"/>
      <c r="FU3" s="84"/>
      <c r="FV3" s="84"/>
      <c r="FW3" s="84"/>
      <c r="FX3" s="84"/>
      <c r="FY3" s="105"/>
      <c r="FZ3" s="105"/>
      <c r="GA3" s="84"/>
      <c r="GB3" s="84"/>
      <c r="GC3" s="84"/>
      <c r="GD3" s="84"/>
      <c r="GE3" s="84"/>
      <c r="GF3" s="105"/>
      <c r="GG3" s="105"/>
      <c r="GH3" s="84"/>
      <c r="GI3" s="108"/>
      <c r="GJ3" s="84"/>
      <c r="GK3" s="84"/>
      <c r="GL3" s="90"/>
      <c r="GM3" s="105"/>
      <c r="GN3" s="105"/>
      <c r="GO3" s="91"/>
    </row>
    <row r="4" spans="1:200" ht="13.5" thickBot="1" x14ac:dyDescent="0.25">
      <c r="A4" s="10"/>
      <c r="B4" s="141" t="s">
        <v>66</v>
      </c>
      <c r="C4" s="142"/>
      <c r="D4" s="142"/>
      <c r="E4" s="143"/>
      <c r="F4" s="5" t="e">
        <f>IF(#REF!="","",(E4/7)-#REF!)</f>
        <v>#REF!</v>
      </c>
      <c r="G4" s="4" t="e">
        <f>IF(#REF!="","",COUNTIF(N4:FJ4,"P1"))</f>
        <v>#REF!</v>
      </c>
      <c r="H4" s="6"/>
      <c r="I4" s="7" t="e">
        <f>IF(#REF!="","",COUNTIF(N4:FJ4,"P2"))</f>
        <v>#REF!</v>
      </c>
      <c r="J4" s="8"/>
      <c r="K4" s="4" t="e">
        <f>IF(#REF!="","",COUNTIF(N4:FJ4,"P3"))</f>
        <v>#REF!</v>
      </c>
      <c r="L4" s="6"/>
      <c r="M4" s="9" t="e">
        <f>IF(#REF!="","",COUNTIF(N4:FJ4,"PA"))</f>
        <v>#REF!</v>
      </c>
      <c r="N4" s="82" t="s">
        <v>63</v>
      </c>
      <c r="O4" s="82" t="s">
        <v>63</v>
      </c>
      <c r="P4" s="82" t="s">
        <v>63</v>
      </c>
      <c r="Q4" s="82" t="s">
        <v>63</v>
      </c>
      <c r="R4" s="82" t="s">
        <v>63</v>
      </c>
      <c r="S4" s="82"/>
      <c r="T4" s="117" t="s">
        <v>0</v>
      </c>
      <c r="U4" s="118"/>
      <c r="V4" s="119"/>
      <c r="W4" s="82"/>
      <c r="X4" s="82"/>
      <c r="Y4" s="82"/>
      <c r="Z4" s="82"/>
      <c r="AA4" s="105"/>
      <c r="AB4" s="105"/>
      <c r="AC4" s="82"/>
      <c r="AD4" s="82"/>
      <c r="AE4" s="82"/>
      <c r="AF4" s="82"/>
      <c r="AG4" s="82"/>
      <c r="AH4" s="105"/>
      <c r="AI4" s="105"/>
      <c r="AJ4" s="82"/>
      <c r="AK4" s="82"/>
      <c r="AL4" s="82"/>
      <c r="AM4" s="82"/>
      <c r="AN4" s="82"/>
      <c r="AO4" s="117" t="s">
        <v>0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8"/>
      <c r="BY4" s="118"/>
      <c r="BZ4" s="118"/>
      <c r="CA4" s="118"/>
      <c r="CB4" s="119"/>
      <c r="CC4" s="82"/>
      <c r="CD4" s="82"/>
      <c r="CE4" s="105"/>
      <c r="CF4" s="105"/>
      <c r="CG4" s="82"/>
      <c r="CH4" s="82"/>
      <c r="CI4" s="82"/>
      <c r="CJ4" s="82"/>
      <c r="CK4" s="82"/>
      <c r="CL4" s="105"/>
      <c r="CM4" s="105"/>
      <c r="CN4" s="82"/>
      <c r="CO4" s="82"/>
      <c r="CP4" s="82"/>
      <c r="CQ4" s="82"/>
      <c r="CR4" s="82"/>
      <c r="CS4" s="105"/>
      <c r="CT4" s="105"/>
      <c r="CU4" s="82"/>
      <c r="CV4" s="82"/>
      <c r="CW4" s="82"/>
      <c r="CX4" s="82"/>
      <c r="CY4" s="93"/>
      <c r="CZ4" s="105"/>
      <c r="DA4" s="105"/>
      <c r="DB4" s="94"/>
      <c r="DC4" s="84"/>
      <c r="DD4" s="84"/>
      <c r="DE4" s="84"/>
      <c r="DF4" s="84"/>
      <c r="DG4" s="105"/>
      <c r="DH4" s="105"/>
      <c r="DI4" s="84"/>
      <c r="DJ4" s="84"/>
      <c r="DK4" s="84"/>
      <c r="DL4" s="84"/>
      <c r="DM4" s="84"/>
      <c r="DN4" s="105"/>
      <c r="DO4" s="105"/>
      <c r="DP4" s="84"/>
      <c r="DQ4" s="84"/>
      <c r="DR4" s="84"/>
      <c r="DS4" s="84"/>
      <c r="DT4" s="84"/>
      <c r="DU4" s="105"/>
      <c r="DV4" s="105"/>
      <c r="DW4" s="84"/>
      <c r="DX4" s="84"/>
      <c r="DY4" s="84"/>
      <c r="DZ4" s="84"/>
      <c r="EA4" s="84"/>
      <c r="EB4" s="105"/>
      <c r="EC4" s="105"/>
      <c r="ED4" s="94"/>
      <c r="EE4" s="90"/>
      <c r="EF4" s="84"/>
      <c r="EG4" s="82"/>
      <c r="EH4" s="84"/>
      <c r="EI4" s="105"/>
      <c r="EJ4" s="105"/>
      <c r="EK4" s="84"/>
      <c r="EL4" s="84"/>
      <c r="EM4" s="84"/>
      <c r="EN4" s="84"/>
      <c r="EO4" s="84"/>
      <c r="EP4" s="105"/>
      <c r="EQ4" s="105"/>
      <c r="ER4" s="84"/>
      <c r="ES4" s="84"/>
      <c r="ET4" s="84"/>
      <c r="EU4" s="84"/>
      <c r="EV4" s="84"/>
      <c r="EW4" s="105"/>
      <c r="EX4" s="105"/>
      <c r="EY4" s="84"/>
      <c r="EZ4" s="84"/>
      <c r="FA4" s="84"/>
      <c r="FB4" s="84"/>
      <c r="FC4" s="84"/>
      <c r="FD4" s="105"/>
      <c r="FE4" s="105"/>
      <c r="FF4" s="84"/>
      <c r="FG4" s="84"/>
      <c r="FH4" s="85"/>
      <c r="FI4" s="94"/>
      <c r="FJ4" s="84"/>
      <c r="FK4" s="105"/>
      <c r="FL4" s="105"/>
      <c r="FM4" s="84"/>
      <c r="FN4" s="84"/>
      <c r="FO4" s="84"/>
      <c r="FP4" s="84"/>
      <c r="FQ4" s="84"/>
      <c r="FR4" s="105"/>
      <c r="FS4" s="105"/>
      <c r="FT4" s="84"/>
      <c r="FU4" s="84"/>
      <c r="FV4" s="84"/>
      <c r="FW4" s="84"/>
      <c r="FX4" s="84"/>
      <c r="FY4" s="105"/>
      <c r="FZ4" s="105"/>
      <c r="GA4" s="84"/>
      <c r="GB4" s="84"/>
      <c r="GC4" s="84"/>
      <c r="GD4" s="84"/>
      <c r="GE4" s="84"/>
      <c r="GF4" s="105"/>
      <c r="GG4" s="105"/>
      <c r="GH4" s="84"/>
      <c r="GI4" s="108"/>
      <c r="GJ4" s="84"/>
      <c r="GK4" s="84"/>
      <c r="GL4" s="90"/>
      <c r="GM4" s="105"/>
      <c r="GN4" s="105"/>
      <c r="GO4" s="91"/>
    </row>
    <row r="5" spans="1:200" ht="13.5" thickBot="1" x14ac:dyDescent="0.25">
      <c r="A5" s="10"/>
      <c r="B5" s="141" t="s">
        <v>67</v>
      </c>
      <c r="C5" s="142"/>
      <c r="D5" s="142"/>
      <c r="E5" s="143"/>
      <c r="F5" s="5"/>
      <c r="G5" s="4"/>
      <c r="H5" s="6"/>
      <c r="I5" s="7"/>
      <c r="J5" s="8"/>
      <c r="K5" s="4"/>
      <c r="L5" s="6"/>
      <c r="M5" s="9"/>
      <c r="N5" s="105"/>
      <c r="O5" s="82"/>
      <c r="P5" s="82"/>
      <c r="Q5" s="82"/>
      <c r="R5" s="82"/>
      <c r="S5" s="82"/>
      <c r="T5" s="105"/>
      <c r="U5" s="105"/>
      <c r="V5" s="82"/>
      <c r="W5" s="82"/>
      <c r="X5" s="82"/>
      <c r="Y5" s="82"/>
      <c r="Z5" s="82"/>
      <c r="AA5" s="105"/>
      <c r="AB5" s="105"/>
      <c r="AC5" s="82"/>
      <c r="AD5" s="82"/>
      <c r="AE5" s="82"/>
      <c r="AF5" s="82"/>
      <c r="AG5" s="82"/>
      <c r="AH5" s="105"/>
      <c r="AI5" s="105"/>
      <c r="AJ5" s="82"/>
      <c r="AK5" s="82"/>
      <c r="AL5" s="82"/>
      <c r="AM5" s="82"/>
      <c r="AN5" s="82"/>
      <c r="AO5" s="105"/>
      <c r="AP5" s="105"/>
      <c r="AQ5" s="82"/>
      <c r="AR5" s="93"/>
      <c r="AS5" s="83"/>
      <c r="AT5" s="82"/>
      <c r="AU5" s="82"/>
      <c r="AV5" s="105"/>
      <c r="AW5" s="105"/>
      <c r="AX5" s="82"/>
      <c r="AY5" s="82"/>
      <c r="AZ5" s="82"/>
      <c r="BA5" s="82"/>
      <c r="BB5" s="82"/>
      <c r="BC5" s="105"/>
      <c r="BD5" s="105"/>
      <c r="BE5" s="82"/>
      <c r="BF5" s="82"/>
      <c r="BG5" s="106"/>
      <c r="BH5" s="82"/>
      <c r="BI5" s="82"/>
      <c r="BJ5" s="105"/>
      <c r="BK5" s="105"/>
      <c r="BL5" s="82"/>
      <c r="BM5" s="82"/>
      <c r="BN5" s="82"/>
      <c r="BO5" s="82"/>
      <c r="BP5" s="82"/>
      <c r="BQ5" s="105"/>
      <c r="BR5" s="105"/>
      <c r="BS5" s="82"/>
      <c r="BT5" s="93"/>
      <c r="BU5" s="83"/>
      <c r="BV5" s="82"/>
      <c r="BW5" s="83"/>
      <c r="BX5" s="105"/>
      <c r="BY5" s="105"/>
      <c r="BZ5" s="82"/>
      <c r="CA5" s="82"/>
      <c r="CB5" s="82"/>
      <c r="CC5" s="82"/>
      <c r="CD5" s="82"/>
      <c r="CE5" s="105"/>
      <c r="CF5" s="105"/>
      <c r="CG5" s="82"/>
      <c r="CH5" s="82"/>
      <c r="CI5" s="82"/>
      <c r="CJ5" s="82"/>
      <c r="CK5" s="82"/>
      <c r="CL5" s="105"/>
      <c r="CM5" s="105"/>
      <c r="CN5" s="82"/>
      <c r="CO5" s="82"/>
      <c r="CP5" s="82"/>
      <c r="CQ5" s="82"/>
      <c r="CR5" s="82"/>
      <c r="CS5" s="105"/>
      <c r="CT5" s="105"/>
      <c r="CU5" s="82"/>
      <c r="CV5" s="82"/>
      <c r="CW5" s="82"/>
      <c r="CX5" s="82"/>
      <c r="CY5" s="93"/>
      <c r="CZ5" s="105"/>
      <c r="DA5" s="105"/>
      <c r="DB5" s="94"/>
      <c r="DC5" s="84"/>
      <c r="DD5" s="84"/>
      <c r="DE5" s="84"/>
      <c r="DF5" s="84"/>
      <c r="DG5" s="105"/>
      <c r="DH5" s="105"/>
      <c r="DI5" s="84"/>
      <c r="DJ5" s="84"/>
      <c r="DK5" s="84"/>
      <c r="DL5" s="84"/>
      <c r="DM5" s="84"/>
      <c r="DN5" s="105"/>
      <c r="DO5" s="105"/>
      <c r="DP5" s="84"/>
      <c r="DQ5" s="84"/>
      <c r="DR5" s="84"/>
      <c r="DS5" s="84"/>
      <c r="DT5" s="84"/>
      <c r="DU5" s="105"/>
      <c r="DV5" s="105"/>
      <c r="DW5" s="84"/>
      <c r="DX5" s="84"/>
      <c r="DY5" s="84"/>
      <c r="DZ5" s="84"/>
      <c r="EA5" s="84"/>
      <c r="EB5" s="105"/>
      <c r="EC5" s="105"/>
      <c r="ED5" s="94"/>
      <c r="EE5" s="90"/>
      <c r="EF5" s="84"/>
      <c r="EG5" s="82"/>
      <c r="EH5" s="84"/>
      <c r="EI5" s="105"/>
      <c r="EJ5" s="105"/>
      <c r="EK5" s="84"/>
      <c r="EL5" s="84"/>
      <c r="EM5" s="84"/>
      <c r="EN5" s="84"/>
      <c r="EO5" s="84"/>
      <c r="EP5" s="105"/>
      <c r="EQ5" s="105"/>
      <c r="ER5" s="84"/>
      <c r="ES5" s="84"/>
      <c r="ET5" s="84"/>
      <c r="EU5" s="84"/>
      <c r="EV5" s="84"/>
      <c r="EW5" s="105"/>
      <c r="EX5" s="105"/>
      <c r="EY5" s="84"/>
      <c r="EZ5" s="84"/>
      <c r="FA5" s="84"/>
      <c r="FB5" s="84"/>
      <c r="FC5" s="84"/>
      <c r="FD5" s="105"/>
      <c r="FE5" s="105"/>
      <c r="FF5" s="84"/>
      <c r="FG5" s="84"/>
      <c r="FH5" s="85"/>
      <c r="FI5" s="94"/>
      <c r="FJ5" s="84"/>
      <c r="FK5" s="105"/>
      <c r="FL5" s="105"/>
      <c r="FM5" s="84"/>
      <c r="FN5" s="84"/>
      <c r="FO5" s="84"/>
      <c r="FP5" s="84"/>
      <c r="FQ5" s="84"/>
      <c r="FR5" s="105"/>
      <c r="FS5" s="105"/>
      <c r="FT5" s="84"/>
      <c r="FU5" s="84"/>
      <c r="FV5" s="84"/>
      <c r="FW5" s="84"/>
      <c r="FX5" s="84"/>
      <c r="FY5" s="105"/>
      <c r="FZ5" s="105"/>
      <c r="GA5" s="84"/>
      <c r="GB5" s="84"/>
      <c r="GC5" s="84"/>
      <c r="GD5" s="84"/>
      <c r="GE5" s="84"/>
      <c r="GF5" s="105"/>
      <c r="GG5" s="105"/>
      <c r="GH5" s="84"/>
      <c r="GI5" s="108"/>
      <c r="GJ5" s="84"/>
      <c r="GK5" s="84"/>
      <c r="GL5" s="90"/>
      <c r="GM5" s="105"/>
      <c r="GN5" s="105"/>
      <c r="GO5" s="91"/>
    </row>
    <row r="6" spans="1:200" ht="13.5" thickBot="1" x14ac:dyDescent="0.25">
      <c r="A6" s="10"/>
      <c r="B6" s="141" t="s">
        <v>68</v>
      </c>
      <c r="C6" s="142"/>
      <c r="D6" s="142"/>
      <c r="E6" s="143"/>
      <c r="F6" s="5"/>
      <c r="G6" s="4"/>
      <c r="H6" s="6"/>
      <c r="I6" s="7"/>
      <c r="J6" s="8"/>
      <c r="K6" s="4"/>
      <c r="L6" s="6"/>
      <c r="M6" s="9"/>
      <c r="N6" s="105"/>
      <c r="O6" s="82"/>
      <c r="P6" s="82"/>
      <c r="Q6" s="82"/>
      <c r="R6" s="82"/>
      <c r="S6" s="82"/>
      <c r="T6" s="105"/>
      <c r="U6" s="105"/>
      <c r="V6" s="82"/>
      <c r="W6" s="82"/>
      <c r="X6" s="82"/>
      <c r="Y6" s="82"/>
      <c r="Z6" s="82"/>
      <c r="AA6" s="105"/>
      <c r="AB6" s="105"/>
      <c r="AC6" s="82"/>
      <c r="AD6" s="82"/>
      <c r="AE6" s="82"/>
      <c r="AF6" s="82"/>
      <c r="AG6" s="82"/>
      <c r="AH6" s="105"/>
      <c r="AI6" s="105"/>
      <c r="AJ6" s="82"/>
      <c r="AK6" s="82"/>
      <c r="AL6" s="82"/>
      <c r="AM6" s="82"/>
      <c r="AN6" s="82"/>
      <c r="AO6" s="105"/>
      <c r="AP6" s="105"/>
      <c r="AQ6" s="82"/>
      <c r="AR6" s="93"/>
      <c r="AS6" s="83"/>
      <c r="AT6" s="82"/>
      <c r="AU6" s="82"/>
      <c r="AV6" s="105"/>
      <c r="AW6" s="105"/>
      <c r="AX6" s="82"/>
      <c r="AY6" s="82"/>
      <c r="AZ6" s="82"/>
      <c r="BA6" s="82"/>
      <c r="BB6" s="82"/>
      <c r="BC6" s="105"/>
      <c r="BD6" s="105"/>
      <c r="BE6" s="82"/>
      <c r="BF6" s="82"/>
      <c r="BG6" s="106"/>
      <c r="BH6" s="82"/>
      <c r="BI6" s="82"/>
      <c r="BJ6" s="105"/>
      <c r="BK6" s="105"/>
      <c r="BL6" s="82"/>
      <c r="BM6" s="82"/>
      <c r="BN6" s="82"/>
      <c r="BO6" s="82"/>
      <c r="BP6" s="82"/>
      <c r="BQ6" s="105"/>
      <c r="BR6" s="105"/>
      <c r="BS6" s="82"/>
      <c r="BT6" s="93"/>
      <c r="BU6" s="83"/>
      <c r="BV6" s="82"/>
      <c r="BW6" s="83"/>
      <c r="BX6" s="105"/>
      <c r="BY6" s="105"/>
      <c r="BZ6" s="82"/>
      <c r="CA6" s="82"/>
      <c r="CB6" s="82"/>
      <c r="CC6" s="82"/>
      <c r="CD6" s="82"/>
      <c r="CE6" s="105"/>
      <c r="CF6" s="105"/>
      <c r="CG6" s="82"/>
      <c r="CH6" s="82"/>
      <c r="CI6" s="82"/>
      <c r="CJ6" s="82"/>
      <c r="CK6" s="82"/>
      <c r="CL6" s="105"/>
      <c r="CM6" s="105"/>
      <c r="CN6" s="82"/>
      <c r="CO6" s="82"/>
      <c r="CP6" s="82"/>
      <c r="CQ6" s="82"/>
      <c r="CR6" s="82"/>
      <c r="CS6" s="105"/>
      <c r="CT6" s="105"/>
      <c r="CU6" s="82"/>
      <c r="CV6" s="82"/>
      <c r="CW6" s="82"/>
      <c r="CX6" s="82"/>
      <c r="CY6" s="93"/>
      <c r="CZ6" s="105"/>
      <c r="DA6" s="105"/>
      <c r="DB6" s="94"/>
      <c r="DC6" s="84"/>
      <c r="DD6" s="84"/>
      <c r="DE6" s="84"/>
      <c r="DF6" s="84"/>
      <c r="DG6" s="105"/>
      <c r="DH6" s="105"/>
      <c r="DI6" s="84"/>
      <c r="DJ6" s="84"/>
      <c r="DK6" s="84"/>
      <c r="DL6" s="84"/>
      <c r="DM6" s="84"/>
      <c r="DN6" s="105"/>
      <c r="DO6" s="105"/>
      <c r="DP6" s="84"/>
      <c r="DQ6" s="84"/>
      <c r="DR6" s="84"/>
      <c r="DS6" s="84"/>
      <c r="DT6" s="84"/>
      <c r="DU6" s="105"/>
      <c r="DV6" s="105"/>
      <c r="DW6" s="84"/>
      <c r="DX6" s="84"/>
      <c r="DY6" s="84"/>
      <c r="DZ6" s="84"/>
      <c r="EA6" s="84"/>
      <c r="EB6" s="105"/>
      <c r="EC6" s="105"/>
      <c r="ED6" s="94"/>
      <c r="EE6" s="90"/>
      <c r="EF6" s="84"/>
      <c r="EG6" s="82"/>
      <c r="EH6" s="84"/>
      <c r="EI6" s="105"/>
      <c r="EJ6" s="105"/>
      <c r="EK6" s="84"/>
      <c r="EL6" s="84"/>
      <c r="EM6" s="84"/>
      <c r="EN6" s="84"/>
      <c r="EO6" s="84"/>
      <c r="EP6" s="105"/>
      <c r="EQ6" s="105"/>
      <c r="ER6" s="84"/>
      <c r="ES6" s="84"/>
      <c r="ET6" s="84"/>
      <c r="EU6" s="84"/>
      <c r="EV6" s="84"/>
      <c r="EW6" s="105"/>
      <c r="EX6" s="105"/>
      <c r="EY6" s="84"/>
      <c r="EZ6" s="84"/>
      <c r="FA6" s="84"/>
      <c r="FB6" s="84"/>
      <c r="FC6" s="84"/>
      <c r="FD6" s="105"/>
      <c r="FE6" s="105"/>
      <c r="FF6" s="84"/>
      <c r="FG6" s="84"/>
      <c r="FH6" s="85"/>
      <c r="FI6" s="94"/>
      <c r="FJ6" s="84"/>
      <c r="FK6" s="105"/>
      <c r="FL6" s="105"/>
      <c r="FM6" s="84"/>
      <c r="FN6" s="84"/>
      <c r="FO6" s="84"/>
      <c r="FP6" s="84"/>
      <c r="FQ6" s="84"/>
      <c r="FR6" s="105"/>
      <c r="FS6" s="105"/>
      <c r="FT6" s="84"/>
      <c r="FU6" s="84"/>
      <c r="FV6" s="84"/>
      <c r="FW6" s="84"/>
      <c r="FX6" s="84"/>
      <c r="FY6" s="105"/>
      <c r="FZ6" s="105"/>
      <c r="GA6" s="84"/>
      <c r="GB6" s="84"/>
      <c r="GC6" s="84"/>
      <c r="GD6" s="84"/>
      <c r="GE6" s="84"/>
      <c r="GF6" s="105"/>
      <c r="GG6" s="105"/>
      <c r="GH6" s="84"/>
      <c r="GI6" s="108"/>
      <c r="GJ6" s="84"/>
      <c r="GK6" s="84"/>
      <c r="GL6" s="90"/>
      <c r="GM6" s="105"/>
      <c r="GN6" s="105"/>
      <c r="GO6" s="91"/>
    </row>
    <row r="7" spans="1:200" ht="0.75" customHeight="1" x14ac:dyDescent="0.2">
      <c r="B7" s="141"/>
      <c r="C7" s="142"/>
      <c r="D7" s="142"/>
      <c r="E7" s="143"/>
      <c r="F7" s="104"/>
      <c r="G7" s="4" t="str">
        <f>IF(D7="","",SUM(IF(#REF!&lt;4,IF(P7:FL7="x",1,0),0)))</f>
        <v/>
      </c>
      <c r="H7" s="5"/>
      <c r="I7" s="4" t="str">
        <f t="shared" ref="I7" si="6">IF(D7="","",COUNTIF(P7:FL7,"P1"))</f>
        <v/>
      </c>
      <c r="J7" s="6"/>
      <c r="K7" s="7" t="str">
        <f t="shared" ref="K7" si="7">IF(D7="","",COUNTIF(P7:FL7,"P2"))</f>
        <v/>
      </c>
      <c r="L7" s="8"/>
      <c r="M7" s="4" t="str">
        <f t="shared" ref="M7" si="8">IF(D7="","",COUNTIF(P7:FL7,"PA"))</f>
        <v/>
      </c>
      <c r="N7" s="6"/>
      <c r="O7" s="9">
        <f t="shared" ref="O7" si="9">COUNTIF(P7:FL7,"PA")</f>
        <v>0</v>
      </c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105"/>
      <c r="AR7" s="105"/>
      <c r="AS7" s="96"/>
      <c r="AT7" s="97"/>
      <c r="AU7" s="98"/>
      <c r="AV7" s="96"/>
      <c r="AW7" s="96"/>
      <c r="AX7" s="105"/>
      <c r="AY7" s="105"/>
      <c r="AZ7" s="96"/>
      <c r="BA7" s="96"/>
      <c r="BB7" s="96"/>
      <c r="BC7" s="96"/>
      <c r="BD7" s="96"/>
      <c r="BE7" s="105"/>
      <c r="BF7" s="105"/>
      <c r="BG7" s="96"/>
      <c r="BH7" s="96"/>
      <c r="BI7" s="107"/>
      <c r="BJ7" s="96"/>
      <c r="BK7" s="96"/>
      <c r="BL7" s="105"/>
      <c r="BM7" s="105"/>
      <c r="BN7" s="96"/>
      <c r="BO7" s="96"/>
      <c r="BP7" s="96"/>
      <c r="BQ7" s="96"/>
      <c r="BR7" s="96"/>
      <c r="BS7" s="105"/>
      <c r="BT7" s="105"/>
      <c r="BU7" s="96"/>
      <c r="BV7" s="97"/>
      <c r="BW7" s="98"/>
      <c r="BX7" s="96"/>
      <c r="BY7" s="98"/>
      <c r="BZ7" s="105"/>
      <c r="CA7" s="105"/>
      <c r="CB7" s="96"/>
      <c r="CC7" s="96"/>
      <c r="CD7" s="96"/>
      <c r="CE7" s="96"/>
      <c r="CF7" s="96"/>
      <c r="CG7" s="105"/>
      <c r="CH7" s="105"/>
      <c r="CI7" s="96"/>
      <c r="CJ7" s="96"/>
      <c r="CK7" s="96"/>
      <c r="CL7" s="96"/>
      <c r="CM7" s="96"/>
      <c r="CN7" s="105"/>
      <c r="CO7" s="105"/>
      <c r="CP7" s="96"/>
      <c r="CQ7" s="96"/>
      <c r="CR7" s="96"/>
      <c r="CS7" s="96"/>
      <c r="CT7" s="96"/>
      <c r="CU7" s="105"/>
      <c r="CV7" s="105"/>
      <c r="CW7" s="96"/>
      <c r="CX7" s="96"/>
      <c r="CY7" s="96"/>
      <c r="CZ7" s="96"/>
      <c r="DA7" s="97"/>
      <c r="DB7" s="105"/>
      <c r="DC7" s="105"/>
      <c r="DD7" s="99"/>
      <c r="DE7" s="100"/>
      <c r="DF7" s="100"/>
      <c r="DG7" s="100"/>
      <c r="DH7" s="100"/>
      <c r="DI7" s="105"/>
      <c r="DJ7" s="105"/>
      <c r="DK7" s="100"/>
      <c r="DL7" s="100"/>
      <c r="DM7" s="100"/>
      <c r="DN7" s="100"/>
      <c r="DO7" s="100"/>
      <c r="DP7" s="105"/>
      <c r="DQ7" s="105"/>
      <c r="DR7" s="100"/>
      <c r="DS7" s="100"/>
      <c r="DT7" s="100"/>
      <c r="DU7" s="100"/>
      <c r="DV7" s="100"/>
      <c r="DW7" s="105"/>
      <c r="DX7" s="105"/>
      <c r="DY7" s="100"/>
      <c r="DZ7" s="100"/>
      <c r="EA7" s="100"/>
      <c r="EB7" s="100"/>
      <c r="EC7" s="100"/>
      <c r="ED7" s="105"/>
      <c r="EE7" s="105"/>
      <c r="EF7" s="99"/>
      <c r="EG7" s="101"/>
      <c r="EH7" s="100"/>
      <c r="EI7" s="96"/>
      <c r="EJ7" s="100"/>
      <c r="EK7" s="105"/>
      <c r="EL7" s="105"/>
      <c r="EM7" s="100"/>
      <c r="EN7" s="100"/>
      <c r="EO7" s="100"/>
      <c r="EP7" s="100"/>
      <c r="EQ7" s="100"/>
      <c r="ER7" s="105"/>
      <c r="ES7" s="105"/>
      <c r="ET7" s="100"/>
      <c r="EU7" s="100"/>
      <c r="EV7" s="100"/>
      <c r="EW7" s="100"/>
      <c r="EX7" s="100"/>
      <c r="EY7" s="105"/>
      <c r="EZ7" s="105"/>
      <c r="FA7" s="100"/>
      <c r="FB7" s="100"/>
      <c r="FC7" s="100"/>
      <c r="FD7" s="100"/>
      <c r="FE7" s="100"/>
      <c r="FF7" s="105"/>
      <c r="FG7" s="105"/>
      <c r="FH7" s="100"/>
      <c r="FI7" s="100"/>
      <c r="FJ7" s="102"/>
      <c r="FK7" s="99"/>
      <c r="FL7" s="100"/>
      <c r="FM7" s="105"/>
      <c r="FN7" s="105"/>
      <c r="FO7" s="100"/>
      <c r="FP7" s="100"/>
      <c r="FQ7" s="100"/>
      <c r="FR7" s="100"/>
      <c r="FS7" s="100"/>
      <c r="FT7" s="105"/>
      <c r="FU7" s="105"/>
      <c r="FV7" s="100"/>
      <c r="FW7" s="100"/>
      <c r="FX7" s="100"/>
      <c r="FY7" s="100"/>
      <c r="FZ7" s="100"/>
      <c r="GA7" s="105"/>
      <c r="GB7" s="105"/>
      <c r="GC7" s="100"/>
      <c r="GD7" s="100"/>
      <c r="GE7" s="100"/>
      <c r="GF7" s="100"/>
      <c r="GG7" s="100"/>
      <c r="GH7" s="105"/>
      <c r="GI7" s="105"/>
      <c r="GJ7" s="100"/>
      <c r="GK7" s="109"/>
      <c r="GL7" s="100"/>
      <c r="GM7" s="100"/>
      <c r="GN7" s="101"/>
      <c r="GO7" s="105"/>
      <c r="GP7" s="105"/>
      <c r="GQ7" s="103"/>
    </row>
    <row r="8" spans="1:200" x14ac:dyDescent="0.2">
      <c r="E8" s="12"/>
    </row>
    <row r="9" spans="1:200" x14ac:dyDescent="0.2">
      <c r="E9" s="12"/>
    </row>
    <row r="10" spans="1:200" x14ac:dyDescent="0.2">
      <c r="E10" s="12"/>
    </row>
    <row r="11" spans="1:200" x14ac:dyDescent="0.2">
      <c r="B11" s="12"/>
      <c r="C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200" x14ac:dyDescent="0.2">
      <c r="B12" s="12"/>
      <c r="C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200" x14ac:dyDescent="0.2">
      <c r="B13" s="12"/>
      <c r="C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200" x14ac:dyDescent="0.2">
      <c r="B14" s="12"/>
      <c r="C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200" x14ac:dyDescent="0.2">
      <c r="B15" s="12"/>
      <c r="C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200" x14ac:dyDescent="0.2">
      <c r="B16" s="12"/>
      <c r="C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2:16" x14ac:dyDescent="0.2">
      <c r="B17" s="12"/>
      <c r="C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</sheetData>
  <dataConsolidate/>
  <mergeCells count="16">
    <mergeCell ref="B1:E2"/>
    <mergeCell ref="B3:E3"/>
    <mergeCell ref="B4:E4"/>
    <mergeCell ref="B5:E5"/>
    <mergeCell ref="B6:E6"/>
    <mergeCell ref="B7:E7"/>
    <mergeCell ref="AO4:CB4"/>
    <mergeCell ref="AU1:BY1"/>
    <mergeCell ref="BZ1:DC1"/>
    <mergeCell ref="AV3:BK3"/>
    <mergeCell ref="DD1:EH1"/>
    <mergeCell ref="FM1:GQ1"/>
    <mergeCell ref="EI1:FL1"/>
    <mergeCell ref="P1:AT1"/>
    <mergeCell ref="T4:V4"/>
    <mergeCell ref="CE3:CM3"/>
  </mergeCells>
  <conditionalFormatting sqref="BE5:BI6 AX5:BB6 CC4:CD4 BS5:BW6 BL5:BP6 W4:AN4 AZ7:BD7 BG7:BK7 BN7:BR7 BU7:BY7 N4:T4 N3:AU3 BL3:CD3 BZ5:CD6 CN3:GO6 P7:AW7 N5:AU6 CB7:GQ7 CE4:CM6">
    <cfRule type="cellIs" dxfId="181" priority="1436" operator="equal">
      <formula>"PH"</formula>
    </cfRule>
    <cfRule type="cellIs" dxfId="180" priority="1437" operator="equal">
      <formula>"PA"</formula>
    </cfRule>
    <cfRule type="cellIs" dxfId="179" priority="1438" operator="equal">
      <formula>"X"</formula>
    </cfRule>
    <cfRule type="cellIs" dxfId="178" priority="1439" operator="equal">
      <formula>"HIA"</formula>
    </cfRule>
    <cfRule type="cellIs" dxfId="177" priority="1440" operator="equal">
      <formula>"ACT GRS"</formula>
    </cfRule>
    <cfRule type="cellIs" dxfId="176" priority="1441" operator="equal">
      <formula>"MISSION"</formula>
    </cfRule>
    <cfRule type="cellIs" dxfId="175" priority="1442" operator="equal">
      <formula>"OPEX"</formula>
    </cfRule>
    <cfRule type="cellIs" dxfId="174" priority="1443" operator="equal">
      <formula>"AM"</formula>
    </cfRule>
    <cfRule type="cellIs" dxfId="173" priority="1444" operator="equal">
      <formula>"MCD"</formula>
    </cfRule>
    <cfRule type="cellIs" dxfId="172" priority="1445" operator="equal">
      <formula>"PLD"</formula>
    </cfRule>
  </conditionalFormatting>
  <conditionalFormatting sqref="P2:GQ2">
    <cfRule type="expression" dxfId="171" priority="1">
      <formula>P2=TODAY()</formula>
    </cfRule>
    <cfRule type="expression" dxfId="170" priority="1434">
      <formula>COUNTIF(FERIES,P2)=1</formula>
    </cfRule>
    <cfRule type="expression" dxfId="169" priority="1435">
      <formula>WEEKDAY(P2,2)&gt;5</formula>
    </cfRule>
  </conditionalFormatting>
  <conditionalFormatting sqref="AO4">
    <cfRule type="cellIs" dxfId="168" priority="1394" operator="equal">
      <formula>"PH"</formula>
    </cfRule>
    <cfRule type="cellIs" dxfId="167" priority="1395" operator="equal">
      <formula>"PA"</formula>
    </cfRule>
    <cfRule type="cellIs" dxfId="166" priority="1396" operator="equal">
      <formula>"X"</formula>
    </cfRule>
    <cfRule type="cellIs" dxfId="165" priority="1397" operator="equal">
      <formula>"HIA"</formula>
    </cfRule>
    <cfRule type="cellIs" dxfId="164" priority="1398" operator="equal">
      <formula>"ACT GRS"</formula>
    </cfRule>
    <cfRule type="cellIs" dxfId="163" priority="1399" operator="equal">
      <formula>"MISSION"</formula>
    </cfRule>
    <cfRule type="cellIs" dxfId="162" priority="1400" operator="equal">
      <formula>"OPEX"</formula>
    </cfRule>
    <cfRule type="cellIs" dxfId="161" priority="1401" operator="equal">
      <formula>"AM"</formula>
    </cfRule>
    <cfRule type="cellIs" dxfId="160" priority="1402" operator="equal">
      <formula>"MCD"</formula>
    </cfRule>
    <cfRule type="cellIs" dxfId="159" priority="1403" operator="equal">
      <formula>"PLD"</formula>
    </cfRule>
  </conditionalFormatting>
  <conditionalFormatting sqref="AV5:AW6 AV3 AX7:AY7">
    <cfRule type="cellIs" dxfId="158" priority="1314" operator="equal">
      <formula>"PH"</formula>
    </cfRule>
    <cfRule type="cellIs" dxfId="157" priority="1315" operator="equal">
      <formula>"PA"</formula>
    </cfRule>
    <cfRule type="cellIs" dxfId="156" priority="1316" operator="equal">
      <formula>"X"</formula>
    </cfRule>
    <cfRule type="cellIs" dxfId="155" priority="1317" operator="equal">
      <formula>"HIA"</formula>
    </cfRule>
    <cfRule type="cellIs" dxfId="154" priority="1318" operator="equal">
      <formula>"ACT GRS"</formula>
    </cfRule>
    <cfRule type="cellIs" dxfId="153" priority="1319" operator="equal">
      <formula>"MISSION"</formula>
    </cfRule>
    <cfRule type="cellIs" dxfId="152" priority="1320" operator="equal">
      <formula>"OPEX"</formula>
    </cfRule>
    <cfRule type="cellIs" dxfId="151" priority="1321" operator="equal">
      <formula>"AM"</formula>
    </cfRule>
    <cfRule type="cellIs" dxfId="150" priority="1322" operator="equal">
      <formula>"MCD"</formula>
    </cfRule>
    <cfRule type="cellIs" dxfId="149" priority="1323" operator="equal">
      <formula>"PLD"</formula>
    </cfRule>
  </conditionalFormatting>
  <conditionalFormatting sqref="BC5:BD6 BE7:BF7">
    <cfRule type="cellIs" dxfId="148" priority="1274" operator="equal">
      <formula>"PH"</formula>
    </cfRule>
    <cfRule type="cellIs" dxfId="147" priority="1275" operator="equal">
      <formula>"PA"</formula>
    </cfRule>
    <cfRule type="cellIs" dxfId="146" priority="1276" operator="equal">
      <formula>"X"</formula>
    </cfRule>
    <cfRule type="cellIs" dxfId="145" priority="1277" operator="equal">
      <formula>"HIA"</formula>
    </cfRule>
    <cfRule type="cellIs" dxfId="144" priority="1278" operator="equal">
      <formula>"ACT GRS"</formula>
    </cfRule>
    <cfRule type="cellIs" dxfId="143" priority="1279" operator="equal">
      <formula>"MISSION"</formula>
    </cfRule>
    <cfRule type="cellIs" dxfId="142" priority="1280" operator="equal">
      <formula>"OPEX"</formula>
    </cfRule>
    <cfRule type="cellIs" dxfId="141" priority="1281" operator="equal">
      <formula>"AM"</formula>
    </cfRule>
    <cfRule type="cellIs" dxfId="140" priority="1282" operator="equal">
      <formula>"MCD"</formula>
    </cfRule>
    <cfRule type="cellIs" dxfId="139" priority="1283" operator="equal">
      <formula>"PLD"</formula>
    </cfRule>
  </conditionalFormatting>
  <conditionalFormatting sqref="BJ5:BK6 BL7:BM7">
    <cfRule type="cellIs" dxfId="138" priority="1234" operator="equal">
      <formula>"PH"</formula>
    </cfRule>
    <cfRule type="cellIs" dxfId="137" priority="1235" operator="equal">
      <formula>"PA"</formula>
    </cfRule>
    <cfRule type="cellIs" dxfId="136" priority="1236" operator="equal">
      <formula>"X"</formula>
    </cfRule>
    <cfRule type="cellIs" dxfId="135" priority="1237" operator="equal">
      <formula>"HIA"</formula>
    </cfRule>
    <cfRule type="cellIs" dxfId="134" priority="1238" operator="equal">
      <formula>"ACT GRS"</formula>
    </cfRule>
    <cfRule type="cellIs" dxfId="133" priority="1239" operator="equal">
      <formula>"MISSION"</formula>
    </cfRule>
    <cfRule type="cellIs" dxfId="132" priority="1240" operator="equal">
      <formula>"OPEX"</formula>
    </cfRule>
    <cfRule type="cellIs" dxfId="131" priority="1241" operator="equal">
      <formula>"AM"</formula>
    </cfRule>
    <cfRule type="cellIs" dxfId="130" priority="1242" operator="equal">
      <formula>"MCD"</formula>
    </cfRule>
    <cfRule type="cellIs" dxfId="129" priority="1243" operator="equal">
      <formula>"PLD"</formula>
    </cfRule>
  </conditionalFormatting>
  <conditionalFormatting sqref="BQ5:BR6 BS7:BT7">
    <cfRule type="cellIs" dxfId="128" priority="1214" operator="equal">
      <formula>"PH"</formula>
    </cfRule>
    <cfRule type="cellIs" dxfId="127" priority="1215" operator="equal">
      <formula>"PA"</formula>
    </cfRule>
    <cfRule type="cellIs" dxfId="126" priority="1216" operator="equal">
      <formula>"X"</formula>
    </cfRule>
    <cfRule type="cellIs" dxfId="125" priority="1217" operator="equal">
      <formula>"HIA"</formula>
    </cfRule>
    <cfRule type="cellIs" dxfId="124" priority="1218" operator="equal">
      <formula>"ACT GRS"</formula>
    </cfRule>
    <cfRule type="cellIs" dxfId="123" priority="1219" operator="equal">
      <formula>"MISSION"</formula>
    </cfRule>
    <cfRule type="cellIs" dxfId="122" priority="1220" operator="equal">
      <formula>"OPEX"</formula>
    </cfRule>
    <cfRule type="cellIs" dxfId="121" priority="1221" operator="equal">
      <formula>"AM"</formula>
    </cfRule>
    <cfRule type="cellIs" dxfId="120" priority="1222" operator="equal">
      <formula>"MCD"</formula>
    </cfRule>
    <cfRule type="cellIs" dxfId="119" priority="1223" operator="equal">
      <formula>"PLD"</formula>
    </cfRule>
  </conditionalFormatting>
  <conditionalFormatting sqref="BX5:BY6 BZ7:CA7">
    <cfRule type="cellIs" dxfId="118" priority="1184" operator="equal">
      <formula>"PH"</formula>
    </cfRule>
    <cfRule type="cellIs" dxfId="117" priority="1185" operator="equal">
      <formula>"PA"</formula>
    </cfRule>
    <cfRule type="cellIs" dxfId="116" priority="1186" operator="equal">
      <formula>"X"</formula>
    </cfRule>
    <cfRule type="cellIs" dxfId="115" priority="1187" operator="equal">
      <formula>"HIA"</formula>
    </cfRule>
    <cfRule type="cellIs" dxfId="114" priority="1188" operator="equal">
      <formula>"ACT GRS"</formula>
    </cfRule>
    <cfRule type="cellIs" dxfId="113" priority="1189" operator="equal">
      <formula>"MISSION"</formula>
    </cfRule>
    <cfRule type="cellIs" dxfId="112" priority="1190" operator="equal">
      <formula>"OPEX"</formula>
    </cfRule>
    <cfRule type="cellIs" dxfId="111" priority="1191" operator="equal">
      <formula>"AM"</formula>
    </cfRule>
    <cfRule type="cellIs" dxfId="110" priority="1192" operator="equal">
      <formula>"MCD"</formula>
    </cfRule>
    <cfRule type="cellIs" dxfId="109" priority="1193" operator="equal">
      <formula>"PLD"</formula>
    </cfRule>
  </conditionalFormatting>
  <conditionalFormatting sqref="CE3">
    <cfRule type="cellIs" dxfId="108" priority="1154" operator="equal">
      <formula>"PH"</formula>
    </cfRule>
    <cfRule type="cellIs" dxfId="107" priority="1155" operator="equal">
      <formula>"PA"</formula>
    </cfRule>
    <cfRule type="cellIs" dxfId="106" priority="1156" operator="equal">
      <formula>"X"</formula>
    </cfRule>
    <cfRule type="cellIs" dxfId="105" priority="1157" operator="equal">
      <formula>"HIA"</formula>
    </cfRule>
    <cfRule type="cellIs" dxfId="104" priority="1158" operator="equal">
      <formula>"ACT GRS"</formula>
    </cfRule>
    <cfRule type="cellIs" dxfId="103" priority="1159" operator="equal">
      <formula>"MISSION"</formula>
    </cfRule>
    <cfRule type="cellIs" dxfId="102" priority="1160" operator="equal">
      <formula>"OPEX"</formula>
    </cfRule>
    <cfRule type="cellIs" dxfId="101" priority="1161" operator="equal">
      <formula>"AM"</formula>
    </cfRule>
    <cfRule type="cellIs" dxfId="100" priority="1162" operator="equal">
      <formula>"MCD"</formula>
    </cfRule>
    <cfRule type="cellIs" dxfId="99" priority="1163" operator="equal">
      <formula>"PLD"</formula>
    </cfRule>
  </conditionalFormatting>
  <conditionalFormatting sqref="N3:CE3 CN3:GO3 P7:GQ7 N4:GO6">
    <cfRule type="cellIs" dxfId="88" priority="2" operator="equal">
      <formula>"JDC"</formula>
    </cfRule>
  </conditionalFormatting>
  <printOptions horizontalCentered="1" verticalCentered="1"/>
  <pageMargins left="0" right="0" top="0" bottom="0" header="0" footer="0"/>
  <pageSetup paperSize="9" scale="63" fitToWidth="0" orientation="landscape" r:id="rId1"/>
  <headerFooter alignWithMargins="0"/>
  <colBreaks count="5" manualBreakCount="5">
    <brk id="46" max="56" man="1"/>
    <brk id="77" max="56" man="1"/>
    <brk id="107" max="56" man="1"/>
    <brk id="138" max="56" man="1"/>
    <brk id="168" max="56" man="1"/>
  </colBreak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AW5:BY6 P3:S6 AP3:AV3 U3:V3 BL3:CB3 N3:O6 CN3:GO6 CC3:CE6 W3:AO6 T3:T6 U5:V6 AP5:AV6 BZ5:CB6 CF4:CM6 P7:GQ7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P384"/>
  <sheetViews>
    <sheetView topLeftCell="C1" zoomScale="85" zoomScaleNormal="85" zoomScaleSheetLayoutView="85" workbookViewId="0">
      <pane xSplit="11" ySplit="11" topLeftCell="N105" activePane="bottomRight" state="frozen"/>
      <selection activeCell="C1" sqref="C1"/>
      <selection pane="topRight" activeCell="N1" sqref="N1"/>
      <selection pane="bottomLeft" activeCell="C12" sqref="C12"/>
      <selection pane="bottomRight" activeCell="F114" sqref="F114"/>
    </sheetView>
  </sheetViews>
  <sheetFormatPr baseColWidth="10" defaultColWidth="11.42578125" defaultRowHeight="12.75" x14ac:dyDescent="0.2"/>
  <cols>
    <col min="1" max="2" width="11.42578125" style="24" hidden="1" customWidth="1"/>
    <col min="3" max="3" width="26.5703125" style="21" customWidth="1"/>
    <col min="4" max="4" width="34.140625" style="18" customWidth="1"/>
    <col min="5" max="5" width="23.140625" style="18" customWidth="1"/>
    <col min="6" max="6" width="44.85546875" style="18" customWidth="1"/>
    <col min="7" max="7" width="21.5703125" style="75" bestFit="1" customWidth="1"/>
    <col min="8" max="8" width="17.85546875" style="75" customWidth="1"/>
    <col min="9" max="9" width="20" style="24" customWidth="1"/>
    <col min="10" max="10" width="19.140625" style="17" customWidth="1"/>
    <col min="11" max="11" width="19" style="17" customWidth="1"/>
    <col min="12" max="16384" width="11.42578125" style="17"/>
  </cols>
  <sheetData>
    <row r="1" spans="1:11" ht="20.25" x14ac:dyDescent="0.2">
      <c r="C1" s="120"/>
      <c r="D1" s="120"/>
      <c r="E1" s="120"/>
      <c r="F1" s="120"/>
      <c r="G1" s="120"/>
      <c r="H1" s="120"/>
      <c r="J1" s="121" t="s">
        <v>15</v>
      </c>
      <c r="K1" s="122"/>
    </row>
    <row r="2" spans="1:11" x14ac:dyDescent="0.2">
      <c r="C2" s="24"/>
      <c r="D2" s="24"/>
      <c r="E2" s="24"/>
      <c r="F2" s="24"/>
      <c r="G2" s="24"/>
      <c r="H2" s="24"/>
      <c r="J2" s="25">
        <v>43192</v>
      </c>
      <c r="K2" s="26" t="s">
        <v>16</v>
      </c>
    </row>
    <row r="3" spans="1:11" x14ac:dyDescent="0.2">
      <c r="C3" s="24"/>
      <c r="D3" s="24"/>
      <c r="E3" s="24"/>
      <c r="F3" s="24"/>
      <c r="G3" s="24"/>
      <c r="H3" s="24"/>
      <c r="J3" s="27">
        <v>43221</v>
      </c>
      <c r="K3" s="28" t="s">
        <v>1</v>
      </c>
    </row>
    <row r="4" spans="1:11" ht="20.25" x14ac:dyDescent="0.2">
      <c r="C4" s="29"/>
      <c r="D4" s="29"/>
      <c r="E4" s="29"/>
      <c r="F4" s="29"/>
      <c r="G4" s="29"/>
      <c r="H4" s="29"/>
      <c r="J4" s="30">
        <v>43228</v>
      </c>
      <c r="K4" s="28" t="s">
        <v>2</v>
      </c>
    </row>
    <row r="5" spans="1:11" x14ac:dyDescent="0.2">
      <c r="C5" s="123" t="s">
        <v>17</v>
      </c>
      <c r="D5" s="124"/>
      <c r="E5" s="124"/>
      <c r="F5" s="124"/>
      <c r="G5" s="124"/>
      <c r="H5" s="125"/>
      <c r="J5" s="31">
        <v>43230</v>
      </c>
      <c r="K5" s="32" t="s">
        <v>3</v>
      </c>
    </row>
    <row r="6" spans="1:11" x14ac:dyDescent="0.2">
      <c r="C6" s="126"/>
      <c r="D6" s="127"/>
      <c r="E6" s="127"/>
      <c r="F6" s="127"/>
      <c r="G6" s="127"/>
      <c r="H6" s="128"/>
      <c r="J6" s="33">
        <v>43241</v>
      </c>
      <c r="K6" s="32" t="s">
        <v>18</v>
      </c>
    </row>
    <row r="7" spans="1:11" x14ac:dyDescent="0.2">
      <c r="C7" s="129" t="s">
        <v>9</v>
      </c>
      <c r="D7" s="132" t="s">
        <v>10</v>
      </c>
      <c r="E7" s="19" t="s">
        <v>19</v>
      </c>
      <c r="F7" s="19" t="s">
        <v>20</v>
      </c>
      <c r="G7" s="134" t="s">
        <v>21</v>
      </c>
      <c r="H7" s="135"/>
      <c r="J7" s="34">
        <v>43295</v>
      </c>
      <c r="K7" s="28" t="s">
        <v>22</v>
      </c>
    </row>
    <row r="8" spans="1:11" x14ac:dyDescent="0.2">
      <c r="C8" s="130"/>
      <c r="D8" s="133"/>
      <c r="E8" s="20" t="s">
        <v>11</v>
      </c>
      <c r="F8" s="20" t="s">
        <v>11</v>
      </c>
      <c r="G8" s="23" t="s">
        <v>19</v>
      </c>
      <c r="H8" s="23" t="s">
        <v>20</v>
      </c>
      <c r="J8" s="34">
        <v>43327</v>
      </c>
      <c r="K8" s="28" t="s">
        <v>4</v>
      </c>
    </row>
    <row r="9" spans="1:11" x14ac:dyDescent="0.2">
      <c r="C9" s="130"/>
      <c r="D9" s="136" t="s">
        <v>23</v>
      </c>
      <c r="E9" s="19" t="s">
        <v>12</v>
      </c>
      <c r="F9" s="138" t="s">
        <v>13</v>
      </c>
      <c r="G9" s="23" t="s">
        <v>11</v>
      </c>
      <c r="H9" s="23" t="s">
        <v>11</v>
      </c>
      <c r="J9" s="34">
        <v>43405</v>
      </c>
      <c r="K9" s="28" t="s">
        <v>5</v>
      </c>
    </row>
    <row r="10" spans="1:11" x14ac:dyDescent="0.2">
      <c r="C10" s="130"/>
      <c r="D10" s="136"/>
      <c r="E10" s="20" t="s">
        <v>14</v>
      </c>
      <c r="F10" s="139"/>
      <c r="G10" s="23"/>
      <c r="H10" s="23"/>
      <c r="J10" s="34">
        <v>43415</v>
      </c>
      <c r="K10" s="28" t="s">
        <v>6</v>
      </c>
    </row>
    <row r="11" spans="1:11" x14ac:dyDescent="0.2">
      <c r="C11" s="131"/>
      <c r="D11" s="137"/>
      <c r="E11" s="20"/>
      <c r="F11" s="140"/>
      <c r="G11" s="35"/>
      <c r="H11" s="35"/>
      <c r="J11" s="36">
        <v>43459</v>
      </c>
      <c r="K11" s="28" t="s">
        <v>7</v>
      </c>
    </row>
    <row r="12" spans="1:11" x14ac:dyDescent="0.2">
      <c r="A12" s="37" t="str">
        <f t="shared" ref="A12:A75" si="0">IF(B12="lundi","semaine",IF(B12="mardi","semaine",IF(B12="mercredi","semaine",IF(B12="jeudi","jeudi",IF(B12="vendredi","vendredi",IF(B12="samedi","début",IF(B12="dimanche","dimanche")))))))</f>
        <v>début</v>
      </c>
      <c r="B12" s="37" t="str">
        <f t="shared" ref="B12:B75" si="1">PROPER(TEXT(C12,"jjjj"))</f>
        <v>Samedi</v>
      </c>
      <c r="C12" s="38"/>
      <c r="D12" s="39"/>
      <c r="E12" s="40">
        <v>1</v>
      </c>
      <c r="F12" s="41">
        <v>43101</v>
      </c>
      <c r="G12" s="41"/>
      <c r="H12" s="41"/>
    </row>
    <row r="13" spans="1:11" x14ac:dyDescent="0.2">
      <c r="A13" s="37" t="str">
        <f t="shared" si="0"/>
        <v>semaine</v>
      </c>
      <c r="B13" s="37" t="str">
        <f t="shared" si="1"/>
        <v>Lundi</v>
      </c>
      <c r="C13" s="38">
        <f>DATE(2018,1,1)</f>
        <v>43101</v>
      </c>
      <c r="D13" s="39"/>
      <c r="E13" s="41"/>
      <c r="F13" s="41"/>
      <c r="G13" s="41"/>
      <c r="H13" s="41"/>
    </row>
    <row r="14" spans="1:11" x14ac:dyDescent="0.2">
      <c r="A14" s="37" t="str">
        <f t="shared" si="0"/>
        <v>semaine</v>
      </c>
      <c r="B14" s="37" t="str">
        <f t="shared" si="1"/>
        <v>Mardi</v>
      </c>
      <c r="C14" s="38">
        <f>C13+1</f>
        <v>43102</v>
      </c>
      <c r="D14" s="39"/>
      <c r="E14" s="41"/>
      <c r="F14" s="41"/>
      <c r="G14" s="41"/>
      <c r="H14" s="41"/>
    </row>
    <row r="15" spans="1:11" x14ac:dyDescent="0.2">
      <c r="A15" s="37" t="str">
        <f t="shared" si="0"/>
        <v>semaine</v>
      </c>
      <c r="B15" s="37" t="str">
        <f t="shared" si="1"/>
        <v>Mercredi</v>
      </c>
      <c r="C15" s="42">
        <f>C14+1</f>
        <v>43103</v>
      </c>
      <c r="D15" s="43" t="s">
        <v>24</v>
      </c>
      <c r="E15" s="44" t="e">
        <f>IF(ISNA(CONCATENATE(LOOKUP("p",#REF!,#REF!)," ",LOOKUP("p",#REF!,#REF!))),"",CONCATENATE(LOOKUP("p",#REF!,#REF!)," ",LOOKUP("p",#REF!,#REF!)))</f>
        <v>#REF!</v>
      </c>
      <c r="F15" s="44" t="e">
        <f>IF(ISNA(CONCATENATE(LOOKUP("x",#REF!,#REF!)," ",LOOKUP("x",#REF!,#REF!))),"",CONCATENATE(LOOKUP("x",#REF!,#REF!)," ",LOOKUP("x",#REF!,#REF!)))</f>
        <v>#REF!</v>
      </c>
      <c r="G15" s="44" t="s">
        <v>27</v>
      </c>
      <c r="H15" s="44" t="s">
        <v>28</v>
      </c>
    </row>
    <row r="16" spans="1:11" x14ac:dyDescent="0.2">
      <c r="A16" s="37" t="str">
        <f t="shared" si="0"/>
        <v>jeudi</v>
      </c>
      <c r="B16" s="37" t="str">
        <f t="shared" si="1"/>
        <v>Jeudi</v>
      </c>
      <c r="C16" s="42">
        <f t="shared" ref="C16:C28" si="2">C15+1</f>
        <v>43104</v>
      </c>
      <c r="D16" s="43" t="s">
        <v>24</v>
      </c>
      <c r="E16" s="44" t="e">
        <f>IF(ISNA(CONCATENATE(LOOKUP("x",#REF!,#REF!)," ",LOOKUP("x",#REF!,#REF!))),"",CONCATENATE(LOOKUP("x",#REF!,#REF!)," ",LOOKUP("x",#REF!,#REF!)))</f>
        <v>#REF!</v>
      </c>
      <c r="F16" s="44" t="e">
        <f>IF(ISNA(CONCATENATE(LOOKUP("x",#REF!,#REF!)," ",LOOKUP("x",#REF!,#REF!))),"",CONCATENATE(LOOKUP("x",#REF!,#REF!)," ",LOOKUP("x",#REF!,#REF!)))</f>
        <v>#REF!</v>
      </c>
      <c r="G16" s="44" t="s">
        <v>29</v>
      </c>
      <c r="H16" s="44" t="s">
        <v>30</v>
      </c>
    </row>
    <row r="17" spans="1:11" s="22" customFormat="1" x14ac:dyDescent="0.2">
      <c r="A17" s="37" t="str">
        <f t="shared" si="0"/>
        <v>vendredi</v>
      </c>
      <c r="B17" s="37" t="str">
        <f t="shared" si="1"/>
        <v>Vendredi</v>
      </c>
      <c r="C17" s="42">
        <f t="shared" si="2"/>
        <v>43105</v>
      </c>
      <c r="D17" s="45"/>
      <c r="E17" s="44"/>
      <c r="F17" s="44"/>
      <c r="G17" s="44"/>
      <c r="H17" s="44"/>
      <c r="I17" s="46"/>
      <c r="J17" s="17"/>
      <c r="K17" s="17"/>
    </row>
    <row r="18" spans="1:11" s="21" customFormat="1" x14ac:dyDescent="0.2">
      <c r="A18" s="37" t="str">
        <f t="shared" si="0"/>
        <v>début</v>
      </c>
      <c r="B18" s="37" t="str">
        <f t="shared" si="1"/>
        <v>Samedi</v>
      </c>
      <c r="C18" s="42">
        <f t="shared" si="2"/>
        <v>43106</v>
      </c>
      <c r="D18" s="45"/>
      <c r="E18" s="47">
        <f>E12+1</f>
        <v>2</v>
      </c>
      <c r="F18" s="44"/>
      <c r="G18" s="44"/>
      <c r="H18" s="44"/>
      <c r="I18" s="37"/>
      <c r="J18" s="17"/>
      <c r="K18" s="17"/>
    </row>
    <row r="19" spans="1:11" x14ac:dyDescent="0.2">
      <c r="A19" s="37" t="str">
        <f t="shared" si="0"/>
        <v>dimanche</v>
      </c>
      <c r="B19" s="37" t="str">
        <f t="shared" si="1"/>
        <v>Dimanche</v>
      </c>
      <c r="C19" s="42">
        <f t="shared" si="2"/>
        <v>43107</v>
      </c>
      <c r="D19" s="45" t="s">
        <v>24</v>
      </c>
      <c r="E19" s="44" t="e">
        <f>IF(ISNA(CONCATENATE(LOOKUP("p",#REF!,#REF!)," ",LOOKUP("p",#REF!,#REF!))),"",CONCATENATE(LOOKUP("p",#REF!,#REF!)," ",LOOKUP("p",#REF!,#REF!)))</f>
        <v>#REF!</v>
      </c>
      <c r="F19" s="44" t="e">
        <f>IF(ISNA(CONCATENATE(LOOKUP("p",#REF!,#REF!)," ",LOOKUP("p",#REF!,#REF!))),"",CONCATENATE(LOOKUP("p",#REF!,#REF!)," ",LOOKUP("p",#REF!,#REF!)))</f>
        <v>#REF!</v>
      </c>
      <c r="G19" s="44" t="s">
        <v>32</v>
      </c>
      <c r="H19" s="44" t="s">
        <v>33</v>
      </c>
    </row>
    <row r="20" spans="1:11" x14ac:dyDescent="0.2">
      <c r="A20" s="37" t="str">
        <f t="shared" si="0"/>
        <v>semaine</v>
      </c>
      <c r="B20" s="37" t="str">
        <f t="shared" si="1"/>
        <v>Lundi</v>
      </c>
      <c r="C20" s="42">
        <f t="shared" si="2"/>
        <v>43108</v>
      </c>
      <c r="D20" s="45" t="s">
        <v>24</v>
      </c>
      <c r="E20" s="44" t="e">
        <f>IF(ISNA(CONCATENATE(LOOKUP("p",#REF!,#REF!)," ",LOOKUP("p",#REF!,#REF!))),"",CONCATENATE(LOOKUP("p",#REF!,#REF!)," ",LOOKUP("p",#REF!,#REF!)))</f>
        <v>#REF!</v>
      </c>
      <c r="F20" s="44" t="e">
        <f>IF(ISNA(CONCATENATE(LOOKUP("p",#REF!,#REF!)," ",LOOKUP("p",#REF!,#REF!))),"",CONCATENATE(LOOKUP("p",#REF!,#REF!)," ",LOOKUP("p",#REF!,#REF!)))</f>
        <v>#REF!</v>
      </c>
      <c r="G20" s="44" t="s">
        <v>32</v>
      </c>
      <c r="H20" s="44" t="s">
        <v>33</v>
      </c>
    </row>
    <row r="21" spans="1:11" x14ac:dyDescent="0.2">
      <c r="A21" s="37" t="str">
        <f t="shared" si="0"/>
        <v>semaine</v>
      </c>
      <c r="B21" s="37" t="str">
        <f t="shared" si="1"/>
        <v>Mardi</v>
      </c>
      <c r="C21" s="42">
        <f t="shared" si="2"/>
        <v>43109</v>
      </c>
      <c r="D21" s="45" t="s">
        <v>24</v>
      </c>
      <c r="E21" s="44" t="e">
        <f>IF(ISNA(CONCATENATE(LOOKUP("p",#REF!,#REF!)," ",LOOKUP("p",#REF!,#REF!))),"",CONCATENATE(LOOKUP("p",#REF!,#REF!)," ",LOOKUP("p",#REF!,#REF!)))</f>
        <v>#REF!</v>
      </c>
      <c r="F21" s="44" t="e">
        <f>IF(ISNA(CONCATENATE(LOOKUP("p",#REF!,#REF!)," ",LOOKUP("p",#REF!,#REF!))),"",CONCATENATE(LOOKUP("p",#REF!,#REF!)," ",LOOKUP("p",#REF!,#REF!)))</f>
        <v>#REF!</v>
      </c>
      <c r="G21" s="44" t="s">
        <v>32</v>
      </c>
      <c r="H21" s="44" t="s">
        <v>33</v>
      </c>
    </row>
    <row r="22" spans="1:11" x14ac:dyDescent="0.2">
      <c r="A22" s="37" t="str">
        <f t="shared" si="0"/>
        <v>semaine</v>
      </c>
      <c r="B22" s="37" t="str">
        <f t="shared" si="1"/>
        <v>Mercredi</v>
      </c>
      <c r="C22" s="42">
        <f t="shared" si="2"/>
        <v>43110</v>
      </c>
      <c r="D22" s="45" t="s">
        <v>24</v>
      </c>
      <c r="E22" s="44" t="e">
        <f>IF(ISNA(CONCATENATE(LOOKUP("p",#REF!,#REF!)," ",LOOKUP("p",#REF!,#REF!))),"",CONCATENATE(LOOKUP("p",#REF!,#REF!)," ",LOOKUP("p",#REF!,#REF!)))</f>
        <v>#REF!</v>
      </c>
      <c r="F22" s="44" t="e">
        <f>IF(ISNA(CONCATENATE(LOOKUP("p",#REF!,#REF!)," ",LOOKUP("p",#REF!,#REF!))),"",CONCATENATE(LOOKUP("p",#REF!,#REF!)," ",LOOKUP("p",#REF!,#REF!)))</f>
        <v>#REF!</v>
      </c>
      <c r="G22" s="44" t="s">
        <v>32</v>
      </c>
      <c r="H22" s="44" t="s">
        <v>33</v>
      </c>
    </row>
    <row r="23" spans="1:11" s="22" customFormat="1" x14ac:dyDescent="0.2">
      <c r="A23" s="37" t="str">
        <f t="shared" si="0"/>
        <v>jeudi</v>
      </c>
      <c r="B23" s="37" t="str">
        <f t="shared" si="1"/>
        <v>Jeudi</v>
      </c>
      <c r="C23" s="42">
        <f t="shared" si="2"/>
        <v>43111</v>
      </c>
      <c r="D23" s="45" t="s">
        <v>24</v>
      </c>
      <c r="E23" s="44" t="e">
        <f>IF(ISNA(CONCATENATE(LOOKUP("p",#REF!,#REF!)," ",LOOKUP("p",#REF!,#REF!))),"",CONCATENATE(LOOKUP("p",#REF!,#REF!)," ",LOOKUP("p",#REF!,#REF!)))</f>
        <v>#REF!</v>
      </c>
      <c r="F23" s="44" t="e">
        <f>IF(ISNA(CONCATENATE(LOOKUP("p",#REF!,#REF!)," ",LOOKUP("p",#REF!,#REF!))),"",CONCATENATE(LOOKUP("p",#REF!,#REF!)," ",LOOKUP("p",#REF!,#REF!)))</f>
        <v>#REF!</v>
      </c>
      <c r="G23" s="44" t="s">
        <v>32</v>
      </c>
      <c r="H23" s="44" t="s">
        <v>33</v>
      </c>
      <c r="I23" s="46"/>
      <c r="J23" s="17"/>
      <c r="K23" s="17"/>
    </row>
    <row r="24" spans="1:11" x14ac:dyDescent="0.2">
      <c r="A24" s="37" t="str">
        <f t="shared" si="0"/>
        <v>vendredi</v>
      </c>
      <c r="B24" s="37" t="str">
        <f t="shared" si="1"/>
        <v>Vendredi</v>
      </c>
      <c r="C24" s="42">
        <f t="shared" si="2"/>
        <v>43112</v>
      </c>
      <c r="D24" s="45"/>
      <c r="E24" s="44"/>
      <c r="F24" s="44"/>
      <c r="G24" s="44"/>
      <c r="H24" s="44"/>
    </row>
    <row r="25" spans="1:11" x14ac:dyDescent="0.2">
      <c r="A25" s="37" t="str">
        <f t="shared" si="0"/>
        <v>début</v>
      </c>
      <c r="B25" s="37" t="str">
        <f t="shared" si="1"/>
        <v>Samedi</v>
      </c>
      <c r="C25" s="42">
        <f t="shared" si="2"/>
        <v>43113</v>
      </c>
      <c r="D25" s="45"/>
      <c r="E25" s="47">
        <f>E18+1</f>
        <v>3</v>
      </c>
      <c r="F25" s="44"/>
      <c r="G25" s="44"/>
      <c r="H25" s="44"/>
    </row>
    <row r="26" spans="1:11" x14ac:dyDescent="0.2">
      <c r="A26" s="37" t="str">
        <f t="shared" si="0"/>
        <v>dimanche</v>
      </c>
      <c r="B26" s="37" t="str">
        <f t="shared" si="1"/>
        <v>Dimanche</v>
      </c>
      <c r="C26" s="42">
        <f t="shared" si="2"/>
        <v>43114</v>
      </c>
      <c r="D26" s="45" t="s">
        <v>38</v>
      </c>
      <c r="E26" s="44" t="e">
        <f>IF(ISNA(CONCATENATE(LOOKUP("p",#REF!,#REF!)," ",LOOKUP("p",#REF!,#REF!))),"",CONCATENATE(LOOKUP("p",#REF!,#REF!)," ",LOOKUP("p",#REF!,#REF!)))</f>
        <v>#REF!</v>
      </c>
      <c r="F26" s="44" t="e">
        <f>IF(ISNA(CONCATENATE(LOOKUP("p",#REF!,#REF!)," ",LOOKUP("p",#REF!,#REF!))),"",CONCATENATE(LOOKUP("p",#REF!,#REF!)," ",LOOKUP("p",#REF!,#REF!)))</f>
        <v>#REF!</v>
      </c>
      <c r="G26" s="44" t="s">
        <v>36</v>
      </c>
      <c r="H26" s="44" t="s">
        <v>28</v>
      </c>
    </row>
    <row r="27" spans="1:11" x14ac:dyDescent="0.2">
      <c r="A27" s="37" t="str">
        <f t="shared" si="0"/>
        <v>semaine</v>
      </c>
      <c r="B27" s="37" t="str">
        <f t="shared" si="1"/>
        <v>Lundi</v>
      </c>
      <c r="C27" s="42">
        <f t="shared" si="2"/>
        <v>43115</v>
      </c>
      <c r="D27" s="45" t="s">
        <v>38</v>
      </c>
      <c r="E27" s="44" t="e">
        <f>IF(ISNA(CONCATENATE(LOOKUP("p",#REF!,#REF!)," ",LOOKUP("p",#REF!,#REF!))),"",CONCATENATE(LOOKUP("p",#REF!,#REF!)," ",LOOKUP("p",#REF!,#REF!)))</f>
        <v>#REF!</v>
      </c>
      <c r="F27" s="44" t="e">
        <f>IF(ISNA(CONCATENATE(LOOKUP("p",#REF!,#REF!)," ",LOOKUP("p",#REF!,#REF!))),"",CONCATENATE(LOOKUP("p",#REF!,#REF!)," ",LOOKUP("p",#REF!,#REF!)))</f>
        <v>#REF!</v>
      </c>
      <c r="G27" s="44" t="s">
        <v>36</v>
      </c>
      <c r="H27" s="44" t="s">
        <v>28</v>
      </c>
    </row>
    <row r="28" spans="1:11" x14ac:dyDescent="0.2">
      <c r="A28" s="37" t="str">
        <f t="shared" si="0"/>
        <v>semaine</v>
      </c>
      <c r="B28" s="37" t="str">
        <f t="shared" si="1"/>
        <v>Mardi</v>
      </c>
      <c r="C28" s="42">
        <f t="shared" si="2"/>
        <v>43116</v>
      </c>
      <c r="D28" s="45" t="s">
        <v>38</v>
      </c>
      <c r="E28" s="44" t="e">
        <f>IF(ISNA(CONCATENATE(LOOKUP("p",#REF!,#REF!)," ",LOOKUP("p",#REF!,#REF!))),"",CONCATENATE(LOOKUP("p",#REF!,#REF!)," ",LOOKUP("p",#REF!,#REF!)))</f>
        <v>#REF!</v>
      </c>
      <c r="F28" s="44" t="e">
        <f>IF(ISNA(CONCATENATE(LOOKUP("p",#REF!,#REF!)," ",LOOKUP("p",#REF!,#REF!))),"",CONCATENATE(LOOKUP("p",#REF!,#REF!)," ",LOOKUP("p",#REF!,#REF!)))</f>
        <v>#REF!</v>
      </c>
      <c r="G28" s="44" t="s">
        <v>36</v>
      </c>
      <c r="H28" s="44" t="s">
        <v>28</v>
      </c>
    </row>
    <row r="29" spans="1:11" x14ac:dyDescent="0.2">
      <c r="A29" s="37" t="str">
        <f t="shared" si="0"/>
        <v>semaine</v>
      </c>
      <c r="B29" s="37" t="str">
        <f t="shared" si="1"/>
        <v>Mercredi</v>
      </c>
      <c r="C29" s="42">
        <f>C28+1</f>
        <v>43117</v>
      </c>
      <c r="D29" s="45" t="s">
        <v>38</v>
      </c>
      <c r="E29" s="44" t="e">
        <f>IF(ISNA(CONCATENATE(LOOKUP("p",#REF!,#REF!)," ",LOOKUP("p",#REF!,#REF!))),"",CONCATENATE(LOOKUP("p",#REF!,#REF!)," ",LOOKUP("p",#REF!,#REF!)))</f>
        <v>#REF!</v>
      </c>
      <c r="F29" s="44" t="e">
        <f>IF(ISNA(CONCATENATE(LOOKUP("p",#REF!,#REF!)," ",LOOKUP("p",#REF!,#REF!))),"",CONCATENATE(LOOKUP("p",#REF!,#REF!)," ",LOOKUP("p",#REF!,#REF!)))</f>
        <v>#REF!</v>
      </c>
      <c r="G29" s="44" t="s">
        <v>36</v>
      </c>
      <c r="H29" s="44" t="s">
        <v>28</v>
      </c>
    </row>
    <row r="30" spans="1:11" s="22" customFormat="1" x14ac:dyDescent="0.2">
      <c r="A30" s="37" t="str">
        <f t="shared" si="0"/>
        <v>jeudi</v>
      </c>
      <c r="B30" s="37" t="str">
        <f t="shared" si="1"/>
        <v>Jeudi</v>
      </c>
      <c r="C30" s="42">
        <f>C29+1</f>
        <v>43118</v>
      </c>
      <c r="D30" s="45" t="s">
        <v>38</v>
      </c>
      <c r="E30" s="44" t="e">
        <f>IF(ISNA(CONCATENATE(LOOKUP("p",#REF!,#REF!)," ",LOOKUP("p",#REF!,#REF!))),"",CONCATENATE(LOOKUP("p",#REF!,#REF!)," ",LOOKUP("p",#REF!,#REF!)))</f>
        <v>#REF!</v>
      </c>
      <c r="F30" s="44" t="e">
        <f>IF(ISNA(CONCATENATE(LOOKUP("p",#REF!,#REF!)," ",LOOKUP("p",#REF!,#REF!))),"",CONCATENATE(LOOKUP("p",#REF!,#REF!)," ",LOOKUP("p",#REF!,#REF!)))</f>
        <v>#REF!</v>
      </c>
      <c r="G30" s="44" t="s">
        <v>36</v>
      </c>
      <c r="H30" s="44" t="s">
        <v>28</v>
      </c>
      <c r="I30" s="46"/>
      <c r="J30" s="17"/>
      <c r="K30" s="17"/>
    </row>
    <row r="31" spans="1:11" x14ac:dyDescent="0.2">
      <c r="A31" s="37" t="str">
        <f t="shared" si="0"/>
        <v>vendredi</v>
      </c>
      <c r="B31" s="37" t="str">
        <f t="shared" si="1"/>
        <v>Vendredi</v>
      </c>
      <c r="C31" s="42">
        <f t="shared" ref="C31:C94" si="3">C30+1</f>
        <v>43119</v>
      </c>
      <c r="D31" s="45"/>
      <c r="E31" s="44"/>
      <c r="F31" s="44"/>
      <c r="G31" s="44"/>
      <c r="H31" s="44"/>
    </row>
    <row r="32" spans="1:11" x14ac:dyDescent="0.2">
      <c r="A32" s="37" t="str">
        <f t="shared" si="0"/>
        <v>début</v>
      </c>
      <c r="B32" s="37" t="str">
        <f t="shared" si="1"/>
        <v>Samedi</v>
      </c>
      <c r="C32" s="42">
        <f t="shared" si="3"/>
        <v>43120</v>
      </c>
      <c r="D32" s="45"/>
      <c r="E32" s="47">
        <f>E25+1</f>
        <v>4</v>
      </c>
      <c r="F32" s="44"/>
      <c r="G32" s="44"/>
      <c r="H32" s="44"/>
    </row>
    <row r="33" spans="1:11" s="21" customFormat="1" x14ac:dyDescent="0.2">
      <c r="A33" s="37" t="str">
        <f t="shared" si="0"/>
        <v>dimanche</v>
      </c>
      <c r="B33" s="37" t="str">
        <f t="shared" si="1"/>
        <v>Dimanche</v>
      </c>
      <c r="C33" s="42">
        <f t="shared" si="3"/>
        <v>43121</v>
      </c>
      <c r="D33" s="45" t="s">
        <v>38</v>
      </c>
      <c r="E33" s="44" t="e">
        <f>IF(ISNA(CONCATENATE(LOOKUP("p",#REF!,#REF!)," ",LOOKUP("p",#REF!,#REF!))),"",CONCATENATE(LOOKUP("p",#REF!,#REF!)," ",LOOKUP("p",#REF!,#REF!)))</f>
        <v>#REF!</v>
      </c>
      <c r="F33" s="44" t="e">
        <f>IF(ISNA(CONCATENATE(LOOKUP("p",#REF!,#REF!)," ",LOOKUP("p",#REF!,#REF!))),"",CONCATENATE(LOOKUP("p",#REF!,#REF!)," ",LOOKUP("p",#REF!,#REF!)))</f>
        <v>#REF!</v>
      </c>
      <c r="G33" s="44" t="s">
        <v>40</v>
      </c>
      <c r="H33" s="44" t="s">
        <v>44</v>
      </c>
      <c r="I33" s="37"/>
      <c r="J33" s="17"/>
      <c r="K33" s="17"/>
    </row>
    <row r="34" spans="1:11" x14ac:dyDescent="0.2">
      <c r="A34" s="37" t="str">
        <f t="shared" si="0"/>
        <v>semaine</v>
      </c>
      <c r="B34" s="37" t="str">
        <f t="shared" si="1"/>
        <v>Lundi</v>
      </c>
      <c r="C34" s="42">
        <f t="shared" si="3"/>
        <v>43122</v>
      </c>
      <c r="D34" s="45" t="s">
        <v>38</v>
      </c>
      <c r="E34" s="44" t="e">
        <f>IF(ISNA(CONCATENATE(LOOKUP("p",#REF!,#REF!)," ",LOOKUP("p",#REF!,#REF!))),"",CONCATENATE(LOOKUP("p",#REF!,#REF!)," ",LOOKUP("p",#REF!,#REF!)))</f>
        <v>#REF!</v>
      </c>
      <c r="F34" s="44" t="e">
        <f>IF(ISNA(CONCATENATE(LOOKUP("p",#REF!,#REF!)," ",LOOKUP("p",#REF!,#REF!))),"",CONCATENATE(LOOKUP("p",#REF!,#REF!)," ",LOOKUP("p",#REF!,#REF!)))</f>
        <v>#REF!</v>
      </c>
      <c r="G34" s="44" t="s">
        <v>40</v>
      </c>
      <c r="H34" s="44" t="s">
        <v>44</v>
      </c>
    </row>
    <row r="35" spans="1:11" x14ac:dyDescent="0.2">
      <c r="A35" s="37" t="str">
        <f t="shared" si="0"/>
        <v>semaine</v>
      </c>
      <c r="B35" s="37" t="str">
        <f t="shared" si="1"/>
        <v>Mardi</v>
      </c>
      <c r="C35" s="42">
        <f t="shared" si="3"/>
        <v>43123</v>
      </c>
      <c r="D35" s="45" t="s">
        <v>38</v>
      </c>
      <c r="E35" s="44" t="e">
        <f>IF(ISNA(CONCATENATE(LOOKUP("p",#REF!,#REF!)," ",LOOKUP("p",#REF!,#REF!))),"",CONCATENATE(LOOKUP("p",#REF!,#REF!)," ",LOOKUP("p",#REF!,#REF!)))</f>
        <v>#REF!</v>
      </c>
      <c r="F35" s="44" t="e">
        <f>IF(ISNA(CONCATENATE(LOOKUP("p",#REF!,#REF!)," ",LOOKUP("p",#REF!,#REF!))),"",CONCATENATE(LOOKUP("p",#REF!,#REF!)," ",LOOKUP("p",#REF!,#REF!)))</f>
        <v>#REF!</v>
      </c>
      <c r="G35" s="44" t="s">
        <v>40</v>
      </c>
      <c r="H35" s="44" t="s">
        <v>44</v>
      </c>
    </row>
    <row r="36" spans="1:11" x14ac:dyDescent="0.2">
      <c r="A36" s="37" t="str">
        <f t="shared" si="0"/>
        <v>semaine</v>
      </c>
      <c r="B36" s="37" t="str">
        <f t="shared" si="1"/>
        <v>Mercredi</v>
      </c>
      <c r="C36" s="42">
        <f t="shared" si="3"/>
        <v>43124</v>
      </c>
      <c r="D36" s="45" t="s">
        <v>38</v>
      </c>
      <c r="E36" s="44" t="e">
        <f>IF(ISNA(CONCATENATE(LOOKUP("p",#REF!,#REF!)," ",LOOKUP("p",#REF!,#REF!))),"",CONCATENATE(LOOKUP("p",#REF!,#REF!)," ",LOOKUP("p",#REF!,#REF!)))</f>
        <v>#REF!</v>
      </c>
      <c r="F36" s="44" t="e">
        <f>IF(ISNA(CONCATENATE(LOOKUP("p",#REF!,#REF!)," ",LOOKUP("p",#REF!,#REF!))),"",CONCATENATE(LOOKUP("p",#REF!,#REF!)," ",LOOKUP("p",#REF!,#REF!)))</f>
        <v>#REF!</v>
      </c>
      <c r="G36" s="44" t="s">
        <v>40</v>
      </c>
      <c r="H36" s="44" t="s">
        <v>44</v>
      </c>
    </row>
    <row r="37" spans="1:11" x14ac:dyDescent="0.2">
      <c r="A37" s="37" t="str">
        <f t="shared" si="0"/>
        <v>jeudi</v>
      </c>
      <c r="B37" s="37" t="str">
        <f t="shared" si="1"/>
        <v>Jeudi</v>
      </c>
      <c r="C37" s="42">
        <f t="shared" si="3"/>
        <v>43125</v>
      </c>
      <c r="D37" s="45" t="s">
        <v>38</v>
      </c>
      <c r="E37" s="44" t="e">
        <f>IF(ISNA(CONCATENATE(LOOKUP("p",#REF!,#REF!)," ",LOOKUP("p",#REF!,#REF!))),"",CONCATENATE(LOOKUP("p",#REF!,#REF!)," ",LOOKUP("p",#REF!,#REF!)))</f>
        <v>#REF!</v>
      </c>
      <c r="F37" s="44" t="e">
        <f>IF(ISNA(CONCATENATE(LOOKUP("p",#REF!,#REF!)," ",LOOKUP("p",#REF!,#REF!))),"",CONCATENATE(LOOKUP("p",#REF!,#REF!)," ",LOOKUP("p",#REF!,#REF!)))</f>
        <v>#REF!</v>
      </c>
      <c r="G37" s="44" t="s">
        <v>40</v>
      </c>
      <c r="H37" s="44" t="s">
        <v>44</v>
      </c>
    </row>
    <row r="38" spans="1:11" x14ac:dyDescent="0.2">
      <c r="A38" s="37" t="str">
        <f t="shared" si="0"/>
        <v>vendredi</v>
      </c>
      <c r="B38" s="37" t="str">
        <f t="shared" si="1"/>
        <v>Vendredi</v>
      </c>
      <c r="C38" s="42">
        <f t="shared" si="3"/>
        <v>43126</v>
      </c>
      <c r="D38" s="45"/>
      <c r="E38" s="44"/>
      <c r="F38" s="44"/>
      <c r="G38" s="44"/>
      <c r="H38" s="44"/>
    </row>
    <row r="39" spans="1:11" x14ac:dyDescent="0.2">
      <c r="A39" s="37" t="str">
        <f t="shared" si="0"/>
        <v>début</v>
      </c>
      <c r="B39" s="37" t="str">
        <f t="shared" si="1"/>
        <v>Samedi</v>
      </c>
      <c r="C39" s="42">
        <f t="shared" si="3"/>
        <v>43127</v>
      </c>
      <c r="D39" s="45"/>
      <c r="E39" s="47">
        <f>E32+1</f>
        <v>5</v>
      </c>
      <c r="F39" s="44"/>
      <c r="G39" s="44"/>
      <c r="H39" s="44"/>
    </row>
    <row r="40" spans="1:11" x14ac:dyDescent="0.2">
      <c r="A40" s="37" t="str">
        <f t="shared" si="0"/>
        <v>dimanche</v>
      </c>
      <c r="B40" s="37" t="str">
        <f t="shared" si="1"/>
        <v>Dimanche</v>
      </c>
      <c r="C40" s="42">
        <f t="shared" si="3"/>
        <v>43128</v>
      </c>
      <c r="D40" s="45" t="s">
        <v>24</v>
      </c>
      <c r="E40" s="44" t="e">
        <f>IF(ISNA(CONCATENATE(LOOKUP("p",#REF!,#REF!)," ",LOOKUP("p",#REF!,#REF!))),"",CONCATENATE(LOOKUP("p",#REF!,#REF!)," ",LOOKUP("p",#REF!,#REF!)))</f>
        <v>#REF!</v>
      </c>
      <c r="F40" s="44" t="e">
        <f>IF(ISNA(CONCATENATE(LOOKUP("p",#REF!,#REF!)," ",LOOKUP("p",#REF!,#REF!))),"",CONCATENATE(LOOKUP("p",#REF!,#REF!)," ",LOOKUP("p",#REF!,#REF!)))</f>
        <v>#REF!</v>
      </c>
      <c r="G40" s="44" t="s">
        <v>41</v>
      </c>
      <c r="H40" s="44" t="s">
        <v>49</v>
      </c>
    </row>
    <row r="41" spans="1:11" x14ac:dyDescent="0.2">
      <c r="A41" s="37" t="str">
        <f t="shared" si="0"/>
        <v>semaine</v>
      </c>
      <c r="B41" s="37" t="str">
        <f t="shared" si="1"/>
        <v>Lundi</v>
      </c>
      <c r="C41" s="42">
        <f t="shared" si="3"/>
        <v>43129</v>
      </c>
      <c r="D41" s="45" t="s">
        <v>24</v>
      </c>
      <c r="E41" s="44" t="e">
        <f>IF(ISNA(CONCATENATE(LOOKUP("p",#REF!,#REF!)," ",LOOKUP("p",#REF!,#REF!))),"",CONCATENATE(LOOKUP("p",#REF!,#REF!)," ",LOOKUP("p",#REF!,#REF!)))</f>
        <v>#REF!</v>
      </c>
      <c r="F41" s="44" t="e">
        <f>IF(ISNA(CONCATENATE(LOOKUP("p",#REF!,#REF!)," ",LOOKUP("p",#REF!,#REF!))),"",CONCATENATE(LOOKUP("p",#REF!,#REF!)," ",LOOKUP("p",#REF!,#REF!)))</f>
        <v>#REF!</v>
      </c>
      <c r="G41" s="44" t="s">
        <v>41</v>
      </c>
      <c r="H41" s="44" t="s">
        <v>49</v>
      </c>
    </row>
    <row r="42" spans="1:11" x14ac:dyDescent="0.2">
      <c r="A42" s="37" t="str">
        <f t="shared" si="0"/>
        <v>semaine</v>
      </c>
      <c r="B42" s="37" t="str">
        <f t="shared" si="1"/>
        <v>Mardi</v>
      </c>
      <c r="C42" s="42">
        <f t="shared" si="3"/>
        <v>43130</v>
      </c>
      <c r="D42" s="45" t="s">
        <v>24</v>
      </c>
      <c r="E42" s="44" t="e">
        <f>IF(ISNA(CONCATENATE(LOOKUP("p",#REF!,#REF!)," ",LOOKUP("p",#REF!,#REF!))),"",CONCATENATE(LOOKUP("p",#REF!,#REF!)," ",LOOKUP("p",#REF!,#REF!)))</f>
        <v>#REF!</v>
      </c>
      <c r="F42" s="44" t="e">
        <f>IF(ISNA(CONCATENATE(LOOKUP("p",#REF!,#REF!)," ",LOOKUP("p",#REF!,#REF!))),"",CONCATENATE(LOOKUP("p",#REF!,#REF!)," ",LOOKUP("p",#REF!,#REF!)))</f>
        <v>#REF!</v>
      </c>
      <c r="G42" s="44" t="s">
        <v>41</v>
      </c>
      <c r="H42" s="44" t="s">
        <v>49</v>
      </c>
    </row>
    <row r="43" spans="1:11" x14ac:dyDescent="0.2">
      <c r="A43" s="37" t="str">
        <f t="shared" si="0"/>
        <v>semaine</v>
      </c>
      <c r="B43" s="37" t="str">
        <f t="shared" si="1"/>
        <v>Mercredi</v>
      </c>
      <c r="C43" s="42">
        <f t="shared" si="3"/>
        <v>43131</v>
      </c>
      <c r="D43" s="45" t="s">
        <v>24</v>
      </c>
      <c r="E43" s="44" t="e">
        <f>IF(ISNA(CONCATENATE(LOOKUP("p",#REF!,#REF!)," ",LOOKUP("p",#REF!,#REF!))),"",CONCATENATE(LOOKUP("p",#REF!,#REF!)," ",LOOKUP("p",#REF!,#REF!)))</f>
        <v>#REF!</v>
      </c>
      <c r="F43" s="44" t="e">
        <f>IF(ISNA(CONCATENATE(LOOKUP("p",#REF!,#REF!)," ",LOOKUP("p",#REF!,#REF!))),"",CONCATENATE(LOOKUP("p",#REF!,#REF!)," ",LOOKUP("p",#REF!,#REF!)))</f>
        <v>#REF!</v>
      </c>
      <c r="G43" s="44" t="s">
        <v>41</v>
      </c>
      <c r="H43" s="44" t="s">
        <v>49</v>
      </c>
    </row>
    <row r="44" spans="1:11" x14ac:dyDescent="0.2">
      <c r="A44" s="37" t="str">
        <f t="shared" si="0"/>
        <v>jeudi</v>
      </c>
      <c r="B44" s="37" t="str">
        <f t="shared" si="1"/>
        <v>Jeudi</v>
      </c>
      <c r="C44" s="42">
        <f t="shared" si="3"/>
        <v>43132</v>
      </c>
      <c r="D44" s="45" t="s">
        <v>24</v>
      </c>
      <c r="E44" s="44" t="e">
        <f>IF(ISNA(CONCATENATE(LOOKUP("p",#REF!,#REF!)," ",LOOKUP("p",#REF!,#REF!))),"",CONCATENATE(LOOKUP("p",#REF!,#REF!)," ",LOOKUP("p",#REF!,#REF!)))</f>
        <v>#REF!</v>
      </c>
      <c r="F44" s="44" t="e">
        <f>IF(ISNA(CONCATENATE(LOOKUP("p",#REF!,#REF!)," ",LOOKUP("p",#REF!,#REF!))),"",CONCATENATE(LOOKUP("p",#REF!,#REF!)," ",LOOKUP("p",#REF!,#REF!)))</f>
        <v>#REF!</v>
      </c>
      <c r="G44" s="44" t="s">
        <v>41</v>
      </c>
      <c r="H44" s="44" t="s">
        <v>49</v>
      </c>
    </row>
    <row r="45" spans="1:11" x14ac:dyDescent="0.2">
      <c r="A45" s="37" t="str">
        <f t="shared" si="0"/>
        <v>vendredi</v>
      </c>
      <c r="B45" s="37" t="str">
        <f t="shared" si="1"/>
        <v>Vendredi</v>
      </c>
      <c r="C45" s="42">
        <f t="shared" si="3"/>
        <v>43133</v>
      </c>
      <c r="D45" s="45"/>
      <c r="E45" s="44"/>
      <c r="F45" s="44"/>
      <c r="G45" s="44"/>
      <c r="H45" s="44"/>
    </row>
    <row r="46" spans="1:11" x14ac:dyDescent="0.2">
      <c r="A46" s="37" t="str">
        <f t="shared" si="0"/>
        <v>début</v>
      </c>
      <c r="B46" s="37" t="str">
        <f t="shared" si="1"/>
        <v>Samedi</v>
      </c>
      <c r="C46" s="42">
        <f t="shared" si="3"/>
        <v>43134</v>
      </c>
      <c r="D46" s="45"/>
      <c r="E46" s="47">
        <f>E39+1</f>
        <v>6</v>
      </c>
      <c r="F46" s="44"/>
      <c r="G46" s="44"/>
      <c r="H46" s="44"/>
    </row>
    <row r="47" spans="1:11" x14ac:dyDescent="0.2">
      <c r="A47" s="37" t="str">
        <f t="shared" si="0"/>
        <v>dimanche</v>
      </c>
      <c r="B47" s="37" t="str">
        <f t="shared" si="1"/>
        <v>Dimanche</v>
      </c>
      <c r="C47" s="42">
        <f t="shared" si="3"/>
        <v>43135</v>
      </c>
      <c r="D47" s="45" t="s">
        <v>24</v>
      </c>
      <c r="E47" s="44" t="e">
        <f>IF(ISNA(CONCATENATE(LOOKUP("p",#REF!,#REF!)," ",LOOKUP("p",#REF!,#REF!))),"",CONCATENATE(LOOKUP("p",#REF!,#REF!)," ",LOOKUP("p",#REF!,#REF!)))</f>
        <v>#REF!</v>
      </c>
      <c r="F47" s="44" t="e">
        <f>IF(ISNA(CONCATENATE(LOOKUP("p",#REF!,#REF!)," ",LOOKUP("p",#REF!,#REF!))),"",CONCATENATE(LOOKUP("p",#REF!,#REF!)," ",LOOKUP("p",#REF!,#REF!)))</f>
        <v>#REF!</v>
      </c>
      <c r="G47" s="44" t="s">
        <v>52</v>
      </c>
      <c r="H47" s="44" t="s">
        <v>45</v>
      </c>
    </row>
    <row r="48" spans="1:11" x14ac:dyDescent="0.2">
      <c r="A48" s="37" t="str">
        <f t="shared" si="0"/>
        <v>semaine</v>
      </c>
      <c r="B48" s="37" t="str">
        <f t="shared" si="1"/>
        <v>Lundi</v>
      </c>
      <c r="C48" s="42">
        <f t="shared" si="3"/>
        <v>43136</v>
      </c>
      <c r="D48" s="45" t="s">
        <v>24</v>
      </c>
      <c r="E48" s="44" t="e">
        <f>IF(ISNA(CONCATENATE(LOOKUP("p",#REF!,#REF!)," ",LOOKUP("p",#REF!,#REF!))),"",CONCATENATE(LOOKUP("p",#REF!,#REF!)," ",LOOKUP("p",#REF!,#REF!)))</f>
        <v>#REF!</v>
      </c>
      <c r="F48" s="44" t="e">
        <f>IF(ISNA(CONCATENATE(LOOKUP("p",#REF!,#REF!)," ",LOOKUP("p",#REF!,#REF!))),"",CONCATENATE(LOOKUP("p",#REF!,#REF!)," ",LOOKUP("p",#REF!,#REF!)))</f>
        <v>#REF!</v>
      </c>
      <c r="G48" s="44" t="s">
        <v>52</v>
      </c>
      <c r="H48" s="44" t="s">
        <v>45</v>
      </c>
    </row>
    <row r="49" spans="1:9" x14ac:dyDescent="0.2">
      <c r="A49" s="37" t="str">
        <f t="shared" si="0"/>
        <v>semaine</v>
      </c>
      <c r="B49" s="37" t="str">
        <f t="shared" si="1"/>
        <v>Mardi</v>
      </c>
      <c r="C49" s="42">
        <f t="shared" si="3"/>
        <v>43137</v>
      </c>
      <c r="D49" s="45" t="s">
        <v>24</v>
      </c>
      <c r="E49" s="44" t="e">
        <f>IF(ISNA(CONCATENATE(LOOKUP("p",#REF!,#REF!)," ",LOOKUP("p",#REF!,#REF!))),"",CONCATENATE(LOOKUP("p",#REF!,#REF!)," ",LOOKUP("p",#REF!,#REF!)))</f>
        <v>#REF!</v>
      </c>
      <c r="F49" s="44" t="e">
        <f>IF(ISNA(CONCATENATE(LOOKUP("p",#REF!,#REF!)," ",LOOKUP("p",#REF!,#REF!))),"",CONCATENATE(LOOKUP("p",#REF!,#REF!)," ",LOOKUP("p",#REF!,#REF!)))</f>
        <v>#REF!</v>
      </c>
      <c r="G49" s="44" t="s">
        <v>52</v>
      </c>
      <c r="H49" s="44" t="s">
        <v>45</v>
      </c>
    </row>
    <row r="50" spans="1:9" x14ac:dyDescent="0.2">
      <c r="A50" s="37" t="str">
        <f t="shared" si="0"/>
        <v>semaine</v>
      </c>
      <c r="B50" s="37" t="str">
        <f t="shared" si="1"/>
        <v>Mercredi</v>
      </c>
      <c r="C50" s="42">
        <f t="shared" si="3"/>
        <v>43138</v>
      </c>
      <c r="D50" s="45" t="s">
        <v>24</v>
      </c>
      <c r="E50" s="44" t="e">
        <f>IF(ISNA(CONCATENATE(LOOKUP("p",#REF!,#REF!)," ",LOOKUP("p",#REF!,#REF!))),"",CONCATENATE(LOOKUP("p",#REF!,#REF!)," ",LOOKUP("p",#REF!,#REF!)))</f>
        <v>#REF!</v>
      </c>
      <c r="F50" s="44" t="e">
        <f>IF(ISNA(CONCATENATE(LOOKUP("p",#REF!,#REF!)," ",LOOKUP("p",#REF!,#REF!))),"",CONCATENATE(LOOKUP("p",#REF!,#REF!)," ",LOOKUP("p",#REF!,#REF!)))</f>
        <v>#REF!</v>
      </c>
      <c r="G50" s="44" t="s">
        <v>52</v>
      </c>
      <c r="H50" s="44" t="s">
        <v>45</v>
      </c>
    </row>
    <row r="51" spans="1:9" s="22" customFormat="1" x14ac:dyDescent="0.2">
      <c r="A51" s="37" t="str">
        <f t="shared" si="0"/>
        <v>jeudi</v>
      </c>
      <c r="B51" s="37" t="str">
        <f t="shared" si="1"/>
        <v>Jeudi</v>
      </c>
      <c r="C51" s="42">
        <f t="shared" si="3"/>
        <v>43139</v>
      </c>
      <c r="D51" s="45" t="s">
        <v>24</v>
      </c>
      <c r="E51" s="44" t="e">
        <f>IF(ISNA(CONCATENATE(LOOKUP("p",#REF!,#REF!)," ",LOOKUP("p",#REF!,#REF!))),"",CONCATENATE(LOOKUP("p",#REF!,#REF!)," ",LOOKUP("p",#REF!,#REF!)))</f>
        <v>#REF!</v>
      </c>
      <c r="F51" s="44" t="e">
        <f>IF(ISNA(CONCATENATE(LOOKUP("p",#REF!,#REF!)," ",LOOKUP("p",#REF!,#REF!))),"",CONCATENATE(LOOKUP("p",#REF!,#REF!)," ",LOOKUP("p",#REF!,#REF!)))</f>
        <v>#REF!</v>
      </c>
      <c r="G51" s="44" t="s">
        <v>52</v>
      </c>
      <c r="H51" s="44" t="s">
        <v>45</v>
      </c>
      <c r="I51" s="46"/>
    </row>
    <row r="52" spans="1:9" x14ac:dyDescent="0.2">
      <c r="A52" s="37" t="str">
        <f t="shared" si="0"/>
        <v>vendredi</v>
      </c>
      <c r="B52" s="37" t="str">
        <f t="shared" si="1"/>
        <v>Vendredi</v>
      </c>
      <c r="C52" s="42">
        <f t="shared" si="3"/>
        <v>43140</v>
      </c>
      <c r="D52" s="45"/>
      <c r="E52" s="44"/>
      <c r="F52" s="44"/>
      <c r="G52" s="44"/>
      <c r="H52" s="44"/>
    </row>
    <row r="53" spans="1:9" s="21" customFormat="1" x14ac:dyDescent="0.2">
      <c r="A53" s="37" t="str">
        <f t="shared" si="0"/>
        <v>début</v>
      </c>
      <c r="B53" s="37" t="str">
        <f t="shared" si="1"/>
        <v>Samedi</v>
      </c>
      <c r="C53" s="42">
        <f t="shared" si="3"/>
        <v>43141</v>
      </c>
      <c r="D53" s="45"/>
      <c r="E53" s="47">
        <f>E46+1</f>
        <v>7</v>
      </c>
      <c r="F53" s="44"/>
      <c r="G53" s="44"/>
      <c r="H53" s="44"/>
      <c r="I53" s="37"/>
    </row>
    <row r="54" spans="1:9" x14ac:dyDescent="0.2">
      <c r="A54" s="37" t="str">
        <f t="shared" si="0"/>
        <v>dimanche</v>
      </c>
      <c r="B54" s="37" t="str">
        <f t="shared" si="1"/>
        <v>Dimanche</v>
      </c>
      <c r="C54" s="42">
        <f t="shared" si="3"/>
        <v>43142</v>
      </c>
      <c r="D54" s="45" t="s">
        <v>38</v>
      </c>
      <c r="E54" s="44" t="e">
        <f>IF(ISNA(CONCATENATE(LOOKUP("p",#REF!,#REF!)," ",LOOKUP("p",#REF!,#REF!))),"",CONCATENATE(LOOKUP("p",#REF!,#REF!)," ",LOOKUP("p",#REF!,#REF!)))</f>
        <v>#REF!</v>
      </c>
      <c r="F54" s="44" t="e">
        <f>IF(ISNA(CONCATENATE(LOOKUP("p",#REF!,#REF!)," ",LOOKUP("p",#REF!,#REF!))),"",CONCATENATE(LOOKUP("p",#REF!,#REF!)," ",LOOKUP("p",#REF!,#REF!)))</f>
        <v>#REF!</v>
      </c>
      <c r="G54" s="44" t="s">
        <v>42</v>
      </c>
      <c r="H54" s="44" t="s">
        <v>39</v>
      </c>
    </row>
    <row r="55" spans="1:9" x14ac:dyDescent="0.2">
      <c r="A55" s="37" t="str">
        <f t="shared" si="0"/>
        <v>semaine</v>
      </c>
      <c r="B55" s="37" t="str">
        <f t="shared" si="1"/>
        <v>Lundi</v>
      </c>
      <c r="C55" s="42">
        <f t="shared" si="3"/>
        <v>43143</v>
      </c>
      <c r="D55" s="45" t="s">
        <v>38</v>
      </c>
      <c r="E55" s="44" t="e">
        <f>IF(ISNA(CONCATENATE(LOOKUP("p",#REF!,#REF!)," ",LOOKUP("p",#REF!,#REF!))),"",CONCATENATE(LOOKUP("p",#REF!,#REF!)," ",LOOKUP("p",#REF!,#REF!)))</f>
        <v>#REF!</v>
      </c>
      <c r="F55" s="44" t="e">
        <f>IF(ISNA(CONCATENATE(LOOKUP("p",#REF!,#REF!)," ",LOOKUP("p",#REF!,#REF!))),"",CONCATENATE(LOOKUP("p",#REF!,#REF!)," ",LOOKUP("p",#REF!,#REF!)))</f>
        <v>#REF!</v>
      </c>
      <c r="G55" s="44" t="s">
        <v>42</v>
      </c>
      <c r="H55" s="44" t="s">
        <v>39</v>
      </c>
    </row>
    <row r="56" spans="1:9" x14ac:dyDescent="0.2">
      <c r="A56" s="37" t="str">
        <f t="shared" si="0"/>
        <v>semaine</v>
      </c>
      <c r="B56" s="37" t="str">
        <f t="shared" si="1"/>
        <v>Mardi</v>
      </c>
      <c r="C56" s="42">
        <f t="shared" si="3"/>
        <v>43144</v>
      </c>
      <c r="D56" s="45" t="s">
        <v>38</v>
      </c>
      <c r="E56" s="44" t="e">
        <f>IF(ISNA(CONCATENATE(LOOKUP("p",#REF!,#REF!)," ",LOOKUP("p",#REF!,#REF!))),"",CONCATENATE(LOOKUP("p",#REF!,#REF!)," ",LOOKUP("p",#REF!,#REF!)))</f>
        <v>#REF!</v>
      </c>
      <c r="F56" s="44" t="e">
        <f>IF(ISNA(CONCATENATE(LOOKUP("p",#REF!,#REF!)," ",LOOKUP("p",#REF!,#REF!))),"",CONCATENATE(LOOKUP("p",#REF!,#REF!)," ",LOOKUP("p",#REF!,#REF!)))</f>
        <v>#REF!</v>
      </c>
      <c r="G56" s="44" t="s">
        <v>42</v>
      </c>
      <c r="H56" s="44" t="s">
        <v>39</v>
      </c>
    </row>
    <row r="57" spans="1:9" x14ac:dyDescent="0.2">
      <c r="A57" s="37" t="str">
        <f t="shared" si="0"/>
        <v>semaine</v>
      </c>
      <c r="B57" s="37" t="str">
        <f t="shared" si="1"/>
        <v>Mercredi</v>
      </c>
      <c r="C57" s="42">
        <f t="shared" si="3"/>
        <v>43145</v>
      </c>
      <c r="D57" s="45" t="s">
        <v>38</v>
      </c>
      <c r="E57" s="44" t="e">
        <f>IF(ISNA(CONCATENATE(LOOKUP("p",#REF!,#REF!)," ",LOOKUP("p",#REF!,#REF!))),"",CONCATENATE(LOOKUP("p",#REF!,#REF!)," ",LOOKUP("p",#REF!,#REF!)))</f>
        <v>#REF!</v>
      </c>
      <c r="F57" s="44" t="e">
        <f>IF(ISNA(CONCATENATE(LOOKUP("p",#REF!,#REF!)," ",LOOKUP("p",#REF!,#REF!))),"",CONCATENATE(LOOKUP("p",#REF!,#REF!)," ",LOOKUP("p",#REF!,#REF!)))</f>
        <v>#REF!</v>
      </c>
      <c r="G57" s="44" t="s">
        <v>42</v>
      </c>
      <c r="H57" s="44" t="s">
        <v>39</v>
      </c>
    </row>
    <row r="58" spans="1:9" s="22" customFormat="1" x14ac:dyDescent="0.2">
      <c r="A58" s="37" t="str">
        <f t="shared" si="0"/>
        <v>jeudi</v>
      </c>
      <c r="B58" s="37" t="str">
        <f t="shared" si="1"/>
        <v>Jeudi</v>
      </c>
      <c r="C58" s="42">
        <f t="shared" si="3"/>
        <v>43146</v>
      </c>
      <c r="D58" s="45" t="s">
        <v>38</v>
      </c>
      <c r="E58" s="44" t="e">
        <f>IF(ISNA(CONCATENATE(LOOKUP("p",#REF!,#REF!)," ",LOOKUP("p",#REF!,#REF!))),"",CONCATENATE(LOOKUP("p",#REF!,#REF!)," ",LOOKUP("p",#REF!,#REF!)))</f>
        <v>#REF!</v>
      </c>
      <c r="F58" s="44" t="e">
        <f>IF(ISNA(CONCATENATE(LOOKUP("p",#REF!,#REF!)," ",LOOKUP("p",#REF!,#REF!))),"",CONCATENATE(LOOKUP("p",#REF!,#REF!)," ",LOOKUP("p",#REF!,#REF!)))</f>
        <v>#REF!</v>
      </c>
      <c r="G58" s="44" t="s">
        <v>42</v>
      </c>
      <c r="H58" s="44" t="s">
        <v>39</v>
      </c>
      <c r="I58" s="46"/>
    </row>
    <row r="59" spans="1:9" x14ac:dyDescent="0.2">
      <c r="A59" s="37" t="str">
        <f t="shared" si="0"/>
        <v>vendredi</v>
      </c>
      <c r="B59" s="37" t="str">
        <f t="shared" si="1"/>
        <v>Vendredi</v>
      </c>
      <c r="C59" s="42">
        <f t="shared" si="3"/>
        <v>43147</v>
      </c>
      <c r="D59" s="45"/>
      <c r="E59" s="44"/>
      <c r="F59" s="44"/>
      <c r="G59" s="44"/>
      <c r="H59" s="44"/>
    </row>
    <row r="60" spans="1:9" s="21" customFormat="1" x14ac:dyDescent="0.2">
      <c r="A60" s="37" t="str">
        <f t="shared" si="0"/>
        <v>début</v>
      </c>
      <c r="B60" s="37" t="str">
        <f t="shared" si="1"/>
        <v>Samedi</v>
      </c>
      <c r="C60" s="42">
        <f t="shared" si="3"/>
        <v>43148</v>
      </c>
      <c r="D60" s="45"/>
      <c r="E60" s="47">
        <f>E53+1</f>
        <v>8</v>
      </c>
      <c r="F60" s="44"/>
      <c r="G60" s="44"/>
      <c r="H60" s="44"/>
      <c r="I60" s="37"/>
    </row>
    <row r="61" spans="1:9" x14ac:dyDescent="0.2">
      <c r="A61" s="37" t="str">
        <f t="shared" si="0"/>
        <v>dimanche</v>
      </c>
      <c r="B61" s="37" t="str">
        <f t="shared" si="1"/>
        <v>Dimanche</v>
      </c>
      <c r="C61" s="42">
        <f t="shared" si="3"/>
        <v>43149</v>
      </c>
      <c r="D61" s="45" t="s">
        <v>38</v>
      </c>
      <c r="E61" s="44" t="e">
        <f>IF(ISNA(CONCATENATE(LOOKUP("p",#REF!,#REF!)," ",LOOKUP("p",#REF!,#REF!))),"",CONCATENATE(LOOKUP("p",#REF!,#REF!)," ",LOOKUP("p",#REF!,#REF!)))</f>
        <v>#REF!</v>
      </c>
      <c r="F61" s="44" t="e">
        <f>IF(ISNA(CONCATENATE(LOOKUP("p",#REF!,#REF!)," ",LOOKUP("p",#REF!,#REF!))),"",CONCATENATE(LOOKUP("p",#REF!,#REF!)," ",LOOKUP("p",#REF!,#REF!)))</f>
        <v>#REF!</v>
      </c>
      <c r="G61" s="44" t="s">
        <v>29</v>
      </c>
      <c r="H61" s="44" t="s">
        <v>55</v>
      </c>
    </row>
    <row r="62" spans="1:9" x14ac:dyDescent="0.2">
      <c r="A62" s="37" t="str">
        <f t="shared" si="0"/>
        <v>semaine</v>
      </c>
      <c r="B62" s="37" t="str">
        <f t="shared" si="1"/>
        <v>Lundi</v>
      </c>
      <c r="C62" s="42">
        <f t="shared" si="3"/>
        <v>43150</v>
      </c>
      <c r="D62" s="45" t="s">
        <v>38</v>
      </c>
      <c r="E62" s="44" t="e">
        <f>IF(ISNA(CONCATENATE(LOOKUP("p",#REF!,#REF!)," ",LOOKUP("p",#REF!,#REF!))),"",CONCATENATE(LOOKUP("p",#REF!,#REF!)," ",LOOKUP("p",#REF!,#REF!)))</f>
        <v>#REF!</v>
      </c>
      <c r="F62" s="44" t="e">
        <f>IF(ISNA(CONCATENATE(LOOKUP("p",#REF!,#REF!)," ",LOOKUP("p",#REF!,#REF!))),"",CONCATENATE(LOOKUP("p",#REF!,#REF!)," ",LOOKUP("p",#REF!,#REF!)))</f>
        <v>#REF!</v>
      </c>
      <c r="G62" s="44" t="s">
        <v>29</v>
      </c>
      <c r="H62" s="44" t="s">
        <v>55</v>
      </c>
    </row>
    <row r="63" spans="1:9" x14ac:dyDescent="0.2">
      <c r="A63" s="37" t="str">
        <f t="shared" si="0"/>
        <v>semaine</v>
      </c>
      <c r="B63" s="37" t="str">
        <f t="shared" si="1"/>
        <v>Mardi</v>
      </c>
      <c r="C63" s="42">
        <f t="shared" si="3"/>
        <v>43151</v>
      </c>
      <c r="D63" s="45" t="s">
        <v>38</v>
      </c>
      <c r="E63" s="44" t="e">
        <f>IF(ISNA(CONCATENATE(LOOKUP("p",#REF!,#REF!)," ",LOOKUP("p",#REF!,#REF!))),"",CONCATENATE(LOOKUP("p",#REF!,#REF!)," ",LOOKUP("p",#REF!,#REF!)))</f>
        <v>#REF!</v>
      </c>
      <c r="F63" s="44" t="e">
        <f>IF(ISNA(CONCATENATE(LOOKUP("p",#REF!,#REF!)," ",LOOKUP("p",#REF!,#REF!))),"",CONCATENATE(LOOKUP("p",#REF!,#REF!)," ",LOOKUP("p",#REF!,#REF!)))</f>
        <v>#REF!</v>
      </c>
      <c r="G63" s="44" t="s">
        <v>29</v>
      </c>
      <c r="H63" s="44" t="s">
        <v>55</v>
      </c>
    </row>
    <row r="64" spans="1:9" x14ac:dyDescent="0.2">
      <c r="A64" s="37" t="str">
        <f t="shared" si="0"/>
        <v>semaine</v>
      </c>
      <c r="B64" s="37" t="str">
        <f t="shared" si="1"/>
        <v>Mercredi</v>
      </c>
      <c r="C64" s="42">
        <f t="shared" si="3"/>
        <v>43152</v>
      </c>
      <c r="D64" s="45" t="s">
        <v>38</v>
      </c>
      <c r="E64" s="44" t="e">
        <f>IF(ISNA(CONCATENATE(LOOKUP("p",#REF!,#REF!)," ",LOOKUP("p",#REF!,#REF!))),"",CONCATENATE(LOOKUP("p",#REF!,#REF!)," ",LOOKUP("p",#REF!,#REF!)))</f>
        <v>#REF!</v>
      </c>
      <c r="F64" s="44" t="e">
        <f>IF(ISNA(CONCATENATE(LOOKUP("p",#REF!,#REF!)," ",LOOKUP("p",#REF!,#REF!))),"",CONCATENATE(LOOKUP("p",#REF!,#REF!)," ",LOOKUP("p",#REF!,#REF!)))</f>
        <v>#REF!</v>
      </c>
      <c r="G64" s="44" t="s">
        <v>29</v>
      </c>
      <c r="H64" s="44" t="s">
        <v>55</v>
      </c>
    </row>
    <row r="65" spans="1:9" s="22" customFormat="1" x14ac:dyDescent="0.2">
      <c r="A65" s="37" t="str">
        <f t="shared" si="0"/>
        <v>jeudi</v>
      </c>
      <c r="B65" s="37" t="str">
        <f t="shared" si="1"/>
        <v>Jeudi</v>
      </c>
      <c r="C65" s="42">
        <f t="shared" si="3"/>
        <v>43153</v>
      </c>
      <c r="D65" s="45" t="s">
        <v>38</v>
      </c>
      <c r="E65" s="44" t="e">
        <f>IF(ISNA(CONCATENATE(LOOKUP("p",#REF!,#REF!)," ",LOOKUP("p",#REF!,#REF!))),"",CONCATENATE(LOOKUP("p",#REF!,#REF!)," ",LOOKUP("p",#REF!,#REF!)))</f>
        <v>#REF!</v>
      </c>
      <c r="F65" s="44" t="e">
        <f>IF(ISNA(CONCATENATE(LOOKUP("p",#REF!,#REF!)," ",LOOKUP("p",#REF!,#REF!))),"",CONCATENATE(LOOKUP("p",#REF!,#REF!)," ",LOOKUP("p",#REF!,#REF!)))</f>
        <v>#REF!</v>
      </c>
      <c r="G65" s="44" t="s">
        <v>29</v>
      </c>
      <c r="H65" s="44" t="s">
        <v>55</v>
      </c>
      <c r="I65" s="46"/>
    </row>
    <row r="66" spans="1:9" s="22" customFormat="1" x14ac:dyDescent="0.2">
      <c r="A66" s="37" t="str">
        <f t="shared" si="0"/>
        <v>vendredi</v>
      </c>
      <c r="B66" s="37" t="str">
        <f t="shared" si="1"/>
        <v>Vendredi</v>
      </c>
      <c r="C66" s="42">
        <f t="shared" si="3"/>
        <v>43154</v>
      </c>
      <c r="D66" s="45"/>
      <c r="E66" s="44"/>
      <c r="F66" s="44"/>
      <c r="G66" s="44"/>
      <c r="H66" s="44"/>
      <c r="I66" s="46"/>
    </row>
    <row r="67" spans="1:9" s="21" customFormat="1" x14ac:dyDescent="0.2">
      <c r="A67" s="37" t="str">
        <f t="shared" si="0"/>
        <v>début</v>
      </c>
      <c r="B67" s="37" t="str">
        <f t="shared" si="1"/>
        <v>Samedi</v>
      </c>
      <c r="C67" s="42">
        <f t="shared" si="3"/>
        <v>43155</v>
      </c>
      <c r="D67" s="45"/>
      <c r="E67" s="47">
        <f>E60+1</f>
        <v>9</v>
      </c>
      <c r="F67" s="44"/>
      <c r="G67" s="44"/>
      <c r="H67" s="44"/>
      <c r="I67" s="37"/>
    </row>
    <row r="68" spans="1:9" x14ac:dyDescent="0.2">
      <c r="A68" s="37" t="str">
        <f t="shared" si="0"/>
        <v>dimanche</v>
      </c>
      <c r="B68" s="37" t="str">
        <f t="shared" si="1"/>
        <v>Dimanche</v>
      </c>
      <c r="C68" s="42">
        <f t="shared" si="3"/>
        <v>43156</v>
      </c>
      <c r="D68" s="45" t="s">
        <v>24</v>
      </c>
      <c r="E68" s="44" t="e">
        <f>IF(ISNA(CONCATENATE(LOOKUP("p",#REF!,#REF!)," ",LOOKUP("p",#REF!,#REF!))),"",CONCATENATE(LOOKUP("p",#REF!,#REF!)," ",LOOKUP("p",#REF!,#REF!)))</f>
        <v>#REF!</v>
      </c>
      <c r="F68" s="44" t="e">
        <f>IF(ISNA(CONCATENATE(LOOKUP("p",#REF!,#REF!)," ",LOOKUP("p",#REF!,#REF!))),"",CONCATENATE(LOOKUP("p",#REF!,#REF!)," ",LOOKUP("p",#REF!,#REF!)))</f>
        <v>#REF!</v>
      </c>
      <c r="G68" s="44" t="s">
        <v>54</v>
      </c>
      <c r="H68" s="44" t="s">
        <v>50</v>
      </c>
    </row>
    <row r="69" spans="1:9" x14ac:dyDescent="0.2">
      <c r="A69" s="37" t="str">
        <f t="shared" si="0"/>
        <v>semaine</v>
      </c>
      <c r="B69" s="37" t="str">
        <f t="shared" si="1"/>
        <v>Lundi</v>
      </c>
      <c r="C69" s="42">
        <f t="shared" si="3"/>
        <v>43157</v>
      </c>
      <c r="D69" s="45" t="s">
        <v>24</v>
      </c>
      <c r="E69" s="44" t="e">
        <f>IF(ISNA(CONCATENATE(LOOKUP("p",#REF!,#REF!)," ",LOOKUP("p",#REF!,#REF!))),"",CONCATENATE(LOOKUP("p",#REF!,#REF!)," ",LOOKUP("p",#REF!,#REF!)))</f>
        <v>#REF!</v>
      </c>
      <c r="F69" s="44" t="e">
        <f>IF(ISNA(CONCATENATE(LOOKUP("p",#REF!,#REF!)," ",LOOKUP("p",#REF!,#REF!))),"",CONCATENATE(LOOKUP("p",#REF!,#REF!)," ",LOOKUP("p",#REF!,#REF!)))</f>
        <v>#REF!</v>
      </c>
      <c r="G69" s="44" t="s">
        <v>54</v>
      </c>
      <c r="H69" s="44" t="s">
        <v>50</v>
      </c>
    </row>
    <row r="70" spans="1:9" x14ac:dyDescent="0.2">
      <c r="A70" s="37" t="str">
        <f t="shared" si="0"/>
        <v>semaine</v>
      </c>
      <c r="B70" s="37" t="str">
        <f t="shared" si="1"/>
        <v>Mardi</v>
      </c>
      <c r="C70" s="42">
        <f t="shared" si="3"/>
        <v>43158</v>
      </c>
      <c r="D70" s="45" t="s">
        <v>24</v>
      </c>
      <c r="E70" s="44" t="e">
        <f>IF(ISNA(CONCATENATE(LOOKUP("p",#REF!,#REF!)," ",LOOKUP("p",#REF!,#REF!))),"",CONCATENATE(LOOKUP("p",#REF!,#REF!)," ",LOOKUP("p",#REF!,#REF!)))</f>
        <v>#REF!</v>
      </c>
      <c r="F70" s="44" t="e">
        <f>IF(ISNA(CONCATENATE(LOOKUP("p",#REF!,#REF!)," ",LOOKUP("p",#REF!,#REF!))),"",CONCATENATE(LOOKUP("p",#REF!,#REF!)," ",LOOKUP("p",#REF!,#REF!)))</f>
        <v>#REF!</v>
      </c>
      <c r="G70" s="44" t="s">
        <v>54</v>
      </c>
      <c r="H70" s="44" t="s">
        <v>50</v>
      </c>
    </row>
    <row r="71" spans="1:9" x14ac:dyDescent="0.2">
      <c r="A71" s="37" t="str">
        <f t="shared" si="0"/>
        <v>semaine</v>
      </c>
      <c r="B71" s="37" t="str">
        <f t="shared" si="1"/>
        <v>Mercredi</v>
      </c>
      <c r="C71" s="42">
        <f t="shared" si="3"/>
        <v>43159</v>
      </c>
      <c r="D71" s="45" t="s">
        <v>24</v>
      </c>
      <c r="E71" s="44" t="e">
        <f>IF(ISNA(CONCATENATE(LOOKUP("p",#REF!,#REF!)," ",LOOKUP("p",#REF!,#REF!))),"",CONCATENATE(LOOKUP("p",#REF!,#REF!)," ",LOOKUP("p",#REF!,#REF!)))</f>
        <v>#REF!</v>
      </c>
      <c r="F71" s="44" t="e">
        <f>IF(ISNA(CONCATENATE(LOOKUP("p",#REF!,#REF!)," ",LOOKUP("p",#REF!,#REF!))),"",CONCATENATE(LOOKUP("p",#REF!,#REF!)," ",LOOKUP("p",#REF!,#REF!)))</f>
        <v>#REF!</v>
      </c>
      <c r="G71" s="44" t="s">
        <v>54</v>
      </c>
      <c r="H71" s="44" t="s">
        <v>50</v>
      </c>
    </row>
    <row r="72" spans="1:9" s="22" customFormat="1" x14ac:dyDescent="0.2">
      <c r="A72" s="37" t="str">
        <f t="shared" si="0"/>
        <v>jeudi</v>
      </c>
      <c r="B72" s="37" t="str">
        <f t="shared" si="1"/>
        <v>Jeudi</v>
      </c>
      <c r="C72" s="42">
        <f t="shared" si="3"/>
        <v>43160</v>
      </c>
      <c r="D72" s="45" t="s">
        <v>24</v>
      </c>
      <c r="E72" s="44" t="e">
        <f>IF(ISNA(CONCATENATE(LOOKUP("p",#REF!,#REF!)," ",LOOKUP("p",#REF!,#REF!))),"",CONCATENATE(LOOKUP("p",#REF!,#REF!)," ",LOOKUP("p",#REF!,#REF!)))</f>
        <v>#REF!</v>
      </c>
      <c r="F72" s="44" t="e">
        <f>IF(ISNA(CONCATENATE(LOOKUP("p",#REF!,#REF!)," ",LOOKUP("p",#REF!,#REF!))),"",CONCATENATE(LOOKUP("p",#REF!,#REF!)," ",LOOKUP("p",#REF!,#REF!)))</f>
        <v>#REF!</v>
      </c>
      <c r="G72" s="44" t="s">
        <v>54</v>
      </c>
      <c r="H72" s="44" t="s">
        <v>50</v>
      </c>
      <c r="I72" s="46"/>
    </row>
    <row r="73" spans="1:9" x14ac:dyDescent="0.2">
      <c r="A73" s="37" t="str">
        <f t="shared" si="0"/>
        <v>vendredi</v>
      </c>
      <c r="B73" s="37" t="str">
        <f t="shared" si="1"/>
        <v>Vendredi</v>
      </c>
      <c r="C73" s="42">
        <f t="shared" si="3"/>
        <v>43161</v>
      </c>
      <c r="D73" s="45"/>
      <c r="E73" s="44"/>
      <c r="F73" s="44"/>
      <c r="G73" s="44"/>
      <c r="H73" s="44"/>
    </row>
    <row r="74" spans="1:9" s="21" customFormat="1" x14ac:dyDescent="0.2">
      <c r="A74" s="37" t="str">
        <f t="shared" si="0"/>
        <v>début</v>
      </c>
      <c r="B74" s="37" t="str">
        <f t="shared" si="1"/>
        <v>Samedi</v>
      </c>
      <c r="C74" s="42">
        <f t="shared" si="3"/>
        <v>43162</v>
      </c>
      <c r="D74" s="45"/>
      <c r="E74" s="47">
        <f>E67+1</f>
        <v>10</v>
      </c>
      <c r="F74" s="44"/>
      <c r="G74" s="44"/>
      <c r="H74" s="44"/>
      <c r="I74" s="37"/>
    </row>
    <row r="75" spans="1:9" x14ac:dyDescent="0.2">
      <c r="A75" s="37" t="str">
        <f t="shared" si="0"/>
        <v>dimanche</v>
      </c>
      <c r="B75" s="37" t="str">
        <f t="shared" si="1"/>
        <v>Dimanche</v>
      </c>
      <c r="C75" s="42">
        <f t="shared" si="3"/>
        <v>43163</v>
      </c>
      <c r="D75" s="45" t="s">
        <v>24</v>
      </c>
      <c r="E75" s="44" t="e">
        <f>IF(ISNA(CONCATENATE(LOOKUP("p",#REF!,#REF!)," ",LOOKUP("p",#REF!,#REF!))),"",CONCATENATE(LOOKUP("p",#REF!,#REF!)," ",LOOKUP("p",#REF!,#REF!)))</f>
        <v>#REF!</v>
      </c>
      <c r="F75" s="44" t="e">
        <f>IF(ISNA(CONCATENATE(LOOKUP("p",#REF!,#REF!)," ",LOOKUP("p",#REF!,#REF!))),"",CONCATENATE(LOOKUP("p",#REF!,#REF!)," ",LOOKUP("p",#REF!,#REF!)))</f>
        <v>#REF!</v>
      </c>
      <c r="G75" s="44" t="s">
        <v>53</v>
      </c>
      <c r="H75" s="44" t="s">
        <v>57</v>
      </c>
    </row>
    <row r="76" spans="1:9" x14ac:dyDescent="0.2">
      <c r="A76" s="37" t="str">
        <f t="shared" ref="A76:A139" si="4">IF(B76="lundi","semaine",IF(B76="mardi","semaine",IF(B76="mercredi","semaine",IF(B76="jeudi","jeudi",IF(B76="vendredi","vendredi",IF(B76="samedi","début",IF(B76="dimanche","dimanche")))))))</f>
        <v>semaine</v>
      </c>
      <c r="B76" s="37" t="str">
        <f t="shared" ref="B76:B139" si="5">PROPER(TEXT(C76,"jjjj"))</f>
        <v>Lundi</v>
      </c>
      <c r="C76" s="42">
        <f t="shared" si="3"/>
        <v>43164</v>
      </c>
      <c r="D76" s="45" t="s">
        <v>24</v>
      </c>
      <c r="E76" s="44" t="e">
        <f>IF(ISNA(CONCATENATE(LOOKUP("p",#REF!,#REF!)," ",LOOKUP("p",#REF!,#REF!))),"",CONCATENATE(LOOKUP("p",#REF!,#REF!)," ",LOOKUP("p",#REF!,#REF!)))</f>
        <v>#REF!</v>
      </c>
      <c r="F76" s="44" t="e">
        <f>IF(ISNA(CONCATENATE(LOOKUP("p",#REF!,#REF!)," ",LOOKUP("p",#REF!,#REF!))),"",CONCATENATE(LOOKUP("p",#REF!,#REF!)," ",LOOKUP("p",#REF!,#REF!)))</f>
        <v>#REF!</v>
      </c>
      <c r="G76" s="44" t="s">
        <v>53</v>
      </c>
      <c r="H76" s="44" t="s">
        <v>57</v>
      </c>
    </row>
    <row r="77" spans="1:9" x14ac:dyDescent="0.2">
      <c r="A77" s="37" t="str">
        <f t="shared" si="4"/>
        <v>semaine</v>
      </c>
      <c r="B77" s="37" t="str">
        <f t="shared" si="5"/>
        <v>Mardi</v>
      </c>
      <c r="C77" s="42">
        <f t="shared" si="3"/>
        <v>43165</v>
      </c>
      <c r="D77" s="45" t="s">
        <v>24</v>
      </c>
      <c r="E77" s="44" t="e">
        <f>IF(ISNA(CONCATENATE(LOOKUP("p",#REF!,#REF!)," ",LOOKUP("p",#REF!,#REF!))),"",CONCATENATE(LOOKUP("p",#REF!,#REF!)," ",LOOKUP("p",#REF!,#REF!)))</f>
        <v>#REF!</v>
      </c>
      <c r="F77" s="44" t="e">
        <f>IF(ISNA(CONCATENATE(LOOKUP("p",#REF!,#REF!)," ",LOOKUP("p",#REF!,#REF!))),"",CONCATENATE(LOOKUP("p",#REF!,#REF!)," ",LOOKUP("p",#REF!,#REF!)))</f>
        <v>#REF!</v>
      </c>
      <c r="G77" s="44" t="s">
        <v>53</v>
      </c>
      <c r="H77" s="44" t="s">
        <v>57</v>
      </c>
    </row>
    <row r="78" spans="1:9" x14ac:dyDescent="0.2">
      <c r="A78" s="37" t="str">
        <f t="shared" si="4"/>
        <v>semaine</v>
      </c>
      <c r="B78" s="37" t="str">
        <f t="shared" si="5"/>
        <v>Mercredi</v>
      </c>
      <c r="C78" s="42">
        <f t="shared" si="3"/>
        <v>43166</v>
      </c>
      <c r="D78" s="45" t="s">
        <v>24</v>
      </c>
      <c r="E78" s="44" t="e">
        <f>IF(ISNA(CONCATENATE(LOOKUP("p",#REF!,#REF!)," ",LOOKUP("p",#REF!,#REF!))),"",CONCATENATE(LOOKUP("p",#REF!,#REF!)," ",LOOKUP("p",#REF!,#REF!)))</f>
        <v>#REF!</v>
      </c>
      <c r="F78" s="44" t="e">
        <f>IF(ISNA(CONCATENATE(LOOKUP("p",#REF!,#REF!)," ",LOOKUP("p",#REF!,#REF!))),"",CONCATENATE(LOOKUP("p",#REF!,#REF!)," ",LOOKUP("p",#REF!,#REF!)))</f>
        <v>#REF!</v>
      </c>
      <c r="G78" s="44" t="s">
        <v>53</v>
      </c>
      <c r="H78" s="44" t="s">
        <v>57</v>
      </c>
    </row>
    <row r="79" spans="1:9" s="22" customFormat="1" x14ac:dyDescent="0.2">
      <c r="A79" s="37" t="str">
        <f t="shared" si="4"/>
        <v>jeudi</v>
      </c>
      <c r="B79" s="37" t="str">
        <f t="shared" si="5"/>
        <v>Jeudi</v>
      </c>
      <c r="C79" s="42">
        <f t="shared" si="3"/>
        <v>43167</v>
      </c>
      <c r="D79" s="45" t="s">
        <v>24</v>
      </c>
      <c r="E79" s="44" t="e">
        <f>IF(ISNA(CONCATENATE(LOOKUP("p",#REF!,#REF!)," ",LOOKUP("p",#REF!,#REF!))),"",CONCATENATE(LOOKUP("p",#REF!,#REF!)," ",LOOKUP("p",#REF!,#REF!)))</f>
        <v>#REF!</v>
      </c>
      <c r="F79" s="44" t="e">
        <f>IF(ISNA(CONCATENATE(LOOKUP("p",#REF!,#REF!)," ",LOOKUP("p",#REF!,#REF!))),"",CONCATENATE(LOOKUP("p",#REF!,#REF!)," ",LOOKUP("p",#REF!,#REF!)))</f>
        <v>#REF!</v>
      </c>
      <c r="G79" s="44" t="s">
        <v>53</v>
      </c>
      <c r="H79" s="44" t="s">
        <v>57</v>
      </c>
      <c r="I79" s="46"/>
    </row>
    <row r="80" spans="1:9" x14ac:dyDescent="0.2">
      <c r="A80" s="37" t="str">
        <f t="shared" si="4"/>
        <v>vendredi</v>
      </c>
      <c r="B80" s="37" t="str">
        <f t="shared" si="5"/>
        <v>Vendredi</v>
      </c>
      <c r="C80" s="42">
        <f t="shared" si="3"/>
        <v>43168</v>
      </c>
      <c r="D80" s="45"/>
      <c r="E80" s="44"/>
      <c r="F80" s="44"/>
      <c r="G80" s="44"/>
      <c r="H80" s="44"/>
    </row>
    <row r="81" spans="1:10" x14ac:dyDescent="0.2">
      <c r="A81" s="37" t="str">
        <f t="shared" si="4"/>
        <v>début</v>
      </c>
      <c r="B81" s="37" t="str">
        <f t="shared" si="5"/>
        <v>Samedi</v>
      </c>
      <c r="C81" s="42">
        <f t="shared" si="3"/>
        <v>43169</v>
      </c>
      <c r="D81" s="45"/>
      <c r="E81" s="47">
        <f>E74+1</f>
        <v>11</v>
      </c>
      <c r="F81" s="44"/>
      <c r="G81" s="44"/>
      <c r="H81" s="44"/>
    </row>
    <row r="82" spans="1:10" s="21" customFormat="1" x14ac:dyDescent="0.2">
      <c r="A82" s="37" t="str">
        <f t="shared" si="4"/>
        <v>dimanche</v>
      </c>
      <c r="B82" s="37" t="str">
        <f t="shared" si="5"/>
        <v>Dimanche</v>
      </c>
      <c r="C82" s="42">
        <f t="shared" si="3"/>
        <v>43170</v>
      </c>
      <c r="D82" s="45" t="s">
        <v>38</v>
      </c>
      <c r="E82" s="44" t="e">
        <f>IF(ISNA(CONCATENATE(LOOKUP("p",#REF!,#REF!)," ",LOOKUP("p",#REF!,#REF!))),"",CONCATENATE(LOOKUP("p",#REF!,#REF!)," ",LOOKUP("p",#REF!,#REF!)))</f>
        <v>#REF!</v>
      </c>
      <c r="F82" s="44" t="e">
        <f>IF(ISNA(CONCATENATE(LOOKUP("p",#REF!,#REF!)," ",LOOKUP("p",#REF!,#REF!))),"",CONCATENATE(LOOKUP("p",#REF!,#REF!)," ",LOOKUP("p",#REF!,#REF!)))</f>
        <v>#REF!</v>
      </c>
      <c r="G82" s="44" t="s">
        <v>34</v>
      </c>
      <c r="H82" s="44" t="s">
        <v>58</v>
      </c>
      <c r="I82" s="37"/>
    </row>
    <row r="83" spans="1:10" x14ac:dyDescent="0.2">
      <c r="A83" s="37" t="str">
        <f t="shared" si="4"/>
        <v>semaine</v>
      </c>
      <c r="B83" s="37" t="str">
        <f t="shared" si="5"/>
        <v>Lundi</v>
      </c>
      <c r="C83" s="42">
        <f t="shared" si="3"/>
        <v>43171</v>
      </c>
      <c r="D83" s="45" t="s">
        <v>38</v>
      </c>
      <c r="E83" s="44" t="e">
        <f>IF(ISNA(CONCATENATE(LOOKUP("p",#REF!,#REF!)," ",LOOKUP("p",#REF!,#REF!))),"",CONCATENATE(LOOKUP("p",#REF!,#REF!)," ",LOOKUP("p",#REF!,#REF!)))</f>
        <v>#REF!</v>
      </c>
      <c r="F83" s="44" t="e">
        <f>IF(ISNA(CONCATENATE(LOOKUP("p",#REF!,#REF!)," ",LOOKUP("p",#REF!,#REF!))),"",CONCATENATE(LOOKUP("p",#REF!,#REF!)," ",LOOKUP("p",#REF!,#REF!)))</f>
        <v>#REF!</v>
      </c>
      <c r="G83" s="44" t="s">
        <v>34</v>
      </c>
      <c r="H83" s="44" t="s">
        <v>58</v>
      </c>
    </row>
    <row r="84" spans="1:10" x14ac:dyDescent="0.2">
      <c r="A84" s="37" t="str">
        <f t="shared" si="4"/>
        <v>semaine</v>
      </c>
      <c r="B84" s="37" t="str">
        <f t="shared" si="5"/>
        <v>Mardi</v>
      </c>
      <c r="C84" s="42">
        <f t="shared" si="3"/>
        <v>43172</v>
      </c>
      <c r="D84" s="45" t="s">
        <v>38</v>
      </c>
      <c r="E84" s="44" t="e">
        <f>IF(ISNA(CONCATENATE(LOOKUP("p",#REF!,#REF!)," ",LOOKUP("p",#REF!,#REF!))),"",CONCATENATE(LOOKUP("p",#REF!,#REF!)," ",LOOKUP("p",#REF!,#REF!)))</f>
        <v>#REF!</v>
      </c>
      <c r="F84" s="44" t="e">
        <f>IF(ISNA(CONCATENATE(LOOKUP("p",#REF!,#REF!)," ",LOOKUP("p",#REF!,#REF!))),"",CONCATENATE(LOOKUP("p",#REF!,#REF!)," ",LOOKUP("p",#REF!,#REF!)))</f>
        <v>#REF!</v>
      </c>
      <c r="G84" s="44" t="s">
        <v>34</v>
      </c>
      <c r="H84" s="44" t="s">
        <v>58</v>
      </c>
    </row>
    <row r="85" spans="1:10" x14ac:dyDescent="0.2">
      <c r="A85" s="37" t="str">
        <f t="shared" si="4"/>
        <v>semaine</v>
      </c>
      <c r="B85" s="37" t="str">
        <f t="shared" si="5"/>
        <v>Mercredi</v>
      </c>
      <c r="C85" s="42">
        <f t="shared" si="3"/>
        <v>43173</v>
      </c>
      <c r="D85" s="45" t="s">
        <v>38</v>
      </c>
      <c r="E85" s="44" t="e">
        <f>IF(ISNA(CONCATENATE(LOOKUP("p",#REF!,#REF!)," ",LOOKUP("p",#REF!,#REF!))),"",CONCATENATE(LOOKUP("p",#REF!,#REF!)," ",LOOKUP("p",#REF!,#REF!)))</f>
        <v>#REF!</v>
      </c>
      <c r="F85" s="44" t="e">
        <f>IF(ISNA(CONCATENATE(LOOKUP("p",#REF!,#REF!)," ",LOOKUP("p",#REF!,#REF!))),"",CONCATENATE(LOOKUP("p",#REF!,#REF!)," ",LOOKUP("p",#REF!,#REF!)))</f>
        <v>#REF!</v>
      </c>
      <c r="G85" s="44" t="s">
        <v>34</v>
      </c>
      <c r="H85" s="44" t="s">
        <v>58</v>
      </c>
    </row>
    <row r="86" spans="1:10" s="22" customFormat="1" x14ac:dyDescent="0.2">
      <c r="A86" s="37" t="str">
        <f t="shared" si="4"/>
        <v>jeudi</v>
      </c>
      <c r="B86" s="37" t="str">
        <f t="shared" si="5"/>
        <v>Jeudi</v>
      </c>
      <c r="C86" s="42">
        <f t="shared" si="3"/>
        <v>43174</v>
      </c>
      <c r="D86" s="45" t="s">
        <v>38</v>
      </c>
      <c r="E86" s="44" t="e">
        <f>IF(ISNA(CONCATENATE(LOOKUP("p",#REF!,#REF!)," ",LOOKUP("p",#REF!,#REF!))),"",CONCATENATE(LOOKUP("p",#REF!,#REF!)," ",LOOKUP("p",#REF!,#REF!)))</f>
        <v>#REF!</v>
      </c>
      <c r="F86" s="44" t="e">
        <f>IF(ISNA(CONCATENATE(LOOKUP("p",#REF!,#REF!)," ",LOOKUP("p",#REF!,#REF!))),"",CONCATENATE(LOOKUP("p",#REF!,#REF!)," ",LOOKUP("p",#REF!,#REF!)))</f>
        <v>#REF!</v>
      </c>
      <c r="G86" s="44" t="s">
        <v>34</v>
      </c>
      <c r="H86" s="44" t="s">
        <v>58</v>
      </c>
      <c r="I86" s="17"/>
    </row>
    <row r="87" spans="1:10" x14ac:dyDescent="0.2">
      <c r="A87" s="37" t="str">
        <f t="shared" si="4"/>
        <v>vendredi</v>
      </c>
      <c r="B87" s="37" t="str">
        <f t="shared" si="5"/>
        <v>Vendredi</v>
      </c>
      <c r="C87" s="42">
        <f t="shared" si="3"/>
        <v>43175</v>
      </c>
      <c r="D87" s="45"/>
      <c r="E87" s="44"/>
      <c r="F87" s="44"/>
      <c r="G87" s="44"/>
      <c r="H87" s="44"/>
    </row>
    <row r="88" spans="1:10" s="21" customFormat="1" ht="24.75" customHeight="1" x14ac:dyDescent="0.2">
      <c r="A88" s="37" t="str">
        <f t="shared" si="4"/>
        <v>début</v>
      </c>
      <c r="B88" s="37" t="str">
        <f t="shared" si="5"/>
        <v>Samedi</v>
      </c>
      <c r="C88" s="42">
        <f t="shared" si="3"/>
        <v>43176</v>
      </c>
      <c r="D88" s="45"/>
      <c r="E88" s="47">
        <f>+E81+1</f>
        <v>12</v>
      </c>
      <c r="F88" s="44"/>
      <c r="G88" s="44"/>
      <c r="H88" s="44"/>
      <c r="I88" s="37"/>
    </row>
    <row r="89" spans="1:10" ht="24.75" customHeight="1" x14ac:dyDescent="0.2">
      <c r="A89" s="37" t="str">
        <f t="shared" si="4"/>
        <v>dimanche</v>
      </c>
      <c r="B89" s="37" t="str">
        <f t="shared" si="5"/>
        <v>Dimanche</v>
      </c>
      <c r="C89" s="42">
        <f t="shared" si="3"/>
        <v>43177</v>
      </c>
      <c r="D89" s="45" t="s">
        <v>38</v>
      </c>
      <c r="E89" s="44" t="e">
        <f>IF(ISNA(CONCATENATE(LOOKUP("p",#REF!,#REF!)," ",LOOKUP("p",#REF!,#REF!))),"",CONCATENATE(LOOKUP("p",#REF!,#REF!)," ",LOOKUP("p",#REF!,#REF!)))</f>
        <v>#REF!</v>
      </c>
      <c r="F89" s="44" t="e">
        <f>IF(ISNA(CONCATENATE(LOOKUP("p",#REF!,#REF!)," ",LOOKUP("p",#REF!,#REF!))),"",CONCATENATE(LOOKUP("p",#REF!,#REF!)," ",LOOKUP("p",#REF!,#REF!)))</f>
        <v>#REF!</v>
      </c>
      <c r="G89" s="44" t="s">
        <v>41</v>
      </c>
      <c r="H89" s="44" t="s">
        <v>59</v>
      </c>
    </row>
    <row r="90" spans="1:10" ht="24.75" customHeight="1" x14ac:dyDescent="0.2">
      <c r="A90" s="37" t="str">
        <f t="shared" si="4"/>
        <v>semaine</v>
      </c>
      <c r="B90" s="37" t="str">
        <f t="shared" si="5"/>
        <v>Lundi</v>
      </c>
      <c r="C90" s="42">
        <f t="shared" si="3"/>
        <v>43178</v>
      </c>
      <c r="D90" s="45" t="s">
        <v>38</v>
      </c>
      <c r="E90" s="44" t="e">
        <f>IF(ISNA(CONCATENATE(LOOKUP("p",#REF!,#REF!)," ",LOOKUP("p",#REF!,#REF!))),"",CONCATENATE(LOOKUP("p",#REF!,#REF!)," ",LOOKUP("p",#REF!,#REF!)))</f>
        <v>#REF!</v>
      </c>
      <c r="F90" s="44" t="e">
        <f>IF(ISNA(CONCATENATE(LOOKUP("p",#REF!,#REF!)," ",LOOKUP("p",#REF!,#REF!))),"",CONCATENATE(LOOKUP("p",#REF!,#REF!)," ",LOOKUP("p",#REF!,#REF!)))</f>
        <v>#REF!</v>
      </c>
      <c r="G90" s="44" t="s">
        <v>41</v>
      </c>
      <c r="H90" s="44" t="s">
        <v>59</v>
      </c>
    </row>
    <row r="91" spans="1:10" ht="24.75" customHeight="1" x14ac:dyDescent="0.2">
      <c r="A91" s="37" t="str">
        <f t="shared" si="4"/>
        <v>semaine</v>
      </c>
      <c r="B91" s="37" t="str">
        <f t="shared" si="5"/>
        <v>Mardi</v>
      </c>
      <c r="C91" s="42">
        <f t="shared" si="3"/>
        <v>43179</v>
      </c>
      <c r="D91" s="45" t="s">
        <v>38</v>
      </c>
      <c r="E91" s="44" t="e">
        <f>IF(ISNA(CONCATENATE(LOOKUP("p",#REF!,#REF!)," ",LOOKUP("p",#REF!,#REF!))),"",CONCATENATE(LOOKUP("p",#REF!,#REF!)," ",LOOKUP("p",#REF!,#REF!)))</f>
        <v>#REF!</v>
      </c>
      <c r="F91" s="44" t="e">
        <f>IF(ISNA(CONCATENATE(LOOKUP("p",#REF!,#REF!)," ",LOOKUP("p",#REF!,#REF!))),"",CONCATENATE(LOOKUP("p",#REF!,#REF!)," ",LOOKUP("p",#REF!,#REF!)))</f>
        <v>#REF!</v>
      </c>
      <c r="G91" s="44" t="s">
        <v>41</v>
      </c>
      <c r="H91" s="44" t="s">
        <v>59</v>
      </c>
      <c r="I91" s="37"/>
    </row>
    <row r="92" spans="1:10" ht="24.75" customHeight="1" x14ac:dyDescent="0.2">
      <c r="A92" s="37" t="str">
        <f t="shared" si="4"/>
        <v>semaine</v>
      </c>
      <c r="B92" s="37" t="str">
        <f t="shared" si="5"/>
        <v>Mercredi</v>
      </c>
      <c r="C92" s="42">
        <f t="shared" si="3"/>
        <v>43180</v>
      </c>
      <c r="D92" s="45" t="s">
        <v>38</v>
      </c>
      <c r="E92" s="44" t="e">
        <f>IF(ISNA(CONCATENATE(LOOKUP("p",#REF!,#REF!)," ",LOOKUP("p",#REF!,#REF!))),"",CONCATENATE(LOOKUP("p",#REF!,#REF!)," ",LOOKUP("p",#REF!,#REF!)))</f>
        <v>#REF!</v>
      </c>
      <c r="F92" s="44" t="e">
        <f>IF(ISNA(CONCATENATE(LOOKUP("p",#REF!,#REF!)," ",LOOKUP("p",#REF!,#REF!))),"",CONCATENATE(LOOKUP("p",#REF!,#REF!)," ",LOOKUP("p",#REF!,#REF!)))</f>
        <v>#REF!</v>
      </c>
      <c r="G92" s="44" t="s">
        <v>41</v>
      </c>
      <c r="H92" s="44" t="s">
        <v>59</v>
      </c>
    </row>
    <row r="93" spans="1:10" s="22" customFormat="1" ht="24.75" customHeight="1" x14ac:dyDescent="0.2">
      <c r="A93" s="37" t="str">
        <f t="shared" si="4"/>
        <v>jeudi</v>
      </c>
      <c r="B93" s="37" t="str">
        <f t="shared" si="5"/>
        <v>Jeudi</v>
      </c>
      <c r="C93" s="42">
        <f t="shared" si="3"/>
        <v>43181</v>
      </c>
      <c r="D93" s="45" t="s">
        <v>38</v>
      </c>
      <c r="E93" s="44" t="e">
        <f>IF(ISNA(CONCATENATE(LOOKUP("p",#REF!,#REF!)," ",LOOKUP("p",#REF!,#REF!))),"",CONCATENATE(LOOKUP("p",#REF!,#REF!)," ",LOOKUP("p",#REF!,#REF!)))</f>
        <v>#REF!</v>
      </c>
      <c r="F93" s="44" t="e">
        <f>IF(ISNA(CONCATENATE(LOOKUP("p",#REF!,#REF!)," ",LOOKUP("p",#REF!,#REF!))),"",CONCATENATE(LOOKUP("p",#REF!,#REF!)," ",LOOKUP("p",#REF!,#REF!)))</f>
        <v>#REF!</v>
      </c>
      <c r="G93" s="44" t="s">
        <v>41</v>
      </c>
      <c r="H93" s="44" t="s">
        <v>59</v>
      </c>
      <c r="I93" s="46"/>
    </row>
    <row r="94" spans="1:10" ht="24.75" customHeight="1" x14ac:dyDescent="0.2">
      <c r="A94" s="37" t="str">
        <f t="shared" si="4"/>
        <v>vendredi</v>
      </c>
      <c r="B94" s="37" t="str">
        <f t="shared" si="5"/>
        <v>Vendredi</v>
      </c>
      <c r="C94" s="42">
        <f t="shared" si="3"/>
        <v>43182</v>
      </c>
      <c r="D94" s="45"/>
      <c r="E94" s="44"/>
      <c r="F94" s="44"/>
      <c r="G94" s="44"/>
      <c r="H94" s="44"/>
    </row>
    <row r="95" spans="1:10" s="21" customFormat="1" ht="24.75" customHeight="1" x14ac:dyDescent="0.2">
      <c r="A95" s="37" t="str">
        <f t="shared" si="4"/>
        <v>début</v>
      </c>
      <c r="B95" s="37" t="str">
        <f t="shared" si="5"/>
        <v>Samedi</v>
      </c>
      <c r="C95" s="42">
        <f t="shared" ref="C95:C103" si="6">C94+1</f>
        <v>43183</v>
      </c>
      <c r="D95" s="45"/>
      <c r="E95" s="47">
        <f>E88+1</f>
        <v>13</v>
      </c>
      <c r="F95" s="44"/>
      <c r="G95" s="44"/>
      <c r="H95" s="44"/>
      <c r="I95" s="24"/>
      <c r="J95" s="24"/>
    </row>
    <row r="96" spans="1:10" ht="24.75" customHeight="1" x14ac:dyDescent="0.2">
      <c r="A96" s="37" t="str">
        <f t="shared" si="4"/>
        <v>dimanche</v>
      </c>
      <c r="B96" s="37" t="str">
        <f t="shared" si="5"/>
        <v>Dimanche</v>
      </c>
      <c r="C96" s="42">
        <f t="shared" si="6"/>
        <v>43184</v>
      </c>
      <c r="D96" s="45" t="s">
        <v>24</v>
      </c>
      <c r="E96" s="44" t="e">
        <f>IF(ISNA(CONCATENATE(LOOKUP("p",#REF!,#REF!)," ",LOOKUP("p",#REF!,#REF!))),"",CONCATENATE(LOOKUP("p",#REF!,#REF!)," ",LOOKUP("p",#REF!,#REF!)))</f>
        <v>#REF!</v>
      </c>
      <c r="F96" s="44" t="e">
        <f>IF(ISNA(CONCATENATE(LOOKUP("p",#REF!,#REF!)," ",LOOKUP("p",#REF!,#REF!))),"",CONCATENATE(LOOKUP("p",#REF!,#REF!)," ",LOOKUP("p",#REF!,#REF!)))</f>
        <v>#REF!</v>
      </c>
      <c r="G96" s="44" t="s">
        <v>25</v>
      </c>
      <c r="H96" s="44" t="s">
        <v>39</v>
      </c>
      <c r="J96" s="24"/>
    </row>
    <row r="97" spans="1:10" ht="24.75" customHeight="1" x14ac:dyDescent="0.2">
      <c r="A97" s="37" t="str">
        <f t="shared" si="4"/>
        <v>semaine</v>
      </c>
      <c r="B97" s="37" t="str">
        <f t="shared" si="5"/>
        <v>Lundi</v>
      </c>
      <c r="C97" s="42">
        <f t="shared" si="6"/>
        <v>43185</v>
      </c>
      <c r="D97" s="45" t="s">
        <v>24</v>
      </c>
      <c r="E97" s="44" t="e">
        <f>IF(ISNA(CONCATENATE(LOOKUP("p",#REF!,#REF!)," ",LOOKUP("p",#REF!,#REF!))),"",CONCATENATE(LOOKUP("p",#REF!,#REF!)," ",LOOKUP("p",#REF!,#REF!)))</f>
        <v>#REF!</v>
      </c>
      <c r="F97" s="44" t="e">
        <f>IF(ISNA(CONCATENATE(LOOKUP("p",#REF!,#REF!)," ",LOOKUP("p",#REF!,#REF!))),"",CONCATENATE(LOOKUP("p",#REF!,#REF!)," ",LOOKUP("p",#REF!,#REF!)))</f>
        <v>#REF!</v>
      </c>
      <c r="G97" s="44" t="s">
        <v>25</v>
      </c>
      <c r="H97" s="44" t="s">
        <v>39</v>
      </c>
      <c r="J97" s="24"/>
    </row>
    <row r="98" spans="1:10" ht="24.75" customHeight="1" x14ac:dyDescent="0.2">
      <c r="A98" s="37" t="str">
        <f t="shared" si="4"/>
        <v>semaine</v>
      </c>
      <c r="B98" s="37" t="str">
        <f t="shared" si="5"/>
        <v>Mardi</v>
      </c>
      <c r="C98" s="42">
        <f t="shared" si="6"/>
        <v>43186</v>
      </c>
      <c r="D98" s="45" t="s">
        <v>24</v>
      </c>
      <c r="E98" s="44" t="e">
        <f>IF(ISNA(CONCATENATE(LOOKUP("p",#REF!,#REF!)," ",LOOKUP("p",#REF!,#REF!))),"",CONCATENATE(LOOKUP("p",#REF!,#REF!)," ",LOOKUP("p",#REF!,#REF!)))</f>
        <v>#REF!</v>
      </c>
      <c r="F98" s="44" t="e">
        <f>IF(ISNA(CONCATENATE(LOOKUP("p",#REF!,#REF!)," ",LOOKUP("p",#REF!,#REF!))),"",CONCATENATE(LOOKUP("p",#REF!,#REF!)," ",LOOKUP("p",#REF!,#REF!)))</f>
        <v>#REF!</v>
      </c>
      <c r="G98" s="44" t="s">
        <v>25</v>
      </c>
      <c r="H98" s="44" t="s">
        <v>39</v>
      </c>
      <c r="J98" s="24"/>
    </row>
    <row r="99" spans="1:10" s="49" customFormat="1" ht="24.75" customHeight="1" x14ac:dyDescent="0.2">
      <c r="A99" s="48" t="str">
        <f t="shared" si="4"/>
        <v>semaine</v>
      </c>
      <c r="B99" s="48" t="str">
        <f t="shared" si="5"/>
        <v>Mercredi</v>
      </c>
      <c r="C99" s="42">
        <f t="shared" si="6"/>
        <v>43187</v>
      </c>
      <c r="D99" s="45" t="s">
        <v>24</v>
      </c>
      <c r="E99" s="44" t="e">
        <f>IF(ISNA(CONCATENATE(LOOKUP("p",#REF!,#REF!)," ",LOOKUP("p",#REF!,#REF!))),"",CONCATENATE(LOOKUP("p",#REF!,#REF!)," ",LOOKUP("p",#REF!,#REF!)))</f>
        <v>#REF!</v>
      </c>
      <c r="F99" s="44" t="e">
        <f>IF(ISNA(CONCATENATE(LOOKUP("p",#REF!,#REF!)," ",LOOKUP("p",#REF!,#REF!))),"",CONCATENATE(LOOKUP("p",#REF!,#REF!)," ",LOOKUP("p",#REF!,#REF!)))</f>
        <v>#REF!</v>
      </c>
      <c r="G99" s="44" t="s">
        <v>25</v>
      </c>
      <c r="H99" s="44" t="s">
        <v>39</v>
      </c>
      <c r="I99" s="24"/>
      <c r="J99" s="24"/>
    </row>
    <row r="100" spans="1:10" s="22" customFormat="1" ht="24.75" customHeight="1" x14ac:dyDescent="0.2">
      <c r="A100" s="37" t="str">
        <f t="shared" si="4"/>
        <v>jeudi</v>
      </c>
      <c r="B100" s="37" t="str">
        <f t="shared" si="5"/>
        <v>Jeudi</v>
      </c>
      <c r="C100" s="42">
        <f t="shared" si="6"/>
        <v>43188</v>
      </c>
      <c r="D100" s="45" t="s">
        <v>24</v>
      </c>
      <c r="E100" s="44" t="e">
        <f>IF(ISNA(CONCATENATE(LOOKUP("p",#REF!,#REF!)," ",LOOKUP("p",#REF!,#REF!))),"",CONCATENATE(LOOKUP("p",#REF!,#REF!)," ",LOOKUP("p",#REF!,#REF!)))</f>
        <v>#REF!</v>
      </c>
      <c r="F100" s="44" t="e">
        <f>IF(ISNA(CONCATENATE(LOOKUP("p",#REF!,#REF!)," ",LOOKUP("p",#REF!,#REF!))),"",CONCATENATE(LOOKUP("p",#REF!,#REF!)," ",LOOKUP("p",#REF!,#REF!)))</f>
        <v>#REF!</v>
      </c>
      <c r="G100" s="44" t="s">
        <v>25</v>
      </c>
      <c r="H100" s="44" t="s">
        <v>39</v>
      </c>
      <c r="I100" s="24"/>
      <c r="J100" s="24"/>
    </row>
    <row r="101" spans="1:10" ht="24.75" customHeight="1" x14ac:dyDescent="0.2">
      <c r="A101" s="37" t="str">
        <f t="shared" si="4"/>
        <v>vendredi</v>
      </c>
      <c r="B101" s="37" t="str">
        <f t="shared" si="5"/>
        <v>Vendredi</v>
      </c>
      <c r="C101" s="42">
        <f t="shared" si="6"/>
        <v>43189</v>
      </c>
      <c r="D101" s="45"/>
      <c r="E101" s="50"/>
      <c r="F101" s="44"/>
      <c r="G101" s="44"/>
      <c r="H101" s="44"/>
    </row>
    <row r="102" spans="1:10" s="21" customFormat="1" ht="24.75" customHeight="1" x14ac:dyDescent="0.2">
      <c r="A102" s="37" t="str">
        <f t="shared" si="4"/>
        <v>début</v>
      </c>
      <c r="B102" s="37" t="str">
        <f t="shared" si="5"/>
        <v>Samedi</v>
      </c>
      <c r="C102" s="42">
        <f t="shared" si="6"/>
        <v>43190</v>
      </c>
      <c r="D102" s="45"/>
      <c r="E102" s="47">
        <f>E95+1</f>
        <v>14</v>
      </c>
      <c r="F102" s="44"/>
      <c r="G102" s="44"/>
      <c r="H102" s="44"/>
      <c r="I102" s="37"/>
    </row>
    <row r="103" spans="1:10" ht="24.75" customHeight="1" x14ac:dyDescent="0.2">
      <c r="A103" s="37" t="str">
        <f t="shared" si="4"/>
        <v>dimanche</v>
      </c>
      <c r="B103" s="37" t="str">
        <f t="shared" si="5"/>
        <v>Dimanche</v>
      </c>
      <c r="C103" s="42">
        <f t="shared" si="6"/>
        <v>43191</v>
      </c>
      <c r="D103" s="45"/>
      <c r="E103" s="47"/>
      <c r="F103" s="44"/>
      <c r="G103" s="44"/>
      <c r="H103" s="44"/>
    </row>
    <row r="104" spans="1:10" ht="24.75" customHeight="1" x14ac:dyDescent="0.2">
      <c r="A104" s="37" t="s">
        <v>60</v>
      </c>
      <c r="B104" s="37" t="s">
        <v>60</v>
      </c>
      <c r="C104" s="42">
        <f>C103+1</f>
        <v>43192</v>
      </c>
      <c r="D104" s="45" t="s">
        <v>24</v>
      </c>
      <c r="E104" s="44" t="e">
        <f>IF(ISNA(CONCATENATE(LOOKUP("p",#REF!,#REF!)," ",LOOKUP("p",#REF!,#REF!))),"",CONCATENATE(LOOKUP("p",#REF!,#REF!)," ",LOOKUP("p",#REF!,#REF!)))</f>
        <v>#REF!</v>
      </c>
      <c r="F104" s="44" t="e">
        <f>IF(ISNA(CONCATENATE(LOOKUP("p",#REF!,#REF!)," ",LOOKUP("p",#REF!,#REF!))),"",CONCATENATE(LOOKUP("p",#REF!,#REF!)," ",LOOKUP("p",#REF!,#REF!)))</f>
        <v>#REF!</v>
      </c>
      <c r="G104" s="44" t="s">
        <v>61</v>
      </c>
      <c r="H104" s="44" t="s">
        <v>51</v>
      </c>
    </row>
    <row r="105" spans="1:10" ht="24.75" customHeight="1" x14ac:dyDescent="0.2">
      <c r="A105" s="37" t="str">
        <f t="shared" si="4"/>
        <v>semaine</v>
      </c>
      <c r="B105" s="37" t="str">
        <f t="shared" si="5"/>
        <v>Mardi</v>
      </c>
      <c r="C105" s="42">
        <f t="shared" ref="C105:C168" si="7">C104+1</f>
        <v>43193</v>
      </c>
      <c r="D105" s="45" t="s">
        <v>24</v>
      </c>
      <c r="E105" s="44" t="e">
        <f>IF(ISNA(CONCATENATE(LOOKUP("p",#REF!,#REF!)," ",LOOKUP("p",#REF!,#REF!))),"",CONCATENATE(LOOKUP("p",#REF!,#REF!)," ",LOOKUP("p",#REF!,#REF!)))</f>
        <v>#REF!</v>
      </c>
      <c r="F105" s="44" t="e">
        <f>IF(ISNA(CONCATENATE(LOOKUP("p",#REF!,#REF!)," ",LOOKUP("p",#REF!,#REF!))),"",CONCATENATE(LOOKUP("p",#REF!,#REF!)," ",LOOKUP("p",#REF!,#REF!)))</f>
        <v>#REF!</v>
      </c>
      <c r="G105" s="44" t="s">
        <v>61</v>
      </c>
      <c r="H105" s="44" t="s">
        <v>51</v>
      </c>
    </row>
    <row r="106" spans="1:10" ht="24.75" customHeight="1" x14ac:dyDescent="0.2">
      <c r="A106" s="37" t="str">
        <f t="shared" si="4"/>
        <v>semaine</v>
      </c>
      <c r="B106" s="37" t="str">
        <f t="shared" si="5"/>
        <v>Mercredi</v>
      </c>
      <c r="C106" s="42">
        <f t="shared" si="7"/>
        <v>43194</v>
      </c>
      <c r="D106" s="45" t="s">
        <v>24</v>
      </c>
      <c r="E106" s="44" t="e">
        <f>IF(ISNA(CONCATENATE(LOOKUP("p",#REF!,#REF!)," ",LOOKUP("p",#REF!,#REF!))),"",CONCATENATE(LOOKUP("p",#REF!,#REF!)," ",LOOKUP("p",#REF!,#REF!)))</f>
        <v>#REF!</v>
      </c>
      <c r="F106" s="44" t="e">
        <f>IF(ISNA(CONCATENATE(LOOKUP("p",#REF!,#REF!)," ",LOOKUP("p",#REF!,#REF!))),"",CONCATENATE(LOOKUP("p",#REF!,#REF!)," ",LOOKUP("p",#REF!,#REF!)))</f>
        <v>#REF!</v>
      </c>
      <c r="G106" s="44" t="s">
        <v>61</v>
      </c>
      <c r="H106" s="44" t="s">
        <v>51</v>
      </c>
    </row>
    <row r="107" spans="1:10" s="22" customFormat="1" ht="24.75" customHeight="1" x14ac:dyDescent="0.2">
      <c r="A107" s="37" t="str">
        <f t="shared" si="4"/>
        <v>jeudi</v>
      </c>
      <c r="B107" s="37" t="str">
        <f t="shared" si="5"/>
        <v>Jeudi</v>
      </c>
      <c r="C107" s="42">
        <f t="shared" si="7"/>
        <v>43195</v>
      </c>
      <c r="D107" s="45" t="s">
        <v>24</v>
      </c>
      <c r="E107" s="44" t="e">
        <f>IF(ISNA(CONCATENATE(LOOKUP("p",#REF!,#REF!)," ",LOOKUP("p",#REF!,#REF!))),"",CONCATENATE(LOOKUP("p",#REF!,#REF!)," ",LOOKUP("p",#REF!,#REF!)))</f>
        <v>#REF!</v>
      </c>
      <c r="F107" s="44" t="e">
        <f>IF(ISNA(CONCATENATE(LOOKUP("p",#REF!,#REF!)," ",LOOKUP("p",#REF!,#REF!))),"",CONCATENATE(LOOKUP("p",#REF!,#REF!)," ",LOOKUP("p",#REF!,#REF!)))</f>
        <v>#REF!</v>
      </c>
      <c r="G107" s="44" t="s">
        <v>61</v>
      </c>
      <c r="H107" s="44" t="s">
        <v>51</v>
      </c>
      <c r="I107" s="46"/>
    </row>
    <row r="108" spans="1:10" ht="24.75" customHeight="1" x14ac:dyDescent="0.2">
      <c r="A108" s="37" t="str">
        <f t="shared" si="4"/>
        <v>vendredi</v>
      </c>
      <c r="B108" s="37" t="str">
        <f t="shared" si="5"/>
        <v>Vendredi</v>
      </c>
      <c r="C108" s="42">
        <f t="shared" si="7"/>
        <v>43196</v>
      </c>
      <c r="D108" s="45"/>
      <c r="E108" s="52"/>
      <c r="F108" s="44"/>
      <c r="G108" s="44"/>
      <c r="H108" s="44"/>
    </row>
    <row r="109" spans="1:10" s="21" customFormat="1" ht="24.75" customHeight="1" x14ac:dyDescent="0.2">
      <c r="A109" s="37" t="str">
        <f t="shared" si="4"/>
        <v>début</v>
      </c>
      <c r="B109" s="37" t="str">
        <f t="shared" si="5"/>
        <v>Samedi</v>
      </c>
      <c r="C109" s="42">
        <f t="shared" si="7"/>
        <v>43197</v>
      </c>
      <c r="D109" s="45"/>
      <c r="E109" s="47">
        <f>E102+1</f>
        <v>15</v>
      </c>
      <c r="F109" s="44"/>
      <c r="G109" s="44"/>
      <c r="H109" s="44"/>
      <c r="I109" s="37"/>
    </row>
    <row r="110" spans="1:10" ht="24.75" customHeight="1" x14ac:dyDescent="0.2">
      <c r="A110" s="37" t="str">
        <f t="shared" si="4"/>
        <v>dimanche</v>
      </c>
      <c r="B110" s="37" t="str">
        <f t="shared" si="5"/>
        <v>Dimanche</v>
      </c>
      <c r="C110" s="42">
        <f t="shared" si="7"/>
        <v>43198</v>
      </c>
      <c r="D110" s="45" t="s">
        <v>38</v>
      </c>
      <c r="E110" s="44" t="e">
        <f>IF(ISNA(CONCATENATE(LOOKUP("p",#REF!,#REF!)," ",LOOKUP("p",#REF!,#REF!))),"",CONCATENATE(LOOKUP("p",#REF!,#REF!)," ",LOOKUP("p",#REF!,#REF!)))</f>
        <v>#REF!</v>
      </c>
      <c r="F110" s="44" t="e">
        <f>IF(ISNA(CONCATENATE(LOOKUP("p",#REF!,#REF!)," ",LOOKUP("p",#REF!,#REF!))),"",CONCATENATE(LOOKUP("p",#REF!,#REF!)," ",LOOKUP("p",#REF!,#REF!)))</f>
        <v>#REF!</v>
      </c>
      <c r="G110" s="44" t="s">
        <v>54</v>
      </c>
      <c r="H110" s="44" t="s">
        <v>35</v>
      </c>
    </row>
    <row r="111" spans="1:10" ht="24.75" customHeight="1" x14ac:dyDescent="0.2">
      <c r="A111" s="37" t="str">
        <f t="shared" si="4"/>
        <v>semaine</v>
      </c>
      <c r="B111" s="37" t="str">
        <f t="shared" si="5"/>
        <v>Lundi</v>
      </c>
      <c r="C111" s="42">
        <f t="shared" si="7"/>
        <v>43199</v>
      </c>
      <c r="D111" s="45" t="s">
        <v>38</v>
      </c>
      <c r="E111" s="44" t="e">
        <f>IF(ISNA(CONCATENATE(LOOKUP("p",#REF!,#REF!)," ",LOOKUP("p",#REF!,#REF!))),"",CONCATENATE(LOOKUP("p",#REF!,#REF!)," ",LOOKUP("p",#REF!,#REF!)))</f>
        <v>#REF!</v>
      </c>
      <c r="F111" s="44" t="e">
        <f>IF(ISNA(CONCATENATE(LOOKUP("p",#REF!,#REF!)," ",LOOKUP("p",#REF!,#REF!))),"",CONCATENATE(LOOKUP("p",#REF!,#REF!)," ",LOOKUP("p",#REF!,#REF!)))</f>
        <v>#REF!</v>
      </c>
      <c r="G111" s="44" t="s">
        <v>54</v>
      </c>
      <c r="H111" s="44" t="s">
        <v>35</v>
      </c>
    </row>
    <row r="112" spans="1:10" ht="24.75" customHeight="1" x14ac:dyDescent="0.2">
      <c r="A112" s="37" t="str">
        <f t="shared" si="4"/>
        <v>semaine</v>
      </c>
      <c r="B112" s="37" t="str">
        <f t="shared" si="5"/>
        <v>Mardi</v>
      </c>
      <c r="C112" s="42">
        <f t="shared" si="7"/>
        <v>43200</v>
      </c>
      <c r="D112" s="45" t="s">
        <v>38</v>
      </c>
      <c r="E112" s="44" t="e">
        <f>IF(ISNA(CONCATENATE(LOOKUP("p",#REF!,#REF!)," ",LOOKUP("p",#REF!,#REF!))),"",CONCATENATE(LOOKUP("p",#REF!,#REF!)," ",LOOKUP("p",#REF!,#REF!)))</f>
        <v>#REF!</v>
      </c>
      <c r="F112" s="44" t="e">
        <f>IF(ISNA(CONCATENATE(LOOKUP("p",#REF!,#REF!)," ",LOOKUP("p",#REF!,#REF!))),"",CONCATENATE(LOOKUP("p",#REF!,#REF!)," ",LOOKUP("p",#REF!,#REF!)))</f>
        <v>#REF!</v>
      </c>
      <c r="G112" s="44" t="s">
        <v>54</v>
      </c>
      <c r="H112" s="44" t="s">
        <v>35</v>
      </c>
    </row>
    <row r="113" spans="1:9" ht="24.75" customHeight="1" x14ac:dyDescent="0.2">
      <c r="A113" s="37" t="str">
        <f t="shared" si="4"/>
        <v>semaine</v>
      </c>
      <c r="B113" s="37" t="str">
        <f t="shared" si="5"/>
        <v>Mercredi</v>
      </c>
      <c r="C113" s="42">
        <f t="shared" si="7"/>
        <v>43201</v>
      </c>
      <c r="D113" s="45" t="s">
        <v>38</v>
      </c>
      <c r="E113" s="44" t="e">
        <f>IF(ISNA(CONCATENATE(LOOKUP("p",#REF!,#REF!)," ",LOOKUP("p",#REF!,#REF!))),"",CONCATENATE(LOOKUP("p",#REF!,#REF!)," ",LOOKUP("p",#REF!,#REF!)))</f>
        <v>#REF!</v>
      </c>
      <c r="F113" s="44" t="e">
        <f>IF(ISNA(CONCATENATE(LOOKUP("p",#REF!,#REF!)," ",LOOKUP("p",#REF!,#REF!))),"",CONCATENATE(LOOKUP("p",#REF!,#REF!)," ",LOOKUP("p",#REF!,#REF!)))</f>
        <v>#REF!</v>
      </c>
      <c r="G113" s="44" t="s">
        <v>54</v>
      </c>
      <c r="H113" s="44" t="s">
        <v>35</v>
      </c>
    </row>
    <row r="114" spans="1:9" s="22" customFormat="1" ht="24.75" customHeight="1" x14ac:dyDescent="0.2">
      <c r="A114" s="37" t="str">
        <f t="shared" si="4"/>
        <v>jeudi</v>
      </c>
      <c r="B114" s="37" t="str">
        <f t="shared" si="5"/>
        <v>Jeudi</v>
      </c>
      <c r="C114" s="42">
        <f t="shared" si="7"/>
        <v>43202</v>
      </c>
      <c r="D114" s="45" t="s">
        <v>38</v>
      </c>
      <c r="E114" s="44" t="e">
        <f>IF(ISNA(CONCATENATE(LOOKUP("p",#REF!,#REF!)," ",LOOKUP("p",#REF!,#REF!))),"",CONCATENATE(LOOKUP("p",#REF!,#REF!)," ",LOOKUP("p",#REF!,#REF!)))</f>
        <v>#REF!</v>
      </c>
      <c r="F114" s="44" t="e">
        <f>IF(ISNA(CONCATENATE(LOOKUP("p",#REF!,#REF!)," ",LOOKUP("p",#REF!,#REF!))),"",CONCATENATE(LOOKUP("p",#REF!,#REF!)," ",LOOKUP("p",#REF!,#REF!)))</f>
        <v>#REF!</v>
      </c>
      <c r="G114" s="44" t="s">
        <v>54</v>
      </c>
      <c r="H114" s="44" t="s">
        <v>35</v>
      </c>
      <c r="I114" s="46"/>
    </row>
    <row r="115" spans="1:9" ht="24.75" customHeight="1" x14ac:dyDescent="0.2">
      <c r="A115" s="37" t="s">
        <v>8</v>
      </c>
      <c r="B115" s="37" t="str">
        <f t="shared" si="5"/>
        <v>Vendredi</v>
      </c>
      <c r="C115" s="42">
        <f t="shared" si="7"/>
        <v>43203</v>
      </c>
      <c r="D115" s="45"/>
      <c r="E115" s="52"/>
      <c r="F115" s="44"/>
      <c r="G115" s="44"/>
      <c r="H115" s="44"/>
    </row>
    <row r="116" spans="1:9" ht="24.75" customHeight="1" x14ac:dyDescent="0.2">
      <c r="A116" s="37" t="str">
        <f t="shared" si="4"/>
        <v>début</v>
      </c>
      <c r="B116" s="37" t="str">
        <f t="shared" si="5"/>
        <v>Samedi</v>
      </c>
      <c r="C116" s="42">
        <f t="shared" si="7"/>
        <v>43204</v>
      </c>
      <c r="D116" s="45"/>
      <c r="E116" s="47">
        <f>E109+1</f>
        <v>16</v>
      </c>
      <c r="F116" s="44"/>
      <c r="G116" s="44"/>
      <c r="H116" s="44"/>
    </row>
    <row r="117" spans="1:9" ht="24.75" customHeight="1" x14ac:dyDescent="0.2">
      <c r="A117" s="37" t="str">
        <f t="shared" si="4"/>
        <v>dimanche</v>
      </c>
      <c r="B117" s="37" t="str">
        <f t="shared" si="5"/>
        <v>Dimanche</v>
      </c>
      <c r="C117" s="42">
        <f t="shared" si="7"/>
        <v>43205</v>
      </c>
      <c r="D117" s="45" t="s">
        <v>38</v>
      </c>
      <c r="E117" s="44" t="e">
        <f>IF(ISNA(CONCATENATE(LOOKUP("p",#REF!,#REF!)," ",LOOKUP("p",#REF!,#REF!))),"",CONCATENATE(LOOKUP("p",#REF!,#REF!)," ",LOOKUP("p",#REF!,#REF!)))</f>
        <v>#REF!</v>
      </c>
      <c r="F117" s="44" t="e">
        <f>IF(ISNA(CONCATENATE(LOOKUP("p",#REF!,#REF!)," ",LOOKUP("p",#REF!,#REF!))),"",CONCATENATE(LOOKUP("p",#REF!,#REF!)," ",LOOKUP("p",#REF!,#REF!)))</f>
        <v>#REF!</v>
      </c>
      <c r="G117" s="44" t="s">
        <v>36</v>
      </c>
      <c r="H117" s="44" t="s">
        <v>56</v>
      </c>
    </row>
    <row r="118" spans="1:9" ht="24.75" customHeight="1" x14ac:dyDescent="0.2">
      <c r="A118" s="37" t="str">
        <f t="shared" si="4"/>
        <v>semaine</v>
      </c>
      <c r="B118" s="37" t="str">
        <f t="shared" si="5"/>
        <v>Lundi</v>
      </c>
      <c r="C118" s="42">
        <f t="shared" si="7"/>
        <v>43206</v>
      </c>
      <c r="D118" s="45" t="s">
        <v>38</v>
      </c>
      <c r="E118" s="44" t="e">
        <f>IF(ISNA(CONCATENATE(LOOKUP("p",#REF!,#REF!)," ",LOOKUP("p",#REF!,#REF!))),"",CONCATENATE(LOOKUP("p",#REF!,#REF!)," ",LOOKUP("p",#REF!,#REF!)))</f>
        <v>#REF!</v>
      </c>
      <c r="F118" s="44" t="e">
        <f>IF(ISNA(CONCATENATE(LOOKUP("p",#REF!,#REF!)," ",LOOKUP("p",#REF!,#REF!))),"",CONCATENATE(LOOKUP("p",#REF!,#REF!)," ",LOOKUP("p",#REF!,#REF!)))</f>
        <v>#REF!</v>
      </c>
      <c r="G118" s="44" t="s">
        <v>36</v>
      </c>
      <c r="H118" s="44" t="s">
        <v>56</v>
      </c>
    </row>
    <row r="119" spans="1:9" ht="24.75" customHeight="1" x14ac:dyDescent="0.2">
      <c r="A119" s="37" t="str">
        <f t="shared" si="4"/>
        <v>semaine</v>
      </c>
      <c r="B119" s="37" t="str">
        <f t="shared" si="5"/>
        <v>Mardi</v>
      </c>
      <c r="C119" s="42">
        <f t="shared" si="7"/>
        <v>43207</v>
      </c>
      <c r="D119" s="45" t="s">
        <v>38</v>
      </c>
      <c r="E119" s="44" t="e">
        <f>IF(ISNA(CONCATENATE(LOOKUP("p",#REF!,#REF!)," ",LOOKUP("p",#REF!,#REF!))),"",CONCATENATE(LOOKUP("p",#REF!,#REF!)," ",LOOKUP("p",#REF!,#REF!)))</f>
        <v>#REF!</v>
      </c>
      <c r="F119" s="44" t="e">
        <f>IF(ISNA(CONCATENATE(LOOKUP("p",#REF!,#REF!)," ",LOOKUP("p",#REF!,#REF!))),"",CONCATENATE(LOOKUP("p",#REF!,#REF!)," ",LOOKUP("p",#REF!,#REF!)))</f>
        <v>#REF!</v>
      </c>
      <c r="G119" s="44" t="s">
        <v>36</v>
      </c>
      <c r="H119" s="44" t="s">
        <v>56</v>
      </c>
    </row>
    <row r="120" spans="1:9" ht="24.75" customHeight="1" x14ac:dyDescent="0.2">
      <c r="A120" s="37" t="str">
        <f t="shared" si="4"/>
        <v>semaine</v>
      </c>
      <c r="B120" s="37" t="str">
        <f t="shared" si="5"/>
        <v>Mercredi</v>
      </c>
      <c r="C120" s="42">
        <f t="shared" si="7"/>
        <v>43208</v>
      </c>
      <c r="D120" s="45" t="s">
        <v>38</v>
      </c>
      <c r="E120" s="44" t="e">
        <f>IF(ISNA(CONCATENATE(LOOKUP("p",#REF!,#REF!)," ",LOOKUP("p",#REF!,#REF!))),"",CONCATENATE(LOOKUP("p",#REF!,#REF!)," ",LOOKUP("p",#REF!,#REF!)))</f>
        <v>#REF!</v>
      </c>
      <c r="F120" s="44" t="e">
        <f>IF(ISNA(CONCATENATE(LOOKUP("p",#REF!,#REF!)," ",LOOKUP("p",#REF!,#REF!))),"",CONCATENATE(LOOKUP("p",#REF!,#REF!)," ",LOOKUP("p",#REF!,#REF!)))</f>
        <v>#REF!</v>
      </c>
      <c r="G120" s="44" t="s">
        <v>36</v>
      </c>
      <c r="H120" s="44" t="s">
        <v>56</v>
      </c>
    </row>
    <row r="121" spans="1:9" s="22" customFormat="1" ht="24.75" customHeight="1" x14ac:dyDescent="0.2">
      <c r="A121" s="37" t="str">
        <f t="shared" si="4"/>
        <v>jeudi</v>
      </c>
      <c r="B121" s="37" t="str">
        <f t="shared" si="5"/>
        <v>Jeudi</v>
      </c>
      <c r="C121" s="42">
        <f t="shared" si="7"/>
        <v>43209</v>
      </c>
      <c r="D121" s="45" t="s">
        <v>38</v>
      </c>
      <c r="E121" s="44" t="e">
        <f>IF(ISNA(CONCATENATE(LOOKUP("p",#REF!,#REF!)," ",LOOKUP("p",#REF!,#REF!))),"",CONCATENATE(LOOKUP("p",#REF!,#REF!)," ",LOOKUP("p",#REF!,#REF!)))</f>
        <v>#REF!</v>
      </c>
      <c r="F121" s="44" t="e">
        <f>IF(ISNA(CONCATENATE(LOOKUP("p",#REF!,#REF!)," ",LOOKUP("p",#REF!,#REF!))),"",CONCATENATE(LOOKUP("p",#REF!,#REF!)," ",LOOKUP("p",#REF!,#REF!)))</f>
        <v>#REF!</v>
      </c>
      <c r="G121" s="44" t="s">
        <v>36</v>
      </c>
      <c r="H121" s="44" t="s">
        <v>56</v>
      </c>
      <c r="I121" s="46"/>
    </row>
    <row r="122" spans="1:9" ht="24.75" customHeight="1" x14ac:dyDescent="0.2">
      <c r="A122" s="37" t="str">
        <f t="shared" si="4"/>
        <v>vendredi</v>
      </c>
      <c r="B122" s="37" t="str">
        <f t="shared" si="5"/>
        <v>Vendredi</v>
      </c>
      <c r="C122" s="42">
        <f t="shared" si="7"/>
        <v>43210</v>
      </c>
      <c r="D122" s="45"/>
      <c r="E122" s="47"/>
      <c r="F122" s="44"/>
      <c r="G122" s="44"/>
      <c r="H122" s="44"/>
    </row>
    <row r="123" spans="1:9" ht="24.75" customHeight="1" x14ac:dyDescent="0.2">
      <c r="A123" s="37" t="str">
        <f t="shared" si="4"/>
        <v>début</v>
      </c>
      <c r="B123" s="37" t="str">
        <f t="shared" si="5"/>
        <v>Samedi</v>
      </c>
      <c r="C123" s="42">
        <f t="shared" si="7"/>
        <v>43211</v>
      </c>
      <c r="D123" s="45"/>
      <c r="E123" s="47">
        <f>E116+1</f>
        <v>17</v>
      </c>
      <c r="F123" s="44"/>
      <c r="G123" s="44"/>
      <c r="H123" s="44"/>
    </row>
    <row r="124" spans="1:9" ht="24.75" customHeight="1" x14ac:dyDescent="0.2">
      <c r="A124" s="37" t="str">
        <f t="shared" si="4"/>
        <v>dimanche</v>
      </c>
      <c r="B124" s="37" t="str">
        <f t="shared" si="5"/>
        <v>Dimanche</v>
      </c>
      <c r="C124" s="42">
        <f t="shared" si="7"/>
        <v>43212</v>
      </c>
      <c r="D124" s="45" t="s">
        <v>24</v>
      </c>
      <c r="E124" s="44" t="e">
        <f>IF(ISNA(CONCATENATE(LOOKUP("p",#REF!,#REF!)," ",LOOKUP("p",#REF!,#REF!))),"",CONCATENATE(LOOKUP("p",#REF!,#REF!)," ",LOOKUP("p",#REF!,#REF!)))</f>
        <v>#REF!</v>
      </c>
      <c r="F124" s="44" t="e">
        <f>IF(ISNA(CONCATENATE(LOOKUP("p",#REF!,#REF!)," ",LOOKUP("p",#REF!,#REF!))),"",CONCATENATE(LOOKUP("p",#REF!,#REF!)," ",LOOKUP("p",#REF!,#REF!)))</f>
        <v>#REF!</v>
      </c>
      <c r="G124" s="44" t="s">
        <v>37</v>
      </c>
      <c r="H124" s="44" t="s">
        <v>48</v>
      </c>
    </row>
    <row r="125" spans="1:9" ht="24.75" customHeight="1" x14ac:dyDescent="0.2">
      <c r="A125" s="37" t="str">
        <f t="shared" si="4"/>
        <v>semaine</v>
      </c>
      <c r="B125" s="37" t="str">
        <f t="shared" si="5"/>
        <v>Lundi</v>
      </c>
      <c r="C125" s="42">
        <f t="shared" si="7"/>
        <v>43213</v>
      </c>
      <c r="D125" s="45" t="s">
        <v>24</v>
      </c>
      <c r="E125" s="44" t="e">
        <f>IF(ISNA(CONCATENATE(LOOKUP("p",#REF!,#REF!)," ",LOOKUP("p",#REF!,#REF!))),"",CONCATENATE(LOOKUP("p",#REF!,#REF!)," ",LOOKUP("p",#REF!,#REF!)))</f>
        <v>#REF!</v>
      </c>
      <c r="F125" s="44" t="e">
        <f>IF(ISNA(CONCATENATE(LOOKUP("p",#REF!,#REF!)," ",LOOKUP("p",#REF!,#REF!))),"",CONCATENATE(LOOKUP("p",#REF!,#REF!)," ",LOOKUP("p",#REF!,#REF!)))</f>
        <v>#REF!</v>
      </c>
      <c r="G125" s="44" t="s">
        <v>37</v>
      </c>
      <c r="H125" s="44" t="s">
        <v>48</v>
      </c>
    </row>
    <row r="126" spans="1:9" ht="24.75" customHeight="1" x14ac:dyDescent="0.2">
      <c r="A126" s="37" t="str">
        <f t="shared" si="4"/>
        <v>semaine</v>
      </c>
      <c r="B126" s="37" t="str">
        <f t="shared" si="5"/>
        <v>Mardi</v>
      </c>
      <c r="C126" s="42">
        <f t="shared" si="7"/>
        <v>43214</v>
      </c>
      <c r="D126" s="45" t="s">
        <v>24</v>
      </c>
      <c r="E126" s="44" t="e">
        <f>IF(ISNA(CONCATENATE(LOOKUP("p",#REF!,#REF!)," ",LOOKUP("p",#REF!,#REF!))),"",CONCATENATE(LOOKUP("p",#REF!,#REF!)," ",LOOKUP("p",#REF!,#REF!)))</f>
        <v>#REF!</v>
      </c>
      <c r="F126" s="44" t="e">
        <f>IF(ISNA(CONCATENATE(LOOKUP("p",#REF!,#REF!)," ",LOOKUP("p",#REF!,#REF!))),"",CONCATENATE(LOOKUP("p",#REF!,#REF!)," ",LOOKUP("p",#REF!,#REF!)))</f>
        <v>#REF!</v>
      </c>
      <c r="G126" s="44" t="s">
        <v>37</v>
      </c>
      <c r="H126" s="44" t="s">
        <v>48</v>
      </c>
    </row>
    <row r="127" spans="1:9" ht="24.75" customHeight="1" x14ac:dyDescent="0.2">
      <c r="A127" s="37" t="str">
        <f t="shared" si="4"/>
        <v>semaine</v>
      </c>
      <c r="B127" s="37" t="str">
        <f t="shared" si="5"/>
        <v>Mercredi</v>
      </c>
      <c r="C127" s="42">
        <f t="shared" si="7"/>
        <v>43215</v>
      </c>
      <c r="D127" s="45" t="s">
        <v>24</v>
      </c>
      <c r="E127" s="44" t="e">
        <f>IF(ISNA(CONCATENATE(LOOKUP("p",#REF!,#REF!)," ",LOOKUP("p",#REF!,#REF!))),"",CONCATENATE(LOOKUP("p",#REF!,#REF!)," ",LOOKUP("p",#REF!,#REF!)))</f>
        <v>#REF!</v>
      </c>
      <c r="F127" s="44" t="e">
        <f>IF(ISNA(CONCATENATE(LOOKUP("p",#REF!,#REF!)," ",LOOKUP("p",#REF!,#REF!))),"",CONCATENATE(LOOKUP("p",#REF!,#REF!)," ",LOOKUP("p",#REF!,#REF!)))</f>
        <v>#REF!</v>
      </c>
      <c r="G127" s="44" t="s">
        <v>37</v>
      </c>
      <c r="H127" s="44" t="s">
        <v>48</v>
      </c>
    </row>
    <row r="128" spans="1:9" s="22" customFormat="1" ht="24.75" customHeight="1" x14ac:dyDescent="0.2">
      <c r="A128" s="37" t="str">
        <f t="shared" si="4"/>
        <v>jeudi</v>
      </c>
      <c r="B128" s="37" t="str">
        <f t="shared" si="5"/>
        <v>Jeudi</v>
      </c>
      <c r="C128" s="42">
        <f t="shared" si="7"/>
        <v>43216</v>
      </c>
      <c r="D128" s="45" t="s">
        <v>24</v>
      </c>
      <c r="E128" s="44" t="e">
        <f>IF(ISNA(CONCATENATE(LOOKUP("p",#REF!,#REF!)," ",LOOKUP("p",#REF!,#REF!))),"",CONCATENATE(LOOKUP("p",#REF!,#REF!)," ",LOOKUP("p",#REF!,#REF!)))</f>
        <v>#REF!</v>
      </c>
      <c r="F128" s="44" t="e">
        <f>IF(ISNA(CONCATENATE(LOOKUP("p",#REF!,#REF!)," ",LOOKUP("p",#REF!,#REF!))),"",CONCATENATE(LOOKUP("p",#REF!,#REF!)," ",LOOKUP("p",#REF!,#REF!)))</f>
        <v>#REF!</v>
      </c>
      <c r="G128" s="44" t="s">
        <v>37</v>
      </c>
      <c r="H128" s="44" t="s">
        <v>48</v>
      </c>
      <c r="I128" s="46"/>
    </row>
    <row r="129" spans="1:8" ht="24.75" customHeight="1" x14ac:dyDescent="0.2">
      <c r="A129" s="37" t="str">
        <f t="shared" si="4"/>
        <v>vendredi</v>
      </c>
      <c r="B129" s="37" t="str">
        <f t="shared" si="5"/>
        <v>Vendredi</v>
      </c>
      <c r="C129" s="42">
        <f t="shared" si="7"/>
        <v>43217</v>
      </c>
      <c r="D129" s="45"/>
      <c r="E129" s="47"/>
      <c r="F129" s="44"/>
      <c r="G129" s="44"/>
      <c r="H129" s="44"/>
    </row>
    <row r="130" spans="1:8" ht="24.75" customHeight="1" x14ac:dyDescent="0.2">
      <c r="A130" s="37" t="str">
        <f t="shared" si="4"/>
        <v>début</v>
      </c>
      <c r="B130" s="37" t="str">
        <f t="shared" si="5"/>
        <v>Samedi</v>
      </c>
      <c r="C130" s="42">
        <f t="shared" si="7"/>
        <v>43218</v>
      </c>
      <c r="D130" s="45"/>
      <c r="E130" s="47">
        <f>E123+1</f>
        <v>18</v>
      </c>
      <c r="F130" s="44"/>
      <c r="G130" s="44"/>
      <c r="H130" s="44"/>
    </row>
    <row r="131" spans="1:8" ht="24.75" customHeight="1" x14ac:dyDescent="0.2">
      <c r="A131" s="37" t="str">
        <f t="shared" si="4"/>
        <v>dimanche</v>
      </c>
      <c r="B131" s="37" t="str">
        <f t="shared" si="5"/>
        <v>Dimanche</v>
      </c>
      <c r="C131" s="42">
        <f t="shared" si="7"/>
        <v>43219</v>
      </c>
      <c r="D131" s="45"/>
      <c r="E131" s="44"/>
      <c r="F131" s="44"/>
      <c r="G131" s="44"/>
      <c r="H131" s="44"/>
    </row>
    <row r="132" spans="1:8" ht="24.75" customHeight="1" x14ac:dyDescent="0.2">
      <c r="A132" s="37" t="str">
        <f t="shared" si="4"/>
        <v>semaine</v>
      </c>
      <c r="B132" s="37" t="str">
        <f t="shared" si="5"/>
        <v>Lundi</v>
      </c>
      <c r="C132" s="53">
        <f t="shared" si="7"/>
        <v>43220</v>
      </c>
      <c r="D132" s="54"/>
      <c r="E132" s="55"/>
      <c r="F132" s="55"/>
      <c r="G132" s="55"/>
      <c r="H132" s="55"/>
    </row>
    <row r="133" spans="1:8" ht="24.75" customHeight="1" x14ac:dyDescent="0.2">
      <c r="A133" s="37" t="s">
        <v>60</v>
      </c>
      <c r="B133" s="37" t="str">
        <f t="shared" si="5"/>
        <v>Mardi</v>
      </c>
      <c r="C133" s="42">
        <f t="shared" si="7"/>
        <v>43221</v>
      </c>
      <c r="D133" s="45" t="s">
        <v>24</v>
      </c>
      <c r="E133" s="44" t="e">
        <f>IF(ISNA(CONCATENATE(LOOKUP("p",#REF!,#REF!)," ",LOOKUP("p",#REF!,#REF!))),"",CONCATENATE(LOOKUP("p",#REF!,#REF!)," ",LOOKUP("p",#REF!,#REF!)))</f>
        <v>#REF!</v>
      </c>
      <c r="F133" s="44" t="e">
        <f>IF(ISNA(CONCATENATE(LOOKUP("p",#REF!,#REF!)," ",LOOKUP("p",#REF!,#REF!))),"",CONCATENATE(LOOKUP("p",#REF!,#REF!)," ",LOOKUP("p",#REF!,#REF!)))</f>
        <v>#REF!</v>
      </c>
      <c r="G133" s="44" t="s">
        <v>47</v>
      </c>
      <c r="H133" s="44" t="s">
        <v>44</v>
      </c>
    </row>
    <row r="134" spans="1:8" ht="24.75" customHeight="1" x14ac:dyDescent="0.2">
      <c r="A134" s="37" t="str">
        <f t="shared" si="4"/>
        <v>semaine</v>
      </c>
      <c r="B134" s="37" t="str">
        <f t="shared" si="5"/>
        <v>Mercredi</v>
      </c>
      <c r="C134" s="42">
        <f t="shared" si="7"/>
        <v>43222</v>
      </c>
      <c r="D134" s="45" t="s">
        <v>24</v>
      </c>
      <c r="E134" s="44" t="e">
        <f>IF(ISNA(CONCATENATE(LOOKUP("p",#REF!,#REF!)," ",LOOKUP("p",#REF!,#REF!))),"",CONCATENATE(LOOKUP("p",#REF!,#REF!)," ",LOOKUP("p",#REF!,#REF!)))</f>
        <v>#REF!</v>
      </c>
      <c r="F134" s="44" t="e">
        <f>IF(ISNA(CONCATENATE(LOOKUP("p",#REF!,#REF!)," ",LOOKUP("p",#REF!,#REF!))),"",CONCATENATE(LOOKUP("p",#REF!,#REF!)," ",LOOKUP("p",#REF!,#REF!)))</f>
        <v>#REF!</v>
      </c>
      <c r="G134" s="44" t="s">
        <v>47</v>
      </c>
      <c r="H134" s="44" t="s">
        <v>44</v>
      </c>
    </row>
    <row r="135" spans="1:8" ht="24.75" customHeight="1" x14ac:dyDescent="0.2">
      <c r="A135" s="37" t="str">
        <f t="shared" si="4"/>
        <v>jeudi</v>
      </c>
      <c r="B135" s="37" t="str">
        <f t="shared" si="5"/>
        <v>Jeudi</v>
      </c>
      <c r="C135" s="42">
        <f t="shared" si="7"/>
        <v>43223</v>
      </c>
      <c r="D135" s="45" t="s">
        <v>24</v>
      </c>
      <c r="E135" s="44" t="e">
        <f>IF(ISNA(CONCATENATE(LOOKUP("p",#REF!,#REF!)," ",LOOKUP("p",#REF!,#REF!))),"",CONCATENATE(LOOKUP("p",#REF!,#REF!)," ",LOOKUP("p",#REF!,#REF!)))</f>
        <v>#REF!</v>
      </c>
      <c r="F135" s="44" t="e">
        <f>IF(ISNA(CONCATENATE(LOOKUP("p",#REF!,#REF!)," ",LOOKUP("p",#REF!,#REF!))),"",CONCATENATE(LOOKUP("p",#REF!,#REF!)," ",LOOKUP("p",#REF!,#REF!)))</f>
        <v>#REF!</v>
      </c>
      <c r="G135" s="44" t="s">
        <v>47</v>
      </c>
      <c r="H135" s="44" t="s">
        <v>44</v>
      </c>
    </row>
    <row r="136" spans="1:8" ht="24.75" customHeight="1" x14ac:dyDescent="0.2">
      <c r="A136" s="37" t="str">
        <f t="shared" si="4"/>
        <v>vendredi</v>
      </c>
      <c r="B136" s="37" t="str">
        <f t="shared" si="5"/>
        <v>Vendredi</v>
      </c>
      <c r="C136" s="42">
        <f t="shared" si="7"/>
        <v>43224</v>
      </c>
      <c r="D136" s="45"/>
      <c r="E136" s="52"/>
      <c r="F136" s="44"/>
      <c r="G136" s="44"/>
      <c r="H136" s="44"/>
    </row>
    <row r="137" spans="1:8" ht="24.75" customHeight="1" x14ac:dyDescent="0.2">
      <c r="A137" s="37" t="str">
        <f t="shared" si="4"/>
        <v>début</v>
      </c>
      <c r="B137" s="37" t="str">
        <f t="shared" si="5"/>
        <v>Samedi</v>
      </c>
      <c r="C137" s="42">
        <f t="shared" si="7"/>
        <v>43225</v>
      </c>
      <c r="D137" s="45"/>
      <c r="E137" s="47">
        <f>E130+1</f>
        <v>19</v>
      </c>
      <c r="F137" s="44"/>
      <c r="G137" s="44"/>
      <c r="H137" s="44"/>
    </row>
    <row r="138" spans="1:8" ht="24.75" customHeight="1" x14ac:dyDescent="0.2">
      <c r="A138" s="37" t="str">
        <f t="shared" si="4"/>
        <v>dimanche</v>
      </c>
      <c r="B138" s="37" t="str">
        <f t="shared" si="5"/>
        <v>Dimanche</v>
      </c>
      <c r="C138" s="42">
        <f t="shared" si="7"/>
        <v>43226</v>
      </c>
      <c r="D138" s="45" t="s">
        <v>38</v>
      </c>
      <c r="E138" s="44" t="e">
        <f>IF(ISNA(CONCATENATE(LOOKUP("p",#REF!,#REF!)," ",LOOKUP("p",#REF!,#REF!))),"",CONCATENATE(LOOKUP("p",#REF!,#REF!)," ",LOOKUP("p",#REF!,#REF!)))</f>
        <v>#REF!</v>
      </c>
      <c r="F138" s="44" t="e">
        <f>IF(ISNA(CONCATENATE(LOOKUP("p",#REF!,#REF!)," ",LOOKUP("p",#REF!,#REF!))),"",CONCATENATE(LOOKUP("p",#REF!,#REF!)," ",LOOKUP("p",#REF!,#REF!)))</f>
        <v>#REF!</v>
      </c>
      <c r="G138" s="44" t="s">
        <v>31</v>
      </c>
      <c r="H138" s="44" t="s">
        <v>45</v>
      </c>
    </row>
    <row r="139" spans="1:8" ht="24.75" customHeight="1" x14ac:dyDescent="0.2">
      <c r="A139" s="37" t="str">
        <f t="shared" si="4"/>
        <v>semaine</v>
      </c>
      <c r="B139" s="37" t="str">
        <f t="shared" si="5"/>
        <v>Lundi</v>
      </c>
      <c r="C139" s="42">
        <f t="shared" si="7"/>
        <v>43227</v>
      </c>
      <c r="D139" s="45" t="s">
        <v>38</v>
      </c>
      <c r="E139" s="44" t="e">
        <f>IF(ISNA(CONCATENATE(LOOKUP("p",#REF!,#REF!)," ",LOOKUP("p",#REF!,#REF!))),"",CONCATENATE(LOOKUP("p",#REF!,#REF!)," ",LOOKUP("p",#REF!,#REF!)))</f>
        <v>#REF!</v>
      </c>
      <c r="F139" s="44" t="e">
        <f>IF(ISNA(CONCATENATE(LOOKUP("p",#REF!,#REF!)," ",LOOKUP("p",#REF!,#REF!))),"",CONCATENATE(LOOKUP("p",#REF!,#REF!)," ",LOOKUP("p",#REF!,#REF!)))</f>
        <v>#REF!</v>
      </c>
      <c r="G139" s="44" t="s">
        <v>31</v>
      </c>
      <c r="H139" s="44" t="s">
        <v>45</v>
      </c>
    </row>
    <row r="140" spans="1:8" ht="24.75" customHeight="1" x14ac:dyDescent="0.2">
      <c r="A140" s="37" t="s">
        <v>60</v>
      </c>
      <c r="B140" s="37" t="str">
        <f t="shared" ref="B140:B203" si="8">PROPER(TEXT(C140,"jjjj"))</f>
        <v>Mardi</v>
      </c>
      <c r="C140" s="42">
        <f t="shared" si="7"/>
        <v>43228</v>
      </c>
      <c r="D140" s="45" t="s">
        <v>38</v>
      </c>
      <c r="E140" s="44" t="e">
        <f>IF(ISNA(CONCATENATE(LOOKUP("p",#REF!,#REF!)," ",LOOKUP("p",#REF!,#REF!))),"",CONCATENATE(LOOKUP("p",#REF!,#REF!)," ",LOOKUP("p",#REF!,#REF!)))</f>
        <v>#REF!</v>
      </c>
      <c r="F140" s="44" t="e">
        <f>IF(ISNA(CONCATENATE(LOOKUP("p",#REF!,#REF!)," ",LOOKUP("p",#REF!,#REF!))),"",CONCATENATE(LOOKUP("p",#REF!,#REF!)," ",LOOKUP("p",#REF!,#REF!)))</f>
        <v>#REF!</v>
      </c>
      <c r="G140" s="44" t="s">
        <v>31</v>
      </c>
      <c r="H140" s="44" t="s">
        <v>45</v>
      </c>
    </row>
    <row r="141" spans="1:8" ht="24.75" customHeight="1" x14ac:dyDescent="0.2">
      <c r="A141" s="37" t="str">
        <f t="shared" ref="A141:A204" si="9">IF(B141="lundi","semaine",IF(B141="mardi","semaine",IF(B141="mercredi","semaine",IF(B141="jeudi","jeudi",IF(B141="vendredi","vendredi",IF(B141="samedi","début",IF(B141="dimanche","dimanche")))))))</f>
        <v>semaine</v>
      </c>
      <c r="B141" s="37" t="str">
        <f t="shared" si="8"/>
        <v>Mercredi</v>
      </c>
      <c r="C141" s="42">
        <f t="shared" si="7"/>
        <v>43229</v>
      </c>
      <c r="D141" s="45"/>
      <c r="E141" s="50"/>
      <c r="F141" s="44"/>
      <c r="G141" s="44"/>
      <c r="H141" s="44"/>
    </row>
    <row r="142" spans="1:8" ht="24.75" customHeight="1" thickBot="1" x14ac:dyDescent="0.25">
      <c r="A142" s="37" t="s">
        <v>60</v>
      </c>
      <c r="B142" s="37" t="str">
        <f t="shared" si="8"/>
        <v>Jeudi</v>
      </c>
      <c r="C142" s="78">
        <f t="shared" si="7"/>
        <v>43230</v>
      </c>
      <c r="D142" s="79"/>
      <c r="E142" s="80"/>
      <c r="F142" s="81"/>
      <c r="G142" s="81"/>
      <c r="H142" s="81"/>
    </row>
    <row r="143" spans="1:8" ht="24.75" customHeight="1" thickBot="1" x14ac:dyDescent="0.25">
      <c r="A143" s="37" t="str">
        <f t="shared" si="9"/>
        <v>vendredi</v>
      </c>
      <c r="B143" s="37" t="str">
        <f t="shared" si="8"/>
        <v>Vendredi</v>
      </c>
      <c r="C143" s="56">
        <f t="shared" si="7"/>
        <v>43231</v>
      </c>
      <c r="D143" s="57"/>
      <c r="E143" s="58"/>
      <c r="F143" s="59"/>
      <c r="G143" s="59"/>
      <c r="H143" s="60"/>
    </row>
    <row r="144" spans="1:8" s="24" customFormat="1" ht="24.75" customHeight="1" x14ac:dyDescent="0.2">
      <c r="A144" s="37" t="str">
        <f t="shared" si="9"/>
        <v>début</v>
      </c>
      <c r="B144" s="37" t="str">
        <f t="shared" si="8"/>
        <v>Samedi</v>
      </c>
      <c r="C144" s="61">
        <f t="shared" si="7"/>
        <v>43232</v>
      </c>
      <c r="D144" s="62"/>
      <c r="E144" s="63">
        <f>E137+1</f>
        <v>20</v>
      </c>
      <c r="F144" s="64"/>
      <c r="G144" s="64"/>
      <c r="H144" s="64"/>
    </row>
    <row r="145" spans="1:8" s="24" customFormat="1" ht="24.75" customHeight="1" x14ac:dyDescent="0.2">
      <c r="A145" s="37" t="str">
        <f t="shared" si="9"/>
        <v>dimanche</v>
      </c>
      <c r="B145" s="37" t="str">
        <f t="shared" si="8"/>
        <v>Dimanche</v>
      </c>
      <c r="C145" s="42">
        <f t="shared" si="7"/>
        <v>43233</v>
      </c>
      <c r="D145" s="45" t="s">
        <v>38</v>
      </c>
      <c r="E145" s="44" t="e">
        <f>IF(ISNA(CONCATENATE(LOOKUP("p",#REF!,#REF!)," ",LOOKUP("p",#REF!,#REF!))),"",CONCATENATE(LOOKUP("p",#REF!,#REF!)," ",LOOKUP("p",#REF!,#REF!)))</f>
        <v>#REF!</v>
      </c>
      <c r="F145" s="44" t="e">
        <f>IF(ISNA(CONCATENATE(LOOKUP("p",#REF!,#REF!)," ",LOOKUP("p",#REF!,#REF!))),"",CONCATENATE(LOOKUP("p",#REF!,#REF!)," ",LOOKUP("p",#REF!,#REF!)))</f>
        <v>#REF!</v>
      </c>
      <c r="G145" s="44" t="s">
        <v>36</v>
      </c>
      <c r="H145" s="44" t="s">
        <v>43</v>
      </c>
    </row>
    <row r="146" spans="1:8" s="24" customFormat="1" ht="24.75" customHeight="1" x14ac:dyDescent="0.2">
      <c r="A146" s="37" t="str">
        <f t="shared" si="9"/>
        <v>semaine</v>
      </c>
      <c r="B146" s="37" t="str">
        <f t="shared" si="8"/>
        <v>Lundi</v>
      </c>
      <c r="C146" s="42">
        <f t="shared" si="7"/>
        <v>43234</v>
      </c>
      <c r="D146" s="45" t="s">
        <v>38</v>
      </c>
      <c r="E146" s="44" t="e">
        <f>IF(ISNA(CONCATENATE(LOOKUP("p",#REF!,#REF!)," ",LOOKUP("p",#REF!,#REF!))),"",CONCATENATE(LOOKUP("p",#REF!,#REF!)," ",LOOKUP("p",#REF!,#REF!)))</f>
        <v>#REF!</v>
      </c>
      <c r="F146" s="44" t="e">
        <f>IF(ISNA(CONCATENATE(LOOKUP("p",#REF!,#REF!)," ",LOOKUP("p",#REF!,#REF!))),"",CONCATENATE(LOOKUP("p",#REF!,#REF!)," ",LOOKUP("p",#REF!,#REF!)))</f>
        <v>#REF!</v>
      </c>
      <c r="G146" s="44" t="s">
        <v>36</v>
      </c>
      <c r="H146" s="44" t="s">
        <v>43</v>
      </c>
    </row>
    <row r="147" spans="1:8" s="24" customFormat="1" ht="24.75" customHeight="1" x14ac:dyDescent="0.2">
      <c r="A147" s="37" t="str">
        <f t="shared" si="9"/>
        <v>semaine</v>
      </c>
      <c r="B147" s="37" t="str">
        <f t="shared" si="8"/>
        <v>Mardi</v>
      </c>
      <c r="C147" s="42">
        <f t="shared" si="7"/>
        <v>43235</v>
      </c>
      <c r="D147" s="45" t="s">
        <v>38</v>
      </c>
      <c r="E147" s="44" t="e">
        <f>IF(ISNA(CONCATENATE(LOOKUP("p",#REF!,#REF!)," ",LOOKUP("p",#REF!,#REF!))),"",CONCATENATE(LOOKUP("p",#REF!,#REF!)," ",LOOKUP("p",#REF!,#REF!)))</f>
        <v>#REF!</v>
      </c>
      <c r="F147" s="44" t="e">
        <f>IF(ISNA(CONCATENATE(LOOKUP("p",#REF!,#REF!)," ",LOOKUP("p",#REF!,#REF!))),"",CONCATENATE(LOOKUP("p",#REF!,#REF!)," ",LOOKUP("p",#REF!,#REF!)))</f>
        <v>#REF!</v>
      </c>
      <c r="G147" s="44" t="s">
        <v>36</v>
      </c>
      <c r="H147" s="44" t="s">
        <v>43</v>
      </c>
    </row>
    <row r="148" spans="1:8" s="24" customFormat="1" ht="24.75" customHeight="1" x14ac:dyDescent="0.2">
      <c r="A148" s="37" t="str">
        <f t="shared" si="9"/>
        <v>semaine</v>
      </c>
      <c r="B148" s="37" t="str">
        <f t="shared" si="8"/>
        <v>Mercredi</v>
      </c>
      <c r="C148" s="42">
        <f t="shared" si="7"/>
        <v>43236</v>
      </c>
      <c r="D148" s="24" t="s">
        <v>38</v>
      </c>
      <c r="E148" s="44" t="e">
        <f>IF(ISNA(CONCATENATE(LOOKUP("p",#REF!,#REF!)," ",LOOKUP("p",#REF!,#REF!))),"",CONCATENATE(LOOKUP("p",#REF!,#REF!)," ",LOOKUP("p",#REF!,#REF!)))</f>
        <v>#REF!</v>
      </c>
      <c r="F148" s="44" t="e">
        <f>IF(ISNA(CONCATENATE(LOOKUP("p",#REF!,#REF!)," ",LOOKUP("p",#REF!,#REF!))),"",CONCATENATE(LOOKUP("p",#REF!,#REF!)," ",LOOKUP("p",#REF!,#REF!)))</f>
        <v>#REF!</v>
      </c>
      <c r="G148" s="44" t="s">
        <v>36</v>
      </c>
      <c r="H148" s="44" t="s">
        <v>43</v>
      </c>
    </row>
    <row r="149" spans="1:8" s="24" customFormat="1" ht="24.75" customHeight="1" x14ac:dyDescent="0.2">
      <c r="A149" s="37" t="str">
        <f t="shared" si="9"/>
        <v>jeudi</v>
      </c>
      <c r="B149" s="37" t="str">
        <f t="shared" si="8"/>
        <v>Jeudi</v>
      </c>
      <c r="C149" s="42">
        <f t="shared" si="7"/>
        <v>43237</v>
      </c>
      <c r="D149" s="45" t="s">
        <v>38</v>
      </c>
      <c r="E149" s="44" t="e">
        <f>IF(ISNA(CONCATENATE(LOOKUP("p",#REF!,#REF!)," ",LOOKUP("p",#REF!,#REF!))),"",CONCATENATE(LOOKUP("p",#REF!,#REF!)," ",LOOKUP("p",#REF!,#REF!)))</f>
        <v>#REF!</v>
      </c>
      <c r="F149" s="44" t="e">
        <f>IF(ISNA(CONCATENATE(LOOKUP("p",#REF!,#REF!)," ",LOOKUP("p",#REF!,#REF!))),"",CONCATENATE(LOOKUP("p",#REF!,#REF!)," ",LOOKUP("p",#REF!,#REF!)))</f>
        <v>#REF!</v>
      </c>
      <c r="G149" s="44" t="s">
        <v>36</v>
      </c>
      <c r="H149" s="44" t="s">
        <v>43</v>
      </c>
    </row>
    <row r="150" spans="1:8" s="24" customFormat="1" ht="24.75" customHeight="1" x14ac:dyDescent="0.2">
      <c r="A150" s="37" t="str">
        <f t="shared" si="9"/>
        <v>vendredi</v>
      </c>
      <c r="B150" s="37" t="str">
        <f t="shared" si="8"/>
        <v>Vendredi</v>
      </c>
      <c r="C150" s="42">
        <f t="shared" si="7"/>
        <v>43238</v>
      </c>
      <c r="D150" s="45"/>
      <c r="E150" s="47"/>
      <c r="F150" s="44"/>
      <c r="G150" s="44"/>
      <c r="H150" s="44"/>
    </row>
    <row r="151" spans="1:8" s="24" customFormat="1" ht="24.75" customHeight="1" x14ac:dyDescent="0.2">
      <c r="A151" s="37" t="str">
        <f t="shared" si="9"/>
        <v>début</v>
      </c>
      <c r="B151" s="37" t="str">
        <f t="shared" si="8"/>
        <v>Samedi</v>
      </c>
      <c r="C151" s="42">
        <f t="shared" si="7"/>
        <v>43239</v>
      </c>
      <c r="D151" s="45"/>
      <c r="E151" s="47">
        <f>E144+1</f>
        <v>21</v>
      </c>
      <c r="F151" s="44"/>
      <c r="G151" s="44"/>
      <c r="H151" s="44"/>
    </row>
    <row r="152" spans="1:8" s="24" customFormat="1" ht="24.75" customHeight="1" x14ac:dyDescent="0.2">
      <c r="A152" s="37" t="str">
        <f t="shared" si="9"/>
        <v>dimanche</v>
      </c>
      <c r="B152" s="37" t="str">
        <f t="shared" si="8"/>
        <v>Dimanche</v>
      </c>
      <c r="C152" s="65">
        <f t="shared" si="7"/>
        <v>43240</v>
      </c>
      <c r="D152" s="66"/>
      <c r="E152" s="67"/>
      <c r="F152" s="67"/>
      <c r="G152" s="68"/>
      <c r="H152" s="68"/>
    </row>
    <row r="153" spans="1:8" s="24" customFormat="1" ht="24.75" customHeight="1" x14ac:dyDescent="0.2">
      <c r="A153" s="37" t="s">
        <v>62</v>
      </c>
      <c r="B153" s="37" t="str">
        <f t="shared" si="8"/>
        <v>Lundi</v>
      </c>
      <c r="C153" s="51">
        <f t="shared" si="7"/>
        <v>43241</v>
      </c>
      <c r="D153" s="69" t="s">
        <v>24</v>
      </c>
      <c r="E153" s="44" t="e">
        <f>IF(ISNA(CONCATENATE(LOOKUP("p",#REF!,#REF!)," ",LOOKUP("p",#REF!,#REF!))),"",CONCATENATE(LOOKUP("p",#REF!,#REF!)," ",LOOKUP("p",#REF!,#REF!)))</f>
        <v>#REF!</v>
      </c>
      <c r="F153" s="44" t="e">
        <f>IF(ISNA(CONCATENATE(LOOKUP("p",#REF!,#REF!)," ",LOOKUP("p",#REF!,#REF!))),"",CONCATENATE(LOOKUP("p",#REF!,#REF!)," ",LOOKUP("p",#REF!,#REF!)))</f>
        <v>#REF!</v>
      </c>
      <c r="G153" s="70" t="s">
        <v>27</v>
      </c>
      <c r="H153" s="70" t="s">
        <v>46</v>
      </c>
    </row>
    <row r="154" spans="1:8" s="24" customFormat="1" ht="24.75" customHeight="1" x14ac:dyDescent="0.2">
      <c r="A154" s="37" t="str">
        <f t="shared" si="9"/>
        <v>semaine</v>
      </c>
      <c r="B154" s="37" t="str">
        <f t="shared" si="8"/>
        <v>Mardi</v>
      </c>
      <c r="C154" s="42">
        <f t="shared" si="7"/>
        <v>43242</v>
      </c>
      <c r="D154" s="45" t="s">
        <v>24</v>
      </c>
      <c r="E154" s="44" t="e">
        <f>IF(ISNA(CONCATENATE(LOOKUP("p",#REF!,#REF!)," ",LOOKUP("p",#REF!,#REF!))),"",CONCATENATE(LOOKUP("p",#REF!,#REF!)," ",LOOKUP("p",#REF!,#REF!)))</f>
        <v>#REF!</v>
      </c>
      <c r="F154" s="44" t="e">
        <f>IF(ISNA(CONCATENATE(LOOKUP("p",#REF!,#REF!)," ",LOOKUP("p",#REF!,#REF!))),"",CONCATENATE(LOOKUP("p",#REF!,#REF!)," ",LOOKUP("p",#REF!,#REF!)))</f>
        <v>#REF!</v>
      </c>
      <c r="G154" s="44" t="s">
        <v>27</v>
      </c>
      <c r="H154" s="44" t="s">
        <v>46</v>
      </c>
    </row>
    <row r="155" spans="1:8" s="24" customFormat="1" ht="24.75" customHeight="1" x14ac:dyDescent="0.2">
      <c r="A155" s="37" t="str">
        <f t="shared" si="9"/>
        <v>semaine</v>
      </c>
      <c r="B155" s="37" t="str">
        <f t="shared" si="8"/>
        <v>Mercredi</v>
      </c>
      <c r="C155" s="42">
        <f t="shared" si="7"/>
        <v>43243</v>
      </c>
      <c r="D155" s="45" t="s">
        <v>24</v>
      </c>
      <c r="E155" s="44" t="e">
        <f>IF(ISNA(CONCATENATE(LOOKUP("p",#REF!,#REF!)," ",LOOKUP("p",#REF!,#REF!))),"",CONCATENATE(LOOKUP("p",#REF!,#REF!)," ",LOOKUP("p",#REF!,#REF!)))</f>
        <v>#REF!</v>
      </c>
      <c r="F155" s="44" t="e">
        <f>IF(ISNA(CONCATENATE(LOOKUP("p",#REF!,#REF!)," ",LOOKUP("p",#REF!,#REF!))),"",CONCATENATE(LOOKUP("p",#REF!,#REF!)," ",LOOKUP("p",#REF!,#REF!)))</f>
        <v>#REF!</v>
      </c>
      <c r="G155" s="44" t="s">
        <v>27</v>
      </c>
      <c r="H155" s="44" t="s">
        <v>46</v>
      </c>
    </row>
    <row r="156" spans="1:8" s="24" customFormat="1" ht="24.75" customHeight="1" x14ac:dyDescent="0.2">
      <c r="A156" s="37" t="str">
        <f t="shared" si="9"/>
        <v>jeudi</v>
      </c>
      <c r="B156" s="37" t="str">
        <f t="shared" si="8"/>
        <v>Jeudi</v>
      </c>
      <c r="C156" s="42">
        <f t="shared" si="7"/>
        <v>43244</v>
      </c>
      <c r="D156" s="45" t="s">
        <v>24</v>
      </c>
      <c r="E156" s="44" t="e">
        <f>IF(ISNA(CONCATENATE(LOOKUP("p",#REF!,#REF!)," ",LOOKUP("p",#REF!,#REF!))),"",CONCATENATE(LOOKUP("p",#REF!,#REF!)," ",LOOKUP("p",#REF!,#REF!)))</f>
        <v>#REF!</v>
      </c>
      <c r="F156" s="44" t="e">
        <f>IF(ISNA(CONCATENATE(LOOKUP("p",#REF!,#REF!)," ",LOOKUP("p",#REF!,#REF!))),"",CONCATENATE(LOOKUP("p",#REF!,#REF!)," ",LOOKUP("p",#REF!,#REF!)))</f>
        <v>#REF!</v>
      </c>
      <c r="G156" s="44" t="s">
        <v>27</v>
      </c>
      <c r="H156" s="44" t="s">
        <v>46</v>
      </c>
    </row>
    <row r="157" spans="1:8" s="24" customFormat="1" ht="24.75" customHeight="1" x14ac:dyDescent="0.2">
      <c r="A157" s="37" t="str">
        <f t="shared" si="9"/>
        <v>vendredi</v>
      </c>
      <c r="B157" s="37" t="str">
        <f t="shared" si="8"/>
        <v>Vendredi</v>
      </c>
      <c r="C157" s="42">
        <f t="shared" si="7"/>
        <v>43245</v>
      </c>
      <c r="D157" s="45"/>
      <c r="E157" s="47"/>
      <c r="F157" s="44"/>
      <c r="G157" s="44"/>
      <c r="H157" s="44"/>
    </row>
    <row r="158" spans="1:8" s="24" customFormat="1" ht="24.75" customHeight="1" x14ac:dyDescent="0.2">
      <c r="A158" s="37" t="str">
        <f t="shared" si="9"/>
        <v>début</v>
      </c>
      <c r="B158" s="37" t="str">
        <f t="shared" si="8"/>
        <v>Samedi</v>
      </c>
      <c r="C158" s="42">
        <f t="shared" si="7"/>
        <v>43246</v>
      </c>
      <c r="D158" s="45"/>
      <c r="E158" s="47">
        <f>E151+1</f>
        <v>22</v>
      </c>
      <c r="F158" s="44"/>
      <c r="G158" s="44"/>
      <c r="H158" s="44"/>
    </row>
    <row r="159" spans="1:8" s="24" customFormat="1" ht="24.75" customHeight="1" x14ac:dyDescent="0.2">
      <c r="A159" s="37" t="str">
        <f t="shared" si="9"/>
        <v>dimanche</v>
      </c>
      <c r="B159" s="37" t="str">
        <f t="shared" si="8"/>
        <v>Dimanche</v>
      </c>
      <c r="C159" s="42">
        <f t="shared" si="7"/>
        <v>43247</v>
      </c>
      <c r="D159" s="45" t="s">
        <v>24</v>
      </c>
      <c r="E159" s="44" t="e">
        <f>IF(ISNA(CONCATENATE(LOOKUP("p",#REF!,#REF!)," ",LOOKUP("p",#REF!,#REF!))),"",CONCATENATE(LOOKUP("p",#REF!,#REF!)," ",LOOKUP("p",#REF!,#REF!)))</f>
        <v>#REF!</v>
      </c>
      <c r="F159" s="44" t="e">
        <f>IF(ISNA(CONCATENATE(LOOKUP("p",#REF!,#REF!)," ",LOOKUP("p",#REF!,#REF!))),"",CONCATENATE(LOOKUP("p",#REF!,#REF!)," ",LOOKUP("p",#REF!,#REF!)))</f>
        <v>#REF!</v>
      </c>
      <c r="G159" s="44" t="s">
        <v>32</v>
      </c>
      <c r="H159" s="44" t="s">
        <v>26</v>
      </c>
    </row>
    <row r="160" spans="1:8" s="24" customFormat="1" ht="24.75" customHeight="1" x14ac:dyDescent="0.2">
      <c r="A160" s="37" t="str">
        <f t="shared" si="9"/>
        <v>semaine</v>
      </c>
      <c r="B160" s="37" t="str">
        <f t="shared" si="8"/>
        <v>Lundi</v>
      </c>
      <c r="C160" s="42">
        <f t="shared" si="7"/>
        <v>43248</v>
      </c>
      <c r="D160" s="45" t="s">
        <v>24</v>
      </c>
      <c r="E160" s="44" t="e">
        <f>IF(ISNA(CONCATENATE(LOOKUP("p",#REF!,#REF!)," ",LOOKUP("p",#REF!,#REF!))),"",CONCATENATE(LOOKUP("p",#REF!,#REF!)," ",LOOKUP("p",#REF!,#REF!)))</f>
        <v>#REF!</v>
      </c>
      <c r="F160" s="44" t="e">
        <f>IF(ISNA(CONCATENATE(LOOKUP("p",#REF!,#REF!)," ",LOOKUP("p",#REF!,#REF!))),"",CONCATENATE(LOOKUP("p",#REF!,#REF!)," ",LOOKUP("p",#REF!,#REF!)))</f>
        <v>#REF!</v>
      </c>
      <c r="G160" s="44" t="s">
        <v>32</v>
      </c>
      <c r="H160" s="44" t="s">
        <v>26</v>
      </c>
    </row>
    <row r="161" spans="1:8" s="24" customFormat="1" ht="24.75" customHeight="1" x14ac:dyDescent="0.2">
      <c r="A161" s="37" t="str">
        <f t="shared" si="9"/>
        <v>semaine</v>
      </c>
      <c r="B161" s="37" t="str">
        <f t="shared" si="8"/>
        <v>Mardi</v>
      </c>
      <c r="C161" s="42">
        <f t="shared" si="7"/>
        <v>43249</v>
      </c>
      <c r="D161" s="45" t="s">
        <v>24</v>
      </c>
      <c r="E161" s="44" t="e">
        <f>IF(ISNA(CONCATENATE(LOOKUP("p",#REF!,#REF!)," ",LOOKUP("p",#REF!,#REF!))),"",CONCATENATE(LOOKUP("p",#REF!,#REF!)," ",LOOKUP("p",#REF!,#REF!)))</f>
        <v>#REF!</v>
      </c>
      <c r="F161" s="44" t="e">
        <f>IF(ISNA(CONCATENATE(LOOKUP("p",#REF!,#REF!)," ",LOOKUP("p",#REF!,#REF!))),"",CONCATENATE(LOOKUP("p",#REF!,#REF!)," ",LOOKUP("p",#REF!,#REF!)))</f>
        <v>#REF!</v>
      </c>
      <c r="G161" s="44" t="s">
        <v>32</v>
      </c>
      <c r="H161" s="44" t="s">
        <v>26</v>
      </c>
    </row>
    <row r="162" spans="1:8" s="24" customFormat="1" ht="24.75" customHeight="1" x14ac:dyDescent="0.2">
      <c r="A162" s="37" t="str">
        <f t="shared" si="9"/>
        <v>semaine</v>
      </c>
      <c r="B162" s="37" t="str">
        <f t="shared" si="8"/>
        <v>Mercredi</v>
      </c>
      <c r="C162" s="42">
        <f t="shared" si="7"/>
        <v>43250</v>
      </c>
      <c r="D162" s="45" t="s">
        <v>24</v>
      </c>
      <c r="E162" s="44" t="e">
        <f>IF(ISNA(CONCATENATE(LOOKUP("p",#REF!,#REF!)," ",LOOKUP("p",#REF!,#REF!))),"",CONCATENATE(LOOKUP("p",#REF!,#REF!)," ",LOOKUP("p",#REF!,#REF!)))</f>
        <v>#REF!</v>
      </c>
      <c r="F162" s="44" t="e">
        <f>IF(ISNA(CONCATENATE(LOOKUP("p",#REF!,#REF!)," ",LOOKUP("p",#REF!,#REF!))),"",CONCATENATE(LOOKUP("p",#REF!,#REF!)," ",LOOKUP("p",#REF!,#REF!)))</f>
        <v>#REF!</v>
      </c>
      <c r="G162" s="44" t="s">
        <v>32</v>
      </c>
      <c r="H162" s="44" t="s">
        <v>26</v>
      </c>
    </row>
    <row r="163" spans="1:8" s="24" customFormat="1" ht="24.75" customHeight="1" x14ac:dyDescent="0.2">
      <c r="A163" s="37" t="str">
        <f t="shared" si="9"/>
        <v>jeudi</v>
      </c>
      <c r="B163" s="37" t="str">
        <f t="shared" si="8"/>
        <v>Jeudi</v>
      </c>
      <c r="C163" s="42">
        <f t="shared" si="7"/>
        <v>43251</v>
      </c>
      <c r="D163" s="45" t="s">
        <v>24</v>
      </c>
      <c r="E163" s="44" t="e">
        <f>IF(ISNA(CONCATENATE(LOOKUP("p",#REF!,#REF!)," ",LOOKUP("p",#REF!,#REF!))),"",CONCATENATE(LOOKUP("p",#REF!,#REF!)," ",LOOKUP("p",#REF!,#REF!)))</f>
        <v>#REF!</v>
      </c>
      <c r="F163" s="44" t="e">
        <f>IF(ISNA(CONCATENATE(LOOKUP("p",#REF!,#REF!)," ",LOOKUP("p",#REF!,#REF!))),"",CONCATENATE(LOOKUP("p",#REF!,#REF!)," ",LOOKUP("p",#REF!,#REF!)))</f>
        <v>#REF!</v>
      </c>
      <c r="G163" s="44" t="s">
        <v>32</v>
      </c>
      <c r="H163" s="44" t="s">
        <v>26</v>
      </c>
    </row>
    <row r="164" spans="1:8" s="24" customFormat="1" ht="24.75" customHeight="1" x14ac:dyDescent="0.2">
      <c r="A164" s="37" t="str">
        <f t="shared" si="9"/>
        <v>vendredi</v>
      </c>
      <c r="B164" s="37" t="str">
        <f t="shared" si="8"/>
        <v>Vendredi</v>
      </c>
      <c r="C164" s="42">
        <f t="shared" si="7"/>
        <v>43252</v>
      </c>
      <c r="D164" s="45"/>
      <c r="E164" s="47"/>
      <c r="F164" s="44"/>
      <c r="G164" s="44"/>
      <c r="H164" s="44"/>
    </row>
    <row r="165" spans="1:8" s="24" customFormat="1" ht="24.75" customHeight="1" x14ac:dyDescent="0.2">
      <c r="A165" s="37" t="str">
        <f t="shared" si="9"/>
        <v>début</v>
      </c>
      <c r="B165" s="37" t="str">
        <f t="shared" si="8"/>
        <v>Samedi</v>
      </c>
      <c r="C165" s="42">
        <f t="shared" si="7"/>
        <v>43253</v>
      </c>
      <c r="D165" s="45"/>
      <c r="E165" s="47">
        <f>E158+1</f>
        <v>23</v>
      </c>
      <c r="F165" s="44"/>
      <c r="G165" s="44"/>
      <c r="H165" s="44"/>
    </row>
    <row r="166" spans="1:8" s="24" customFormat="1" ht="24.75" customHeight="1" x14ac:dyDescent="0.2">
      <c r="A166" s="37" t="str">
        <f t="shared" si="9"/>
        <v>dimanche</v>
      </c>
      <c r="B166" s="37" t="str">
        <f t="shared" si="8"/>
        <v>Dimanche</v>
      </c>
      <c r="C166" s="42">
        <f t="shared" si="7"/>
        <v>43254</v>
      </c>
      <c r="D166" s="45" t="s">
        <v>38</v>
      </c>
      <c r="E166" s="44" t="e">
        <f>IF(ISNA(CONCATENATE(LOOKUP("p",#REF!,#REF!)," ",LOOKUP("p",#REF!,#REF!))),"",CONCATENATE(LOOKUP("p",#REF!,#REF!)," ",LOOKUP("p",#REF!,#REF!)))</f>
        <v>#REF!</v>
      </c>
      <c r="F166" s="44" t="e">
        <f>IF(ISNA(CONCATENATE(LOOKUP("p",#REF!,#REF!)," ",LOOKUP("p",#REF!,#REF!))),"",CONCATENATE(LOOKUP("p",#REF!,#REF!)," ",LOOKUP("p",#REF!,#REF!)))</f>
        <v>#REF!</v>
      </c>
      <c r="G166" s="44"/>
      <c r="H166" s="44"/>
    </row>
    <row r="167" spans="1:8" s="24" customFormat="1" ht="24.75" customHeight="1" x14ac:dyDescent="0.2">
      <c r="A167" s="37" t="str">
        <f t="shared" si="9"/>
        <v>semaine</v>
      </c>
      <c r="B167" s="37" t="str">
        <f t="shared" si="8"/>
        <v>Lundi</v>
      </c>
      <c r="C167" s="42">
        <f t="shared" si="7"/>
        <v>43255</v>
      </c>
      <c r="D167" s="45" t="s">
        <v>38</v>
      </c>
      <c r="E167" s="44" t="e">
        <f>IF(ISNA(CONCATENATE(LOOKUP("p",#REF!,#REF!)," ",LOOKUP("p",#REF!,#REF!))),"",CONCATENATE(LOOKUP("p",#REF!,#REF!)," ",LOOKUP("p",#REF!,#REF!)))</f>
        <v>#REF!</v>
      </c>
      <c r="F167" s="44" t="e">
        <f>IF(ISNA(CONCATENATE(LOOKUP("p",#REF!,#REF!)," ",LOOKUP("p",#REF!,#REF!))),"",CONCATENATE(LOOKUP("p",#REF!,#REF!)," ",LOOKUP("p",#REF!,#REF!)))</f>
        <v>#REF!</v>
      </c>
      <c r="G167" s="44"/>
      <c r="H167" s="44"/>
    </row>
    <row r="168" spans="1:8" s="24" customFormat="1" ht="24.75" customHeight="1" x14ac:dyDescent="0.2">
      <c r="A168" s="37" t="str">
        <f t="shared" si="9"/>
        <v>semaine</v>
      </c>
      <c r="B168" s="37" t="str">
        <f t="shared" si="8"/>
        <v>Mardi</v>
      </c>
      <c r="C168" s="42">
        <f t="shared" si="7"/>
        <v>43256</v>
      </c>
      <c r="D168" s="45" t="s">
        <v>38</v>
      </c>
      <c r="E168" s="44" t="e">
        <f>IF(ISNA(CONCATENATE(LOOKUP("p",#REF!,#REF!)," ",LOOKUP("p",#REF!,#REF!))),"",CONCATENATE(LOOKUP("p",#REF!,#REF!)," ",LOOKUP("p",#REF!,#REF!)))</f>
        <v>#REF!</v>
      </c>
      <c r="F168" s="44" t="e">
        <f>IF(ISNA(CONCATENATE(LOOKUP("p",#REF!,#REF!)," ",LOOKUP("p",#REF!,#REF!))),"",CONCATENATE(LOOKUP("p",#REF!,#REF!)," ",LOOKUP("p",#REF!,#REF!)))</f>
        <v>#REF!</v>
      </c>
      <c r="G168" s="44"/>
      <c r="H168" s="44"/>
    </row>
    <row r="169" spans="1:8" s="24" customFormat="1" ht="24.75" customHeight="1" x14ac:dyDescent="0.2">
      <c r="A169" s="37" t="str">
        <f t="shared" si="9"/>
        <v>semaine</v>
      </c>
      <c r="B169" s="37" t="str">
        <f t="shared" si="8"/>
        <v>Mercredi</v>
      </c>
      <c r="C169" s="42">
        <f t="shared" ref="C169:C232" si="10">C168+1</f>
        <v>43257</v>
      </c>
      <c r="D169" s="45" t="s">
        <v>38</v>
      </c>
      <c r="E169" s="44" t="e">
        <f>IF(ISNA(CONCATENATE(LOOKUP("p",#REF!,#REF!)," ",LOOKUP("p",#REF!,#REF!))),"",CONCATENATE(LOOKUP("p",#REF!,#REF!)," ",LOOKUP("p",#REF!,#REF!)))</f>
        <v>#REF!</v>
      </c>
      <c r="F169" s="44" t="e">
        <f>IF(ISNA(CONCATENATE(LOOKUP("p",#REF!,#REF!)," ",LOOKUP("p",#REF!,#REF!))),"",CONCATENATE(LOOKUP("p",#REF!,#REF!)," ",LOOKUP("p",#REF!,#REF!)))</f>
        <v>#REF!</v>
      </c>
      <c r="G169" s="44"/>
      <c r="H169" s="44"/>
    </row>
    <row r="170" spans="1:8" s="24" customFormat="1" ht="24.75" customHeight="1" x14ac:dyDescent="0.2">
      <c r="A170" s="37" t="str">
        <f t="shared" si="9"/>
        <v>jeudi</v>
      </c>
      <c r="B170" s="37" t="str">
        <f t="shared" si="8"/>
        <v>Jeudi</v>
      </c>
      <c r="C170" s="42">
        <f t="shared" si="10"/>
        <v>43258</v>
      </c>
      <c r="D170" s="45" t="s">
        <v>38</v>
      </c>
      <c r="E170" s="44" t="e">
        <f>IF(ISNA(CONCATENATE(LOOKUP("p",#REF!,#REF!)," ",LOOKUP("p",#REF!,#REF!))),"",CONCATENATE(LOOKUP("p",#REF!,#REF!)," ",LOOKUP("p",#REF!,#REF!)))</f>
        <v>#REF!</v>
      </c>
      <c r="F170" s="44" t="e">
        <f>IF(ISNA(CONCATENATE(LOOKUP("p",#REF!,#REF!)," ",LOOKUP("p",#REF!,#REF!))),"",CONCATENATE(LOOKUP("p",#REF!,#REF!)," ",LOOKUP("p",#REF!,#REF!)))</f>
        <v>#REF!</v>
      </c>
      <c r="G170" s="44"/>
      <c r="H170" s="44"/>
    </row>
    <row r="171" spans="1:8" s="24" customFormat="1" ht="24.75" customHeight="1" x14ac:dyDescent="0.2">
      <c r="A171" s="37" t="str">
        <f t="shared" si="9"/>
        <v>vendredi</v>
      </c>
      <c r="B171" s="37" t="str">
        <f t="shared" si="8"/>
        <v>Vendredi</v>
      </c>
      <c r="C171" s="42">
        <f t="shared" si="10"/>
        <v>43259</v>
      </c>
      <c r="D171" s="45"/>
      <c r="E171" s="47"/>
      <c r="F171" s="44"/>
      <c r="G171" s="44"/>
      <c r="H171" s="44"/>
    </row>
    <row r="172" spans="1:8" s="24" customFormat="1" ht="24.75" customHeight="1" x14ac:dyDescent="0.2">
      <c r="A172" s="37" t="str">
        <f t="shared" si="9"/>
        <v>début</v>
      </c>
      <c r="B172" s="37" t="str">
        <f t="shared" si="8"/>
        <v>Samedi</v>
      </c>
      <c r="C172" s="42">
        <f t="shared" si="10"/>
        <v>43260</v>
      </c>
      <c r="D172" s="45"/>
      <c r="E172" s="47">
        <f>E165+1</f>
        <v>24</v>
      </c>
      <c r="F172" s="44"/>
      <c r="G172" s="44"/>
      <c r="H172" s="44"/>
    </row>
    <row r="173" spans="1:8" s="24" customFormat="1" ht="24.75" customHeight="1" x14ac:dyDescent="0.2">
      <c r="A173" s="37" t="str">
        <f t="shared" si="9"/>
        <v>dimanche</v>
      </c>
      <c r="B173" s="37" t="str">
        <f t="shared" si="8"/>
        <v>Dimanche</v>
      </c>
      <c r="C173" s="42">
        <f t="shared" si="10"/>
        <v>43261</v>
      </c>
      <c r="D173" s="45"/>
      <c r="E173" s="44" t="e">
        <f>IF(ISNA(CONCATENATE(LOOKUP("p",#REF!,#REF!)," ",LOOKUP("p",#REF!,#REF!))),"",CONCATENATE(LOOKUP("p",#REF!,#REF!)," ",LOOKUP("p",#REF!,#REF!)))</f>
        <v>#REF!</v>
      </c>
      <c r="F173" s="44" t="e">
        <f>IF(ISNA(CONCATENATE(LOOKUP("p",#REF!,#REF!)," ",LOOKUP("p",#REF!,#REF!))),"",CONCATENATE(LOOKUP("p",#REF!,#REF!)," ",LOOKUP("p",#REF!,#REF!)))</f>
        <v>#REF!</v>
      </c>
      <c r="G173" s="44"/>
      <c r="H173" s="44"/>
    </row>
    <row r="174" spans="1:8" s="24" customFormat="1" ht="24.75" customHeight="1" x14ac:dyDescent="0.2">
      <c r="A174" s="37" t="str">
        <f t="shared" si="9"/>
        <v>semaine</v>
      </c>
      <c r="B174" s="37" t="str">
        <f t="shared" si="8"/>
        <v>Lundi</v>
      </c>
      <c r="C174" s="42">
        <f t="shared" si="10"/>
        <v>43262</v>
      </c>
      <c r="D174" s="45"/>
      <c r="E174" s="44" t="e">
        <f>IF(ISNA(CONCATENATE(LOOKUP("p",#REF!,#REF!)," ",LOOKUP("p",#REF!,#REF!))),"",CONCATENATE(LOOKUP("p",#REF!,#REF!)," ",LOOKUP("p",#REF!,#REF!)))</f>
        <v>#REF!</v>
      </c>
      <c r="F174" s="44" t="e">
        <f>IF(ISNA(CONCATENATE(LOOKUP("p",#REF!,#REF!)," ",LOOKUP("p",#REF!,#REF!))),"",CONCATENATE(LOOKUP("p",#REF!,#REF!)," ",LOOKUP("p",#REF!,#REF!)))</f>
        <v>#REF!</v>
      </c>
      <c r="G174" s="44"/>
      <c r="H174" s="44"/>
    </row>
    <row r="175" spans="1:8" s="24" customFormat="1" ht="24.75" customHeight="1" x14ac:dyDescent="0.2">
      <c r="A175" s="37" t="str">
        <f t="shared" si="9"/>
        <v>semaine</v>
      </c>
      <c r="B175" s="37" t="str">
        <f t="shared" si="8"/>
        <v>Mardi</v>
      </c>
      <c r="C175" s="42">
        <f t="shared" si="10"/>
        <v>43263</v>
      </c>
      <c r="D175" s="45"/>
      <c r="E175" s="44" t="e">
        <f>IF(ISNA(CONCATENATE(LOOKUP("p",#REF!,#REF!)," ",LOOKUP("p",#REF!,#REF!))),"",CONCATENATE(LOOKUP("p",#REF!,#REF!)," ",LOOKUP("p",#REF!,#REF!)))</f>
        <v>#REF!</v>
      </c>
      <c r="F175" s="44" t="e">
        <f>IF(ISNA(CONCATENATE(LOOKUP("p",#REF!,#REF!)," ",LOOKUP("p",#REF!,#REF!))),"",CONCATENATE(LOOKUP("p",#REF!,#REF!)," ",LOOKUP("p",#REF!,#REF!)))</f>
        <v>#REF!</v>
      </c>
      <c r="G175" s="44"/>
      <c r="H175" s="44"/>
    </row>
    <row r="176" spans="1:8" s="24" customFormat="1" ht="24.75" customHeight="1" x14ac:dyDescent="0.2">
      <c r="A176" s="37" t="str">
        <f t="shared" si="9"/>
        <v>semaine</v>
      </c>
      <c r="B176" s="37" t="str">
        <f t="shared" si="8"/>
        <v>Mercredi</v>
      </c>
      <c r="C176" s="42">
        <f t="shared" si="10"/>
        <v>43264</v>
      </c>
      <c r="D176" s="45"/>
      <c r="E176" s="44" t="e">
        <f>IF(ISNA(CONCATENATE(LOOKUP("p",#REF!,#REF!)," ",LOOKUP("p",#REF!,#REF!))),"",CONCATENATE(LOOKUP("p",#REF!,#REF!)," ",LOOKUP("p",#REF!,#REF!)))</f>
        <v>#REF!</v>
      </c>
      <c r="F176" s="44" t="e">
        <f>IF(ISNA(CONCATENATE(LOOKUP("p",#REF!,#REF!)," ",LOOKUP("p",#REF!,#REF!))),"",CONCATENATE(LOOKUP("p",#REF!,#REF!)," ",LOOKUP("p",#REF!,#REF!)))</f>
        <v>#REF!</v>
      </c>
      <c r="G176" s="44"/>
      <c r="H176" s="44"/>
    </row>
    <row r="177" spans="1:8" s="24" customFormat="1" ht="24.75" customHeight="1" x14ac:dyDescent="0.2">
      <c r="A177" s="37" t="str">
        <f t="shared" si="9"/>
        <v>jeudi</v>
      </c>
      <c r="B177" s="37" t="str">
        <f t="shared" si="8"/>
        <v>Jeudi</v>
      </c>
      <c r="C177" s="42">
        <f t="shared" si="10"/>
        <v>43265</v>
      </c>
      <c r="D177" s="45"/>
      <c r="E177" s="44" t="e">
        <f>IF(ISNA(CONCATENATE(LOOKUP("p",#REF!,#REF!)," ",LOOKUP("p",#REF!,#REF!))),"",CONCATENATE(LOOKUP("p",#REF!,#REF!)," ",LOOKUP("p",#REF!,#REF!)))</f>
        <v>#REF!</v>
      </c>
      <c r="F177" s="44" t="e">
        <f>IF(ISNA(CONCATENATE(LOOKUP("p",#REF!,#REF!)," ",LOOKUP("p",#REF!,#REF!))),"",CONCATENATE(LOOKUP("p",#REF!,#REF!)," ",LOOKUP("p",#REF!,#REF!)))</f>
        <v>#REF!</v>
      </c>
      <c r="G177" s="44"/>
      <c r="H177" s="44"/>
    </row>
    <row r="178" spans="1:8" s="24" customFormat="1" ht="24.75" customHeight="1" x14ac:dyDescent="0.2">
      <c r="A178" s="37" t="str">
        <f t="shared" si="9"/>
        <v>vendredi</v>
      </c>
      <c r="B178" s="37" t="str">
        <f t="shared" si="8"/>
        <v>Vendredi</v>
      </c>
      <c r="C178" s="42">
        <f t="shared" si="10"/>
        <v>43266</v>
      </c>
      <c r="D178" s="45"/>
      <c r="E178" s="47"/>
      <c r="F178" s="44"/>
      <c r="G178" s="44"/>
      <c r="H178" s="44"/>
    </row>
    <row r="179" spans="1:8" s="24" customFormat="1" ht="24.75" customHeight="1" x14ac:dyDescent="0.2">
      <c r="A179" s="37" t="str">
        <f t="shared" si="9"/>
        <v>début</v>
      </c>
      <c r="B179" s="37" t="str">
        <f t="shared" si="8"/>
        <v>Samedi</v>
      </c>
      <c r="C179" s="42">
        <f t="shared" si="10"/>
        <v>43267</v>
      </c>
      <c r="D179" s="45"/>
      <c r="E179" s="47">
        <f>E172+1</f>
        <v>25</v>
      </c>
      <c r="F179" s="44"/>
      <c r="G179" s="44"/>
      <c r="H179" s="44"/>
    </row>
    <row r="180" spans="1:8" s="24" customFormat="1" ht="24.75" customHeight="1" x14ac:dyDescent="0.2">
      <c r="A180" s="37" t="str">
        <f t="shared" si="9"/>
        <v>dimanche</v>
      </c>
      <c r="B180" s="37" t="str">
        <f t="shared" si="8"/>
        <v>Dimanche</v>
      </c>
      <c r="C180" s="42">
        <f t="shared" si="10"/>
        <v>43268</v>
      </c>
      <c r="D180" s="45"/>
      <c r="E180" s="50" t="e">
        <f>IF(ISNA(CONCATENATE(LOOKUP("p",#REF!,#REF!)," ",LOOKUP("p",#REF!,#REF!))),"",CONCATENATE(LOOKUP("p",#REF!,#REF!)," ",LOOKUP("p",#REF!,#REF!)))</f>
        <v>#REF!</v>
      </c>
      <c r="F180" s="44" t="e">
        <f>IF(ISNA(CONCATENATE(LOOKUP("p",#REF!,#REF!)," ",LOOKUP("p",#REF!,#REF!))),"",CONCATENATE(LOOKUP("p",#REF!,#REF!)," ",LOOKUP("p",#REF!,#REF!)))</f>
        <v>#REF!</v>
      </c>
      <c r="G180" s="44"/>
      <c r="H180" s="44"/>
    </row>
    <row r="181" spans="1:8" s="24" customFormat="1" ht="24.75" customHeight="1" x14ac:dyDescent="0.2">
      <c r="A181" s="37" t="str">
        <f t="shared" si="9"/>
        <v>semaine</v>
      </c>
      <c r="B181" s="37" t="str">
        <f t="shared" si="8"/>
        <v>Lundi</v>
      </c>
      <c r="C181" s="42">
        <f t="shared" si="10"/>
        <v>43269</v>
      </c>
      <c r="D181" s="45"/>
      <c r="E181" s="50" t="e">
        <f>IF(ISNA(CONCATENATE(LOOKUP("p",#REF!,#REF!)," ",LOOKUP("p",#REF!,#REF!))),"",CONCATENATE(LOOKUP("p",#REF!,#REF!)," ",LOOKUP("p",#REF!,#REF!)))</f>
        <v>#REF!</v>
      </c>
      <c r="F181" s="44" t="e">
        <f>IF(ISNA(CONCATENATE(LOOKUP("p",#REF!,#REF!)," ",LOOKUP("p",#REF!,#REF!))),"",CONCATENATE(LOOKUP("p",#REF!,#REF!)," ",LOOKUP("p",#REF!,#REF!)))</f>
        <v>#REF!</v>
      </c>
      <c r="G181" s="44"/>
      <c r="H181" s="44"/>
    </row>
    <row r="182" spans="1:8" s="24" customFormat="1" ht="24.75" customHeight="1" x14ac:dyDescent="0.2">
      <c r="A182" s="37" t="str">
        <f t="shared" si="9"/>
        <v>semaine</v>
      </c>
      <c r="B182" s="37" t="str">
        <f t="shared" si="8"/>
        <v>Mardi</v>
      </c>
      <c r="C182" s="42">
        <f t="shared" si="10"/>
        <v>43270</v>
      </c>
      <c r="D182" s="45"/>
      <c r="E182" s="50" t="e">
        <f>IF(ISNA(CONCATENATE(LOOKUP("p",#REF!,#REF!)," ",LOOKUP("p",#REF!,#REF!))),"",CONCATENATE(LOOKUP("p",#REF!,#REF!)," ",LOOKUP("p",#REF!,#REF!)))</f>
        <v>#REF!</v>
      </c>
      <c r="F182" s="44" t="e">
        <f>IF(ISNA(CONCATENATE(LOOKUP("p",#REF!,#REF!)," ",LOOKUP("p",#REF!,#REF!))),"",CONCATENATE(LOOKUP("p",#REF!,#REF!)," ",LOOKUP("p",#REF!,#REF!)))</f>
        <v>#REF!</v>
      </c>
      <c r="G182" s="44"/>
      <c r="H182" s="44"/>
    </row>
    <row r="183" spans="1:8" s="24" customFormat="1" ht="24.75" customHeight="1" x14ac:dyDescent="0.2">
      <c r="A183" s="37" t="str">
        <f t="shared" si="9"/>
        <v>semaine</v>
      </c>
      <c r="B183" s="37" t="str">
        <f t="shared" si="8"/>
        <v>Mercredi</v>
      </c>
      <c r="C183" s="42">
        <f t="shared" si="10"/>
        <v>43271</v>
      </c>
      <c r="D183" s="45"/>
      <c r="E183" s="50" t="e">
        <f>IF(ISNA(CONCATENATE(LOOKUP("p",#REF!,#REF!)," ",LOOKUP("p",#REF!,#REF!))),"",CONCATENATE(LOOKUP("p",#REF!,#REF!)," ",LOOKUP("p",#REF!,#REF!)))</f>
        <v>#REF!</v>
      </c>
      <c r="F183" s="44" t="e">
        <f>IF(ISNA(CONCATENATE(LOOKUP("p",#REF!,#REF!)," ",LOOKUP("p",#REF!,#REF!))),"",CONCATENATE(LOOKUP("p",#REF!,#REF!)," ",LOOKUP("p",#REF!,#REF!)))</f>
        <v>#REF!</v>
      </c>
      <c r="G183" s="44"/>
      <c r="H183" s="44"/>
    </row>
    <row r="184" spans="1:8" s="24" customFormat="1" ht="24.75" customHeight="1" x14ac:dyDescent="0.2">
      <c r="A184" s="37" t="str">
        <f t="shared" si="9"/>
        <v>jeudi</v>
      </c>
      <c r="B184" s="37" t="str">
        <f t="shared" si="8"/>
        <v>Jeudi</v>
      </c>
      <c r="C184" s="42">
        <f t="shared" si="10"/>
        <v>43272</v>
      </c>
      <c r="D184" s="45"/>
      <c r="E184" s="50" t="e">
        <f>IF(ISNA(CONCATENATE(LOOKUP("p",#REF!,#REF!)," ",LOOKUP("p",#REF!,#REF!))),"",CONCATENATE(LOOKUP("p",#REF!,#REF!)," ",LOOKUP("p",#REF!,#REF!)))</f>
        <v>#REF!</v>
      </c>
      <c r="F184" s="44" t="e">
        <f>IF(ISNA(CONCATENATE(LOOKUP("p",#REF!,#REF!)," ",LOOKUP("p",#REF!,#REF!))),"",CONCATENATE(LOOKUP("p",#REF!,#REF!)," ",LOOKUP("p",#REF!,#REF!)))</f>
        <v>#REF!</v>
      </c>
      <c r="G184" s="44"/>
      <c r="H184" s="44"/>
    </row>
    <row r="185" spans="1:8" s="24" customFormat="1" ht="24.75" customHeight="1" x14ac:dyDescent="0.2">
      <c r="A185" s="37" t="str">
        <f t="shared" si="9"/>
        <v>vendredi</v>
      </c>
      <c r="B185" s="37" t="str">
        <f t="shared" si="8"/>
        <v>Vendredi</v>
      </c>
      <c r="C185" s="42">
        <f t="shared" si="10"/>
        <v>43273</v>
      </c>
      <c r="D185" s="45"/>
      <c r="E185" s="47"/>
      <c r="F185" s="44"/>
      <c r="G185" s="44"/>
      <c r="H185" s="44"/>
    </row>
    <row r="186" spans="1:8" s="24" customFormat="1" ht="24.75" customHeight="1" x14ac:dyDescent="0.2">
      <c r="A186" s="37" t="str">
        <f t="shared" si="9"/>
        <v>début</v>
      </c>
      <c r="B186" s="37" t="str">
        <f t="shared" si="8"/>
        <v>Samedi</v>
      </c>
      <c r="C186" s="42">
        <f t="shared" si="10"/>
        <v>43274</v>
      </c>
      <c r="D186" s="45"/>
      <c r="E186" s="47">
        <f>E179+1</f>
        <v>26</v>
      </c>
      <c r="F186" s="44"/>
      <c r="G186" s="44"/>
      <c r="H186" s="44"/>
    </row>
    <row r="187" spans="1:8" s="24" customFormat="1" ht="24.75" customHeight="1" x14ac:dyDescent="0.2">
      <c r="A187" s="37" t="str">
        <f t="shared" si="9"/>
        <v>dimanche</v>
      </c>
      <c r="B187" s="37" t="str">
        <f t="shared" si="8"/>
        <v>Dimanche</v>
      </c>
      <c r="C187" s="42">
        <f t="shared" si="10"/>
        <v>43275</v>
      </c>
      <c r="D187" s="45"/>
      <c r="E187" s="50" t="e">
        <f>IF(ISNA(CONCATENATE(LOOKUP("p",#REF!,#REF!)," ",LOOKUP("p",#REF!,#REF!))),"",CONCATENATE(LOOKUP("p",#REF!,#REF!)," ",LOOKUP("p",#REF!,#REF!)))</f>
        <v>#REF!</v>
      </c>
      <c r="F187" s="44" t="e">
        <f>IF(ISNA(CONCATENATE(LOOKUP("p",#REF!,#REF!)," ",LOOKUP("p",#REF!,#REF!))),"",CONCATENATE(LOOKUP("p",#REF!,#REF!)," ",LOOKUP("p",#REF!,#REF!)))</f>
        <v>#REF!</v>
      </c>
      <c r="G187" s="44"/>
      <c r="H187" s="44"/>
    </row>
    <row r="188" spans="1:8" s="24" customFormat="1" ht="24.75" customHeight="1" x14ac:dyDescent="0.2">
      <c r="A188" s="37" t="str">
        <f t="shared" si="9"/>
        <v>semaine</v>
      </c>
      <c r="B188" s="37" t="str">
        <f t="shared" si="8"/>
        <v>Lundi</v>
      </c>
      <c r="C188" s="42">
        <f t="shared" si="10"/>
        <v>43276</v>
      </c>
      <c r="D188" s="45"/>
      <c r="E188" s="50" t="e">
        <f>IF(ISNA(CONCATENATE(LOOKUP("p",#REF!,#REF!)," ",LOOKUP("p",#REF!,#REF!))),"",CONCATENATE(LOOKUP("p",#REF!,#REF!)," ",LOOKUP("p",#REF!,#REF!)))</f>
        <v>#REF!</v>
      </c>
      <c r="F188" s="44" t="e">
        <f>IF(ISNA(CONCATENATE(LOOKUP("p",#REF!,#REF!)," ",LOOKUP("p",#REF!,#REF!))),"",CONCATENATE(LOOKUP("p",#REF!,#REF!)," ",LOOKUP("p",#REF!,#REF!)))</f>
        <v>#REF!</v>
      </c>
      <c r="G188" s="44"/>
      <c r="H188" s="44"/>
    </row>
    <row r="189" spans="1:8" s="24" customFormat="1" ht="24.75" customHeight="1" x14ac:dyDescent="0.2">
      <c r="A189" s="37" t="str">
        <f t="shared" si="9"/>
        <v>semaine</v>
      </c>
      <c r="B189" s="37" t="str">
        <f t="shared" si="8"/>
        <v>Mardi</v>
      </c>
      <c r="C189" s="42">
        <f t="shared" si="10"/>
        <v>43277</v>
      </c>
      <c r="D189" s="45"/>
      <c r="E189" s="50" t="e">
        <f>IF(ISNA(CONCATENATE(LOOKUP("p",#REF!,#REF!)," ",LOOKUP("p",#REF!,#REF!))),"",CONCATENATE(LOOKUP("p",#REF!,#REF!)," ",LOOKUP("p",#REF!,#REF!)))</f>
        <v>#REF!</v>
      </c>
      <c r="F189" s="44" t="e">
        <f>IF(ISNA(CONCATENATE(LOOKUP("p",#REF!,#REF!)," ",LOOKUP("p",#REF!,#REF!))),"",CONCATENATE(LOOKUP("p",#REF!,#REF!)," ",LOOKUP("p",#REF!,#REF!)))</f>
        <v>#REF!</v>
      </c>
      <c r="G189" s="44"/>
      <c r="H189" s="44"/>
    </row>
    <row r="190" spans="1:8" s="24" customFormat="1" ht="24.75" customHeight="1" x14ac:dyDescent="0.2">
      <c r="A190" s="37" t="str">
        <f t="shared" si="9"/>
        <v>semaine</v>
      </c>
      <c r="B190" s="37" t="str">
        <f t="shared" si="8"/>
        <v>Mercredi</v>
      </c>
      <c r="C190" s="42">
        <f t="shared" si="10"/>
        <v>43278</v>
      </c>
      <c r="D190" s="45"/>
      <c r="E190" s="50" t="e">
        <f>IF(ISNA(CONCATENATE(LOOKUP("p",#REF!,#REF!)," ",LOOKUP("p",#REF!,#REF!))),"",CONCATENATE(LOOKUP("p",#REF!,#REF!)," ",LOOKUP("p",#REF!,#REF!)))</f>
        <v>#REF!</v>
      </c>
      <c r="F190" s="44" t="e">
        <f>IF(ISNA(CONCATENATE(LOOKUP("p",#REF!,#REF!)," ",LOOKUP("p",#REF!,#REF!))),"",CONCATENATE(LOOKUP("p",#REF!,#REF!)," ",LOOKUP("p",#REF!,#REF!)))</f>
        <v>#REF!</v>
      </c>
      <c r="G190" s="44"/>
      <c r="H190" s="44"/>
    </row>
    <row r="191" spans="1:8" s="24" customFormat="1" ht="24.75" customHeight="1" x14ac:dyDescent="0.2">
      <c r="A191" s="37" t="str">
        <f t="shared" si="9"/>
        <v>jeudi</v>
      </c>
      <c r="B191" s="37" t="str">
        <f t="shared" si="8"/>
        <v>Jeudi</v>
      </c>
      <c r="C191" s="42">
        <f t="shared" si="10"/>
        <v>43279</v>
      </c>
      <c r="D191" s="45"/>
      <c r="E191" s="50" t="e">
        <f>IF(ISNA(CONCATENATE(LOOKUP("p",#REF!,#REF!)," ",LOOKUP("p",#REF!,#REF!))),"",CONCATENATE(LOOKUP("p",#REF!,#REF!)," ",LOOKUP("p",#REF!,#REF!)))</f>
        <v>#REF!</v>
      </c>
      <c r="F191" s="44" t="e">
        <f>IF(ISNA(CONCATENATE(LOOKUP("p",#REF!,#REF!)," ",LOOKUP("p",#REF!,#REF!))),"",CONCATENATE(LOOKUP("p",#REF!,#REF!)," ",LOOKUP("p",#REF!,#REF!)))</f>
        <v>#REF!</v>
      </c>
      <c r="G191" s="44"/>
      <c r="H191" s="44"/>
    </row>
    <row r="192" spans="1:8" s="24" customFormat="1" ht="24.75" customHeight="1" x14ac:dyDescent="0.2">
      <c r="A192" s="37" t="str">
        <f t="shared" si="9"/>
        <v>vendredi</v>
      </c>
      <c r="B192" s="37" t="str">
        <f t="shared" si="8"/>
        <v>Vendredi</v>
      </c>
      <c r="C192" s="42">
        <f t="shared" si="10"/>
        <v>43280</v>
      </c>
      <c r="D192" s="45"/>
      <c r="E192" s="47"/>
      <c r="F192" s="44"/>
      <c r="G192" s="44"/>
      <c r="H192" s="44"/>
    </row>
    <row r="193" spans="1:8" s="24" customFormat="1" ht="24.75" customHeight="1" x14ac:dyDescent="0.2">
      <c r="A193" s="37" t="str">
        <f t="shared" si="9"/>
        <v>début</v>
      </c>
      <c r="B193" s="37" t="str">
        <f t="shared" si="8"/>
        <v>Samedi</v>
      </c>
      <c r="C193" s="42">
        <f t="shared" si="10"/>
        <v>43281</v>
      </c>
      <c r="D193" s="45"/>
      <c r="E193" s="47">
        <f>E186+1</f>
        <v>27</v>
      </c>
      <c r="F193" s="44"/>
      <c r="G193" s="44"/>
      <c r="H193" s="44"/>
    </row>
    <row r="194" spans="1:8" s="24" customFormat="1" ht="24.75" customHeight="1" x14ac:dyDescent="0.2">
      <c r="A194" s="37" t="str">
        <f t="shared" si="9"/>
        <v>dimanche</v>
      </c>
      <c r="B194" s="37" t="str">
        <f t="shared" si="8"/>
        <v>Dimanche</v>
      </c>
      <c r="C194" s="42">
        <f t="shared" si="10"/>
        <v>43282</v>
      </c>
      <c r="D194" s="45"/>
      <c r="E19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19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194" s="44"/>
      <c r="H194" s="44"/>
    </row>
    <row r="195" spans="1:8" s="24" customFormat="1" ht="24.75" customHeight="1" x14ac:dyDescent="0.2">
      <c r="A195" s="37" t="str">
        <f t="shared" si="9"/>
        <v>semaine</v>
      </c>
      <c r="B195" s="37" t="str">
        <f t="shared" si="8"/>
        <v>Lundi</v>
      </c>
      <c r="C195" s="42">
        <f t="shared" si="10"/>
        <v>43283</v>
      </c>
      <c r="D195" s="45"/>
      <c r="E19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19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195" s="44"/>
      <c r="H195" s="44"/>
    </row>
    <row r="196" spans="1:8" s="24" customFormat="1" ht="24.75" customHeight="1" x14ac:dyDescent="0.2">
      <c r="A196" s="37" t="str">
        <f t="shared" si="9"/>
        <v>semaine</v>
      </c>
      <c r="B196" s="37" t="str">
        <f t="shared" si="8"/>
        <v>Mardi</v>
      </c>
      <c r="C196" s="42">
        <f t="shared" si="10"/>
        <v>43284</v>
      </c>
      <c r="D196" s="45"/>
      <c r="E19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19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196" s="44"/>
      <c r="H196" s="44"/>
    </row>
    <row r="197" spans="1:8" s="24" customFormat="1" ht="24.75" customHeight="1" x14ac:dyDescent="0.2">
      <c r="A197" s="37" t="str">
        <f t="shared" si="9"/>
        <v>semaine</v>
      </c>
      <c r="B197" s="37" t="str">
        <f t="shared" si="8"/>
        <v>Mercredi</v>
      </c>
      <c r="C197" s="42">
        <f t="shared" si="10"/>
        <v>43285</v>
      </c>
      <c r="D197" s="45"/>
      <c r="E19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19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197" s="44"/>
      <c r="H197" s="44"/>
    </row>
    <row r="198" spans="1:8" s="24" customFormat="1" ht="24.75" customHeight="1" x14ac:dyDescent="0.2">
      <c r="A198" s="37" t="str">
        <f t="shared" si="9"/>
        <v>jeudi</v>
      </c>
      <c r="B198" s="37" t="str">
        <f t="shared" si="8"/>
        <v>Jeudi</v>
      </c>
      <c r="C198" s="42">
        <f t="shared" si="10"/>
        <v>43286</v>
      </c>
      <c r="D198" s="45"/>
      <c r="E19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19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198" s="44"/>
      <c r="H198" s="44"/>
    </row>
    <row r="199" spans="1:8" s="24" customFormat="1" ht="24.75" customHeight="1" x14ac:dyDescent="0.2">
      <c r="A199" s="37" t="str">
        <f t="shared" si="9"/>
        <v>vendredi</v>
      </c>
      <c r="B199" s="37" t="str">
        <f t="shared" si="8"/>
        <v>Vendredi</v>
      </c>
      <c r="C199" s="42">
        <f t="shared" si="10"/>
        <v>43287</v>
      </c>
      <c r="D199" s="45"/>
      <c r="E199" s="47"/>
      <c r="F199" s="44"/>
      <c r="G199" s="44"/>
      <c r="H199" s="44"/>
    </row>
    <row r="200" spans="1:8" s="24" customFormat="1" ht="24.75" customHeight="1" x14ac:dyDescent="0.2">
      <c r="A200" s="37" t="str">
        <f t="shared" si="9"/>
        <v>début</v>
      </c>
      <c r="B200" s="37" t="str">
        <f t="shared" si="8"/>
        <v>Samedi</v>
      </c>
      <c r="C200" s="42">
        <f t="shared" si="10"/>
        <v>43288</v>
      </c>
      <c r="D200" s="45"/>
      <c r="E200" s="47">
        <f>E193+1</f>
        <v>28</v>
      </c>
      <c r="F200" s="44"/>
      <c r="G200" s="44"/>
      <c r="H200" s="44"/>
    </row>
    <row r="201" spans="1:8" s="24" customFormat="1" ht="24.75" customHeight="1" x14ac:dyDescent="0.2">
      <c r="A201" s="37" t="str">
        <f t="shared" si="9"/>
        <v>dimanche</v>
      </c>
      <c r="B201" s="37" t="str">
        <f t="shared" si="8"/>
        <v>Dimanche</v>
      </c>
      <c r="C201" s="42">
        <f t="shared" si="10"/>
        <v>43289</v>
      </c>
      <c r="D201" s="45"/>
      <c r="E20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1" s="44"/>
      <c r="H201" s="44"/>
    </row>
    <row r="202" spans="1:8" s="24" customFormat="1" ht="24.75" customHeight="1" x14ac:dyDescent="0.2">
      <c r="A202" s="37" t="str">
        <f t="shared" si="9"/>
        <v>semaine</v>
      </c>
      <c r="B202" s="37" t="str">
        <f t="shared" si="8"/>
        <v>Lundi</v>
      </c>
      <c r="C202" s="42">
        <f t="shared" si="10"/>
        <v>43290</v>
      </c>
      <c r="D202" s="45"/>
      <c r="E20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2" s="44"/>
      <c r="H202" s="44"/>
    </row>
    <row r="203" spans="1:8" s="24" customFormat="1" ht="24.75" customHeight="1" x14ac:dyDescent="0.2">
      <c r="A203" s="37" t="str">
        <f t="shared" si="9"/>
        <v>semaine</v>
      </c>
      <c r="B203" s="37" t="str">
        <f t="shared" si="8"/>
        <v>Mardi</v>
      </c>
      <c r="C203" s="42">
        <f t="shared" si="10"/>
        <v>43291</v>
      </c>
      <c r="D203" s="45"/>
      <c r="E20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3" s="44"/>
      <c r="H203" s="44"/>
    </row>
    <row r="204" spans="1:8" s="24" customFormat="1" ht="24.75" customHeight="1" x14ac:dyDescent="0.2">
      <c r="A204" s="37" t="str">
        <f t="shared" si="9"/>
        <v>semaine</v>
      </c>
      <c r="B204" s="37" t="str">
        <f t="shared" ref="B204:B267" si="11">PROPER(TEXT(C204,"jjjj"))</f>
        <v>Mercredi</v>
      </c>
      <c r="C204" s="42">
        <f t="shared" si="10"/>
        <v>43292</v>
      </c>
      <c r="D204" s="45"/>
      <c r="E20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4" s="44"/>
      <c r="H204" s="44"/>
    </row>
    <row r="205" spans="1:8" s="24" customFormat="1" ht="24.75" customHeight="1" x14ac:dyDescent="0.2">
      <c r="A205" s="37" t="str">
        <f t="shared" ref="A205:A268" si="12">IF(B205="lundi","semaine",IF(B205="mardi","semaine",IF(B205="mercredi","semaine",IF(B205="jeudi","jeudi",IF(B205="vendredi","vendredi",IF(B205="samedi","début",IF(B205="dimanche","dimanche")))))))</f>
        <v>jeudi</v>
      </c>
      <c r="B205" s="37" t="str">
        <f t="shared" si="11"/>
        <v>Jeudi</v>
      </c>
      <c r="C205" s="42">
        <f t="shared" si="10"/>
        <v>43293</v>
      </c>
      <c r="D205" s="45"/>
      <c r="E20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5" s="44"/>
      <c r="H205" s="44"/>
    </row>
    <row r="206" spans="1:8" s="24" customFormat="1" ht="24.75" customHeight="1" x14ac:dyDescent="0.2">
      <c r="A206" s="37" t="str">
        <f t="shared" si="12"/>
        <v>vendredi</v>
      </c>
      <c r="B206" s="37" t="str">
        <f t="shared" si="11"/>
        <v>Vendredi</v>
      </c>
      <c r="C206" s="42">
        <f t="shared" si="10"/>
        <v>43294</v>
      </c>
      <c r="D206" s="45"/>
      <c r="E206" s="47"/>
      <c r="F206" s="44"/>
      <c r="G206" s="44"/>
      <c r="H206" s="44"/>
    </row>
    <row r="207" spans="1:8" s="24" customFormat="1" ht="24.75" customHeight="1" x14ac:dyDescent="0.2">
      <c r="A207" s="37" t="s">
        <v>60</v>
      </c>
      <c r="B207" s="37" t="str">
        <f t="shared" si="11"/>
        <v>Samedi</v>
      </c>
      <c r="C207" s="42">
        <f t="shared" si="10"/>
        <v>43295</v>
      </c>
      <c r="D207" s="45"/>
      <c r="E207" s="47">
        <f>E200+1</f>
        <v>29</v>
      </c>
      <c r="F207" s="44"/>
      <c r="G207" s="44"/>
      <c r="H207" s="44"/>
    </row>
    <row r="208" spans="1:8" ht="24.75" customHeight="1" x14ac:dyDescent="0.2">
      <c r="A208" s="37" t="str">
        <f t="shared" si="12"/>
        <v>dimanche</v>
      </c>
      <c r="B208" s="37" t="str">
        <f t="shared" si="11"/>
        <v>Dimanche</v>
      </c>
      <c r="C208" s="42">
        <f t="shared" si="10"/>
        <v>43296</v>
      </c>
      <c r="D208" s="45"/>
      <c r="E20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8" s="44"/>
      <c r="H208" s="44"/>
    </row>
    <row r="209" spans="1:9" ht="24.75" customHeight="1" x14ac:dyDescent="0.2">
      <c r="A209" s="37" t="str">
        <f t="shared" si="12"/>
        <v>semaine</v>
      </c>
      <c r="B209" s="37" t="str">
        <f t="shared" si="11"/>
        <v>Lundi</v>
      </c>
      <c r="C209" s="42">
        <f t="shared" si="10"/>
        <v>43297</v>
      </c>
      <c r="D209" s="45"/>
      <c r="E20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0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09" s="44"/>
      <c r="H209" s="44"/>
    </row>
    <row r="210" spans="1:9" ht="24.75" customHeight="1" x14ac:dyDescent="0.2">
      <c r="A210" s="37" t="str">
        <f t="shared" si="12"/>
        <v>semaine</v>
      </c>
      <c r="B210" s="37" t="str">
        <f t="shared" si="11"/>
        <v>Mardi</v>
      </c>
      <c r="C210" s="42">
        <f t="shared" si="10"/>
        <v>43298</v>
      </c>
      <c r="D210" s="45"/>
      <c r="E21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0" s="44"/>
      <c r="H210" s="44"/>
    </row>
    <row r="211" spans="1:9" ht="24.75" customHeight="1" x14ac:dyDescent="0.2">
      <c r="A211" s="37" t="str">
        <f t="shared" si="12"/>
        <v>semaine</v>
      </c>
      <c r="B211" s="37" t="str">
        <f t="shared" si="11"/>
        <v>Mercredi</v>
      </c>
      <c r="C211" s="42">
        <f t="shared" si="10"/>
        <v>43299</v>
      </c>
      <c r="D211" s="45"/>
      <c r="E21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1" s="44"/>
      <c r="H211" s="44"/>
    </row>
    <row r="212" spans="1:9" ht="24.75" customHeight="1" x14ac:dyDescent="0.2">
      <c r="A212" s="37" t="str">
        <f t="shared" si="12"/>
        <v>jeudi</v>
      </c>
      <c r="B212" s="37" t="str">
        <f t="shared" si="11"/>
        <v>Jeudi</v>
      </c>
      <c r="C212" s="42">
        <f t="shared" si="10"/>
        <v>43300</v>
      </c>
      <c r="D212" s="45"/>
      <c r="E21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2" s="44"/>
      <c r="H212" s="44"/>
    </row>
    <row r="213" spans="1:9" ht="24.75" customHeight="1" x14ac:dyDescent="0.2">
      <c r="A213" s="37" t="str">
        <f t="shared" si="12"/>
        <v>vendredi</v>
      </c>
      <c r="B213" s="37" t="str">
        <f t="shared" si="11"/>
        <v>Vendredi</v>
      </c>
      <c r="C213" s="42">
        <f t="shared" si="10"/>
        <v>43301</v>
      </c>
      <c r="D213" s="45"/>
      <c r="E213" s="47"/>
      <c r="F21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3" s="44"/>
      <c r="H213" s="44"/>
    </row>
    <row r="214" spans="1:9" ht="24.75" customHeight="1" x14ac:dyDescent="0.2">
      <c r="A214" s="37" t="str">
        <f t="shared" si="12"/>
        <v>début</v>
      </c>
      <c r="B214" s="37" t="str">
        <f t="shared" si="11"/>
        <v>Samedi</v>
      </c>
      <c r="C214" s="42">
        <f t="shared" si="10"/>
        <v>43302</v>
      </c>
      <c r="D214" s="45"/>
      <c r="E214" s="47">
        <f>E207+1</f>
        <v>30</v>
      </c>
      <c r="F214" s="44"/>
      <c r="G214" s="44"/>
      <c r="H214" s="44"/>
    </row>
    <row r="215" spans="1:9" ht="24.75" customHeight="1" x14ac:dyDescent="0.2">
      <c r="A215" s="37" t="str">
        <f t="shared" si="12"/>
        <v>dimanche</v>
      </c>
      <c r="B215" s="37" t="str">
        <f t="shared" si="11"/>
        <v>Dimanche</v>
      </c>
      <c r="C215" s="42">
        <f t="shared" si="10"/>
        <v>43303</v>
      </c>
      <c r="D215" s="45"/>
      <c r="E21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5" s="44"/>
      <c r="H215" s="44"/>
    </row>
    <row r="216" spans="1:9" ht="24.75" customHeight="1" x14ac:dyDescent="0.2">
      <c r="A216" s="37" t="str">
        <f t="shared" si="12"/>
        <v>semaine</v>
      </c>
      <c r="B216" s="37" t="str">
        <f t="shared" si="11"/>
        <v>Lundi</v>
      </c>
      <c r="C216" s="42">
        <f t="shared" si="10"/>
        <v>43304</v>
      </c>
      <c r="D216" s="45"/>
      <c r="E21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6" s="44"/>
      <c r="H216" s="44"/>
    </row>
    <row r="217" spans="1:9" ht="24.75" customHeight="1" x14ac:dyDescent="0.2">
      <c r="A217" s="37" t="str">
        <f t="shared" si="12"/>
        <v>semaine</v>
      </c>
      <c r="B217" s="37" t="str">
        <f t="shared" si="11"/>
        <v>Mardi</v>
      </c>
      <c r="C217" s="42">
        <f t="shared" si="10"/>
        <v>43305</v>
      </c>
      <c r="D217" s="45"/>
      <c r="E21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7" s="44"/>
      <c r="H217" s="44"/>
    </row>
    <row r="218" spans="1:9" ht="24.75" customHeight="1" x14ac:dyDescent="0.2">
      <c r="A218" s="37" t="str">
        <f t="shared" si="12"/>
        <v>semaine</v>
      </c>
      <c r="B218" s="37" t="str">
        <f t="shared" si="11"/>
        <v>Mercredi</v>
      </c>
      <c r="C218" s="42">
        <f t="shared" si="10"/>
        <v>43306</v>
      </c>
      <c r="D218" s="45"/>
      <c r="E21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8" s="44"/>
      <c r="H218" s="44"/>
    </row>
    <row r="219" spans="1:9" ht="24.75" customHeight="1" x14ac:dyDescent="0.2">
      <c r="A219" s="37" t="str">
        <f t="shared" si="12"/>
        <v>jeudi</v>
      </c>
      <c r="B219" s="37" t="str">
        <f t="shared" si="11"/>
        <v>Jeudi</v>
      </c>
      <c r="C219" s="42">
        <f t="shared" si="10"/>
        <v>43307</v>
      </c>
      <c r="D219" s="45"/>
      <c r="E21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1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19" s="44"/>
      <c r="H219" s="44"/>
      <c r="I219" s="71"/>
    </row>
    <row r="220" spans="1:9" ht="24.75" customHeight="1" x14ac:dyDescent="0.2">
      <c r="A220" s="37" t="str">
        <f t="shared" si="12"/>
        <v>vendredi</v>
      </c>
      <c r="B220" s="37" t="str">
        <f t="shared" si="11"/>
        <v>Vendredi</v>
      </c>
      <c r="C220" s="42">
        <f t="shared" si="10"/>
        <v>43308</v>
      </c>
      <c r="D220" s="45"/>
      <c r="E220" s="47"/>
      <c r="F220" s="44"/>
      <c r="G220" s="44"/>
      <c r="H220" s="44"/>
      <c r="I220" s="71"/>
    </row>
    <row r="221" spans="1:9" ht="24.75" customHeight="1" x14ac:dyDescent="0.2">
      <c r="A221" s="37" t="str">
        <f t="shared" si="12"/>
        <v>début</v>
      </c>
      <c r="B221" s="37" t="str">
        <f t="shared" si="11"/>
        <v>Samedi</v>
      </c>
      <c r="C221" s="42">
        <f t="shared" si="10"/>
        <v>43309</v>
      </c>
      <c r="D221" s="45"/>
      <c r="E221" s="47">
        <f>E214+1</f>
        <v>31</v>
      </c>
      <c r="F221" s="44"/>
      <c r="G221" s="44"/>
      <c r="H221" s="44"/>
      <c r="I221" s="71"/>
    </row>
    <row r="222" spans="1:9" ht="24.75" customHeight="1" x14ac:dyDescent="0.2">
      <c r="A222" s="37" t="str">
        <f t="shared" si="12"/>
        <v>dimanche</v>
      </c>
      <c r="B222" s="37" t="str">
        <f t="shared" si="11"/>
        <v>Dimanche</v>
      </c>
      <c r="C222" s="42">
        <f t="shared" si="10"/>
        <v>43310</v>
      </c>
      <c r="D222" s="45"/>
      <c r="E22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2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22" s="44"/>
      <c r="H222" s="44"/>
      <c r="I222" s="71"/>
    </row>
    <row r="223" spans="1:9" ht="24.75" customHeight="1" x14ac:dyDescent="0.2">
      <c r="A223" s="37" t="str">
        <f t="shared" si="12"/>
        <v>semaine</v>
      </c>
      <c r="B223" s="37" t="str">
        <f t="shared" si="11"/>
        <v>Lundi</v>
      </c>
      <c r="C223" s="42">
        <f t="shared" si="10"/>
        <v>43311</v>
      </c>
      <c r="D223" s="45"/>
      <c r="E22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2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23" s="44"/>
      <c r="H223" s="44"/>
      <c r="I223" s="71"/>
    </row>
    <row r="224" spans="1:9" ht="24.75" customHeight="1" x14ac:dyDescent="0.2">
      <c r="A224" s="37" t="str">
        <f t="shared" si="12"/>
        <v>semaine</v>
      </c>
      <c r="B224" s="37" t="str">
        <f t="shared" si="11"/>
        <v>Mardi</v>
      </c>
      <c r="C224" s="42">
        <f t="shared" si="10"/>
        <v>43312</v>
      </c>
      <c r="D224" s="45"/>
      <c r="E22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2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24" s="44"/>
      <c r="H224" s="44"/>
      <c r="I224" s="71"/>
    </row>
    <row r="225" spans="1:9" ht="24.75" customHeight="1" x14ac:dyDescent="0.2">
      <c r="A225" s="37" t="str">
        <f t="shared" si="12"/>
        <v>semaine</v>
      </c>
      <c r="B225" s="37" t="str">
        <f t="shared" si="11"/>
        <v>Mercredi</v>
      </c>
      <c r="C225" s="42">
        <f t="shared" si="10"/>
        <v>43313</v>
      </c>
      <c r="D225" s="45"/>
      <c r="E22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2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25" s="44"/>
      <c r="H225" s="44"/>
      <c r="I225" s="71"/>
    </row>
    <row r="226" spans="1:9" ht="24.75" customHeight="1" x14ac:dyDescent="0.2">
      <c r="A226" s="37" t="str">
        <f t="shared" si="12"/>
        <v>jeudi</v>
      </c>
      <c r="B226" s="37" t="str">
        <f t="shared" si="11"/>
        <v>Jeudi</v>
      </c>
      <c r="C226" s="42">
        <f t="shared" si="10"/>
        <v>43314</v>
      </c>
      <c r="D226" s="45"/>
      <c r="E22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2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26" s="44"/>
      <c r="H226" s="44"/>
      <c r="I226" s="71"/>
    </row>
    <row r="227" spans="1:9" ht="24.75" customHeight="1" x14ac:dyDescent="0.2">
      <c r="A227" s="37" t="str">
        <f t="shared" si="12"/>
        <v>vendredi</v>
      </c>
      <c r="B227" s="37" t="str">
        <f t="shared" si="11"/>
        <v>Vendredi</v>
      </c>
      <c r="C227" s="42">
        <f t="shared" si="10"/>
        <v>43315</v>
      </c>
      <c r="D227" s="45"/>
      <c r="E227" s="47"/>
      <c r="F227" s="44"/>
      <c r="G227" s="44"/>
      <c r="H227" s="44"/>
      <c r="I227" s="71"/>
    </row>
    <row r="228" spans="1:9" ht="24.75" customHeight="1" x14ac:dyDescent="0.2">
      <c r="A228" s="37" t="str">
        <f t="shared" si="12"/>
        <v>début</v>
      </c>
      <c r="B228" s="37" t="str">
        <f t="shared" si="11"/>
        <v>Samedi</v>
      </c>
      <c r="C228" s="42">
        <f t="shared" si="10"/>
        <v>43316</v>
      </c>
      <c r="D228" s="45"/>
      <c r="E228" s="47">
        <f>E221+1</f>
        <v>32</v>
      </c>
      <c r="F228" s="44"/>
      <c r="G228" s="44"/>
      <c r="H228" s="44"/>
      <c r="I228" s="71"/>
    </row>
    <row r="229" spans="1:9" ht="24.75" customHeight="1" x14ac:dyDescent="0.2">
      <c r="A229" s="37" t="str">
        <f t="shared" si="12"/>
        <v>dimanche</v>
      </c>
      <c r="B229" s="37" t="str">
        <f t="shared" si="11"/>
        <v>Dimanche</v>
      </c>
      <c r="C229" s="42">
        <f t="shared" si="10"/>
        <v>43317</v>
      </c>
      <c r="D229" s="45"/>
      <c r="E22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2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29" s="44"/>
      <c r="H229" s="44"/>
      <c r="I229" s="71"/>
    </row>
    <row r="230" spans="1:9" ht="24.75" customHeight="1" x14ac:dyDescent="0.2">
      <c r="A230" s="37" t="str">
        <f t="shared" si="12"/>
        <v>semaine</v>
      </c>
      <c r="B230" s="37" t="str">
        <f t="shared" si="11"/>
        <v>Lundi</v>
      </c>
      <c r="C230" s="42">
        <f t="shared" si="10"/>
        <v>43318</v>
      </c>
      <c r="D230" s="45"/>
      <c r="E23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0" s="44"/>
      <c r="H230" s="44"/>
      <c r="I230" s="71"/>
    </row>
    <row r="231" spans="1:9" ht="24.75" customHeight="1" x14ac:dyDescent="0.2">
      <c r="A231" s="37" t="str">
        <f t="shared" si="12"/>
        <v>semaine</v>
      </c>
      <c r="B231" s="37" t="str">
        <f t="shared" si="11"/>
        <v>Mardi</v>
      </c>
      <c r="C231" s="42">
        <f t="shared" si="10"/>
        <v>43319</v>
      </c>
      <c r="D231" s="45"/>
      <c r="E23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1" s="44"/>
      <c r="H231" s="44"/>
      <c r="I231" s="71"/>
    </row>
    <row r="232" spans="1:9" ht="24.75" customHeight="1" x14ac:dyDescent="0.2">
      <c r="A232" s="37" t="str">
        <f t="shared" si="12"/>
        <v>semaine</v>
      </c>
      <c r="B232" s="37" t="str">
        <f t="shared" si="11"/>
        <v>Mercredi</v>
      </c>
      <c r="C232" s="42">
        <f t="shared" si="10"/>
        <v>43320</v>
      </c>
      <c r="D232" s="45"/>
      <c r="E23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2" s="44"/>
      <c r="H232" s="44"/>
      <c r="I232" s="71"/>
    </row>
    <row r="233" spans="1:9" ht="24.75" customHeight="1" x14ac:dyDescent="0.2">
      <c r="A233" s="37" t="str">
        <f t="shared" si="12"/>
        <v>jeudi</v>
      </c>
      <c r="B233" s="37" t="str">
        <f t="shared" si="11"/>
        <v>Jeudi</v>
      </c>
      <c r="C233" s="42">
        <f t="shared" ref="C233:C296" si="13">C232+1</f>
        <v>43321</v>
      </c>
      <c r="D233" s="45"/>
      <c r="E23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3" s="44"/>
      <c r="H233" s="44"/>
      <c r="I233" s="71"/>
    </row>
    <row r="234" spans="1:9" ht="24.75" customHeight="1" x14ac:dyDescent="0.2">
      <c r="A234" s="37" t="str">
        <f t="shared" si="12"/>
        <v>vendredi</v>
      </c>
      <c r="B234" s="37" t="str">
        <f t="shared" si="11"/>
        <v>Vendredi</v>
      </c>
      <c r="C234" s="42">
        <f t="shared" si="13"/>
        <v>43322</v>
      </c>
      <c r="D234" s="45"/>
      <c r="E234" s="47"/>
      <c r="F234" s="44"/>
      <c r="G234" s="44"/>
      <c r="H234" s="44"/>
      <c r="I234" s="71"/>
    </row>
    <row r="235" spans="1:9" ht="24.75" customHeight="1" x14ac:dyDescent="0.2">
      <c r="A235" s="37" t="str">
        <f t="shared" si="12"/>
        <v>début</v>
      </c>
      <c r="B235" s="37" t="str">
        <f t="shared" si="11"/>
        <v>Samedi</v>
      </c>
      <c r="C235" s="42">
        <f t="shared" si="13"/>
        <v>43323</v>
      </c>
      <c r="D235" s="45"/>
      <c r="E235" s="47">
        <f>E228+1</f>
        <v>33</v>
      </c>
      <c r="F235" s="44"/>
      <c r="G235" s="44"/>
      <c r="H235" s="44"/>
      <c r="I235" s="71"/>
    </row>
    <row r="236" spans="1:9" ht="24.75" customHeight="1" x14ac:dyDescent="0.2">
      <c r="A236" s="37" t="str">
        <f t="shared" si="12"/>
        <v>dimanche</v>
      </c>
      <c r="B236" s="37" t="str">
        <f t="shared" si="11"/>
        <v>Dimanche</v>
      </c>
      <c r="C236" s="42">
        <f t="shared" si="13"/>
        <v>43324</v>
      </c>
      <c r="D236" s="45"/>
      <c r="E23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6" s="44"/>
      <c r="H236" s="44"/>
      <c r="I236" s="71"/>
    </row>
    <row r="237" spans="1:9" ht="24.75" customHeight="1" x14ac:dyDescent="0.2">
      <c r="A237" s="37" t="str">
        <f t="shared" si="12"/>
        <v>semaine</v>
      </c>
      <c r="B237" s="37" t="str">
        <f t="shared" si="11"/>
        <v>Lundi</v>
      </c>
      <c r="C237" s="42">
        <f t="shared" si="13"/>
        <v>43325</v>
      </c>
      <c r="D237" s="45"/>
      <c r="E23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7" s="44"/>
      <c r="H237" s="44"/>
      <c r="I237" s="71"/>
    </row>
    <row r="238" spans="1:9" ht="24.75" customHeight="1" x14ac:dyDescent="0.2">
      <c r="A238" s="37" t="str">
        <f t="shared" si="12"/>
        <v>semaine</v>
      </c>
      <c r="B238" s="37" t="str">
        <f t="shared" si="11"/>
        <v>Mardi</v>
      </c>
      <c r="C238" s="42">
        <f t="shared" si="13"/>
        <v>43326</v>
      </c>
      <c r="D238" s="45"/>
      <c r="E23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8" s="44"/>
      <c r="H238" s="44"/>
      <c r="I238" s="71"/>
    </row>
    <row r="239" spans="1:9" ht="24.75" customHeight="1" x14ac:dyDescent="0.2">
      <c r="A239" s="37" t="s">
        <v>60</v>
      </c>
      <c r="B239" s="37" t="str">
        <f t="shared" si="11"/>
        <v>Mercredi</v>
      </c>
      <c r="C239" s="42">
        <f t="shared" si="13"/>
        <v>43327</v>
      </c>
      <c r="D239" s="45"/>
      <c r="E23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3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39" s="44"/>
      <c r="H239" s="44"/>
      <c r="I239" s="71"/>
    </row>
    <row r="240" spans="1:9" ht="24.75" customHeight="1" x14ac:dyDescent="0.2">
      <c r="A240" s="37" t="str">
        <f t="shared" si="12"/>
        <v>jeudi</v>
      </c>
      <c r="B240" s="37" t="str">
        <f t="shared" si="11"/>
        <v>Jeudi</v>
      </c>
      <c r="C240" s="42">
        <f t="shared" si="13"/>
        <v>43328</v>
      </c>
      <c r="D240" s="45"/>
      <c r="E24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4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40" s="44"/>
      <c r="H240" s="44"/>
      <c r="I240" s="71"/>
    </row>
    <row r="241" spans="1:9" ht="24.75" customHeight="1" x14ac:dyDescent="0.2">
      <c r="A241" s="37" t="str">
        <f t="shared" si="12"/>
        <v>vendredi</v>
      </c>
      <c r="B241" s="37" t="str">
        <f t="shared" si="11"/>
        <v>Vendredi</v>
      </c>
      <c r="C241" s="42">
        <f t="shared" si="13"/>
        <v>43329</v>
      </c>
      <c r="D241" s="45"/>
      <c r="E241" s="47"/>
      <c r="F241" s="44"/>
      <c r="G241" s="44"/>
      <c r="H241" s="44"/>
      <c r="I241" s="71"/>
    </row>
    <row r="242" spans="1:9" ht="24.75" customHeight="1" x14ac:dyDescent="0.2">
      <c r="A242" s="37" t="str">
        <f t="shared" si="12"/>
        <v>début</v>
      </c>
      <c r="B242" s="37" t="str">
        <f t="shared" si="11"/>
        <v>Samedi</v>
      </c>
      <c r="C242" s="42">
        <f t="shared" si="13"/>
        <v>43330</v>
      </c>
      <c r="D242" s="45"/>
      <c r="E242" s="47">
        <f>E235+1</f>
        <v>34</v>
      </c>
      <c r="F242" s="44"/>
      <c r="G242" s="44"/>
      <c r="H242" s="44"/>
      <c r="I242" s="71"/>
    </row>
    <row r="243" spans="1:9" ht="24.75" customHeight="1" x14ac:dyDescent="0.2">
      <c r="A243" s="37" t="str">
        <f t="shared" si="12"/>
        <v>dimanche</v>
      </c>
      <c r="B243" s="37" t="str">
        <f t="shared" si="11"/>
        <v>Dimanche</v>
      </c>
      <c r="C243" s="42">
        <f t="shared" si="13"/>
        <v>43331</v>
      </c>
      <c r="D243" s="45"/>
      <c r="E24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4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43" s="44"/>
      <c r="H243" s="44"/>
      <c r="I243" s="71"/>
    </row>
    <row r="244" spans="1:9" ht="24.75" customHeight="1" x14ac:dyDescent="0.2">
      <c r="A244" s="37" t="str">
        <f t="shared" si="12"/>
        <v>semaine</v>
      </c>
      <c r="B244" s="37" t="str">
        <f t="shared" si="11"/>
        <v>Lundi</v>
      </c>
      <c r="C244" s="42">
        <f t="shared" si="13"/>
        <v>43332</v>
      </c>
      <c r="D244" s="45"/>
      <c r="E24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4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44" s="44"/>
      <c r="H244" s="44"/>
      <c r="I244" s="71"/>
    </row>
    <row r="245" spans="1:9" ht="24.75" customHeight="1" x14ac:dyDescent="0.2">
      <c r="A245" s="37" t="str">
        <f t="shared" si="12"/>
        <v>semaine</v>
      </c>
      <c r="B245" s="37" t="str">
        <f t="shared" si="11"/>
        <v>Mardi</v>
      </c>
      <c r="C245" s="42">
        <f t="shared" si="13"/>
        <v>43333</v>
      </c>
      <c r="D245" s="45"/>
      <c r="E24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4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45" s="44"/>
      <c r="H245" s="44"/>
      <c r="I245" s="71"/>
    </row>
    <row r="246" spans="1:9" ht="24.75" customHeight="1" x14ac:dyDescent="0.2">
      <c r="A246" s="37" t="str">
        <f t="shared" si="12"/>
        <v>semaine</v>
      </c>
      <c r="B246" s="37" t="str">
        <f t="shared" si="11"/>
        <v>Mercredi</v>
      </c>
      <c r="C246" s="42">
        <f t="shared" si="13"/>
        <v>43334</v>
      </c>
      <c r="D246" s="45"/>
      <c r="E24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4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46" s="44"/>
      <c r="H246" s="44"/>
      <c r="I246" s="71"/>
    </row>
    <row r="247" spans="1:9" ht="24.75" customHeight="1" x14ac:dyDescent="0.2">
      <c r="A247" s="37" t="str">
        <f t="shared" si="12"/>
        <v>jeudi</v>
      </c>
      <c r="B247" s="37" t="str">
        <f t="shared" si="11"/>
        <v>Jeudi</v>
      </c>
      <c r="C247" s="42">
        <f t="shared" si="13"/>
        <v>43335</v>
      </c>
      <c r="D247" s="45"/>
      <c r="E24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4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47" s="44"/>
      <c r="H247" s="44"/>
      <c r="I247" s="71"/>
    </row>
    <row r="248" spans="1:9" ht="24.75" customHeight="1" x14ac:dyDescent="0.2">
      <c r="A248" s="37" t="str">
        <f t="shared" si="12"/>
        <v>vendredi</v>
      </c>
      <c r="B248" s="37" t="str">
        <f t="shared" si="11"/>
        <v>Vendredi</v>
      </c>
      <c r="C248" s="42">
        <f t="shared" si="13"/>
        <v>43336</v>
      </c>
      <c r="D248" s="45"/>
      <c r="E248" s="47"/>
      <c r="F248" s="44"/>
      <c r="G248" s="44"/>
      <c r="H248" s="44"/>
      <c r="I248" s="71"/>
    </row>
    <row r="249" spans="1:9" ht="24.75" customHeight="1" x14ac:dyDescent="0.2">
      <c r="A249" s="37" t="str">
        <f t="shared" si="12"/>
        <v>début</v>
      </c>
      <c r="B249" s="37" t="str">
        <f t="shared" si="11"/>
        <v>Samedi</v>
      </c>
      <c r="C249" s="42">
        <f t="shared" si="13"/>
        <v>43337</v>
      </c>
      <c r="D249" s="45"/>
      <c r="E249" s="47">
        <f>E242+1</f>
        <v>35</v>
      </c>
      <c r="F249" s="44"/>
      <c r="G249" s="44"/>
      <c r="H249" s="44"/>
      <c r="I249" s="71"/>
    </row>
    <row r="250" spans="1:9" ht="24.75" customHeight="1" x14ac:dyDescent="0.2">
      <c r="A250" s="37" t="str">
        <f t="shared" si="12"/>
        <v>dimanche</v>
      </c>
      <c r="B250" s="37" t="str">
        <f t="shared" si="11"/>
        <v>Dimanche</v>
      </c>
      <c r="C250" s="42">
        <f t="shared" si="13"/>
        <v>43338</v>
      </c>
      <c r="D250" s="45"/>
      <c r="E25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0" s="44"/>
      <c r="H250" s="44"/>
      <c r="I250" s="71"/>
    </row>
    <row r="251" spans="1:9" ht="24.75" customHeight="1" x14ac:dyDescent="0.2">
      <c r="A251" s="37" t="str">
        <f t="shared" si="12"/>
        <v>semaine</v>
      </c>
      <c r="B251" s="37" t="str">
        <f t="shared" si="11"/>
        <v>Lundi</v>
      </c>
      <c r="C251" s="42">
        <f t="shared" si="13"/>
        <v>43339</v>
      </c>
      <c r="D251" s="45"/>
      <c r="E25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1" s="44"/>
      <c r="H251" s="44"/>
      <c r="I251" s="71"/>
    </row>
    <row r="252" spans="1:9" ht="24.75" customHeight="1" x14ac:dyDescent="0.2">
      <c r="A252" s="37" t="str">
        <f t="shared" si="12"/>
        <v>semaine</v>
      </c>
      <c r="B252" s="37" t="str">
        <f t="shared" si="11"/>
        <v>Mardi</v>
      </c>
      <c r="C252" s="42">
        <f t="shared" si="13"/>
        <v>43340</v>
      </c>
      <c r="D252" s="45"/>
      <c r="E25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2" s="44"/>
      <c r="H252" s="44"/>
      <c r="I252" s="71"/>
    </row>
    <row r="253" spans="1:9" ht="24.75" customHeight="1" x14ac:dyDescent="0.2">
      <c r="A253" s="37" t="str">
        <f t="shared" si="12"/>
        <v>semaine</v>
      </c>
      <c r="B253" s="37" t="str">
        <f t="shared" si="11"/>
        <v>Mercredi</v>
      </c>
      <c r="C253" s="42">
        <f t="shared" si="13"/>
        <v>43341</v>
      </c>
      <c r="D253" s="45"/>
      <c r="E25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3" s="44"/>
      <c r="H253" s="44"/>
      <c r="I253" s="71"/>
    </row>
    <row r="254" spans="1:9" ht="24.75" customHeight="1" x14ac:dyDescent="0.2">
      <c r="A254" s="37" t="str">
        <f t="shared" si="12"/>
        <v>jeudi</v>
      </c>
      <c r="B254" s="37" t="str">
        <f t="shared" si="11"/>
        <v>Jeudi</v>
      </c>
      <c r="C254" s="42">
        <f t="shared" si="13"/>
        <v>43342</v>
      </c>
      <c r="D254" s="45"/>
      <c r="E25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4" s="44"/>
      <c r="H254" s="44"/>
      <c r="I254" s="71"/>
    </row>
    <row r="255" spans="1:9" ht="24.75" customHeight="1" x14ac:dyDescent="0.2">
      <c r="A255" s="37" t="str">
        <f t="shared" si="12"/>
        <v>vendredi</v>
      </c>
      <c r="B255" s="37" t="str">
        <f t="shared" si="11"/>
        <v>Vendredi</v>
      </c>
      <c r="C255" s="42">
        <f t="shared" si="13"/>
        <v>43343</v>
      </c>
      <c r="D255" s="45"/>
      <c r="E255" s="47"/>
      <c r="F255" s="44"/>
      <c r="G255" s="44"/>
      <c r="H255" s="44"/>
      <c r="I255" s="71"/>
    </row>
    <row r="256" spans="1:9" ht="24.75" customHeight="1" x14ac:dyDescent="0.2">
      <c r="A256" s="37" t="str">
        <f t="shared" si="12"/>
        <v>début</v>
      </c>
      <c r="B256" s="37" t="str">
        <f t="shared" si="11"/>
        <v>Samedi</v>
      </c>
      <c r="C256" s="42">
        <f t="shared" si="13"/>
        <v>43344</v>
      </c>
      <c r="D256" s="45"/>
      <c r="E256" s="47">
        <f>E249+1</f>
        <v>36</v>
      </c>
      <c r="F256" s="44"/>
      <c r="G256" s="44"/>
      <c r="H256" s="44"/>
      <c r="I256" s="71"/>
    </row>
    <row r="257" spans="1:9" ht="24.75" customHeight="1" x14ac:dyDescent="0.2">
      <c r="A257" s="37" t="str">
        <f t="shared" si="12"/>
        <v>dimanche</v>
      </c>
      <c r="B257" s="37" t="str">
        <f t="shared" si="11"/>
        <v>Dimanche</v>
      </c>
      <c r="C257" s="42">
        <f t="shared" si="13"/>
        <v>43345</v>
      </c>
      <c r="D257" s="45"/>
      <c r="E25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7" s="44"/>
      <c r="H257" s="44"/>
      <c r="I257" s="71"/>
    </row>
    <row r="258" spans="1:9" ht="24.75" customHeight="1" x14ac:dyDescent="0.2">
      <c r="A258" s="37" t="str">
        <f t="shared" si="12"/>
        <v>semaine</v>
      </c>
      <c r="B258" s="37" t="str">
        <f t="shared" si="11"/>
        <v>Lundi</v>
      </c>
      <c r="C258" s="42">
        <f t="shared" si="13"/>
        <v>43346</v>
      </c>
      <c r="D258" s="45"/>
      <c r="E25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8" s="44"/>
      <c r="H258" s="44"/>
      <c r="I258" s="71"/>
    </row>
    <row r="259" spans="1:9" ht="24.75" customHeight="1" x14ac:dyDescent="0.2">
      <c r="A259" s="37" t="str">
        <f t="shared" si="12"/>
        <v>semaine</v>
      </c>
      <c r="B259" s="37" t="str">
        <f t="shared" si="11"/>
        <v>Mardi</v>
      </c>
      <c r="C259" s="42">
        <f t="shared" si="13"/>
        <v>43347</v>
      </c>
      <c r="D259" s="45"/>
      <c r="E25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5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59" s="44"/>
      <c r="H259" s="44"/>
      <c r="I259" s="71"/>
    </row>
    <row r="260" spans="1:9" ht="24.75" customHeight="1" x14ac:dyDescent="0.2">
      <c r="A260" s="37" t="str">
        <f t="shared" si="12"/>
        <v>semaine</v>
      </c>
      <c r="B260" s="37" t="str">
        <f t="shared" si="11"/>
        <v>Mercredi</v>
      </c>
      <c r="C260" s="42">
        <f t="shared" si="13"/>
        <v>43348</v>
      </c>
      <c r="D260" s="45"/>
      <c r="E26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0" s="44"/>
      <c r="H260" s="44"/>
      <c r="I260" s="71"/>
    </row>
    <row r="261" spans="1:9" ht="24.75" customHeight="1" x14ac:dyDescent="0.2">
      <c r="A261" s="37" t="str">
        <f t="shared" si="12"/>
        <v>jeudi</v>
      </c>
      <c r="B261" s="37" t="str">
        <f t="shared" si="11"/>
        <v>Jeudi</v>
      </c>
      <c r="C261" s="42">
        <f t="shared" si="13"/>
        <v>43349</v>
      </c>
      <c r="D261" s="45"/>
      <c r="E26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1" s="44"/>
      <c r="H261" s="44"/>
      <c r="I261" s="71"/>
    </row>
    <row r="262" spans="1:9" ht="24.75" customHeight="1" x14ac:dyDescent="0.2">
      <c r="A262" s="37" t="str">
        <f t="shared" si="12"/>
        <v>vendredi</v>
      </c>
      <c r="B262" s="37" t="str">
        <f t="shared" si="11"/>
        <v>Vendredi</v>
      </c>
      <c r="C262" s="42">
        <f t="shared" si="13"/>
        <v>43350</v>
      </c>
      <c r="D262" s="45"/>
      <c r="E262" s="47"/>
      <c r="F262" s="44"/>
      <c r="G262" s="44"/>
      <c r="H262" s="44"/>
      <c r="I262" s="72"/>
    </row>
    <row r="263" spans="1:9" ht="24.75" customHeight="1" x14ac:dyDescent="0.2">
      <c r="A263" s="37" t="str">
        <f t="shared" si="12"/>
        <v>début</v>
      </c>
      <c r="B263" s="37" t="str">
        <f t="shared" si="11"/>
        <v>Samedi</v>
      </c>
      <c r="C263" s="42">
        <f t="shared" si="13"/>
        <v>43351</v>
      </c>
      <c r="D263" s="45"/>
      <c r="E263" s="47">
        <f>E256+1</f>
        <v>37</v>
      </c>
      <c r="F263" s="44"/>
      <c r="G263" s="44"/>
      <c r="H263" s="44"/>
      <c r="I263" s="71"/>
    </row>
    <row r="264" spans="1:9" ht="24.75" customHeight="1" x14ac:dyDescent="0.2">
      <c r="A264" s="37" t="str">
        <f t="shared" si="12"/>
        <v>dimanche</v>
      </c>
      <c r="B264" s="37" t="str">
        <f t="shared" si="11"/>
        <v>Dimanche</v>
      </c>
      <c r="C264" s="42">
        <f t="shared" si="13"/>
        <v>43352</v>
      </c>
      <c r="D264" s="45"/>
      <c r="E26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4" s="44"/>
      <c r="H264" s="44"/>
      <c r="I264" s="71"/>
    </row>
    <row r="265" spans="1:9" ht="24.75" customHeight="1" x14ac:dyDescent="0.2">
      <c r="A265" s="37" t="str">
        <f t="shared" si="12"/>
        <v>semaine</v>
      </c>
      <c r="B265" s="37" t="str">
        <f t="shared" si="11"/>
        <v>Lundi</v>
      </c>
      <c r="C265" s="42">
        <f t="shared" si="13"/>
        <v>43353</v>
      </c>
      <c r="D265" s="45"/>
      <c r="E26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5" s="44"/>
      <c r="H265" s="44"/>
      <c r="I265" s="71"/>
    </row>
    <row r="266" spans="1:9" ht="24.75" customHeight="1" x14ac:dyDescent="0.2">
      <c r="A266" s="37" t="str">
        <f t="shared" si="12"/>
        <v>semaine</v>
      </c>
      <c r="B266" s="37" t="str">
        <f t="shared" si="11"/>
        <v>Mardi</v>
      </c>
      <c r="C266" s="42">
        <f t="shared" si="13"/>
        <v>43354</v>
      </c>
      <c r="D266" s="45"/>
      <c r="E26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6" s="44"/>
      <c r="H266" s="44"/>
      <c r="I266" s="71"/>
    </row>
    <row r="267" spans="1:9" ht="24.75" customHeight="1" x14ac:dyDescent="0.2">
      <c r="A267" s="37" t="str">
        <f t="shared" si="12"/>
        <v>semaine</v>
      </c>
      <c r="B267" s="37" t="str">
        <f t="shared" si="11"/>
        <v>Mercredi</v>
      </c>
      <c r="C267" s="42">
        <f t="shared" si="13"/>
        <v>43355</v>
      </c>
      <c r="D267" s="45"/>
      <c r="E26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7" s="44"/>
      <c r="H267" s="44"/>
      <c r="I267" s="71"/>
    </row>
    <row r="268" spans="1:9" ht="24.75" customHeight="1" x14ac:dyDescent="0.2">
      <c r="A268" s="37" t="str">
        <f t="shared" si="12"/>
        <v>jeudi</v>
      </c>
      <c r="B268" s="37" t="str">
        <f t="shared" ref="B268:B331" si="14">PROPER(TEXT(C268,"jjjj"))</f>
        <v>Jeudi</v>
      </c>
      <c r="C268" s="42">
        <f t="shared" si="13"/>
        <v>43356</v>
      </c>
      <c r="D268" s="45"/>
      <c r="E26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6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68" s="44"/>
      <c r="H268" s="44"/>
      <c r="I268" s="71"/>
    </row>
    <row r="269" spans="1:9" ht="24.75" customHeight="1" x14ac:dyDescent="0.2">
      <c r="A269" s="37" t="str">
        <f t="shared" ref="A269:A332" si="15">IF(B269="lundi","semaine",IF(B269="mardi","semaine",IF(B269="mercredi","semaine",IF(B269="jeudi","jeudi",IF(B269="vendredi","vendredi",IF(B269="samedi","début",IF(B269="dimanche","dimanche")))))))</f>
        <v>vendredi</v>
      </c>
      <c r="B269" s="37" t="str">
        <f t="shared" si="14"/>
        <v>Vendredi</v>
      </c>
      <c r="C269" s="42">
        <f t="shared" si="13"/>
        <v>43357</v>
      </c>
      <c r="D269" s="45"/>
      <c r="E269" s="47"/>
      <c r="F269" s="44"/>
      <c r="G269" s="44"/>
      <c r="H269" s="44"/>
      <c r="I269" s="71"/>
    </row>
    <row r="270" spans="1:9" ht="24.75" customHeight="1" x14ac:dyDescent="0.2">
      <c r="A270" s="37" t="str">
        <f t="shared" si="15"/>
        <v>début</v>
      </c>
      <c r="B270" s="37" t="str">
        <f t="shared" si="14"/>
        <v>Samedi</v>
      </c>
      <c r="C270" s="42">
        <f t="shared" si="13"/>
        <v>43358</v>
      </c>
      <c r="D270" s="45"/>
      <c r="E270" s="47">
        <f>E263+1</f>
        <v>38</v>
      </c>
      <c r="F270" s="44"/>
      <c r="G270" s="44"/>
      <c r="H270" s="44"/>
      <c r="I270" s="71"/>
    </row>
    <row r="271" spans="1:9" ht="24.75" customHeight="1" x14ac:dyDescent="0.2">
      <c r="A271" s="37" t="str">
        <f t="shared" si="15"/>
        <v>dimanche</v>
      </c>
      <c r="B271" s="37" t="str">
        <f t="shared" si="14"/>
        <v>Dimanche</v>
      </c>
      <c r="C271" s="42">
        <f t="shared" si="13"/>
        <v>43359</v>
      </c>
      <c r="D271" s="45"/>
      <c r="E27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1" s="44"/>
      <c r="H271" s="44"/>
      <c r="I271" s="71"/>
    </row>
    <row r="272" spans="1:9" ht="24.75" customHeight="1" x14ac:dyDescent="0.2">
      <c r="A272" s="37" t="str">
        <f t="shared" si="15"/>
        <v>semaine</v>
      </c>
      <c r="B272" s="37" t="str">
        <f t="shared" si="14"/>
        <v>Lundi</v>
      </c>
      <c r="C272" s="42">
        <f t="shared" si="13"/>
        <v>43360</v>
      </c>
      <c r="D272" s="45"/>
      <c r="E27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2" s="44"/>
      <c r="H272" s="44"/>
      <c r="I272" s="71"/>
    </row>
    <row r="273" spans="1:9" ht="24.75" customHeight="1" x14ac:dyDescent="0.2">
      <c r="A273" s="37" t="str">
        <f t="shared" si="15"/>
        <v>semaine</v>
      </c>
      <c r="B273" s="37" t="str">
        <f t="shared" si="14"/>
        <v>Mardi</v>
      </c>
      <c r="C273" s="42">
        <f t="shared" si="13"/>
        <v>43361</v>
      </c>
      <c r="D273" s="45"/>
      <c r="E27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3" s="44"/>
      <c r="H273" s="44"/>
      <c r="I273" s="71"/>
    </row>
    <row r="274" spans="1:9" ht="24.75" customHeight="1" x14ac:dyDescent="0.2">
      <c r="A274" s="37" t="str">
        <f t="shared" si="15"/>
        <v>semaine</v>
      </c>
      <c r="B274" s="37" t="str">
        <f t="shared" si="14"/>
        <v>Mercredi</v>
      </c>
      <c r="C274" s="42">
        <f t="shared" si="13"/>
        <v>43362</v>
      </c>
      <c r="D274" s="45"/>
      <c r="E27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4" s="44"/>
      <c r="H274" s="44"/>
      <c r="I274" s="71"/>
    </row>
    <row r="275" spans="1:9" ht="24.75" customHeight="1" x14ac:dyDescent="0.2">
      <c r="A275" s="37" t="str">
        <f t="shared" si="15"/>
        <v>jeudi</v>
      </c>
      <c r="B275" s="37" t="str">
        <f t="shared" si="14"/>
        <v>Jeudi</v>
      </c>
      <c r="C275" s="42">
        <f t="shared" si="13"/>
        <v>43363</v>
      </c>
      <c r="D275" s="45"/>
      <c r="E27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5" s="44"/>
      <c r="H275" s="44"/>
      <c r="I275" s="71"/>
    </row>
    <row r="276" spans="1:9" ht="24.75" customHeight="1" x14ac:dyDescent="0.2">
      <c r="A276" s="37" t="str">
        <f t="shared" si="15"/>
        <v>vendredi</v>
      </c>
      <c r="B276" s="37" t="str">
        <f t="shared" si="14"/>
        <v>Vendredi</v>
      </c>
      <c r="C276" s="42">
        <f t="shared" si="13"/>
        <v>43364</v>
      </c>
      <c r="D276" s="45"/>
      <c r="E276" s="47"/>
      <c r="F276" s="44"/>
      <c r="G276" s="44"/>
      <c r="H276" s="44"/>
      <c r="I276" s="71"/>
    </row>
    <row r="277" spans="1:9" ht="24.75" customHeight="1" x14ac:dyDescent="0.2">
      <c r="A277" s="37" t="str">
        <f t="shared" si="15"/>
        <v>début</v>
      </c>
      <c r="B277" s="37" t="str">
        <f t="shared" si="14"/>
        <v>Samedi</v>
      </c>
      <c r="C277" s="42">
        <f t="shared" si="13"/>
        <v>43365</v>
      </c>
      <c r="D277" s="45"/>
      <c r="E277" s="47">
        <f>E270+1</f>
        <v>39</v>
      </c>
      <c r="F277" s="44"/>
      <c r="G277" s="44"/>
      <c r="H277" s="44"/>
      <c r="I277" s="71"/>
    </row>
    <row r="278" spans="1:9" ht="24.75" customHeight="1" x14ac:dyDescent="0.2">
      <c r="A278" s="37" t="str">
        <f t="shared" si="15"/>
        <v>dimanche</v>
      </c>
      <c r="B278" s="37" t="str">
        <f t="shared" si="14"/>
        <v>Dimanche</v>
      </c>
      <c r="C278" s="42">
        <f t="shared" si="13"/>
        <v>43366</v>
      </c>
      <c r="D278" s="45"/>
      <c r="E27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8" s="44"/>
      <c r="H278" s="44"/>
      <c r="I278" s="71"/>
    </row>
    <row r="279" spans="1:9" ht="24.75" customHeight="1" x14ac:dyDescent="0.2">
      <c r="A279" s="37" t="str">
        <f t="shared" si="15"/>
        <v>semaine</v>
      </c>
      <c r="B279" s="37" t="str">
        <f t="shared" si="14"/>
        <v>Lundi</v>
      </c>
      <c r="C279" s="42">
        <f t="shared" si="13"/>
        <v>43367</v>
      </c>
      <c r="D279" s="45"/>
      <c r="E27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7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79" s="44"/>
      <c r="H279" s="44"/>
      <c r="I279" s="71"/>
    </row>
    <row r="280" spans="1:9" ht="24.75" customHeight="1" x14ac:dyDescent="0.2">
      <c r="A280" s="37" t="str">
        <f t="shared" si="15"/>
        <v>semaine</v>
      </c>
      <c r="B280" s="37" t="str">
        <f t="shared" si="14"/>
        <v>Mardi</v>
      </c>
      <c r="C280" s="42">
        <f t="shared" si="13"/>
        <v>43368</v>
      </c>
      <c r="D280" s="45"/>
      <c r="E28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0" s="44"/>
      <c r="H280" s="44"/>
      <c r="I280" s="71"/>
    </row>
    <row r="281" spans="1:9" ht="24.75" customHeight="1" x14ac:dyDescent="0.2">
      <c r="A281" s="37" t="str">
        <f t="shared" si="15"/>
        <v>semaine</v>
      </c>
      <c r="B281" s="37" t="str">
        <f t="shared" si="14"/>
        <v>Mercredi</v>
      </c>
      <c r="C281" s="42">
        <f t="shared" si="13"/>
        <v>43369</v>
      </c>
      <c r="D281" s="45"/>
      <c r="E28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1" s="44"/>
      <c r="H281" s="44"/>
      <c r="I281" s="71"/>
    </row>
    <row r="282" spans="1:9" ht="24.75" customHeight="1" x14ac:dyDescent="0.2">
      <c r="A282" s="37" t="str">
        <f t="shared" si="15"/>
        <v>jeudi</v>
      </c>
      <c r="B282" s="37" t="str">
        <f t="shared" si="14"/>
        <v>Jeudi</v>
      </c>
      <c r="C282" s="42">
        <f t="shared" si="13"/>
        <v>43370</v>
      </c>
      <c r="D282" s="45"/>
      <c r="E28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2" s="44"/>
      <c r="H282" s="44"/>
      <c r="I282" s="71"/>
    </row>
    <row r="283" spans="1:9" ht="24.75" customHeight="1" x14ac:dyDescent="0.2">
      <c r="A283" s="37" t="str">
        <f t="shared" si="15"/>
        <v>vendredi</v>
      </c>
      <c r="B283" s="37" t="str">
        <f t="shared" si="14"/>
        <v>Vendredi</v>
      </c>
      <c r="C283" s="42">
        <f t="shared" si="13"/>
        <v>43371</v>
      </c>
      <c r="D283" s="45"/>
      <c r="E283" s="47"/>
      <c r="F283" s="44"/>
      <c r="G283" s="44"/>
      <c r="H283" s="44"/>
      <c r="I283" s="71"/>
    </row>
    <row r="284" spans="1:9" ht="24.75" customHeight="1" x14ac:dyDescent="0.2">
      <c r="A284" s="37" t="str">
        <f t="shared" si="15"/>
        <v>début</v>
      </c>
      <c r="B284" s="37" t="str">
        <f t="shared" si="14"/>
        <v>Samedi</v>
      </c>
      <c r="C284" s="42">
        <f t="shared" si="13"/>
        <v>43372</v>
      </c>
      <c r="D284" s="45"/>
      <c r="E284" s="47">
        <f>E277+1</f>
        <v>40</v>
      </c>
      <c r="F284" s="44"/>
      <c r="G284" s="44"/>
      <c r="H284" s="44"/>
    </row>
    <row r="285" spans="1:9" ht="24.75" customHeight="1" x14ac:dyDescent="0.2">
      <c r="A285" s="37" t="str">
        <f t="shared" si="15"/>
        <v>dimanche</v>
      </c>
      <c r="B285" s="37" t="str">
        <f t="shared" si="14"/>
        <v>Dimanche</v>
      </c>
      <c r="C285" s="42">
        <f t="shared" si="13"/>
        <v>43373</v>
      </c>
      <c r="D285" s="45"/>
      <c r="E28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5" s="44"/>
      <c r="H285" s="44"/>
    </row>
    <row r="286" spans="1:9" ht="24.75" customHeight="1" x14ac:dyDescent="0.2">
      <c r="A286" s="37" t="str">
        <f t="shared" si="15"/>
        <v>semaine</v>
      </c>
      <c r="B286" s="37" t="str">
        <f t="shared" si="14"/>
        <v>Lundi</v>
      </c>
      <c r="C286" s="42">
        <f t="shared" si="13"/>
        <v>43374</v>
      </c>
      <c r="D286" s="45"/>
      <c r="E28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6" s="44"/>
      <c r="H286" s="44"/>
    </row>
    <row r="287" spans="1:9" ht="24.75" customHeight="1" x14ac:dyDescent="0.2">
      <c r="A287" s="37" t="str">
        <f t="shared" si="15"/>
        <v>semaine</v>
      </c>
      <c r="B287" s="37" t="str">
        <f t="shared" si="14"/>
        <v>Mardi</v>
      </c>
      <c r="C287" s="42">
        <f t="shared" si="13"/>
        <v>43375</v>
      </c>
      <c r="D287" s="45"/>
      <c r="E28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7" s="44"/>
      <c r="H287" s="44"/>
    </row>
    <row r="288" spans="1:9" ht="24.75" customHeight="1" x14ac:dyDescent="0.2">
      <c r="A288" s="37" t="str">
        <f t="shared" si="15"/>
        <v>semaine</v>
      </c>
      <c r="B288" s="37" t="str">
        <f t="shared" si="14"/>
        <v>Mercredi</v>
      </c>
      <c r="C288" s="42">
        <f t="shared" si="13"/>
        <v>43376</v>
      </c>
      <c r="D288" s="45"/>
      <c r="E28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8" s="44"/>
      <c r="H288" s="44"/>
    </row>
    <row r="289" spans="1:16" s="18" customFormat="1" ht="24.75" customHeight="1" x14ac:dyDescent="0.2">
      <c r="A289" s="37" t="str">
        <f t="shared" si="15"/>
        <v>jeudi</v>
      </c>
      <c r="B289" s="37" t="str">
        <f t="shared" si="14"/>
        <v>Jeudi</v>
      </c>
      <c r="C289" s="42">
        <f t="shared" si="13"/>
        <v>43377</v>
      </c>
      <c r="D289" s="45"/>
      <c r="E28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8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89" s="44"/>
      <c r="H289" s="44"/>
      <c r="I289" s="24"/>
      <c r="M289" s="17"/>
      <c r="N289" s="17"/>
      <c r="O289" s="17"/>
      <c r="P289" s="17"/>
    </row>
    <row r="290" spans="1:16" ht="24.75" customHeight="1" x14ac:dyDescent="0.2">
      <c r="A290" s="37" t="str">
        <f t="shared" si="15"/>
        <v>vendredi</v>
      </c>
      <c r="B290" s="37" t="str">
        <f t="shared" si="14"/>
        <v>Vendredi</v>
      </c>
      <c r="C290" s="42">
        <f t="shared" si="13"/>
        <v>43378</v>
      </c>
      <c r="D290" s="45"/>
      <c r="E290" s="50"/>
      <c r="F290" s="44"/>
      <c r="G290" s="44"/>
      <c r="H290" s="44"/>
    </row>
    <row r="291" spans="1:16" ht="24.75" customHeight="1" x14ac:dyDescent="0.2">
      <c r="A291" s="37" t="str">
        <f t="shared" si="15"/>
        <v>début</v>
      </c>
      <c r="B291" s="37" t="str">
        <f t="shared" si="14"/>
        <v>Samedi</v>
      </c>
      <c r="C291" s="42">
        <f t="shared" si="13"/>
        <v>43379</v>
      </c>
      <c r="D291" s="45"/>
      <c r="E291" s="47">
        <f>E284+1</f>
        <v>41</v>
      </c>
      <c r="F291" s="44"/>
      <c r="G291" s="44"/>
      <c r="H291" s="44"/>
    </row>
    <row r="292" spans="1:16" ht="24.75" customHeight="1" x14ac:dyDescent="0.2">
      <c r="A292" s="37" t="str">
        <f t="shared" si="15"/>
        <v>dimanche</v>
      </c>
      <c r="B292" s="37" t="str">
        <f t="shared" si="14"/>
        <v>Dimanche</v>
      </c>
      <c r="C292" s="42">
        <f t="shared" si="13"/>
        <v>43380</v>
      </c>
      <c r="D292" s="45"/>
      <c r="E29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9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92" s="44"/>
      <c r="H292" s="44"/>
    </row>
    <row r="293" spans="1:16" ht="24.75" customHeight="1" x14ac:dyDescent="0.2">
      <c r="A293" s="37" t="str">
        <f t="shared" si="15"/>
        <v>semaine</v>
      </c>
      <c r="B293" s="37" t="str">
        <f t="shared" si="14"/>
        <v>Lundi</v>
      </c>
      <c r="C293" s="42">
        <f t="shared" si="13"/>
        <v>43381</v>
      </c>
      <c r="D293" s="45"/>
      <c r="E29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9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93" s="44"/>
      <c r="H293" s="44"/>
    </row>
    <row r="294" spans="1:16" ht="24.75" customHeight="1" x14ac:dyDescent="0.2">
      <c r="A294" s="37" t="str">
        <f t="shared" si="15"/>
        <v>semaine</v>
      </c>
      <c r="B294" s="37" t="str">
        <f t="shared" si="14"/>
        <v>Mardi</v>
      </c>
      <c r="C294" s="42">
        <f t="shared" si="13"/>
        <v>43382</v>
      </c>
      <c r="D294" s="45"/>
      <c r="E29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9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94" s="44"/>
      <c r="H294" s="44"/>
    </row>
    <row r="295" spans="1:16" ht="24.75" customHeight="1" x14ac:dyDescent="0.2">
      <c r="A295" s="37" t="str">
        <f t="shared" si="15"/>
        <v>semaine</v>
      </c>
      <c r="B295" s="37" t="str">
        <f t="shared" si="14"/>
        <v>Mercredi</v>
      </c>
      <c r="C295" s="42">
        <f t="shared" si="13"/>
        <v>43383</v>
      </c>
      <c r="D295" s="45"/>
      <c r="E29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9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95" s="44"/>
      <c r="H295" s="44"/>
    </row>
    <row r="296" spans="1:16" ht="24.75" customHeight="1" x14ac:dyDescent="0.2">
      <c r="A296" s="37" t="str">
        <f t="shared" si="15"/>
        <v>jeudi</v>
      </c>
      <c r="B296" s="37" t="str">
        <f t="shared" si="14"/>
        <v>Jeudi</v>
      </c>
      <c r="C296" s="42">
        <f t="shared" si="13"/>
        <v>43384</v>
      </c>
      <c r="D296" s="45"/>
      <c r="E29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9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96" s="44"/>
      <c r="H296" s="44"/>
    </row>
    <row r="297" spans="1:16" ht="24.75" customHeight="1" x14ac:dyDescent="0.2">
      <c r="A297" s="37" t="str">
        <f t="shared" si="15"/>
        <v>vendredi</v>
      </c>
      <c r="B297" s="37" t="str">
        <f t="shared" si="14"/>
        <v>Vendredi</v>
      </c>
      <c r="C297" s="42">
        <f t="shared" ref="C297:C360" si="16">C296+1</f>
        <v>43385</v>
      </c>
      <c r="D297" s="45"/>
      <c r="E297" s="50"/>
      <c r="F297" s="44"/>
      <c r="G297" s="44"/>
      <c r="H297" s="44"/>
    </row>
    <row r="298" spans="1:16" ht="24.75" customHeight="1" x14ac:dyDescent="0.2">
      <c r="A298" s="37" t="str">
        <f t="shared" si="15"/>
        <v>début</v>
      </c>
      <c r="B298" s="37" t="str">
        <f t="shared" si="14"/>
        <v>Samedi</v>
      </c>
      <c r="C298" s="42">
        <f t="shared" si="16"/>
        <v>43386</v>
      </c>
      <c r="D298" s="45"/>
      <c r="E298" s="47">
        <f>E291+1</f>
        <v>42</v>
      </c>
      <c r="F298" s="44"/>
      <c r="G298" s="44"/>
      <c r="H298" s="44"/>
    </row>
    <row r="299" spans="1:16" ht="24.75" customHeight="1" x14ac:dyDescent="0.2">
      <c r="A299" s="37" t="str">
        <f t="shared" si="15"/>
        <v>dimanche</v>
      </c>
      <c r="B299" s="37" t="str">
        <f t="shared" si="14"/>
        <v>Dimanche</v>
      </c>
      <c r="C299" s="42">
        <f t="shared" si="16"/>
        <v>43387</v>
      </c>
      <c r="D299" s="45"/>
      <c r="E29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29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299" s="44"/>
      <c r="H299" s="44"/>
    </row>
    <row r="300" spans="1:16" ht="24.75" customHeight="1" x14ac:dyDescent="0.2">
      <c r="A300" s="37" t="str">
        <f t="shared" si="15"/>
        <v>semaine</v>
      </c>
      <c r="B300" s="37" t="str">
        <f t="shared" si="14"/>
        <v>Lundi</v>
      </c>
      <c r="C300" s="42">
        <f t="shared" si="16"/>
        <v>43388</v>
      </c>
      <c r="D300" s="45"/>
      <c r="E30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0" s="44"/>
      <c r="H300" s="44"/>
    </row>
    <row r="301" spans="1:16" ht="24.75" customHeight="1" x14ac:dyDescent="0.2">
      <c r="A301" s="37" t="str">
        <f t="shared" si="15"/>
        <v>semaine</v>
      </c>
      <c r="B301" s="37" t="str">
        <f t="shared" si="14"/>
        <v>Mardi</v>
      </c>
      <c r="C301" s="42">
        <f t="shared" si="16"/>
        <v>43389</v>
      </c>
      <c r="D301" s="45"/>
      <c r="E30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1" s="44"/>
      <c r="H301" s="44"/>
    </row>
    <row r="302" spans="1:16" ht="24.75" customHeight="1" x14ac:dyDescent="0.2">
      <c r="A302" s="37" t="str">
        <f t="shared" si="15"/>
        <v>semaine</v>
      </c>
      <c r="B302" s="37" t="str">
        <f t="shared" si="14"/>
        <v>Mercredi</v>
      </c>
      <c r="C302" s="42">
        <f t="shared" si="16"/>
        <v>43390</v>
      </c>
      <c r="D302" s="45"/>
      <c r="E30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2" s="44"/>
      <c r="H302" s="44"/>
    </row>
    <row r="303" spans="1:16" ht="24.75" customHeight="1" x14ac:dyDescent="0.2">
      <c r="A303" s="37" t="str">
        <f t="shared" si="15"/>
        <v>jeudi</v>
      </c>
      <c r="B303" s="37" t="str">
        <f t="shared" si="14"/>
        <v>Jeudi</v>
      </c>
      <c r="C303" s="42">
        <f t="shared" si="16"/>
        <v>43391</v>
      </c>
      <c r="D303" s="45"/>
      <c r="E30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3" s="44"/>
      <c r="H303" s="44"/>
    </row>
    <row r="304" spans="1:16" ht="24.75" customHeight="1" x14ac:dyDescent="0.2">
      <c r="A304" s="37" t="str">
        <f t="shared" si="15"/>
        <v>vendredi</v>
      </c>
      <c r="B304" s="37" t="str">
        <f t="shared" si="14"/>
        <v>Vendredi</v>
      </c>
      <c r="C304" s="42">
        <f t="shared" si="16"/>
        <v>43392</v>
      </c>
      <c r="D304" s="45"/>
      <c r="E304" s="50"/>
      <c r="F304" s="44"/>
      <c r="G304" s="44"/>
      <c r="H304" s="44"/>
    </row>
    <row r="305" spans="1:8" ht="24.75" customHeight="1" x14ac:dyDescent="0.2">
      <c r="A305" s="37" t="str">
        <f t="shared" si="15"/>
        <v>début</v>
      </c>
      <c r="B305" s="37" t="str">
        <f t="shared" si="14"/>
        <v>Samedi</v>
      </c>
      <c r="C305" s="42">
        <f t="shared" si="16"/>
        <v>43393</v>
      </c>
      <c r="D305" s="45"/>
      <c r="E305" s="47">
        <f>E298+1</f>
        <v>43</v>
      </c>
      <c r="F305" s="44"/>
      <c r="G305" s="44"/>
      <c r="H305" s="44"/>
    </row>
    <row r="306" spans="1:8" ht="24.75" customHeight="1" x14ac:dyDescent="0.2">
      <c r="A306" s="37" t="str">
        <f t="shared" si="15"/>
        <v>dimanche</v>
      </c>
      <c r="B306" s="37" t="str">
        <f t="shared" si="14"/>
        <v>Dimanche</v>
      </c>
      <c r="C306" s="42">
        <f t="shared" si="16"/>
        <v>43394</v>
      </c>
      <c r="D306" s="45"/>
      <c r="E30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6" s="44"/>
      <c r="H306" s="44"/>
    </row>
    <row r="307" spans="1:8" ht="24.75" customHeight="1" x14ac:dyDescent="0.2">
      <c r="A307" s="37" t="str">
        <f t="shared" si="15"/>
        <v>semaine</v>
      </c>
      <c r="B307" s="37" t="str">
        <f t="shared" si="14"/>
        <v>Lundi</v>
      </c>
      <c r="C307" s="42">
        <f t="shared" si="16"/>
        <v>43395</v>
      </c>
      <c r="D307" s="45"/>
      <c r="E30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7" s="44"/>
      <c r="H307" s="44"/>
    </row>
    <row r="308" spans="1:8" ht="24.75" customHeight="1" x14ac:dyDescent="0.2">
      <c r="A308" s="37" t="str">
        <f t="shared" si="15"/>
        <v>semaine</v>
      </c>
      <c r="B308" s="37" t="str">
        <f t="shared" si="14"/>
        <v>Mardi</v>
      </c>
      <c r="C308" s="42">
        <f t="shared" si="16"/>
        <v>43396</v>
      </c>
      <c r="D308" s="45"/>
      <c r="E308" s="50" t="e">
        <f>IF(ISNA(CONCATENATE(LOOKUP("p",'de 07 à 12.2018 '!#REF!,'de 07 à 12.2018 '!#REF!)," ",LOOKUP("p",'de 07 à 12.2018 '!$DZ$8:$DZ$3283,'de 07 à 12.2018 '!#REF!))),"",CONCATENATE(LOOKUP("p",'de 07 à 12.2018 '!#REF!,'de 07 à 12.2018 '!#REF!)," ",LOOKUP("p",'de 07 à 12.2018 '!#REF!,'de 07 à 12.2018 '!#REF!)))</f>
        <v>#REF!</v>
      </c>
      <c r="F30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8" s="44"/>
      <c r="H308" s="44"/>
    </row>
    <row r="309" spans="1:8" ht="24.75" customHeight="1" x14ac:dyDescent="0.2">
      <c r="A309" s="37" t="str">
        <f t="shared" si="15"/>
        <v>semaine</v>
      </c>
      <c r="B309" s="37" t="str">
        <f t="shared" si="14"/>
        <v>Mercredi</v>
      </c>
      <c r="C309" s="42">
        <f t="shared" si="16"/>
        <v>43397</v>
      </c>
      <c r="D309" s="45"/>
      <c r="E30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0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09" s="44"/>
      <c r="H309" s="44"/>
    </row>
    <row r="310" spans="1:8" ht="24.75" customHeight="1" x14ac:dyDescent="0.2">
      <c r="A310" s="37" t="str">
        <f t="shared" si="15"/>
        <v>jeudi</v>
      </c>
      <c r="B310" s="37" t="str">
        <f t="shared" si="14"/>
        <v>Jeudi</v>
      </c>
      <c r="C310" s="42">
        <f t="shared" si="16"/>
        <v>43398</v>
      </c>
      <c r="D310" s="45"/>
      <c r="E31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1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10" s="44"/>
      <c r="H310" s="44"/>
    </row>
    <row r="311" spans="1:8" ht="24.75" customHeight="1" x14ac:dyDescent="0.2">
      <c r="A311" s="37" t="str">
        <f t="shared" si="15"/>
        <v>vendredi</v>
      </c>
      <c r="B311" s="37" t="str">
        <f t="shared" si="14"/>
        <v>Vendredi</v>
      </c>
      <c r="C311" s="42">
        <f t="shared" si="16"/>
        <v>43399</v>
      </c>
      <c r="D311" s="45"/>
      <c r="E311" s="50"/>
      <c r="F311" s="44"/>
      <c r="G311" s="44"/>
      <c r="H311" s="44"/>
    </row>
    <row r="312" spans="1:8" ht="24.75" customHeight="1" x14ac:dyDescent="0.2">
      <c r="A312" s="37" t="str">
        <f t="shared" si="15"/>
        <v>début</v>
      </c>
      <c r="B312" s="37" t="str">
        <f t="shared" si="14"/>
        <v>Samedi</v>
      </c>
      <c r="C312" s="42">
        <f t="shared" si="16"/>
        <v>43400</v>
      </c>
      <c r="D312" s="45"/>
      <c r="E312" s="47">
        <f>E305+1</f>
        <v>44</v>
      </c>
      <c r="F312" s="44"/>
      <c r="G312" s="44"/>
      <c r="H312" s="44"/>
    </row>
    <row r="313" spans="1:8" ht="24.75" customHeight="1" x14ac:dyDescent="0.2">
      <c r="A313" s="37" t="str">
        <f t="shared" si="15"/>
        <v>dimanche</v>
      </c>
      <c r="B313" s="37" t="str">
        <f t="shared" si="14"/>
        <v>Dimanche</v>
      </c>
      <c r="C313" s="42">
        <f t="shared" si="16"/>
        <v>43401</v>
      </c>
      <c r="D313" s="45"/>
      <c r="E31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1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13" s="44"/>
      <c r="H313" s="44"/>
    </row>
    <row r="314" spans="1:8" ht="24.75" customHeight="1" x14ac:dyDescent="0.2">
      <c r="A314" s="37" t="str">
        <f t="shared" si="15"/>
        <v>semaine</v>
      </c>
      <c r="B314" s="37" t="str">
        <f t="shared" si="14"/>
        <v>Lundi</v>
      </c>
      <c r="C314" s="42">
        <f t="shared" si="16"/>
        <v>43402</v>
      </c>
      <c r="D314" s="45"/>
      <c r="E31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1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14" s="44"/>
      <c r="H314" s="44"/>
    </row>
    <row r="315" spans="1:8" ht="24.75" customHeight="1" x14ac:dyDescent="0.2">
      <c r="A315" s="37" t="str">
        <f t="shared" si="15"/>
        <v>semaine</v>
      </c>
      <c r="B315" s="37" t="str">
        <f t="shared" si="14"/>
        <v>Mardi</v>
      </c>
      <c r="C315" s="42">
        <f t="shared" si="16"/>
        <v>43403</v>
      </c>
      <c r="D315" s="45"/>
      <c r="E31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1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15" s="44"/>
      <c r="H315" s="44"/>
    </row>
    <row r="316" spans="1:8" ht="24.75" customHeight="1" x14ac:dyDescent="0.2">
      <c r="A316" s="37" t="str">
        <f t="shared" si="15"/>
        <v>semaine</v>
      </c>
      <c r="B316" s="37" t="str">
        <f t="shared" si="14"/>
        <v>Mercredi</v>
      </c>
      <c r="C316" s="42">
        <f t="shared" si="16"/>
        <v>43404</v>
      </c>
      <c r="D316" s="45"/>
      <c r="E316" s="50"/>
      <c r="F316" s="44"/>
      <c r="G316" s="44"/>
      <c r="H316" s="44"/>
    </row>
    <row r="317" spans="1:8" ht="24.75" customHeight="1" x14ac:dyDescent="0.2">
      <c r="A317" s="37" t="s">
        <v>60</v>
      </c>
      <c r="B317" s="37" t="str">
        <f t="shared" si="14"/>
        <v>Jeudi</v>
      </c>
      <c r="C317" s="42">
        <f t="shared" si="16"/>
        <v>43405</v>
      </c>
      <c r="D317" s="45"/>
      <c r="E317" s="50"/>
      <c r="F317" s="44"/>
      <c r="G317" s="44"/>
      <c r="H317" s="44"/>
    </row>
    <row r="318" spans="1:8" ht="24.75" customHeight="1" x14ac:dyDescent="0.2">
      <c r="A318" s="37" t="str">
        <f t="shared" si="15"/>
        <v>vendredi</v>
      </c>
      <c r="B318" s="37" t="str">
        <f t="shared" si="14"/>
        <v>Vendredi</v>
      </c>
      <c r="C318" s="42">
        <f t="shared" si="16"/>
        <v>43406</v>
      </c>
      <c r="D318" s="45"/>
      <c r="E318" s="50"/>
      <c r="F318" s="44"/>
      <c r="G318" s="44"/>
      <c r="H318" s="44"/>
    </row>
    <row r="319" spans="1:8" ht="24.75" customHeight="1" x14ac:dyDescent="0.2">
      <c r="A319" s="37" t="str">
        <f t="shared" si="15"/>
        <v>début</v>
      </c>
      <c r="B319" s="37" t="str">
        <f t="shared" si="14"/>
        <v>Samedi</v>
      </c>
      <c r="C319" s="42">
        <f t="shared" si="16"/>
        <v>43407</v>
      </c>
      <c r="D319" s="45"/>
      <c r="E319" s="47">
        <f>E312+1</f>
        <v>45</v>
      </c>
      <c r="F319" s="44"/>
      <c r="G319" s="44"/>
      <c r="H319" s="44"/>
    </row>
    <row r="320" spans="1:8" ht="24.75" customHeight="1" x14ac:dyDescent="0.2">
      <c r="A320" s="37" t="str">
        <f t="shared" si="15"/>
        <v>dimanche</v>
      </c>
      <c r="B320" s="37" t="str">
        <f t="shared" si="14"/>
        <v>Dimanche</v>
      </c>
      <c r="C320" s="42">
        <f t="shared" si="16"/>
        <v>43408</v>
      </c>
      <c r="D320" s="45"/>
      <c r="E32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0" s="44"/>
      <c r="H320" s="44"/>
    </row>
    <row r="321" spans="1:8" ht="24.75" customHeight="1" x14ac:dyDescent="0.2">
      <c r="A321" s="37" t="str">
        <f t="shared" si="15"/>
        <v>semaine</v>
      </c>
      <c r="B321" s="37" t="str">
        <f t="shared" si="14"/>
        <v>Lundi</v>
      </c>
      <c r="C321" s="42">
        <f t="shared" si="16"/>
        <v>43409</v>
      </c>
      <c r="D321" s="45"/>
      <c r="E32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1" s="44"/>
      <c r="H321" s="44"/>
    </row>
    <row r="322" spans="1:8" ht="24.75" customHeight="1" x14ac:dyDescent="0.2">
      <c r="A322" s="37" t="str">
        <f t="shared" si="15"/>
        <v>semaine</v>
      </c>
      <c r="B322" s="37" t="str">
        <f t="shared" si="14"/>
        <v>Mardi</v>
      </c>
      <c r="C322" s="42">
        <f t="shared" si="16"/>
        <v>43410</v>
      </c>
      <c r="D322" s="45"/>
      <c r="E32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2" s="44"/>
      <c r="H322" s="44"/>
    </row>
    <row r="323" spans="1:8" ht="24.75" customHeight="1" x14ac:dyDescent="0.2">
      <c r="A323" s="37" t="str">
        <f t="shared" si="15"/>
        <v>semaine</v>
      </c>
      <c r="B323" s="37" t="str">
        <f t="shared" si="14"/>
        <v>Mercredi</v>
      </c>
      <c r="C323" s="42">
        <f t="shared" si="16"/>
        <v>43411</v>
      </c>
      <c r="D323" s="45"/>
      <c r="E32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3" s="44"/>
      <c r="H323" s="44"/>
    </row>
    <row r="324" spans="1:8" ht="24.75" customHeight="1" x14ac:dyDescent="0.2">
      <c r="A324" s="37" t="str">
        <f t="shared" si="15"/>
        <v>jeudi</v>
      </c>
      <c r="B324" s="37" t="str">
        <f t="shared" si="14"/>
        <v>Jeudi</v>
      </c>
      <c r="C324" s="42">
        <f t="shared" si="16"/>
        <v>43412</v>
      </c>
      <c r="D324" s="45"/>
      <c r="E32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4" s="44"/>
      <c r="H324" s="44"/>
    </row>
    <row r="325" spans="1:8" ht="24.75" customHeight="1" x14ac:dyDescent="0.2">
      <c r="A325" s="37" t="str">
        <f t="shared" si="15"/>
        <v>vendredi</v>
      </c>
      <c r="B325" s="37" t="str">
        <f t="shared" si="14"/>
        <v>Vendredi</v>
      </c>
      <c r="C325" s="42">
        <f t="shared" si="16"/>
        <v>43413</v>
      </c>
      <c r="D325" s="45"/>
      <c r="E325" s="50"/>
      <c r="F325" s="44"/>
      <c r="G325" s="44"/>
      <c r="H325" s="44"/>
    </row>
    <row r="326" spans="1:8" ht="24.75" customHeight="1" x14ac:dyDescent="0.2">
      <c r="A326" s="37" t="str">
        <f t="shared" si="15"/>
        <v>début</v>
      </c>
      <c r="B326" s="37" t="str">
        <f t="shared" si="14"/>
        <v>Samedi</v>
      </c>
      <c r="C326" s="42">
        <f t="shared" si="16"/>
        <v>43414</v>
      </c>
      <c r="D326" s="45"/>
      <c r="E326" s="47">
        <f>E319+1</f>
        <v>46</v>
      </c>
      <c r="F326" s="44"/>
      <c r="G326" s="44"/>
      <c r="H326" s="44"/>
    </row>
    <row r="327" spans="1:8" ht="24.75" customHeight="1" x14ac:dyDescent="0.2">
      <c r="A327" s="37" t="s">
        <v>60</v>
      </c>
      <c r="B327" s="37" t="str">
        <f t="shared" si="14"/>
        <v>Dimanche</v>
      </c>
      <c r="C327" s="42">
        <f t="shared" si="16"/>
        <v>43415</v>
      </c>
      <c r="D327" s="45"/>
      <c r="E32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7" s="44"/>
      <c r="H327" s="44"/>
    </row>
    <row r="328" spans="1:8" ht="24.75" customHeight="1" x14ac:dyDescent="0.2">
      <c r="A328" s="37" t="str">
        <f t="shared" si="15"/>
        <v>semaine</v>
      </c>
      <c r="B328" s="37" t="str">
        <f t="shared" si="14"/>
        <v>Lundi</v>
      </c>
      <c r="C328" s="42">
        <f t="shared" si="16"/>
        <v>43416</v>
      </c>
      <c r="D328" s="45"/>
      <c r="E32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8" s="44"/>
      <c r="H328" s="44"/>
    </row>
    <row r="329" spans="1:8" ht="24.75" customHeight="1" x14ac:dyDescent="0.2">
      <c r="A329" s="37" t="str">
        <f t="shared" si="15"/>
        <v>semaine</v>
      </c>
      <c r="B329" s="37" t="str">
        <f t="shared" si="14"/>
        <v>Mardi</v>
      </c>
      <c r="C329" s="42">
        <f t="shared" si="16"/>
        <v>43417</v>
      </c>
      <c r="D329" s="45"/>
      <c r="E32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2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29" s="44"/>
      <c r="H329" s="44"/>
    </row>
    <row r="330" spans="1:8" ht="24.75" customHeight="1" x14ac:dyDescent="0.2">
      <c r="A330" s="37" t="str">
        <f t="shared" si="15"/>
        <v>semaine</v>
      </c>
      <c r="B330" s="37" t="str">
        <f t="shared" si="14"/>
        <v>Mercredi</v>
      </c>
      <c r="C330" s="42">
        <f t="shared" si="16"/>
        <v>43418</v>
      </c>
      <c r="D330" s="45"/>
      <c r="E33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0" s="44"/>
      <c r="H330" s="44"/>
    </row>
    <row r="331" spans="1:8" ht="24.75" customHeight="1" x14ac:dyDescent="0.2">
      <c r="A331" s="37" t="str">
        <f t="shared" si="15"/>
        <v>jeudi</v>
      </c>
      <c r="B331" s="37" t="str">
        <f t="shared" si="14"/>
        <v>Jeudi</v>
      </c>
      <c r="C331" s="42">
        <f t="shared" si="16"/>
        <v>43419</v>
      </c>
      <c r="D331" s="45"/>
      <c r="E33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1" s="44"/>
      <c r="H331" s="44"/>
    </row>
    <row r="332" spans="1:8" ht="24.75" customHeight="1" x14ac:dyDescent="0.2">
      <c r="A332" s="37" t="str">
        <f t="shared" si="15"/>
        <v>vendredi</v>
      </c>
      <c r="B332" s="37" t="str">
        <f t="shared" ref="B332:B377" si="17">PROPER(TEXT(C332,"jjjj"))</f>
        <v>Vendredi</v>
      </c>
      <c r="C332" s="42">
        <f t="shared" si="16"/>
        <v>43420</v>
      </c>
      <c r="D332" s="45"/>
      <c r="E332" s="50"/>
      <c r="F332" s="44"/>
      <c r="G332" s="44"/>
      <c r="H332" s="44"/>
    </row>
    <row r="333" spans="1:8" ht="24.75" customHeight="1" x14ac:dyDescent="0.2">
      <c r="A333" s="37" t="str">
        <f t="shared" ref="A333:A377" si="18">IF(B333="lundi","semaine",IF(B333="mardi","semaine",IF(B333="mercredi","semaine",IF(B333="jeudi","jeudi",IF(B333="vendredi","vendredi",IF(B333="samedi","début",IF(B333="dimanche","dimanche")))))))</f>
        <v>début</v>
      </c>
      <c r="B333" s="37" t="str">
        <f t="shared" si="17"/>
        <v>Samedi</v>
      </c>
      <c r="C333" s="42">
        <f t="shared" si="16"/>
        <v>43421</v>
      </c>
      <c r="D333" s="45"/>
      <c r="E333" s="47">
        <f>E326+1</f>
        <v>47</v>
      </c>
      <c r="F333" s="44"/>
      <c r="G333" s="44"/>
      <c r="H333" s="44"/>
    </row>
    <row r="334" spans="1:8" ht="24.75" customHeight="1" x14ac:dyDescent="0.2">
      <c r="A334" s="37" t="str">
        <f t="shared" si="18"/>
        <v>dimanche</v>
      </c>
      <c r="B334" s="37" t="str">
        <f t="shared" si="17"/>
        <v>Dimanche</v>
      </c>
      <c r="C334" s="42">
        <f t="shared" si="16"/>
        <v>43422</v>
      </c>
      <c r="D334" s="45"/>
      <c r="E33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4" s="44"/>
      <c r="H334" s="44"/>
    </row>
    <row r="335" spans="1:8" ht="24.75" customHeight="1" x14ac:dyDescent="0.2">
      <c r="A335" s="37" t="str">
        <f t="shared" si="18"/>
        <v>semaine</v>
      </c>
      <c r="B335" s="37" t="str">
        <f t="shared" si="17"/>
        <v>Lundi</v>
      </c>
      <c r="C335" s="42">
        <f t="shared" si="16"/>
        <v>43423</v>
      </c>
      <c r="D335" s="45"/>
      <c r="E33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5" s="44"/>
      <c r="H335" s="44"/>
    </row>
    <row r="336" spans="1:8" ht="24.75" customHeight="1" x14ac:dyDescent="0.2">
      <c r="A336" s="37" t="str">
        <f t="shared" si="18"/>
        <v>semaine</v>
      </c>
      <c r="B336" s="37" t="str">
        <f t="shared" si="17"/>
        <v>Mardi</v>
      </c>
      <c r="C336" s="42">
        <f t="shared" si="16"/>
        <v>43424</v>
      </c>
      <c r="D336" s="45"/>
      <c r="E33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6" s="44"/>
      <c r="H336" s="44"/>
    </row>
    <row r="337" spans="1:8" ht="24.75" customHeight="1" x14ac:dyDescent="0.2">
      <c r="A337" s="37" t="str">
        <f t="shared" si="18"/>
        <v>semaine</v>
      </c>
      <c r="B337" s="37" t="str">
        <f t="shared" si="17"/>
        <v>Mercredi</v>
      </c>
      <c r="C337" s="42">
        <f t="shared" si="16"/>
        <v>43425</v>
      </c>
      <c r="D337" s="45"/>
      <c r="E33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7" s="44"/>
      <c r="H337" s="44"/>
    </row>
    <row r="338" spans="1:8" ht="24.75" customHeight="1" x14ac:dyDescent="0.2">
      <c r="A338" s="37" t="str">
        <f t="shared" si="18"/>
        <v>jeudi</v>
      </c>
      <c r="B338" s="37" t="str">
        <f t="shared" si="17"/>
        <v>Jeudi</v>
      </c>
      <c r="C338" s="42">
        <f t="shared" si="16"/>
        <v>43426</v>
      </c>
      <c r="D338" s="45"/>
      <c r="E33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3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38" s="44"/>
      <c r="H338" s="44"/>
    </row>
    <row r="339" spans="1:8" ht="24.75" customHeight="1" x14ac:dyDescent="0.2">
      <c r="A339" s="37" t="str">
        <f t="shared" si="18"/>
        <v>vendredi</v>
      </c>
      <c r="B339" s="37" t="str">
        <f t="shared" si="17"/>
        <v>Vendredi</v>
      </c>
      <c r="C339" s="42">
        <f t="shared" si="16"/>
        <v>43427</v>
      </c>
      <c r="D339" s="45"/>
      <c r="E339" s="50"/>
      <c r="F339" s="44"/>
      <c r="G339" s="44"/>
      <c r="H339" s="44"/>
    </row>
    <row r="340" spans="1:8" ht="24.75" customHeight="1" x14ac:dyDescent="0.2">
      <c r="A340" s="37" t="str">
        <f t="shared" si="18"/>
        <v>début</v>
      </c>
      <c r="B340" s="37" t="str">
        <f t="shared" si="17"/>
        <v>Samedi</v>
      </c>
      <c r="C340" s="42">
        <f t="shared" si="16"/>
        <v>43428</v>
      </c>
      <c r="D340" s="45"/>
      <c r="E340" s="47">
        <f>E333+1</f>
        <v>48</v>
      </c>
      <c r="F340" s="44"/>
      <c r="G340" s="44"/>
      <c r="H340" s="44"/>
    </row>
    <row r="341" spans="1:8" ht="24.75" customHeight="1" x14ac:dyDescent="0.2">
      <c r="A341" s="37" t="str">
        <f t="shared" si="18"/>
        <v>dimanche</v>
      </c>
      <c r="B341" s="37" t="str">
        <f t="shared" si="17"/>
        <v>Dimanche</v>
      </c>
      <c r="C341" s="42">
        <f t="shared" si="16"/>
        <v>43429</v>
      </c>
      <c r="D341" s="45"/>
      <c r="E34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1" s="44"/>
      <c r="H341" s="44"/>
    </row>
    <row r="342" spans="1:8" ht="24.75" customHeight="1" x14ac:dyDescent="0.2">
      <c r="A342" s="37" t="str">
        <f t="shared" si="18"/>
        <v>semaine</v>
      </c>
      <c r="B342" s="37" t="str">
        <f t="shared" si="17"/>
        <v>Lundi</v>
      </c>
      <c r="C342" s="42">
        <f t="shared" si="16"/>
        <v>43430</v>
      </c>
      <c r="D342" s="45"/>
      <c r="E34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2" s="44"/>
      <c r="H342" s="44"/>
    </row>
    <row r="343" spans="1:8" ht="24.75" customHeight="1" x14ac:dyDescent="0.2">
      <c r="A343" s="37" t="str">
        <f t="shared" si="18"/>
        <v>semaine</v>
      </c>
      <c r="B343" s="37" t="str">
        <f t="shared" si="17"/>
        <v>Mardi</v>
      </c>
      <c r="C343" s="42">
        <f t="shared" si="16"/>
        <v>43431</v>
      </c>
      <c r="D343" s="45"/>
      <c r="E34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3" s="44"/>
      <c r="H343" s="44"/>
    </row>
    <row r="344" spans="1:8" ht="24.75" customHeight="1" x14ac:dyDescent="0.2">
      <c r="A344" s="37" t="str">
        <f t="shared" si="18"/>
        <v>semaine</v>
      </c>
      <c r="B344" s="37" t="str">
        <f t="shared" si="17"/>
        <v>Mercredi</v>
      </c>
      <c r="C344" s="42">
        <f t="shared" si="16"/>
        <v>43432</v>
      </c>
      <c r="D344" s="45"/>
      <c r="E34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4" s="44"/>
      <c r="H344" s="44"/>
    </row>
    <row r="345" spans="1:8" ht="24.75" customHeight="1" x14ac:dyDescent="0.2">
      <c r="A345" s="37" t="str">
        <f t="shared" si="18"/>
        <v>jeudi</v>
      </c>
      <c r="B345" s="37" t="str">
        <f t="shared" si="17"/>
        <v>Jeudi</v>
      </c>
      <c r="C345" s="42">
        <f t="shared" si="16"/>
        <v>43433</v>
      </c>
      <c r="D345" s="45"/>
      <c r="E34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5" s="44"/>
      <c r="H345" s="44"/>
    </row>
    <row r="346" spans="1:8" ht="24.75" customHeight="1" x14ac:dyDescent="0.2">
      <c r="A346" s="37" t="str">
        <f t="shared" si="18"/>
        <v>vendredi</v>
      </c>
      <c r="B346" s="37" t="str">
        <f t="shared" si="17"/>
        <v>Vendredi</v>
      </c>
      <c r="C346" s="42">
        <f t="shared" si="16"/>
        <v>43434</v>
      </c>
      <c r="D346" s="45"/>
      <c r="E346" s="50"/>
      <c r="F346" s="44"/>
      <c r="G346" s="44"/>
      <c r="H346" s="44"/>
    </row>
    <row r="347" spans="1:8" ht="24.75" customHeight="1" x14ac:dyDescent="0.2">
      <c r="A347" s="37" t="str">
        <f t="shared" si="18"/>
        <v>début</v>
      </c>
      <c r="B347" s="37" t="str">
        <f t="shared" si="17"/>
        <v>Samedi</v>
      </c>
      <c r="C347" s="42">
        <f t="shared" si="16"/>
        <v>43435</v>
      </c>
      <c r="D347" s="45"/>
      <c r="E347" s="47">
        <f>E340+1</f>
        <v>49</v>
      </c>
      <c r="F347" s="44"/>
      <c r="G347" s="44"/>
      <c r="H347" s="44"/>
    </row>
    <row r="348" spans="1:8" ht="24.75" customHeight="1" x14ac:dyDescent="0.2">
      <c r="A348" s="37" t="str">
        <f t="shared" si="18"/>
        <v>dimanche</v>
      </c>
      <c r="B348" s="37" t="str">
        <f t="shared" si="17"/>
        <v>Dimanche</v>
      </c>
      <c r="C348" s="42">
        <f t="shared" si="16"/>
        <v>43436</v>
      </c>
      <c r="D348" s="45"/>
      <c r="E34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8" s="44"/>
      <c r="H348" s="44"/>
    </row>
    <row r="349" spans="1:8" ht="24.75" customHeight="1" x14ac:dyDescent="0.2">
      <c r="A349" s="37" t="str">
        <f t="shared" si="18"/>
        <v>semaine</v>
      </c>
      <c r="B349" s="37" t="str">
        <f t="shared" si="17"/>
        <v>Lundi</v>
      </c>
      <c r="C349" s="42">
        <f t="shared" si="16"/>
        <v>43437</v>
      </c>
      <c r="D349" s="45"/>
      <c r="E34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4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49" s="44"/>
      <c r="H349" s="44"/>
    </row>
    <row r="350" spans="1:8" ht="24.75" customHeight="1" x14ac:dyDescent="0.2">
      <c r="A350" s="37" t="str">
        <f t="shared" si="18"/>
        <v>semaine</v>
      </c>
      <c r="B350" s="37" t="str">
        <f t="shared" si="17"/>
        <v>Mardi</v>
      </c>
      <c r="C350" s="42">
        <f t="shared" si="16"/>
        <v>43438</v>
      </c>
      <c r="D350" s="45"/>
      <c r="E350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0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0" s="44"/>
      <c r="H350" s="44"/>
    </row>
    <row r="351" spans="1:8" ht="24.75" customHeight="1" x14ac:dyDescent="0.2">
      <c r="A351" s="37" t="str">
        <f t="shared" si="18"/>
        <v>semaine</v>
      </c>
      <c r="B351" s="37" t="str">
        <f t="shared" si="17"/>
        <v>Mercredi</v>
      </c>
      <c r="C351" s="42">
        <f t="shared" si="16"/>
        <v>43439</v>
      </c>
      <c r="D351" s="45"/>
      <c r="E351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1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1" s="44"/>
      <c r="H351" s="44"/>
    </row>
    <row r="352" spans="1:8" ht="24.75" customHeight="1" x14ac:dyDescent="0.2">
      <c r="A352" s="37" t="str">
        <f t="shared" si="18"/>
        <v>jeudi</v>
      </c>
      <c r="B352" s="37" t="str">
        <f t="shared" si="17"/>
        <v>Jeudi</v>
      </c>
      <c r="C352" s="42">
        <f t="shared" si="16"/>
        <v>43440</v>
      </c>
      <c r="D352" s="45"/>
      <c r="E35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2" s="44"/>
      <c r="H352" s="44"/>
    </row>
    <row r="353" spans="1:8" ht="24.75" customHeight="1" x14ac:dyDescent="0.2">
      <c r="A353" s="37" t="str">
        <f t="shared" si="18"/>
        <v>vendredi</v>
      </c>
      <c r="B353" s="37" t="str">
        <f t="shared" si="17"/>
        <v>Vendredi</v>
      </c>
      <c r="C353" s="42">
        <f t="shared" si="16"/>
        <v>43441</v>
      </c>
      <c r="D353" s="45"/>
      <c r="E353" s="50"/>
      <c r="F353" s="44"/>
      <c r="G353" s="44"/>
      <c r="H353" s="44"/>
    </row>
    <row r="354" spans="1:8" ht="24.75" customHeight="1" x14ac:dyDescent="0.2">
      <c r="A354" s="37" t="str">
        <f t="shared" si="18"/>
        <v>début</v>
      </c>
      <c r="B354" s="37" t="str">
        <f t="shared" si="17"/>
        <v>Samedi</v>
      </c>
      <c r="C354" s="42">
        <f t="shared" si="16"/>
        <v>43442</v>
      </c>
      <c r="D354" s="45"/>
      <c r="E354" s="47">
        <f>E347+1</f>
        <v>50</v>
      </c>
      <c r="F354" s="44"/>
      <c r="G354" s="44"/>
      <c r="H354" s="44"/>
    </row>
    <row r="355" spans="1:8" ht="24.75" customHeight="1" x14ac:dyDescent="0.2">
      <c r="A355" s="37" t="str">
        <f t="shared" si="18"/>
        <v>dimanche</v>
      </c>
      <c r="B355" s="37" t="str">
        <f t="shared" si="17"/>
        <v>Dimanche</v>
      </c>
      <c r="C355" s="42">
        <f t="shared" si="16"/>
        <v>43443</v>
      </c>
      <c r="D355" s="45"/>
      <c r="E35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5" s="44"/>
      <c r="H355" s="44"/>
    </row>
    <row r="356" spans="1:8" ht="24.75" customHeight="1" x14ac:dyDescent="0.2">
      <c r="A356" s="37" t="str">
        <f t="shared" si="18"/>
        <v>semaine</v>
      </c>
      <c r="B356" s="37" t="str">
        <f t="shared" si="17"/>
        <v>Lundi</v>
      </c>
      <c r="C356" s="42">
        <f t="shared" si="16"/>
        <v>43444</v>
      </c>
      <c r="D356" s="45"/>
      <c r="E35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6" s="44"/>
      <c r="H356" s="44"/>
    </row>
    <row r="357" spans="1:8" ht="24.75" customHeight="1" x14ac:dyDescent="0.2">
      <c r="A357" s="37" t="str">
        <f t="shared" si="18"/>
        <v>semaine</v>
      </c>
      <c r="B357" s="37" t="str">
        <f t="shared" si="17"/>
        <v>Mardi</v>
      </c>
      <c r="C357" s="42">
        <f t="shared" si="16"/>
        <v>43445</v>
      </c>
      <c r="D357" s="45"/>
      <c r="E357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7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7" s="44"/>
      <c r="H357" s="44"/>
    </row>
    <row r="358" spans="1:8" ht="24.75" customHeight="1" x14ac:dyDescent="0.2">
      <c r="A358" s="37" t="str">
        <f t="shared" si="18"/>
        <v>semaine</v>
      </c>
      <c r="B358" s="37" t="str">
        <f t="shared" si="17"/>
        <v>Mercredi</v>
      </c>
      <c r="C358" s="42">
        <f t="shared" si="16"/>
        <v>43446</v>
      </c>
      <c r="D358" s="45"/>
      <c r="E358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8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8" s="44"/>
      <c r="H358" s="44"/>
    </row>
    <row r="359" spans="1:8" ht="24.75" customHeight="1" x14ac:dyDescent="0.2">
      <c r="A359" s="37" t="str">
        <f t="shared" si="18"/>
        <v>jeudi</v>
      </c>
      <c r="B359" s="37" t="str">
        <f t="shared" si="17"/>
        <v>Jeudi</v>
      </c>
      <c r="C359" s="42">
        <f t="shared" si="16"/>
        <v>43447</v>
      </c>
      <c r="D359" s="45"/>
      <c r="E359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59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59" s="44"/>
      <c r="H359" s="44"/>
    </row>
    <row r="360" spans="1:8" ht="24.75" customHeight="1" x14ac:dyDescent="0.2">
      <c r="A360" s="37" t="str">
        <f t="shared" si="18"/>
        <v>vendredi</v>
      </c>
      <c r="B360" s="37" t="str">
        <f t="shared" si="17"/>
        <v>Vendredi</v>
      </c>
      <c r="C360" s="42">
        <f t="shared" si="16"/>
        <v>43448</v>
      </c>
      <c r="D360" s="45"/>
      <c r="E360" s="50"/>
      <c r="F360" s="44"/>
      <c r="G360" s="44"/>
      <c r="H360" s="44"/>
    </row>
    <row r="361" spans="1:8" ht="24.75" customHeight="1" x14ac:dyDescent="0.2">
      <c r="A361" s="37" t="str">
        <f t="shared" si="18"/>
        <v>début</v>
      </c>
      <c r="B361" s="37" t="str">
        <f t="shared" si="17"/>
        <v>Samedi</v>
      </c>
      <c r="C361" s="42">
        <f t="shared" ref="C361:C377" si="19">C360+1</f>
        <v>43449</v>
      </c>
      <c r="D361" s="45"/>
      <c r="E361" s="47">
        <f>E354+1</f>
        <v>51</v>
      </c>
      <c r="F361" s="44"/>
      <c r="G361" s="44"/>
      <c r="H361" s="44"/>
    </row>
    <row r="362" spans="1:8" ht="24.75" customHeight="1" x14ac:dyDescent="0.2">
      <c r="A362" s="37" t="str">
        <f t="shared" si="18"/>
        <v>dimanche</v>
      </c>
      <c r="B362" s="37" t="str">
        <f t="shared" si="17"/>
        <v>Dimanche</v>
      </c>
      <c r="C362" s="42">
        <f t="shared" si="19"/>
        <v>43450</v>
      </c>
      <c r="D362" s="45"/>
      <c r="E362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62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62" s="44"/>
      <c r="H362" s="44"/>
    </row>
    <row r="363" spans="1:8" ht="24.75" customHeight="1" x14ac:dyDescent="0.2">
      <c r="A363" s="37" t="str">
        <f t="shared" si="18"/>
        <v>semaine</v>
      </c>
      <c r="B363" s="37" t="str">
        <f t="shared" si="17"/>
        <v>Lundi</v>
      </c>
      <c r="C363" s="42">
        <f t="shared" si="19"/>
        <v>43451</v>
      </c>
      <c r="D363" s="45"/>
      <c r="E363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63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63" s="44"/>
      <c r="H363" s="44"/>
    </row>
    <row r="364" spans="1:8" ht="24.75" customHeight="1" x14ac:dyDescent="0.2">
      <c r="A364" s="37" t="str">
        <f t="shared" si="18"/>
        <v>semaine</v>
      </c>
      <c r="B364" s="37" t="str">
        <f t="shared" si="17"/>
        <v>Mardi</v>
      </c>
      <c r="C364" s="42">
        <f t="shared" si="19"/>
        <v>43452</v>
      </c>
      <c r="D364" s="45"/>
      <c r="E364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64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64" s="44"/>
      <c r="H364" s="44"/>
    </row>
    <row r="365" spans="1:8" ht="24.75" customHeight="1" x14ac:dyDescent="0.2">
      <c r="A365" s="37" t="str">
        <f t="shared" si="18"/>
        <v>semaine</v>
      </c>
      <c r="B365" s="37" t="str">
        <f t="shared" si="17"/>
        <v>Mercredi</v>
      </c>
      <c r="C365" s="42">
        <f t="shared" si="19"/>
        <v>43453</v>
      </c>
      <c r="D365" s="45"/>
      <c r="E365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65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65" s="44"/>
      <c r="H365" s="44"/>
    </row>
    <row r="366" spans="1:8" ht="24.75" customHeight="1" x14ac:dyDescent="0.2">
      <c r="A366" s="37" t="str">
        <f t="shared" si="18"/>
        <v>jeudi</v>
      </c>
      <c r="B366" s="37" t="str">
        <f t="shared" si="17"/>
        <v>Jeudi</v>
      </c>
      <c r="C366" s="42">
        <f t="shared" si="19"/>
        <v>43454</v>
      </c>
      <c r="D366" s="45"/>
      <c r="E366" s="50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F366" s="44" t="e">
        <f>IF(ISNA(CONCATENATE(LOOKUP("p",'de 07 à 12.2018 '!#REF!,'de 07 à 12.2018 '!#REF!)," ",LOOKUP("p",'de 07 à 12.2018 '!#REF!,'de 07 à 12.2018 '!#REF!))),"",CONCATENATE(LOOKUP("p",'de 07 à 12.2018 '!#REF!,'de 07 à 12.2018 '!#REF!)," ",LOOKUP("p",'de 07 à 12.2018 '!#REF!,'de 07 à 12.2018 '!#REF!)))</f>
        <v>#REF!</v>
      </c>
      <c r="G366" s="44"/>
      <c r="H366" s="44"/>
    </row>
    <row r="367" spans="1:8" ht="24.75" customHeight="1" x14ac:dyDescent="0.2">
      <c r="A367" s="37" t="str">
        <f t="shared" si="18"/>
        <v>vendredi</v>
      </c>
      <c r="B367" s="37" t="str">
        <f t="shared" si="17"/>
        <v>Vendredi</v>
      </c>
      <c r="C367" s="42">
        <f t="shared" si="19"/>
        <v>43455</v>
      </c>
      <c r="D367" s="45"/>
      <c r="E367" s="50"/>
      <c r="F367" s="44"/>
      <c r="G367" s="44"/>
      <c r="H367" s="44"/>
    </row>
    <row r="368" spans="1:8" ht="24.75" customHeight="1" x14ac:dyDescent="0.2">
      <c r="A368" s="37" t="str">
        <f t="shared" si="18"/>
        <v>début</v>
      </c>
      <c r="B368" s="37" t="str">
        <f t="shared" si="17"/>
        <v>Samedi</v>
      </c>
      <c r="C368" s="42">
        <f t="shared" si="19"/>
        <v>43456</v>
      </c>
      <c r="D368" s="45"/>
      <c r="E368" s="47">
        <f>E361+1</f>
        <v>52</v>
      </c>
      <c r="F368" s="44"/>
      <c r="G368" s="44"/>
      <c r="H368" s="44"/>
    </row>
    <row r="369" spans="1:8" ht="24.75" customHeight="1" x14ac:dyDescent="0.2">
      <c r="A369" s="37" t="str">
        <f t="shared" si="18"/>
        <v>dimanche</v>
      </c>
      <c r="B369" s="37" t="str">
        <f t="shared" si="17"/>
        <v>Dimanche</v>
      </c>
      <c r="C369" s="42">
        <f t="shared" si="19"/>
        <v>43457</v>
      </c>
      <c r="D369" s="45"/>
      <c r="E369" s="50"/>
      <c r="F369" s="44"/>
      <c r="G369" s="44"/>
      <c r="H369" s="44"/>
    </row>
    <row r="370" spans="1:8" ht="24.75" customHeight="1" x14ac:dyDescent="0.2">
      <c r="A370" s="37" t="str">
        <f t="shared" si="18"/>
        <v>semaine</v>
      </c>
      <c r="B370" s="37" t="str">
        <f t="shared" si="17"/>
        <v>Lundi</v>
      </c>
      <c r="C370" s="42">
        <f t="shared" si="19"/>
        <v>43458</v>
      </c>
      <c r="D370" s="45"/>
      <c r="E370" s="50"/>
      <c r="F370" s="44"/>
      <c r="G370" s="44"/>
      <c r="H370" s="44"/>
    </row>
    <row r="371" spans="1:8" ht="24.75" customHeight="1" x14ac:dyDescent="0.2">
      <c r="A371" s="37" t="s">
        <v>60</v>
      </c>
      <c r="B371" s="37" t="str">
        <f t="shared" si="17"/>
        <v>Mardi</v>
      </c>
      <c r="C371" s="42">
        <f t="shared" si="19"/>
        <v>43459</v>
      </c>
      <c r="D371" s="45"/>
      <c r="E371" s="50"/>
      <c r="F371" s="44"/>
      <c r="G371" s="44"/>
      <c r="H371" s="44"/>
    </row>
    <row r="372" spans="1:8" ht="24.75" customHeight="1" x14ac:dyDescent="0.2">
      <c r="A372" s="37" t="str">
        <f t="shared" si="18"/>
        <v>semaine</v>
      </c>
      <c r="B372" s="37" t="str">
        <f t="shared" si="17"/>
        <v>Mercredi</v>
      </c>
      <c r="C372" s="42">
        <f t="shared" si="19"/>
        <v>43460</v>
      </c>
      <c r="D372" s="45"/>
      <c r="E372" s="50"/>
      <c r="F372" s="44"/>
      <c r="G372" s="44"/>
      <c r="H372" s="44"/>
    </row>
    <row r="373" spans="1:8" ht="24.75" customHeight="1" x14ac:dyDescent="0.2">
      <c r="A373" s="37" t="str">
        <f t="shared" si="18"/>
        <v>jeudi</v>
      </c>
      <c r="B373" s="37" t="str">
        <f t="shared" si="17"/>
        <v>Jeudi</v>
      </c>
      <c r="C373" s="42">
        <f t="shared" si="19"/>
        <v>43461</v>
      </c>
      <c r="D373" s="45"/>
      <c r="E373" s="50"/>
      <c r="F373" s="44"/>
      <c r="G373" s="44"/>
      <c r="H373" s="44"/>
    </row>
    <row r="374" spans="1:8" ht="24.75" customHeight="1" x14ac:dyDescent="0.2">
      <c r="A374" s="37" t="str">
        <f t="shared" si="18"/>
        <v>vendredi</v>
      </c>
      <c r="B374" s="37" t="str">
        <f t="shared" si="17"/>
        <v>Vendredi</v>
      </c>
      <c r="C374" s="42">
        <f t="shared" si="19"/>
        <v>43462</v>
      </c>
      <c r="D374" s="45"/>
      <c r="E374" s="50"/>
      <c r="F374" s="44"/>
      <c r="G374" s="44"/>
      <c r="H374" s="44"/>
    </row>
    <row r="375" spans="1:8" ht="24.75" customHeight="1" x14ac:dyDescent="0.2">
      <c r="A375" s="37" t="str">
        <f t="shared" si="18"/>
        <v>début</v>
      </c>
      <c r="B375" s="37" t="str">
        <f t="shared" si="17"/>
        <v>Samedi</v>
      </c>
      <c r="C375" s="42">
        <f t="shared" si="19"/>
        <v>43463</v>
      </c>
      <c r="D375" s="45"/>
      <c r="E375" s="47">
        <f>E368+1</f>
        <v>53</v>
      </c>
      <c r="F375" s="44"/>
      <c r="G375" s="44"/>
      <c r="H375" s="44"/>
    </row>
    <row r="376" spans="1:8" ht="24.75" customHeight="1" x14ac:dyDescent="0.2">
      <c r="A376" s="37" t="str">
        <f t="shared" si="18"/>
        <v>dimanche</v>
      </c>
      <c r="B376" s="37" t="str">
        <f t="shared" si="17"/>
        <v>Dimanche</v>
      </c>
      <c r="C376" s="42">
        <f t="shared" si="19"/>
        <v>43464</v>
      </c>
      <c r="D376" s="45"/>
      <c r="E376" s="50"/>
      <c r="F376" s="44"/>
      <c r="G376" s="44"/>
      <c r="H376" s="44"/>
    </row>
    <row r="377" spans="1:8" ht="24.75" customHeight="1" x14ac:dyDescent="0.2">
      <c r="A377" s="37" t="str">
        <f t="shared" si="18"/>
        <v>semaine</v>
      </c>
      <c r="B377" s="37" t="str">
        <f t="shared" si="17"/>
        <v>Lundi</v>
      </c>
      <c r="C377" s="42">
        <f t="shared" si="19"/>
        <v>43465</v>
      </c>
      <c r="D377" s="45"/>
      <c r="E377" s="50"/>
      <c r="F377" s="44"/>
      <c r="G377" s="44"/>
      <c r="H377" s="44"/>
    </row>
    <row r="378" spans="1:8" x14ac:dyDescent="0.2">
      <c r="C378" s="42"/>
      <c r="D378" s="45"/>
      <c r="E378" s="50"/>
      <c r="F378" s="44"/>
      <c r="G378" s="44"/>
      <c r="H378" s="44"/>
    </row>
    <row r="379" spans="1:8" x14ac:dyDescent="0.2">
      <c r="C379" s="42"/>
      <c r="D379" s="45"/>
      <c r="E379" s="50"/>
      <c r="F379" s="44"/>
      <c r="G379" s="44"/>
      <c r="H379" s="44"/>
    </row>
    <row r="380" spans="1:8" ht="15" x14ac:dyDescent="0.25">
      <c r="D380" s="73"/>
      <c r="E380" s="74"/>
      <c r="F380" s="17"/>
      <c r="G380" s="17"/>
      <c r="H380" s="24"/>
    </row>
    <row r="381" spans="1:8" x14ac:dyDescent="0.2">
      <c r="F381" s="17"/>
      <c r="G381" s="17"/>
      <c r="H381" s="24"/>
    </row>
    <row r="382" spans="1:8" ht="15" x14ac:dyDescent="0.25">
      <c r="D382" s="73"/>
      <c r="F382" s="17"/>
      <c r="G382" s="17"/>
      <c r="H382" s="24"/>
    </row>
    <row r="383" spans="1:8" x14ac:dyDescent="0.2">
      <c r="D383" s="24"/>
      <c r="E383" s="24"/>
      <c r="F383" s="24"/>
      <c r="G383" s="24"/>
      <c r="H383" s="24"/>
    </row>
    <row r="384" spans="1:8" x14ac:dyDescent="0.2">
      <c r="D384" s="24"/>
      <c r="E384" s="24"/>
      <c r="F384" s="24"/>
      <c r="G384" s="24"/>
      <c r="H384" s="24"/>
    </row>
  </sheetData>
  <sheetProtection selectLockedCells="1" autoFilter="0"/>
  <autoFilter ref="A7:H377">
    <filterColumn colId="6" showButton="0"/>
  </autoFilter>
  <mergeCells count="8">
    <mergeCell ref="C1:H1"/>
    <mergeCell ref="J1:K1"/>
    <mergeCell ref="C5:H6"/>
    <mergeCell ref="C7:C11"/>
    <mergeCell ref="D7:D8"/>
    <mergeCell ref="G7:H7"/>
    <mergeCell ref="D9:D11"/>
    <mergeCell ref="F9:F11"/>
  </mergeCells>
  <conditionalFormatting sqref="C7:C11 C388:C65312">
    <cfRule type="cellIs" dxfId="87" priority="85" stopIfTrue="1" operator="equal">
      <formula>"dimanche"</formula>
    </cfRule>
  </conditionalFormatting>
  <conditionalFormatting sqref="M238">
    <cfRule type="expression" dxfId="86" priority="83" stopIfTrue="1">
      <formula>$A238="dimanche"</formula>
    </cfRule>
  </conditionalFormatting>
  <conditionalFormatting sqref="M238">
    <cfRule type="expression" dxfId="85" priority="82" stopIfTrue="1">
      <formula>$A238="début"</formula>
    </cfRule>
  </conditionalFormatting>
  <conditionalFormatting sqref="M238">
    <cfRule type="cellIs" dxfId="84" priority="84" stopIfTrue="1" operator="equal">
      <formula>"dimanche"</formula>
    </cfRule>
  </conditionalFormatting>
  <conditionalFormatting sqref="M238">
    <cfRule type="expression" dxfId="83" priority="81" stopIfTrue="1">
      <formula>COUNTIF(FERIE,M238)&gt;0</formula>
    </cfRule>
  </conditionalFormatting>
  <conditionalFormatting sqref="C1 C4:C5">
    <cfRule type="cellIs" dxfId="82" priority="80" stopIfTrue="1" operator="equal">
      <formula>"dimanche"</formula>
    </cfRule>
  </conditionalFormatting>
  <conditionalFormatting sqref="C152 C150:H151 C148 C149:D149 C146:D147 C153:D156 G154:H156 E146:H149 C104:H145 C157:H379">
    <cfRule type="expression" dxfId="81" priority="79">
      <formula>$A104="début"</formula>
    </cfRule>
  </conditionalFormatting>
  <conditionalFormatting sqref="C152 C150:H151 C148 C149:D149 C146:D147 C153:D156 G154:H156 E146:H149 C104:H145 C157:H379">
    <cfRule type="expression" dxfId="80" priority="78">
      <formula>$A104="férié"</formula>
    </cfRule>
  </conditionalFormatting>
  <conditionalFormatting sqref="C152 C150:H151 C148 C149:D149 C146:D147 C153:D156 G154:H156 E146:H149 C104:H145 C157:H379">
    <cfRule type="expression" dxfId="79" priority="77">
      <formula>$A104="dimanche"</formula>
    </cfRule>
  </conditionalFormatting>
  <conditionalFormatting sqref="C12">
    <cfRule type="cellIs" dxfId="78" priority="76" stopIfTrue="1" operator="equal">
      <formula>"dimanche"</formula>
    </cfRule>
  </conditionalFormatting>
  <conditionalFormatting sqref="C12">
    <cfRule type="containsText" dxfId="77" priority="75" stopIfTrue="1" operator="containsText" text="dimanche">
      <formula>NOT(ISERROR(SEARCH("dimanche",C12)))</formula>
    </cfRule>
  </conditionalFormatting>
  <conditionalFormatting sqref="C12">
    <cfRule type="expression" dxfId="76" priority="74" stopIfTrue="1">
      <formula>$A12="dimanche"</formula>
    </cfRule>
  </conditionalFormatting>
  <conditionalFormatting sqref="C12:H12">
    <cfRule type="expression" dxfId="75" priority="66">
      <formula>A12="férié"</formula>
    </cfRule>
    <cfRule type="expression" dxfId="74" priority="73">
      <formula>$A12="début"</formula>
    </cfRule>
  </conditionalFormatting>
  <conditionalFormatting sqref="C13:C18">
    <cfRule type="expression" dxfId="73" priority="72" stopIfTrue="1">
      <formula>$A13="dimanche"</formula>
    </cfRule>
  </conditionalFormatting>
  <conditionalFormatting sqref="C13:H14 C17:H18 C15:C16 E15:H16">
    <cfRule type="expression" dxfId="72" priority="71">
      <formula>$A13="début"</formula>
    </cfRule>
  </conditionalFormatting>
  <conditionalFormatting sqref="D15:D16">
    <cfRule type="expression" dxfId="71" priority="69" stopIfTrue="1">
      <formula>$A15="dimanche"</formula>
    </cfRule>
  </conditionalFormatting>
  <conditionalFormatting sqref="D15:D16">
    <cfRule type="expression" dxfId="70" priority="68" stopIfTrue="1">
      <formula>$A15="début"</formula>
    </cfRule>
  </conditionalFormatting>
  <conditionalFormatting sqref="D15:D16">
    <cfRule type="cellIs" dxfId="69" priority="70" stopIfTrue="1" operator="equal">
      <formula>"dimanche"</formula>
    </cfRule>
  </conditionalFormatting>
  <conditionalFormatting sqref="D15:D16">
    <cfRule type="expression" dxfId="68" priority="67" stopIfTrue="1">
      <formula>COUNTIF(FERIE,D15)&gt;0</formula>
    </cfRule>
  </conditionalFormatting>
  <conditionalFormatting sqref="C18:H18">
    <cfRule type="expression" dxfId="67" priority="65">
      <formula>$A18="férié"</formula>
    </cfRule>
  </conditionalFormatting>
  <conditionalFormatting sqref="C19:H103">
    <cfRule type="expression" dxfId="66" priority="64">
      <formula>$A19="début"</formula>
    </cfRule>
  </conditionalFormatting>
  <conditionalFormatting sqref="C19:H103">
    <cfRule type="expression" dxfId="65" priority="63">
      <formula>$A19="férié"</formula>
    </cfRule>
  </conditionalFormatting>
  <conditionalFormatting sqref="C19:H103">
    <cfRule type="expression" dxfId="64" priority="62">
      <formula>$A19="dimanche"</formula>
    </cfRule>
  </conditionalFormatting>
  <conditionalFormatting sqref="M294:M296">
    <cfRule type="cellIs" dxfId="63" priority="61" stopIfTrue="1" operator="equal">
      <formula>"dimanche"</formula>
    </cfRule>
  </conditionalFormatting>
  <conditionalFormatting sqref="M293">
    <cfRule type="cellIs" dxfId="62" priority="60" stopIfTrue="1" operator="equal">
      <formula>"dimanche"</formula>
    </cfRule>
  </conditionalFormatting>
  <conditionalFormatting sqref="C380:C387">
    <cfRule type="cellIs" dxfId="61" priority="59" stopIfTrue="1" operator="equal">
      <formula>"dimanche"</formula>
    </cfRule>
  </conditionalFormatting>
  <conditionalFormatting sqref="C152 C150:H151 C148 C149:D149 C146:D147 C153:D156 G154:H156 E146:H149 C13:H145 C157:H377">
    <cfRule type="expression" dxfId="60" priority="58">
      <formula>$C13=TODAY()</formula>
    </cfRule>
  </conditionalFormatting>
  <conditionalFormatting sqref="E105">
    <cfRule type="expression" dxfId="59" priority="57">
      <formula>$A105="début"</formula>
    </cfRule>
  </conditionalFormatting>
  <conditionalFormatting sqref="E105">
    <cfRule type="expression" dxfId="58" priority="56">
      <formula>$A105="férié"</formula>
    </cfRule>
  </conditionalFormatting>
  <conditionalFormatting sqref="E105">
    <cfRule type="expression" dxfId="57" priority="55">
      <formula>$A105="dimanche"</formula>
    </cfRule>
  </conditionalFormatting>
  <conditionalFormatting sqref="G110:G114">
    <cfRule type="expression" dxfId="56" priority="54">
      <formula>$A110="début"</formula>
    </cfRule>
  </conditionalFormatting>
  <conditionalFormatting sqref="G110:G114">
    <cfRule type="expression" dxfId="55" priority="53">
      <formula>$A110="férié"</formula>
    </cfRule>
  </conditionalFormatting>
  <conditionalFormatting sqref="G110:G114">
    <cfRule type="expression" dxfId="54" priority="52">
      <formula>$A110="dimanche"</formula>
    </cfRule>
  </conditionalFormatting>
  <conditionalFormatting sqref="E113">
    <cfRule type="expression" dxfId="53" priority="51">
      <formula>$A113="début"</formula>
    </cfRule>
  </conditionalFormatting>
  <conditionalFormatting sqref="E113">
    <cfRule type="expression" dxfId="52" priority="50">
      <formula>$A113="férié"</formula>
    </cfRule>
  </conditionalFormatting>
  <conditionalFormatting sqref="E113">
    <cfRule type="expression" dxfId="51" priority="49">
      <formula>$A113="dimanche"</formula>
    </cfRule>
  </conditionalFormatting>
  <conditionalFormatting sqref="G117:G121">
    <cfRule type="expression" dxfId="50" priority="48">
      <formula>$A117="début"</formula>
    </cfRule>
  </conditionalFormatting>
  <conditionalFormatting sqref="G117:G121">
    <cfRule type="expression" dxfId="49" priority="47">
      <formula>$A117="férié"</formula>
    </cfRule>
  </conditionalFormatting>
  <conditionalFormatting sqref="G117:G121">
    <cfRule type="expression" dxfId="48" priority="46">
      <formula>$A117="dimanche"</formula>
    </cfRule>
  </conditionalFormatting>
  <conditionalFormatting sqref="F118">
    <cfRule type="expression" dxfId="47" priority="45">
      <formula>$A118="début"</formula>
    </cfRule>
  </conditionalFormatting>
  <conditionalFormatting sqref="F118">
    <cfRule type="expression" dxfId="46" priority="44">
      <formula>$A118="férié"</formula>
    </cfRule>
  </conditionalFormatting>
  <conditionalFormatting sqref="F118">
    <cfRule type="expression" dxfId="45" priority="43">
      <formula>$A118="dimanche"</formula>
    </cfRule>
  </conditionalFormatting>
  <conditionalFormatting sqref="E119">
    <cfRule type="expression" dxfId="44" priority="42">
      <formula>$A119="début"</formula>
    </cfRule>
  </conditionalFormatting>
  <conditionalFormatting sqref="E119">
    <cfRule type="expression" dxfId="43" priority="41">
      <formula>$A119="férié"</formula>
    </cfRule>
  </conditionalFormatting>
  <conditionalFormatting sqref="E119">
    <cfRule type="expression" dxfId="42" priority="40">
      <formula>$A119="dimanche"</formula>
    </cfRule>
  </conditionalFormatting>
  <conditionalFormatting sqref="G124:G128">
    <cfRule type="expression" dxfId="41" priority="39">
      <formula>$A124="début"</formula>
    </cfRule>
  </conditionalFormatting>
  <conditionalFormatting sqref="G124:G128">
    <cfRule type="expression" dxfId="40" priority="38">
      <formula>$A124="férié"</formula>
    </cfRule>
  </conditionalFormatting>
  <conditionalFormatting sqref="G124:G128">
    <cfRule type="expression" dxfId="39" priority="37">
      <formula>$A124="dimanche"</formula>
    </cfRule>
  </conditionalFormatting>
  <conditionalFormatting sqref="F107">
    <cfRule type="expression" dxfId="38" priority="36">
      <formula>$A107="début"</formula>
    </cfRule>
  </conditionalFormatting>
  <conditionalFormatting sqref="F107">
    <cfRule type="expression" dxfId="37" priority="35">
      <formula>$A107="férié"</formula>
    </cfRule>
  </conditionalFormatting>
  <conditionalFormatting sqref="F107">
    <cfRule type="expression" dxfId="36" priority="34">
      <formula>$A107="dimanche"</formula>
    </cfRule>
  </conditionalFormatting>
  <conditionalFormatting sqref="F127">
    <cfRule type="expression" dxfId="35" priority="33">
      <formula>$A127="début"</formula>
    </cfRule>
  </conditionalFormatting>
  <conditionalFormatting sqref="F127">
    <cfRule type="expression" dxfId="34" priority="32">
      <formula>$A127="férié"</formula>
    </cfRule>
  </conditionalFormatting>
  <conditionalFormatting sqref="F127">
    <cfRule type="expression" dxfId="33" priority="31">
      <formula>$A127="dimanche"</formula>
    </cfRule>
  </conditionalFormatting>
  <conditionalFormatting sqref="E111">
    <cfRule type="expression" dxfId="32" priority="30">
      <formula>$A111="début"</formula>
    </cfRule>
  </conditionalFormatting>
  <conditionalFormatting sqref="E111">
    <cfRule type="expression" dxfId="31" priority="29">
      <formula>$A111="férié"</formula>
    </cfRule>
  </conditionalFormatting>
  <conditionalFormatting sqref="E111">
    <cfRule type="expression" dxfId="30" priority="28">
      <formula>$A111="dimanche"</formula>
    </cfRule>
  </conditionalFormatting>
  <conditionalFormatting sqref="H133:H135">
    <cfRule type="expression" dxfId="29" priority="26">
      <formula>$A133="début"</formula>
    </cfRule>
  </conditionalFormatting>
  <conditionalFormatting sqref="H133:H135">
    <cfRule type="expression" dxfId="28" priority="25">
      <formula>$A133="férié"</formula>
    </cfRule>
  </conditionalFormatting>
  <conditionalFormatting sqref="H133:H135">
    <cfRule type="expression" dxfId="27" priority="24">
      <formula>$A133="dimanche"</formula>
    </cfRule>
  </conditionalFormatting>
  <conditionalFormatting sqref="D104:D107">
    <cfRule type="expression" dxfId="26" priority="23">
      <formula>$A104="début"</formula>
    </cfRule>
  </conditionalFormatting>
  <conditionalFormatting sqref="D104:D107">
    <cfRule type="expression" dxfId="25" priority="22">
      <formula>$A104="férié"</formula>
    </cfRule>
  </conditionalFormatting>
  <conditionalFormatting sqref="D104:D107">
    <cfRule type="expression" dxfId="24" priority="21">
      <formula>$A104="dimanche"</formula>
    </cfRule>
  </conditionalFormatting>
  <conditionalFormatting sqref="D110:D114">
    <cfRule type="expression" dxfId="23" priority="20">
      <formula>$A110="début"</formula>
    </cfRule>
  </conditionalFormatting>
  <conditionalFormatting sqref="D110:D114">
    <cfRule type="expression" dxfId="22" priority="19">
      <formula>$A110="férié"</formula>
    </cfRule>
  </conditionalFormatting>
  <conditionalFormatting sqref="D110:D114">
    <cfRule type="expression" dxfId="21" priority="18">
      <formula>$A110="dimanche"</formula>
    </cfRule>
  </conditionalFormatting>
  <conditionalFormatting sqref="D117:D121">
    <cfRule type="expression" dxfId="20" priority="17">
      <formula>$A117="début"</formula>
    </cfRule>
  </conditionalFormatting>
  <conditionalFormatting sqref="D117:D121">
    <cfRule type="expression" dxfId="19" priority="16">
      <formula>$A117="férié"</formula>
    </cfRule>
  </conditionalFormatting>
  <conditionalFormatting sqref="D117:D121">
    <cfRule type="expression" dxfId="18" priority="15">
      <formula>$A117="dimanche"</formula>
    </cfRule>
  </conditionalFormatting>
  <conditionalFormatting sqref="D124:D128">
    <cfRule type="expression" dxfId="17" priority="14">
      <formula>$A124="début"</formula>
    </cfRule>
  </conditionalFormatting>
  <conditionalFormatting sqref="D124:D128">
    <cfRule type="expression" dxfId="16" priority="13">
      <formula>$A124="férié"</formula>
    </cfRule>
  </conditionalFormatting>
  <conditionalFormatting sqref="D124:D128">
    <cfRule type="expression" dxfId="15" priority="12">
      <formula>$A124="dimanche"</formula>
    </cfRule>
  </conditionalFormatting>
  <conditionalFormatting sqref="D133:D135">
    <cfRule type="expression" dxfId="14" priority="11">
      <formula>$A133="début"</formula>
    </cfRule>
  </conditionalFormatting>
  <conditionalFormatting sqref="D133:D135">
    <cfRule type="expression" dxfId="13" priority="10">
      <formula>$A133="férié"</formula>
    </cfRule>
  </conditionalFormatting>
  <conditionalFormatting sqref="D133:D135">
    <cfRule type="expression" dxfId="12" priority="9">
      <formula>$A133="dimanche"</formula>
    </cfRule>
  </conditionalFormatting>
  <conditionalFormatting sqref="E153:F156">
    <cfRule type="expression" dxfId="11" priority="86">
      <formula>$A152="début"</formula>
    </cfRule>
  </conditionalFormatting>
  <conditionalFormatting sqref="E153:F156">
    <cfRule type="expression" dxfId="10" priority="87">
      <formula>$A152="férié"</formula>
    </cfRule>
  </conditionalFormatting>
  <conditionalFormatting sqref="E153:F156">
    <cfRule type="expression" dxfId="9" priority="88">
      <formula>$A152="dimanche"</formula>
    </cfRule>
  </conditionalFormatting>
  <conditionalFormatting sqref="E153:F156">
    <cfRule type="expression" dxfId="8" priority="89">
      <formula>$C152=TODAY()</formula>
    </cfRule>
  </conditionalFormatting>
  <conditionalFormatting sqref="G152:H152">
    <cfRule type="expression" dxfId="7" priority="90">
      <formula>$A153="début"</formula>
    </cfRule>
  </conditionalFormatting>
  <conditionalFormatting sqref="G152:H152">
    <cfRule type="expression" dxfId="6" priority="91">
      <formula>$A153="férié"</formula>
    </cfRule>
  </conditionalFormatting>
  <conditionalFormatting sqref="G152:H152">
    <cfRule type="expression" dxfId="5" priority="92">
      <formula>$A153="dimanche"</formula>
    </cfRule>
  </conditionalFormatting>
  <conditionalFormatting sqref="G152:H152">
    <cfRule type="expression" dxfId="4" priority="93">
      <formula>$C153=TODAY()</formula>
    </cfRule>
  </conditionalFormatting>
  <conditionalFormatting sqref="D152">
    <cfRule type="expression" dxfId="3" priority="94">
      <formula>$A148="début"</formula>
    </cfRule>
  </conditionalFormatting>
  <conditionalFormatting sqref="D152">
    <cfRule type="expression" dxfId="2" priority="95">
      <formula>$A148="férié"</formula>
    </cfRule>
  </conditionalFormatting>
  <conditionalFormatting sqref="D152">
    <cfRule type="expression" dxfId="1" priority="96">
      <formula>$A148="dimanche"</formula>
    </cfRule>
  </conditionalFormatting>
  <conditionalFormatting sqref="D152">
    <cfRule type="expression" dxfId="0" priority="97">
      <formula>$C148=TODAY()</formula>
    </cfRule>
  </conditionalFormatting>
  <printOptions horizontalCentered="1"/>
  <pageMargins left="0.7" right="0.7" top="0.75" bottom="0.75" header="0.3" footer="0.3"/>
  <pageSetup paperSize="9" scale="53" orientation="portrait" r:id="rId1"/>
  <headerFooter alignWithMargins="0">
    <oddFooter>&amp;LPrise du service en semaine : de 17h00 à 8h00
weekend et jour fériés : de 18h00 à 8h00. Prise de consignes le vendredi.</oddFooter>
  </headerFooter>
  <rowBreaks count="1" manualBreakCount="1">
    <brk id="43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de 07 à 12.2018 </vt:lpstr>
      <vt:lpstr>2018</vt:lpstr>
      <vt:lpstr>'2018'!Impression_des_titres</vt:lpstr>
      <vt:lpstr>'de 07 à 12.2018 '!Impression_des_titres</vt:lpstr>
      <vt:lpstr>'2018'!Zone_d_impression</vt:lpstr>
      <vt:lpstr>'de 07 à 12.2018 '!Zone_d_impression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FAUCHERET Aurelien CCH</dc:creator>
  <cp:lastModifiedBy>Utilisateur</cp:lastModifiedBy>
  <cp:lastPrinted>2018-03-08T10:01:49Z</cp:lastPrinted>
  <dcterms:created xsi:type="dcterms:W3CDTF">2017-01-10T06:25:25Z</dcterms:created>
  <dcterms:modified xsi:type="dcterms:W3CDTF">2018-08-27T08:02:33Z</dcterms:modified>
</cp:coreProperties>
</file>