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8" windowWidth="14808" windowHeight="8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I45" i="1" l="1"/>
  <c r="AH45" i="1"/>
  <c r="AG45" i="1"/>
  <c r="AF45" i="1"/>
  <c r="AE45" i="1"/>
  <c r="AD45" i="1"/>
  <c r="AC45" i="1"/>
  <c r="AB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AK44" i="1"/>
  <c r="AJ44" i="1"/>
  <c r="AA44" i="1"/>
  <c r="A44" i="1"/>
  <c r="AK43" i="1"/>
  <c r="AJ43" i="1"/>
  <c r="AA43" i="1"/>
  <c r="A43" i="1"/>
  <c r="AK42" i="1"/>
  <c r="AJ42" i="1"/>
  <c r="AA42" i="1"/>
  <c r="A42" i="1"/>
  <c r="AK41" i="1"/>
  <c r="AJ41" i="1"/>
  <c r="AA41" i="1"/>
  <c r="AJ40" i="1"/>
  <c r="AA40" i="1"/>
  <c r="AK40" i="1" s="1"/>
  <c r="AJ39" i="1"/>
  <c r="AA39" i="1"/>
  <c r="AK39" i="1" s="1"/>
  <c r="AK38" i="1"/>
  <c r="AJ38" i="1"/>
  <c r="AA38" i="1"/>
  <c r="AJ37" i="1"/>
  <c r="AI37" i="1"/>
  <c r="AH37" i="1"/>
  <c r="AG37" i="1"/>
  <c r="AF37" i="1"/>
  <c r="AE37" i="1"/>
  <c r="AD37" i="1"/>
  <c r="AC37" i="1"/>
  <c r="AB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AK36" i="1"/>
  <c r="AJ36" i="1"/>
  <c r="AA36" i="1"/>
  <c r="AK35" i="1"/>
  <c r="AJ35" i="1"/>
  <c r="AA35" i="1"/>
  <c r="AJ34" i="1"/>
  <c r="AA34" i="1"/>
  <c r="AK34" i="1" s="1"/>
  <c r="AJ33" i="1"/>
  <c r="AA33" i="1"/>
  <c r="AK33" i="1" s="1"/>
  <c r="AK32" i="1"/>
  <c r="AJ32" i="1"/>
  <c r="AA32" i="1"/>
  <c r="AK31" i="1"/>
  <c r="AJ31" i="1"/>
  <c r="AA31" i="1"/>
  <c r="AJ30" i="1"/>
  <c r="AA30" i="1"/>
  <c r="AK30" i="1" s="1"/>
  <c r="AI29" i="1"/>
  <c r="AH29" i="1"/>
  <c r="AG29" i="1"/>
  <c r="AF29" i="1"/>
  <c r="AE29" i="1"/>
  <c r="AD29" i="1"/>
  <c r="AC29" i="1"/>
  <c r="AB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AJ28" i="1"/>
  <c r="AA28" i="1"/>
  <c r="AK28" i="1" s="1"/>
  <c r="AJ27" i="1"/>
  <c r="AA27" i="1"/>
  <c r="AK27" i="1" s="1"/>
  <c r="AK26" i="1"/>
  <c r="AJ26" i="1"/>
  <c r="AA26" i="1"/>
  <c r="AK25" i="1"/>
  <c r="AJ25" i="1"/>
  <c r="AA25" i="1"/>
  <c r="AJ24" i="1"/>
  <c r="AA24" i="1"/>
  <c r="AK24" i="1" s="1"/>
  <c r="AJ23" i="1"/>
  <c r="AA23" i="1"/>
  <c r="AA29" i="1" s="1"/>
  <c r="AK22" i="1"/>
  <c r="AJ22" i="1"/>
  <c r="AA22" i="1"/>
  <c r="AJ21" i="1"/>
  <c r="AI21" i="1"/>
  <c r="AH21" i="1"/>
  <c r="AG21" i="1"/>
  <c r="AF21" i="1"/>
  <c r="AE21" i="1"/>
  <c r="AD21" i="1"/>
  <c r="AC21" i="1"/>
  <c r="AB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K20" i="1"/>
  <c r="AJ20" i="1"/>
  <c r="AA20" i="1"/>
  <c r="AK19" i="1"/>
  <c r="AJ19" i="1"/>
  <c r="AA19" i="1"/>
  <c r="AJ18" i="1"/>
  <c r="AA18" i="1"/>
  <c r="AK18" i="1" s="1"/>
  <c r="AJ17" i="1"/>
  <c r="AA17" i="1"/>
  <c r="AK17" i="1" s="1"/>
  <c r="AK16" i="1"/>
  <c r="AJ16" i="1"/>
  <c r="AA16" i="1"/>
  <c r="AK15" i="1"/>
  <c r="AJ15" i="1"/>
  <c r="AA15" i="1"/>
  <c r="AJ14" i="1"/>
  <c r="AA14" i="1"/>
  <c r="AK14" i="1" s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J12" i="1"/>
  <c r="AA12" i="1"/>
  <c r="AK12" i="1" s="1"/>
  <c r="AJ11" i="1"/>
  <c r="AA11" i="1"/>
  <c r="AK11" i="1" s="1"/>
  <c r="AK10" i="1"/>
  <c r="AJ10" i="1"/>
  <c r="AA10" i="1"/>
  <c r="AK9" i="1"/>
  <c r="AJ9" i="1"/>
  <c r="AA9" i="1"/>
  <c r="AJ8" i="1"/>
  <c r="AA8" i="1"/>
  <c r="AK8" i="1" s="1"/>
  <c r="AJ7" i="1"/>
  <c r="AA7" i="1"/>
  <c r="AK7" i="1" s="1"/>
  <c r="B7" i="1"/>
  <c r="A7" i="1" s="1"/>
  <c r="AJ6" i="1"/>
  <c r="AA6" i="1"/>
  <c r="AK6" i="1" s="1"/>
  <c r="B6" i="1"/>
  <c r="A6" i="1"/>
  <c r="B8" i="1" l="1"/>
  <c r="A8" i="1" s="1"/>
  <c r="AK29" i="1"/>
  <c r="AA13" i="1"/>
  <c r="AK13" i="1" s="1"/>
  <c r="AJ13" i="1"/>
  <c r="AJ29" i="1"/>
  <c r="AA45" i="1"/>
  <c r="AK45" i="1" s="1"/>
  <c r="AA21" i="1"/>
  <c r="AK21" i="1" s="1"/>
  <c r="AK23" i="1"/>
  <c r="AA37" i="1"/>
  <c r="AK37" i="1" s="1"/>
  <c r="AJ45" i="1"/>
  <c r="B9" i="1" l="1"/>
  <c r="A9" i="1"/>
  <c r="B10" i="1"/>
  <c r="A10" i="1" l="1"/>
  <c r="B11" i="1"/>
  <c r="A11" i="1" l="1"/>
  <c r="B12" i="1"/>
  <c r="A12" i="1" s="1"/>
  <c r="B14" i="1"/>
  <c r="A14" i="1" l="1"/>
  <c r="B15" i="1"/>
  <c r="A15" i="1" l="1"/>
  <c r="B16" i="1"/>
  <c r="B17" i="1" l="1"/>
  <c r="A16" i="1"/>
  <c r="B18" i="1" l="1"/>
  <c r="A17" i="1"/>
  <c r="A18" i="1" l="1"/>
  <c r="B19" i="1"/>
  <c r="B20" i="1" l="1"/>
  <c r="A19" i="1"/>
  <c r="B22" i="1" l="1"/>
  <c r="A20" i="1"/>
  <c r="B23" i="1" l="1"/>
  <c r="A22" i="1"/>
  <c r="A23" i="1" l="1"/>
  <c r="B24" i="1"/>
  <c r="A24" i="1" l="1"/>
  <c r="B25" i="1"/>
  <c r="B26" i="1" l="1"/>
  <c r="A25" i="1"/>
  <c r="B27" i="1" l="1"/>
  <c r="A26" i="1"/>
  <c r="A27" i="1" l="1"/>
  <c r="B28" i="1"/>
  <c r="A28" i="1" l="1"/>
  <c r="B30" i="1"/>
  <c r="A30" i="1" l="1"/>
  <c r="B31" i="1"/>
  <c r="B32" i="1" l="1"/>
  <c r="A31" i="1"/>
  <c r="B33" i="1" l="1"/>
  <c r="A32" i="1"/>
  <c r="A33" i="1" l="1"/>
  <c r="B34" i="1"/>
  <c r="A34" i="1" l="1"/>
  <c r="B35" i="1"/>
  <c r="B36" i="1" l="1"/>
  <c r="A35" i="1"/>
  <c r="B38" i="1" l="1"/>
  <c r="A36" i="1"/>
  <c r="B39" i="1" l="1"/>
  <c r="A38" i="1"/>
  <c r="A39" i="1" l="1"/>
  <c r="B40" i="1"/>
  <c r="A40" i="1" l="1"/>
  <c r="B41" i="1"/>
  <c r="A41" i="1" s="1"/>
</calcChain>
</file>

<file path=xl/comments1.xml><?xml version="1.0" encoding="utf-8"?>
<comments xmlns="http://schemas.openxmlformats.org/spreadsheetml/2006/main">
  <authors>
    <author>Auteur</author>
  </authors>
  <commentList>
    <comment ref="B3" authorId="0">
      <text>
        <r>
          <rPr>
            <b/>
            <sz val="9"/>
            <color indexed="8"/>
            <rFont val="Tahoma"/>
            <family val="2"/>
          </rPr>
          <t>Modifier la date du début de l'exercice</t>
        </r>
      </text>
    </comment>
    <comment ref="R3" authorId="0">
      <text>
        <r>
          <rPr>
            <b/>
            <sz val="9"/>
            <color indexed="8"/>
            <rFont val="Tahoma"/>
            <family val="2"/>
          </rPr>
          <t xml:space="preserve">Mettre le rayon et le magasin concerné
</t>
        </r>
      </text>
    </comment>
    <comment ref="D5" authorId="0">
      <text>
        <r>
          <rPr>
            <b/>
            <sz val="9"/>
            <color indexed="8"/>
            <rFont val="Tahoma"/>
            <family val="2"/>
          </rPr>
          <t>Entrer les fournisseurs uniquement dans cette feuille ("AVRIL") et ne pas les remplacer en cours d'année</t>
        </r>
      </text>
    </comment>
  </commentList>
</comments>
</file>

<file path=xl/sharedStrings.xml><?xml version="1.0" encoding="utf-8"?>
<sst xmlns="http://schemas.openxmlformats.org/spreadsheetml/2006/main" count="50" uniqueCount="34">
  <si>
    <t>Date début:</t>
  </si>
  <si>
    <t>TRANSFERT DE STOCK SORTIE</t>
  </si>
  <si>
    <t xml:space="preserve">TAUX DE </t>
  </si>
  <si>
    <t>RÉTROCESSION RECUE</t>
  </si>
  <si>
    <t>AVOIR</t>
  </si>
  <si>
    <t>EXTERNE</t>
  </si>
  <si>
    <t>INTERNE</t>
  </si>
  <si>
    <t>Vente prix coûtant</t>
  </si>
  <si>
    <t xml:space="preserve">MARQUE </t>
  </si>
  <si>
    <t>DATE</t>
  </si>
  <si>
    <t>PLATEFORME</t>
  </si>
  <si>
    <t>Quercy</t>
  </si>
  <si>
    <t>Demot</t>
  </si>
  <si>
    <t>Patin</t>
  </si>
  <si>
    <t xml:space="preserve">Lemouzy </t>
  </si>
  <si>
    <t>Barcot</t>
  </si>
  <si>
    <t>Chely</t>
  </si>
  <si>
    <t>Morin</t>
  </si>
  <si>
    <t>Macadam</t>
  </si>
  <si>
    <t>Acadabra</t>
  </si>
  <si>
    <t>Manelphe</t>
  </si>
  <si>
    <t>DIRECT</t>
  </si>
  <si>
    <t>JAURES</t>
  </si>
  <si>
    <t>TRINITE</t>
  </si>
  <si>
    <t>CARNOT</t>
  </si>
  <si>
    <t>TOTAL ACHAT</t>
  </si>
  <si>
    <t>BOUCHERIE</t>
  </si>
  <si>
    <t>TRAITEUR</t>
  </si>
  <si>
    <t>RESTAURATION</t>
  </si>
  <si>
    <t>CA HT</t>
  </si>
  <si>
    <t>CA TTC</t>
  </si>
  <si>
    <t>HORS STOCK</t>
  </si>
  <si>
    <t>TOTAL SEMAINE</t>
  </si>
  <si>
    <t>FRUITS &amp; LÉGUMES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</si>
</sst>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€&quot;;[Red]\-#,##0.00&quot; €&quot;"/>
    <numFmt numFmtId="165" formatCode="d/m;@"/>
    <numFmt numFmtId="166" formatCode="d\-mmm;@"/>
  </numFmts>
  <fonts count="9" x14ac:knownFonts="1">
    <font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3"/>
      <color indexed="8"/>
      <name val="Calibri"/>
      <family val="2"/>
    </font>
    <font>
      <b/>
      <sz val="13"/>
      <color indexed="10"/>
      <name val="Calibri"/>
      <family val="2"/>
    </font>
    <font>
      <b/>
      <sz val="11"/>
      <color indexed="46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56"/>
        <bgColor indexed="62"/>
      </patternFill>
    </fill>
    <fill>
      <patternFill patternType="solid">
        <fgColor indexed="8"/>
        <bgColor indexed="58"/>
      </patternFill>
    </fill>
    <fill>
      <patternFill patternType="solid">
        <fgColor indexed="44"/>
        <bgColor indexed="31"/>
      </patternFill>
    </fill>
    <fill>
      <patternFill patternType="solid">
        <fgColor indexed="46"/>
        <bgColor indexed="24"/>
      </patternFill>
    </fill>
    <fill>
      <patternFill patternType="solid">
        <fgColor indexed="30"/>
        <bgColor indexed="21"/>
      </patternFill>
    </fill>
    <fill>
      <patternFill patternType="solid">
        <fgColor indexed="55"/>
        <bgColor indexed="24"/>
      </patternFill>
    </fill>
    <fill>
      <patternFill patternType="solid">
        <fgColor indexed="22"/>
        <bgColor indexed="31"/>
      </patternFill>
    </fill>
    <fill>
      <patternFill patternType="solid">
        <fgColor indexed="11"/>
        <bgColor indexed="49"/>
      </patternFill>
    </fill>
  </fills>
  <borders count="3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/>
    </xf>
    <xf numFmtId="0" fontId="7" fillId="5" borderId="3" xfId="0" applyFont="1" applyFill="1" applyBorder="1" applyAlignment="1" applyProtection="1">
      <alignment horizontal="center" vertical="center"/>
      <protection locked="0"/>
    </xf>
    <xf numFmtId="0" fontId="7" fillId="7" borderId="6" xfId="0" applyFont="1" applyFill="1" applyBorder="1" applyAlignment="1" applyProtection="1">
      <alignment horizontal="center" vertical="center"/>
      <protection locked="0"/>
    </xf>
    <xf numFmtId="0" fontId="7" fillId="7" borderId="7" xfId="0" applyFont="1" applyFill="1" applyBorder="1" applyAlignment="1" applyProtection="1">
      <alignment horizontal="center" vertical="center"/>
      <protection locked="0"/>
    </xf>
    <xf numFmtId="0" fontId="7" fillId="7" borderId="8" xfId="0" applyFont="1" applyFill="1" applyBorder="1" applyAlignment="1" applyProtection="1">
      <alignment horizontal="center" vertical="center"/>
      <protection locked="0"/>
    </xf>
    <xf numFmtId="0" fontId="7" fillId="7" borderId="9" xfId="0" applyFont="1" applyFill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7" xfId="0" applyFont="1" applyFill="1" applyBorder="1" applyAlignment="1" applyProtection="1">
      <alignment horizontal="center" vertical="center"/>
      <protection locked="0"/>
    </xf>
    <xf numFmtId="0" fontId="7" fillId="4" borderId="8" xfId="0" applyFont="1" applyFill="1" applyBorder="1" applyAlignment="1" applyProtection="1">
      <alignment horizontal="center" vertical="center"/>
      <protection locked="0"/>
    </xf>
    <xf numFmtId="0" fontId="7" fillId="5" borderId="11" xfId="0" applyFont="1" applyFill="1" applyBorder="1" applyAlignment="1" applyProtection="1">
      <alignment horizontal="center" vertical="center"/>
      <protection locked="0"/>
    </xf>
    <xf numFmtId="0" fontId="7" fillId="7" borderId="12" xfId="0" applyFont="1" applyFill="1" applyBorder="1" applyAlignment="1" applyProtection="1">
      <alignment horizontal="center" vertical="center"/>
      <protection locked="0"/>
    </xf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7" borderId="13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16" fontId="0" fillId="0" borderId="15" xfId="0" applyNumberFormat="1" applyBorder="1" applyAlignment="1">
      <alignment horizontal="center" vertical="center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64" fontId="0" fillId="8" borderId="17" xfId="0" applyNumberFormat="1" applyFill="1" applyBorder="1" applyAlignment="1" applyProtection="1">
      <alignment horizontal="right" vertical="center"/>
      <protection locked="0"/>
    </xf>
    <xf numFmtId="164" fontId="0" fillId="8" borderId="18" xfId="0" applyNumberFormat="1" applyFill="1" applyBorder="1" applyAlignment="1" applyProtection="1">
      <alignment horizontal="right" vertical="center"/>
      <protection locked="0"/>
    </xf>
    <xf numFmtId="164" fontId="0" fillId="5" borderId="5" xfId="0" applyNumberFormat="1" applyFill="1" applyBorder="1" applyAlignment="1" applyProtection="1">
      <alignment horizontal="right" vertical="center"/>
      <protection locked="0"/>
    </xf>
    <xf numFmtId="164" fontId="0" fillId="8" borderId="0" xfId="0" applyNumberFormat="1" applyFill="1" applyAlignment="1">
      <alignment horizontal="right" vertical="center"/>
    </xf>
    <xf numFmtId="164" fontId="0" fillId="4" borderId="17" xfId="0" applyNumberFormat="1" applyFill="1" applyBorder="1" applyAlignment="1" applyProtection="1">
      <alignment horizontal="right" vertical="center"/>
      <protection locked="0"/>
    </xf>
    <xf numFmtId="164" fontId="0" fillId="4" borderId="18" xfId="0" applyNumberFormat="1" applyFill="1" applyBorder="1" applyAlignment="1" applyProtection="1">
      <alignment horizontal="right" vertical="center"/>
      <protection locked="0"/>
    </xf>
    <xf numFmtId="164" fontId="0" fillId="4" borderId="4" xfId="0" applyNumberFormat="1" applyFill="1" applyBorder="1" applyAlignment="1" applyProtection="1">
      <alignment horizontal="right" vertical="center"/>
      <protection locked="0"/>
    </xf>
    <xf numFmtId="164" fontId="0" fillId="0" borderId="19" xfId="0" applyNumberFormat="1" applyBorder="1" applyAlignment="1" applyProtection="1">
      <alignment horizontal="right" vertical="center"/>
      <protection locked="0"/>
    </xf>
    <xf numFmtId="164" fontId="0" fillId="0" borderId="18" xfId="0" applyNumberFormat="1" applyBorder="1" applyAlignment="1" applyProtection="1">
      <alignment horizontal="right" vertical="center"/>
      <protection locked="0"/>
    </xf>
    <xf numFmtId="164" fontId="0" fillId="0" borderId="20" xfId="0" applyNumberFormat="1" applyBorder="1" applyAlignment="1" applyProtection="1">
      <alignment horizontal="right" vertical="center"/>
      <protection locked="0"/>
    </xf>
    <xf numFmtId="164" fontId="0" fillId="0" borderId="16" xfId="0" applyNumberFormat="1" applyBorder="1" applyAlignment="1" applyProtection="1">
      <alignment horizontal="right" vertical="center"/>
      <protection locked="0"/>
    </xf>
    <xf numFmtId="164" fontId="0" fillId="8" borderId="5" xfId="0" applyNumberFormat="1" applyFill="1" applyBorder="1" applyAlignment="1" applyProtection="1">
      <alignment horizontal="right" vertical="center"/>
      <protection locked="0"/>
    </xf>
    <xf numFmtId="164" fontId="0" fillId="8" borderId="16" xfId="0" applyNumberFormat="1" applyFill="1" applyBorder="1" applyAlignment="1">
      <alignment horizontal="right" vertical="center"/>
    </xf>
    <xf numFmtId="10" fontId="0" fillId="9" borderId="5" xfId="0" applyNumberFormat="1" applyFill="1" applyBorder="1" applyAlignment="1">
      <alignment horizontal="center" vertical="center"/>
    </xf>
    <xf numFmtId="0" fontId="0" fillId="0" borderId="21" xfId="0" applyBorder="1" applyAlignment="1">
      <alignment vertical="center"/>
    </xf>
    <xf numFmtId="16" fontId="0" fillId="0" borderId="22" xfId="0" applyNumberFormat="1" applyBorder="1" applyAlignment="1">
      <alignment horizontal="center" vertical="center"/>
    </xf>
    <xf numFmtId="164" fontId="0" fillId="8" borderId="23" xfId="0" applyNumberFormat="1" applyFill="1" applyBorder="1" applyAlignment="1" applyProtection="1">
      <alignment horizontal="right" vertical="center"/>
      <protection locked="0"/>
    </xf>
    <xf numFmtId="164" fontId="0" fillId="8" borderId="0" xfId="0" applyNumberFormat="1" applyFill="1" applyAlignment="1" applyProtection="1">
      <alignment horizontal="right" vertical="center"/>
      <protection locked="0"/>
    </xf>
    <xf numFmtId="164" fontId="0" fillId="4" borderId="23" xfId="0" applyNumberFormat="1" applyFill="1" applyBorder="1" applyAlignment="1" applyProtection="1">
      <alignment horizontal="right" vertical="center"/>
      <protection locked="0"/>
    </xf>
    <xf numFmtId="164" fontId="0" fillId="4" borderId="0" xfId="0" applyNumberFormat="1" applyFill="1" applyAlignment="1" applyProtection="1">
      <alignment horizontal="right" vertical="center"/>
      <protection locked="0"/>
    </xf>
    <xf numFmtId="164" fontId="0" fillId="4" borderId="16" xfId="0" applyNumberFormat="1" applyFill="1" applyBorder="1" applyAlignment="1" applyProtection="1">
      <alignment horizontal="right" vertical="center"/>
      <protection locked="0"/>
    </xf>
    <xf numFmtId="164" fontId="0" fillId="0" borderId="24" xfId="0" applyNumberFormat="1" applyBorder="1" applyAlignment="1" applyProtection="1">
      <alignment horizontal="right" vertical="center"/>
      <protection locked="0"/>
    </xf>
    <xf numFmtId="164" fontId="0" fillId="0" borderId="25" xfId="0" applyNumberFormat="1" applyBorder="1" applyAlignment="1" applyProtection="1">
      <alignment horizontal="right" vertical="center"/>
      <protection locked="0"/>
    </xf>
    <xf numFmtId="0" fontId="0" fillId="0" borderId="26" xfId="0" applyBorder="1" applyAlignment="1">
      <alignment vertical="center"/>
    </xf>
    <xf numFmtId="16" fontId="0" fillId="0" borderId="27" xfId="0" applyNumberFormat="1" applyBorder="1" applyAlignment="1">
      <alignment horizontal="center" vertical="center"/>
    </xf>
    <xf numFmtId="164" fontId="0" fillId="8" borderId="28" xfId="0" applyNumberFormat="1" applyFill="1" applyBorder="1" applyAlignment="1" applyProtection="1">
      <alignment horizontal="right" vertical="center"/>
      <protection locked="0"/>
    </xf>
    <xf numFmtId="164" fontId="0" fillId="8" borderId="29" xfId="0" applyNumberFormat="1" applyFill="1" applyBorder="1" applyAlignment="1" applyProtection="1">
      <alignment horizontal="right" vertical="center"/>
      <protection locked="0"/>
    </xf>
    <xf numFmtId="164" fontId="0" fillId="4" borderId="28" xfId="0" applyNumberFormat="1" applyFill="1" applyBorder="1" applyAlignment="1" applyProtection="1">
      <alignment horizontal="right" vertical="center"/>
      <protection locked="0"/>
    </xf>
    <xf numFmtId="164" fontId="0" fillId="4" borderId="29" xfId="0" applyNumberFormat="1" applyFill="1" applyBorder="1" applyAlignment="1" applyProtection="1">
      <alignment horizontal="right" vertical="center"/>
      <protection locked="0"/>
    </xf>
    <xf numFmtId="164" fontId="0" fillId="4" borderId="30" xfId="0" applyNumberFormat="1" applyFill="1" applyBorder="1" applyAlignment="1" applyProtection="1">
      <alignment horizontal="right" vertical="center"/>
      <protection locked="0"/>
    </xf>
    <xf numFmtId="164" fontId="0" fillId="0" borderId="31" xfId="0" applyNumberFormat="1" applyBorder="1" applyAlignment="1" applyProtection="1">
      <alignment horizontal="right" vertical="center"/>
      <protection locked="0"/>
    </xf>
    <xf numFmtId="164" fontId="0" fillId="0" borderId="29" xfId="0" applyNumberFormat="1" applyBorder="1" applyAlignment="1" applyProtection="1">
      <alignment horizontal="right" vertical="center"/>
      <protection locked="0"/>
    </xf>
    <xf numFmtId="164" fontId="0" fillId="0" borderId="32" xfId="0" applyNumberFormat="1" applyBorder="1" applyAlignment="1" applyProtection="1">
      <alignment horizontal="right" vertical="center"/>
      <protection locked="0"/>
    </xf>
    <xf numFmtId="165" fontId="7" fillId="7" borderId="30" xfId="0" applyNumberFormat="1" applyFont="1" applyFill="1" applyBorder="1" applyAlignment="1">
      <alignment horizontal="center" vertical="center"/>
    </xf>
    <xf numFmtId="164" fontId="7" fillId="7" borderId="3" xfId="0" applyNumberFormat="1" applyFont="1" applyFill="1" applyBorder="1" applyAlignment="1">
      <alignment horizontal="right" vertical="center"/>
    </xf>
    <xf numFmtId="164" fontId="7" fillId="7" borderId="6" xfId="0" applyNumberFormat="1" applyFont="1" applyFill="1" applyBorder="1" applyAlignment="1">
      <alignment horizontal="right" vertical="center"/>
    </xf>
    <xf numFmtId="164" fontId="7" fillId="7" borderId="7" xfId="0" applyNumberFormat="1" applyFont="1" applyFill="1" applyBorder="1" applyAlignment="1">
      <alignment horizontal="right" vertical="center"/>
    </xf>
    <xf numFmtId="164" fontId="7" fillId="7" borderId="9" xfId="0" applyNumberFormat="1" applyFont="1" applyFill="1" applyBorder="1" applyAlignment="1">
      <alignment horizontal="right" vertical="center"/>
    </xf>
    <xf numFmtId="164" fontId="7" fillId="4" borderId="6" xfId="0" applyNumberFormat="1" applyFont="1" applyFill="1" applyBorder="1" applyAlignment="1">
      <alignment horizontal="right" vertical="center"/>
    </xf>
    <xf numFmtId="164" fontId="7" fillId="4" borderId="7" xfId="0" applyNumberFormat="1" applyFont="1" applyFill="1" applyBorder="1" applyAlignment="1">
      <alignment horizontal="right" vertical="center"/>
    </xf>
    <xf numFmtId="164" fontId="7" fillId="4" borderId="8" xfId="0" applyNumberFormat="1" applyFont="1" applyFill="1" applyBorder="1" applyAlignment="1">
      <alignment horizontal="right" vertical="center"/>
    </xf>
    <xf numFmtId="164" fontId="7" fillId="7" borderId="1" xfId="0" applyNumberFormat="1" applyFont="1" applyFill="1" applyBorder="1" applyAlignment="1">
      <alignment horizontal="right" vertical="center"/>
    </xf>
    <xf numFmtId="164" fontId="7" fillId="7" borderId="12" xfId="0" applyNumberFormat="1" applyFont="1" applyFill="1" applyBorder="1" applyAlignment="1">
      <alignment horizontal="right" vertical="center"/>
    </xf>
    <xf numFmtId="164" fontId="7" fillId="4" borderId="9" xfId="0" applyNumberFormat="1" applyFont="1" applyFill="1" applyBorder="1" applyAlignment="1">
      <alignment horizontal="right" vertical="center"/>
    </xf>
    <xf numFmtId="164" fontId="7" fillId="0" borderId="12" xfId="0" applyNumberFormat="1" applyFont="1" applyBorder="1" applyAlignment="1">
      <alignment horizontal="right" vertical="center"/>
    </xf>
    <xf numFmtId="164" fontId="7" fillId="0" borderId="8" xfId="0" applyNumberFormat="1" applyFont="1" applyBorder="1" applyAlignment="1">
      <alignment horizontal="right" vertical="center"/>
    </xf>
    <xf numFmtId="164" fontId="7" fillId="0" borderId="9" xfId="0" applyNumberFormat="1" applyFont="1" applyBorder="1" applyAlignment="1">
      <alignment horizontal="right" vertical="center"/>
    </xf>
    <xf numFmtId="164" fontId="7" fillId="0" borderId="13" xfId="0" applyNumberFormat="1" applyFont="1" applyBorder="1" applyAlignment="1">
      <alignment horizontal="right" vertical="center"/>
    </xf>
    <xf numFmtId="10" fontId="6" fillId="3" borderId="1" xfId="0" applyNumberFormat="1" applyFont="1" applyFill="1" applyBorder="1" applyAlignment="1">
      <alignment horizontal="center" vertical="center"/>
    </xf>
    <xf numFmtId="166" fontId="7" fillId="7" borderId="13" xfId="0" applyNumberFormat="1" applyFont="1" applyFill="1" applyBorder="1" applyAlignment="1">
      <alignment horizontal="center" vertical="center"/>
    </xf>
    <xf numFmtId="0" fontId="0" fillId="0" borderId="33" xfId="0" applyBorder="1" applyAlignment="1">
      <alignment vertical="center"/>
    </xf>
    <xf numFmtId="0" fontId="0" fillId="0" borderId="34" xfId="0" applyBorder="1" applyAlignment="1">
      <alignment vertical="center"/>
    </xf>
    <xf numFmtId="0" fontId="0" fillId="0" borderId="35" xfId="0" applyBorder="1" applyAlignment="1">
      <alignment vertical="center"/>
    </xf>
    <xf numFmtId="164" fontId="7" fillId="0" borderId="0" xfId="0" applyNumberFormat="1" applyFont="1" applyAlignment="1" applyProtection="1">
      <alignment horizontal="right" vertical="center"/>
      <protection locked="0"/>
    </xf>
    <xf numFmtId="0" fontId="7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condense val="0"/>
        <extend val="0"/>
        <sz val="11"/>
        <color indexed="9"/>
      </font>
    </dxf>
    <dxf>
      <font>
        <b val="0"/>
        <condense val="0"/>
        <extend val="0"/>
        <sz val="11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45"/>
  <sheetViews>
    <sheetView tabSelected="1" topLeftCell="A10" zoomScale="70" zoomScaleNormal="70" workbookViewId="0">
      <selection activeCell="R43" sqref="R43"/>
    </sheetView>
  </sheetViews>
  <sheetFormatPr baseColWidth="10" defaultColWidth="8.88671875" defaultRowHeight="14.4" x14ac:dyDescent="0.3"/>
  <sheetData>
    <row r="1" spans="1:37" x14ac:dyDescent="0.3">
      <c r="A1" s="1" t="s">
        <v>33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</row>
    <row r="2" spans="1:37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37" ht="18" thickBot="1" x14ac:dyDescent="0.35">
      <c r="A3" s="2" t="s">
        <v>0</v>
      </c>
      <c r="B3" s="3">
        <v>43647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5"/>
      <c r="AB3" s="6" t="s">
        <v>1</v>
      </c>
      <c r="AC3" s="6"/>
      <c r="AD3" s="6"/>
      <c r="AE3" s="6"/>
      <c r="AF3" s="6"/>
      <c r="AG3" s="6"/>
      <c r="AH3" s="6"/>
      <c r="AI3" s="4"/>
      <c r="AJ3" s="4"/>
      <c r="AK3" s="7" t="s">
        <v>2</v>
      </c>
    </row>
    <row r="4" spans="1:37" ht="15" thickBot="1" x14ac:dyDescent="0.35">
      <c r="A4" s="8"/>
      <c r="B4" s="9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1" t="s">
        <v>3</v>
      </c>
      <c r="X4" s="11"/>
      <c r="Y4" s="11"/>
      <c r="Z4" s="12" t="s">
        <v>4</v>
      </c>
      <c r="AA4" s="10"/>
      <c r="AB4" s="13" t="s">
        <v>5</v>
      </c>
      <c r="AC4" s="13"/>
      <c r="AD4" s="13"/>
      <c r="AE4" s="14" t="s">
        <v>6</v>
      </c>
      <c r="AF4" s="14"/>
      <c r="AG4" s="14"/>
      <c r="AH4" s="15" t="s">
        <v>7</v>
      </c>
      <c r="AI4" s="10"/>
      <c r="AJ4" s="10"/>
      <c r="AK4" s="16" t="s">
        <v>8</v>
      </c>
    </row>
    <row r="5" spans="1:37" ht="15" thickBot="1" x14ac:dyDescent="0.35">
      <c r="A5" s="8"/>
      <c r="B5" s="17" t="s">
        <v>9</v>
      </c>
      <c r="C5" s="18" t="s">
        <v>10</v>
      </c>
      <c r="D5" s="19" t="s">
        <v>11</v>
      </c>
      <c r="E5" s="20" t="s">
        <v>12</v>
      </c>
      <c r="F5" s="20" t="s">
        <v>13</v>
      </c>
      <c r="G5" s="20" t="s">
        <v>14</v>
      </c>
      <c r="H5" s="20" t="s">
        <v>15</v>
      </c>
      <c r="I5" s="20" t="s">
        <v>16</v>
      </c>
      <c r="J5" s="20" t="s">
        <v>17</v>
      </c>
      <c r="K5" s="20" t="s">
        <v>18</v>
      </c>
      <c r="L5" s="20" t="s">
        <v>19</v>
      </c>
      <c r="M5" s="20" t="s">
        <v>20</v>
      </c>
      <c r="N5" s="20" t="s">
        <v>21</v>
      </c>
      <c r="O5" s="20" t="s">
        <v>21</v>
      </c>
      <c r="P5" s="20" t="s">
        <v>21</v>
      </c>
      <c r="Q5" s="20" t="s">
        <v>21</v>
      </c>
      <c r="R5" s="20" t="s">
        <v>21</v>
      </c>
      <c r="S5" s="21" t="s">
        <v>21</v>
      </c>
      <c r="T5" s="21" t="s">
        <v>21</v>
      </c>
      <c r="U5" s="21" t="s">
        <v>21</v>
      </c>
      <c r="V5" s="22" t="s">
        <v>21</v>
      </c>
      <c r="W5" s="23" t="s">
        <v>22</v>
      </c>
      <c r="X5" s="24" t="s">
        <v>23</v>
      </c>
      <c r="Y5" s="25" t="s">
        <v>24</v>
      </c>
      <c r="Z5" s="26" t="s">
        <v>10</v>
      </c>
      <c r="AA5" s="27" t="s">
        <v>25</v>
      </c>
      <c r="AB5" s="23" t="s">
        <v>22</v>
      </c>
      <c r="AC5" s="24" t="s">
        <v>23</v>
      </c>
      <c r="AD5" s="25" t="s">
        <v>24</v>
      </c>
      <c r="AE5" s="28" t="s">
        <v>26</v>
      </c>
      <c r="AF5" s="29" t="s">
        <v>27</v>
      </c>
      <c r="AG5" s="30" t="s">
        <v>28</v>
      </c>
      <c r="AH5" s="15"/>
      <c r="AI5" s="31" t="s">
        <v>29</v>
      </c>
      <c r="AJ5" s="32" t="s">
        <v>30</v>
      </c>
      <c r="AK5" s="33" t="s">
        <v>31</v>
      </c>
    </row>
    <row r="6" spans="1:37" x14ac:dyDescent="0.3">
      <c r="A6" s="34" t="str">
        <f>IF(B6&lt;&gt;"","Lundi","")</f>
        <v>Lundi</v>
      </c>
      <c r="B6" s="35">
        <f>IF(CHOOSE(WEEKDAY($B$3),"Dimanche","Lundi","Mardi","Mercredi","Jeudi","Vendredi","Samedi")="Lundi",B3,"")</f>
        <v>43647</v>
      </c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8"/>
      <c r="X6" s="39"/>
      <c r="Y6" s="39"/>
      <c r="Z6" s="40"/>
      <c r="AA6" s="41">
        <f t="shared" ref="AA6:AA12" si="0">SUM(C6:Y6)-Z6</f>
        <v>0</v>
      </c>
      <c r="AB6" s="42"/>
      <c r="AC6" s="43"/>
      <c r="AD6" s="44"/>
      <c r="AE6" s="45"/>
      <c r="AF6" s="46"/>
      <c r="AG6" s="47"/>
      <c r="AH6" s="48"/>
      <c r="AI6" s="49"/>
      <c r="AJ6" s="50">
        <f t="shared" ref="AJ6:AJ45" si="1">AI6*1.055</f>
        <v>0</v>
      </c>
      <c r="AK6" s="51" t="e">
        <f t="shared" ref="AK6:AK45" si="2">(AI6-AA6)/AI6</f>
        <v>#DIV/0!</v>
      </c>
    </row>
    <row r="7" spans="1:37" x14ac:dyDescent="0.3">
      <c r="A7" s="52" t="str">
        <f>IF(B7&lt;&gt;"","Mardi","")</f>
        <v>Mardi</v>
      </c>
      <c r="B7" s="53">
        <f>IF(CHOOSE(WEEKDAY($B$3),"Dimanche","Lundi","Mardi","Mercredi","Jeudi","Vendredi","Samedi")="Mardi",$B$3,B6+1)</f>
        <v>43648</v>
      </c>
      <c r="C7" s="36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54"/>
      <c r="X7" s="55"/>
      <c r="Y7" s="55"/>
      <c r="Z7" s="40"/>
      <c r="AA7" s="41">
        <f t="shared" si="0"/>
        <v>0</v>
      </c>
      <c r="AB7" s="56"/>
      <c r="AC7" s="57"/>
      <c r="AD7" s="58"/>
      <c r="AE7" s="59"/>
      <c r="AF7" s="37"/>
      <c r="AG7" s="60"/>
      <c r="AH7" s="48"/>
      <c r="AI7" s="49"/>
      <c r="AJ7" s="50">
        <f t="shared" si="1"/>
        <v>0</v>
      </c>
      <c r="AK7" s="51" t="e">
        <f t="shared" si="2"/>
        <v>#DIV/0!</v>
      </c>
    </row>
    <row r="8" spans="1:37" x14ac:dyDescent="0.3">
      <c r="A8" s="52" t="str">
        <f>IF(B8&lt;&gt;"","Mercredi","")</f>
        <v>Mercredi</v>
      </c>
      <c r="B8" s="53">
        <f>IF(CHOOSE(WEEKDAY($B$3),"Dimanche","Lundi","Mardi","Mercredi","Jeudi","Vendredi","Samedi")="Mercredi",$B$3,B7+1)</f>
        <v>43649</v>
      </c>
      <c r="C8" s="36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54"/>
      <c r="X8" s="55"/>
      <c r="Y8" s="55"/>
      <c r="Z8" s="40"/>
      <c r="AA8" s="41">
        <f t="shared" si="0"/>
        <v>0</v>
      </c>
      <c r="AB8" s="56"/>
      <c r="AC8" s="57"/>
      <c r="AD8" s="58"/>
      <c r="AE8" s="59"/>
      <c r="AF8" s="37"/>
      <c r="AG8" s="60"/>
      <c r="AH8" s="48"/>
      <c r="AI8" s="49"/>
      <c r="AJ8" s="50">
        <f t="shared" si="1"/>
        <v>0</v>
      </c>
      <c r="AK8" s="51" t="e">
        <f t="shared" si="2"/>
        <v>#DIV/0!</v>
      </c>
    </row>
    <row r="9" spans="1:37" x14ac:dyDescent="0.3">
      <c r="A9" s="52" t="str">
        <f>IF(B9&lt;&gt;"","Jeudi","")</f>
        <v>Jeudi</v>
      </c>
      <c r="B9" s="53">
        <f>IF(CHOOSE(WEEKDAY($B$3),"Dimanche","Lundi","Mardi","Mercredi","Jeudi","Vendredi","Samedi")="Jeudi",$B$3,B8+1)</f>
        <v>43650</v>
      </c>
      <c r="C9" s="36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54"/>
      <c r="X9" s="55"/>
      <c r="Y9" s="55"/>
      <c r="Z9" s="40"/>
      <c r="AA9" s="41">
        <f t="shared" si="0"/>
        <v>0</v>
      </c>
      <c r="AB9" s="56"/>
      <c r="AC9" s="57"/>
      <c r="AD9" s="58"/>
      <c r="AE9" s="59"/>
      <c r="AF9" s="37"/>
      <c r="AG9" s="60"/>
      <c r="AH9" s="48"/>
      <c r="AI9" s="49"/>
      <c r="AJ9" s="50">
        <f t="shared" si="1"/>
        <v>0</v>
      </c>
      <c r="AK9" s="51" t="e">
        <f t="shared" si="2"/>
        <v>#DIV/0!</v>
      </c>
    </row>
    <row r="10" spans="1:37" x14ac:dyDescent="0.3">
      <c r="A10" s="52" t="str">
        <f>IF(B10&lt;&gt;"","Vendredi","")</f>
        <v>Vendredi</v>
      </c>
      <c r="B10" s="53">
        <f>IF(CHOOSE(WEEKDAY($B$3),"Dimanche","Lundi","Mardi","Mercredi","Jeudi","Vendredi","Samedi")="Vendredi",$B$3,B9+1)</f>
        <v>43651</v>
      </c>
      <c r="C10" s="36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54"/>
      <c r="X10" s="55"/>
      <c r="Y10" s="55"/>
      <c r="Z10" s="40"/>
      <c r="AA10" s="41">
        <f t="shared" si="0"/>
        <v>0</v>
      </c>
      <c r="AB10" s="56"/>
      <c r="AC10" s="57"/>
      <c r="AD10" s="58"/>
      <c r="AE10" s="59"/>
      <c r="AF10" s="37"/>
      <c r="AG10" s="60"/>
      <c r="AH10" s="48"/>
      <c r="AI10" s="49"/>
      <c r="AJ10" s="50">
        <f t="shared" si="1"/>
        <v>0</v>
      </c>
      <c r="AK10" s="51" t="e">
        <f t="shared" si="2"/>
        <v>#DIV/0!</v>
      </c>
    </row>
    <row r="11" spans="1:37" x14ac:dyDescent="0.3">
      <c r="A11" s="52" t="str">
        <f>IF(B11&lt;&gt;"","Samedi","")</f>
        <v>Samedi</v>
      </c>
      <c r="B11" s="53">
        <f>IF(CHOOSE(WEEKDAY($B$3),"Dimanche","Lundi","Mardi","Mercredi","Jeudi","Vendredi","Samedi")="Samedi",$B$3,B10+1)</f>
        <v>43652</v>
      </c>
      <c r="C11" s="36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54"/>
      <c r="X11" s="55"/>
      <c r="Y11" s="55"/>
      <c r="Z11" s="40"/>
      <c r="AA11" s="41">
        <f t="shared" si="0"/>
        <v>0</v>
      </c>
      <c r="AB11" s="56"/>
      <c r="AC11" s="57"/>
      <c r="AD11" s="58"/>
      <c r="AE11" s="59"/>
      <c r="AF11" s="37"/>
      <c r="AG11" s="60"/>
      <c r="AH11" s="48"/>
      <c r="AI11" s="49"/>
      <c r="AJ11" s="50">
        <f t="shared" si="1"/>
        <v>0</v>
      </c>
      <c r="AK11" s="51" t="e">
        <f t="shared" si="2"/>
        <v>#DIV/0!</v>
      </c>
    </row>
    <row r="12" spans="1:37" ht="15" thickBot="1" x14ac:dyDescent="0.35">
      <c r="A12" s="61" t="str">
        <f>IF(B12&lt;&gt;"","Dimanche","")</f>
        <v>Dimanche</v>
      </c>
      <c r="B12" s="62">
        <f>IF(CHOOSE(WEEKDAY($B$3),"Dimanche","Lundi","Mardi","Mercredi","Jeudi","Vendredi","Samedi")="Dimanche",$B$3,B11+1)</f>
        <v>43653</v>
      </c>
      <c r="C12" s="36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63"/>
      <c r="X12" s="64"/>
      <c r="Y12" s="64"/>
      <c r="Z12" s="40"/>
      <c r="AA12" s="41">
        <f t="shared" si="0"/>
        <v>0</v>
      </c>
      <c r="AB12" s="65"/>
      <c r="AC12" s="66"/>
      <c r="AD12" s="67"/>
      <c r="AE12" s="68"/>
      <c r="AF12" s="69"/>
      <c r="AG12" s="70"/>
      <c r="AH12" s="48"/>
      <c r="AI12" s="49"/>
      <c r="AJ12" s="50">
        <f t="shared" si="1"/>
        <v>0</v>
      </c>
      <c r="AK12" s="51" t="e">
        <f t="shared" si="2"/>
        <v>#DIV/0!</v>
      </c>
    </row>
    <row r="13" spans="1:37" ht="15" thickBot="1" x14ac:dyDescent="0.35">
      <c r="A13" s="71" t="s">
        <v>32</v>
      </c>
      <c r="B13" s="71"/>
      <c r="C13" s="72">
        <f t="shared" ref="C13:AI13" si="3">SUM(C6:C12)</f>
        <v>0</v>
      </c>
      <c r="D13" s="73">
        <f t="shared" si="3"/>
        <v>0</v>
      </c>
      <c r="E13" s="74">
        <f t="shared" si="3"/>
        <v>0</v>
      </c>
      <c r="F13" s="74">
        <f t="shared" si="3"/>
        <v>0</v>
      </c>
      <c r="G13" s="74">
        <f t="shared" si="3"/>
        <v>0</v>
      </c>
      <c r="H13" s="74">
        <f t="shared" si="3"/>
        <v>0</v>
      </c>
      <c r="I13" s="74">
        <f t="shared" si="3"/>
        <v>0</v>
      </c>
      <c r="J13" s="74">
        <f t="shared" si="3"/>
        <v>0</v>
      </c>
      <c r="K13" s="74">
        <f t="shared" si="3"/>
        <v>0</v>
      </c>
      <c r="L13" s="74">
        <f t="shared" si="3"/>
        <v>0</v>
      </c>
      <c r="M13" s="74">
        <f t="shared" si="3"/>
        <v>0</v>
      </c>
      <c r="N13" s="74">
        <f t="shared" si="3"/>
        <v>0</v>
      </c>
      <c r="O13" s="74">
        <f t="shared" si="3"/>
        <v>0</v>
      </c>
      <c r="P13" s="74">
        <f t="shared" si="3"/>
        <v>0</v>
      </c>
      <c r="Q13" s="74">
        <f t="shared" si="3"/>
        <v>0</v>
      </c>
      <c r="R13" s="74">
        <f t="shared" si="3"/>
        <v>0</v>
      </c>
      <c r="S13" s="74">
        <f t="shared" si="3"/>
        <v>0</v>
      </c>
      <c r="T13" s="74">
        <f t="shared" si="3"/>
        <v>0</v>
      </c>
      <c r="U13" s="74">
        <f t="shared" si="3"/>
        <v>0</v>
      </c>
      <c r="V13" s="75">
        <f t="shared" si="3"/>
        <v>0</v>
      </c>
      <c r="W13" s="76">
        <f t="shared" si="3"/>
        <v>0</v>
      </c>
      <c r="X13" s="77">
        <f t="shared" si="3"/>
        <v>0</v>
      </c>
      <c r="Y13" s="78">
        <f t="shared" si="3"/>
        <v>0</v>
      </c>
      <c r="Z13" s="79">
        <f t="shared" si="3"/>
        <v>0</v>
      </c>
      <c r="AA13" s="80">
        <f t="shared" si="3"/>
        <v>0</v>
      </c>
      <c r="AB13" s="76">
        <f t="shared" si="3"/>
        <v>0</v>
      </c>
      <c r="AC13" s="77">
        <f t="shared" si="3"/>
        <v>0</v>
      </c>
      <c r="AD13" s="81">
        <f t="shared" si="3"/>
        <v>0</v>
      </c>
      <c r="AE13" s="82">
        <f t="shared" si="3"/>
        <v>0</v>
      </c>
      <c r="AF13" s="83">
        <f t="shared" si="3"/>
        <v>0</v>
      </c>
      <c r="AG13" s="84">
        <f t="shared" si="3"/>
        <v>0</v>
      </c>
      <c r="AH13" s="85">
        <f t="shared" si="3"/>
        <v>0</v>
      </c>
      <c r="AI13" s="79">
        <f t="shared" si="3"/>
        <v>0</v>
      </c>
      <c r="AJ13" s="79">
        <f t="shared" si="1"/>
        <v>0</v>
      </c>
      <c r="AK13" s="86" t="e">
        <f t="shared" si="2"/>
        <v>#DIV/0!</v>
      </c>
    </row>
    <row r="14" spans="1:37" ht="15" thickBot="1" x14ac:dyDescent="0.35">
      <c r="A14" s="34" t="str">
        <f>IF(B14&lt;&gt;"","Lundi","")</f>
        <v>Lundi</v>
      </c>
      <c r="B14" s="62">
        <f>IF(CHOOSE(WEEKDAY($B$3),"Dimanche","Lundi","Mardi","Mercredi","Jeudi","Vendredi","Samedi")="Dimanche",$B$3,B11+2)</f>
        <v>43654</v>
      </c>
      <c r="C14" s="40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8"/>
      <c r="X14" s="39"/>
      <c r="Y14" s="39"/>
      <c r="Z14" s="40"/>
      <c r="AA14" s="41">
        <f t="shared" ref="AA14:AA20" si="4">SUM(C14:Y14)-Z14</f>
        <v>0</v>
      </c>
      <c r="AB14" s="42"/>
      <c r="AC14" s="43"/>
      <c r="AD14" s="44"/>
      <c r="AE14" s="45"/>
      <c r="AF14" s="46"/>
      <c r="AG14" s="47"/>
      <c r="AH14" s="48"/>
      <c r="AI14" s="49"/>
      <c r="AJ14" s="50">
        <f t="shared" si="1"/>
        <v>0</v>
      </c>
      <c r="AK14" s="51" t="e">
        <f t="shared" si="2"/>
        <v>#DIV/0!</v>
      </c>
    </row>
    <row r="15" spans="1:37" ht="15" thickBot="1" x14ac:dyDescent="0.35">
      <c r="A15" s="52" t="str">
        <f>IF(B15&lt;&gt;"","Mardi","")</f>
        <v>Mardi</v>
      </c>
      <c r="B15" s="62">
        <f>IF(CHOOSE(WEEKDAY($B$3),"Dimanche","Lundi","Mardi","Mercredi","Jeudi","Vendredi","Samedi")="Dimanche",$B$3,B14+1)</f>
        <v>43655</v>
      </c>
      <c r="C15" s="40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54"/>
      <c r="X15" s="55"/>
      <c r="Y15" s="55"/>
      <c r="Z15" s="40"/>
      <c r="AA15" s="41">
        <f t="shared" si="4"/>
        <v>0</v>
      </c>
      <c r="AB15" s="56"/>
      <c r="AC15" s="57"/>
      <c r="AD15" s="58"/>
      <c r="AE15" s="59"/>
      <c r="AF15" s="37"/>
      <c r="AG15" s="60"/>
      <c r="AH15" s="48"/>
      <c r="AI15" s="49"/>
      <c r="AJ15" s="50">
        <f t="shared" si="1"/>
        <v>0</v>
      </c>
      <c r="AK15" s="51" t="e">
        <f t="shared" si="2"/>
        <v>#DIV/0!</v>
      </c>
    </row>
    <row r="16" spans="1:37" ht="15" thickBot="1" x14ac:dyDescent="0.35">
      <c r="A16" s="52" t="str">
        <f>IF(B16&lt;&gt;"","Mercredi","")</f>
        <v>Mercredi</v>
      </c>
      <c r="B16" s="62">
        <f t="shared" ref="B16:B20" si="5">IF(CHOOSE(WEEKDAY($B$3),"Dimanche","Lundi","Mardi","Mercredi","Jeudi","Vendredi","Samedi")="Dimanche",$B$3,B15+1)</f>
        <v>43656</v>
      </c>
      <c r="C16" s="40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54"/>
      <c r="X16" s="55"/>
      <c r="Y16" s="55"/>
      <c r="Z16" s="40"/>
      <c r="AA16" s="41">
        <f t="shared" si="4"/>
        <v>0</v>
      </c>
      <c r="AB16" s="56"/>
      <c r="AC16" s="57"/>
      <c r="AD16" s="58"/>
      <c r="AE16" s="59"/>
      <c r="AF16" s="37"/>
      <c r="AG16" s="60"/>
      <c r="AH16" s="48"/>
      <c r="AI16" s="49"/>
      <c r="AJ16" s="50">
        <f t="shared" si="1"/>
        <v>0</v>
      </c>
      <c r="AK16" s="51" t="e">
        <f t="shared" si="2"/>
        <v>#DIV/0!</v>
      </c>
    </row>
    <row r="17" spans="1:37" ht="15" thickBot="1" x14ac:dyDescent="0.35">
      <c r="A17" s="52" t="str">
        <f>IF(B17&lt;&gt;"","Jeudi","")</f>
        <v>Jeudi</v>
      </c>
      <c r="B17" s="62">
        <f t="shared" si="5"/>
        <v>43657</v>
      </c>
      <c r="C17" s="40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  <c r="V17" s="37"/>
      <c r="W17" s="54"/>
      <c r="X17" s="55"/>
      <c r="Y17" s="55"/>
      <c r="Z17" s="40"/>
      <c r="AA17" s="41">
        <f t="shared" si="4"/>
        <v>0</v>
      </c>
      <c r="AB17" s="56"/>
      <c r="AC17" s="57"/>
      <c r="AD17" s="58"/>
      <c r="AE17" s="59"/>
      <c r="AF17" s="37"/>
      <c r="AG17" s="60"/>
      <c r="AH17" s="48"/>
      <c r="AI17" s="49"/>
      <c r="AJ17" s="50">
        <f t="shared" si="1"/>
        <v>0</v>
      </c>
      <c r="AK17" s="51" t="e">
        <f t="shared" si="2"/>
        <v>#DIV/0!</v>
      </c>
    </row>
    <row r="18" spans="1:37" ht="15" thickBot="1" x14ac:dyDescent="0.35">
      <c r="A18" s="52" t="str">
        <f>IF(B18&lt;&gt;"","Vendredi","")</f>
        <v>Vendredi</v>
      </c>
      <c r="B18" s="62">
        <f t="shared" si="5"/>
        <v>43658</v>
      </c>
      <c r="C18" s="40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54"/>
      <c r="X18" s="55"/>
      <c r="Y18" s="55"/>
      <c r="Z18" s="40"/>
      <c r="AA18" s="41">
        <f t="shared" si="4"/>
        <v>0</v>
      </c>
      <c r="AB18" s="56"/>
      <c r="AC18" s="57"/>
      <c r="AD18" s="58"/>
      <c r="AE18" s="59"/>
      <c r="AF18" s="37"/>
      <c r="AG18" s="60"/>
      <c r="AH18" s="48"/>
      <c r="AI18" s="49"/>
      <c r="AJ18" s="50">
        <f t="shared" si="1"/>
        <v>0</v>
      </c>
      <c r="AK18" s="51" t="e">
        <f t="shared" si="2"/>
        <v>#DIV/0!</v>
      </c>
    </row>
    <row r="19" spans="1:37" ht="15" thickBot="1" x14ac:dyDescent="0.35">
      <c r="A19" s="52" t="str">
        <f>IF(B19&lt;&gt;"","Samedi","")</f>
        <v>Samedi</v>
      </c>
      <c r="B19" s="62">
        <f t="shared" si="5"/>
        <v>43659</v>
      </c>
      <c r="C19" s="40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  <c r="V19" s="37"/>
      <c r="W19" s="54"/>
      <c r="X19" s="55"/>
      <c r="Y19" s="55"/>
      <c r="Z19" s="40"/>
      <c r="AA19" s="41">
        <f t="shared" si="4"/>
        <v>0</v>
      </c>
      <c r="AB19" s="56"/>
      <c r="AC19" s="57"/>
      <c r="AD19" s="58"/>
      <c r="AE19" s="59"/>
      <c r="AF19" s="37"/>
      <c r="AG19" s="60"/>
      <c r="AH19" s="48"/>
      <c r="AI19" s="49"/>
      <c r="AJ19" s="50">
        <f t="shared" si="1"/>
        <v>0</v>
      </c>
      <c r="AK19" s="51" t="e">
        <f t="shared" si="2"/>
        <v>#DIV/0!</v>
      </c>
    </row>
    <row r="20" spans="1:37" ht="15" thickBot="1" x14ac:dyDescent="0.35">
      <c r="A20" s="61" t="str">
        <f>IF(B20&lt;&gt;"","Dimanche","")</f>
        <v>Dimanche</v>
      </c>
      <c r="B20" s="62">
        <f t="shared" si="5"/>
        <v>43660</v>
      </c>
      <c r="C20" s="40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63"/>
      <c r="X20" s="64"/>
      <c r="Y20" s="64"/>
      <c r="Z20" s="40"/>
      <c r="AA20" s="41">
        <f t="shared" si="4"/>
        <v>0</v>
      </c>
      <c r="AB20" s="65"/>
      <c r="AC20" s="66"/>
      <c r="AD20" s="67"/>
      <c r="AE20" s="68"/>
      <c r="AF20" s="69"/>
      <c r="AG20" s="70"/>
      <c r="AH20" s="48"/>
      <c r="AI20" s="49"/>
      <c r="AJ20" s="50">
        <f t="shared" si="1"/>
        <v>0</v>
      </c>
      <c r="AK20" s="51" t="e">
        <f t="shared" si="2"/>
        <v>#DIV/0!</v>
      </c>
    </row>
    <row r="21" spans="1:37" ht="15" thickBot="1" x14ac:dyDescent="0.35">
      <c r="A21" s="87" t="s">
        <v>32</v>
      </c>
      <c r="B21" s="87"/>
      <c r="C21" s="72">
        <f t="shared" ref="C21:AI21" si="6">SUM(C14:C20)</f>
        <v>0</v>
      </c>
      <c r="D21" s="73">
        <f t="shared" si="6"/>
        <v>0</v>
      </c>
      <c r="E21" s="74">
        <f t="shared" si="6"/>
        <v>0</v>
      </c>
      <c r="F21" s="74">
        <f t="shared" si="6"/>
        <v>0</v>
      </c>
      <c r="G21" s="74">
        <f t="shared" si="6"/>
        <v>0</v>
      </c>
      <c r="H21" s="74">
        <f t="shared" si="6"/>
        <v>0</v>
      </c>
      <c r="I21" s="74">
        <f t="shared" si="6"/>
        <v>0</v>
      </c>
      <c r="J21" s="74">
        <f t="shared" si="6"/>
        <v>0</v>
      </c>
      <c r="K21" s="74">
        <f t="shared" si="6"/>
        <v>0</v>
      </c>
      <c r="L21" s="74">
        <f t="shared" si="6"/>
        <v>0</v>
      </c>
      <c r="M21" s="74">
        <f t="shared" si="6"/>
        <v>0</v>
      </c>
      <c r="N21" s="74">
        <f t="shared" si="6"/>
        <v>0</v>
      </c>
      <c r="O21" s="74">
        <f t="shared" si="6"/>
        <v>0</v>
      </c>
      <c r="P21" s="74">
        <f t="shared" si="6"/>
        <v>0</v>
      </c>
      <c r="Q21" s="74">
        <f t="shared" si="6"/>
        <v>0</v>
      </c>
      <c r="R21" s="74">
        <f t="shared" si="6"/>
        <v>0</v>
      </c>
      <c r="S21" s="74">
        <f t="shared" si="6"/>
        <v>0</v>
      </c>
      <c r="T21" s="74">
        <f t="shared" si="6"/>
        <v>0</v>
      </c>
      <c r="U21" s="74">
        <f t="shared" si="6"/>
        <v>0</v>
      </c>
      <c r="V21" s="75">
        <f t="shared" si="6"/>
        <v>0</v>
      </c>
      <c r="W21" s="76">
        <f t="shared" si="6"/>
        <v>0</v>
      </c>
      <c r="X21" s="77">
        <f t="shared" si="6"/>
        <v>0</v>
      </c>
      <c r="Y21" s="78">
        <f t="shared" si="6"/>
        <v>0</v>
      </c>
      <c r="Z21" s="79">
        <f t="shared" si="6"/>
        <v>0</v>
      </c>
      <c r="AA21" s="80">
        <f t="shared" si="6"/>
        <v>0</v>
      </c>
      <c r="AB21" s="76">
        <f t="shared" si="6"/>
        <v>0</v>
      </c>
      <c r="AC21" s="77">
        <f t="shared" si="6"/>
        <v>0</v>
      </c>
      <c r="AD21" s="81">
        <f t="shared" si="6"/>
        <v>0</v>
      </c>
      <c r="AE21" s="82">
        <f t="shared" si="6"/>
        <v>0</v>
      </c>
      <c r="AF21" s="83">
        <f t="shared" si="6"/>
        <v>0</v>
      </c>
      <c r="AG21" s="84">
        <f t="shared" si="6"/>
        <v>0</v>
      </c>
      <c r="AH21" s="85">
        <f t="shared" si="6"/>
        <v>0</v>
      </c>
      <c r="AI21" s="79">
        <f t="shared" si="6"/>
        <v>0</v>
      </c>
      <c r="AJ21" s="79">
        <f t="shared" si="1"/>
        <v>0</v>
      </c>
      <c r="AK21" s="86" t="e">
        <f t="shared" si="2"/>
        <v>#DIV/0!</v>
      </c>
    </row>
    <row r="22" spans="1:37" ht="15" thickBot="1" x14ac:dyDescent="0.35">
      <c r="A22" s="88" t="str">
        <f>IF(B22&lt;&gt;"","Lundi","")</f>
        <v>Lundi</v>
      </c>
      <c r="B22" s="62">
        <f>IF(CHOOSE(WEEKDAY($B$3),"Dimanche","Lundi","Mardi","Mercredi","Jeudi","Vendredi","Samedi")="Dimanche",$B$3,B20+2)</f>
        <v>43662</v>
      </c>
      <c r="C22" s="36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8"/>
      <c r="X22" s="39"/>
      <c r="Y22" s="39"/>
      <c r="Z22" s="40"/>
      <c r="AA22" s="41">
        <f t="shared" ref="AA22:AA28" si="7">SUM(C22:Y22)-Z22</f>
        <v>0</v>
      </c>
      <c r="AB22" s="42"/>
      <c r="AC22" s="43"/>
      <c r="AD22" s="44"/>
      <c r="AE22" s="45"/>
      <c r="AF22" s="46"/>
      <c r="AG22" s="47"/>
      <c r="AH22" s="48"/>
      <c r="AI22" s="49"/>
      <c r="AJ22" s="50">
        <f t="shared" si="1"/>
        <v>0</v>
      </c>
      <c r="AK22" s="51" t="e">
        <f t="shared" si="2"/>
        <v>#DIV/0!</v>
      </c>
    </row>
    <row r="23" spans="1:37" ht="15" thickBot="1" x14ac:dyDescent="0.35">
      <c r="A23" s="89" t="str">
        <f>IF(B23&lt;&gt;"","Mardi","")</f>
        <v>Mardi</v>
      </c>
      <c r="B23" s="62">
        <f>IF(CHOOSE(WEEKDAY($B$3),"Dimanche","Lundi","Mardi","Mercredi","Jeudi","Vendredi","Samedi")="Dimanche",$B$3,B22+1)</f>
        <v>43663</v>
      </c>
      <c r="C23" s="36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37"/>
      <c r="W23" s="54"/>
      <c r="X23" s="55"/>
      <c r="Y23" s="55"/>
      <c r="Z23" s="40"/>
      <c r="AA23" s="41">
        <f t="shared" si="7"/>
        <v>0</v>
      </c>
      <c r="AB23" s="56"/>
      <c r="AC23" s="57"/>
      <c r="AD23" s="58"/>
      <c r="AE23" s="59"/>
      <c r="AF23" s="37"/>
      <c r="AG23" s="60"/>
      <c r="AH23" s="48"/>
      <c r="AI23" s="49"/>
      <c r="AJ23" s="50">
        <f t="shared" si="1"/>
        <v>0</v>
      </c>
      <c r="AK23" s="51" t="e">
        <f t="shared" si="2"/>
        <v>#DIV/0!</v>
      </c>
    </row>
    <row r="24" spans="1:37" ht="15" thickBot="1" x14ac:dyDescent="0.35">
      <c r="A24" s="89" t="str">
        <f>IF(B24&lt;&gt;"","Mercredi","")</f>
        <v>Mercredi</v>
      </c>
      <c r="B24" s="62">
        <f>IF(CHOOSE(WEEKDAY($B$3),"Dimanche","Lundi","Mardi","Mercredi","Jeudi","Vendredi","Samedi")="Dimanche",$B$3,B23+1)</f>
        <v>43664</v>
      </c>
      <c r="C24" s="36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54"/>
      <c r="X24" s="55"/>
      <c r="Y24" s="55"/>
      <c r="Z24" s="40"/>
      <c r="AA24" s="41">
        <f t="shared" si="7"/>
        <v>0</v>
      </c>
      <c r="AB24" s="56"/>
      <c r="AC24" s="57"/>
      <c r="AD24" s="58"/>
      <c r="AE24" s="59"/>
      <c r="AF24" s="37"/>
      <c r="AG24" s="60"/>
      <c r="AH24" s="48"/>
      <c r="AI24" s="49"/>
      <c r="AJ24" s="50">
        <f t="shared" si="1"/>
        <v>0</v>
      </c>
      <c r="AK24" s="51" t="e">
        <f t="shared" si="2"/>
        <v>#DIV/0!</v>
      </c>
    </row>
    <row r="25" spans="1:37" ht="15" thickBot="1" x14ac:dyDescent="0.35">
      <c r="A25" s="89" t="str">
        <f>IF(B25&lt;&gt;"","Jeudi","")</f>
        <v>Jeudi</v>
      </c>
      <c r="B25" s="62">
        <f t="shared" ref="B25:B28" si="8">IF(CHOOSE(WEEKDAY($B$3),"Dimanche","Lundi","Mardi","Mercredi","Jeudi","Vendredi","Samedi")="Dimanche",$B$3,B24+1)</f>
        <v>43665</v>
      </c>
      <c r="C25" s="36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54"/>
      <c r="X25" s="55"/>
      <c r="Y25" s="55"/>
      <c r="Z25" s="40"/>
      <c r="AA25" s="41">
        <f t="shared" si="7"/>
        <v>0</v>
      </c>
      <c r="AB25" s="56"/>
      <c r="AC25" s="57"/>
      <c r="AD25" s="58"/>
      <c r="AE25" s="59"/>
      <c r="AF25" s="37"/>
      <c r="AG25" s="60"/>
      <c r="AH25" s="48"/>
      <c r="AI25" s="49"/>
      <c r="AJ25" s="50">
        <f t="shared" si="1"/>
        <v>0</v>
      </c>
      <c r="AK25" s="51" t="e">
        <f t="shared" si="2"/>
        <v>#DIV/0!</v>
      </c>
    </row>
    <row r="26" spans="1:37" ht="15" thickBot="1" x14ac:dyDescent="0.35">
      <c r="A26" s="89" t="str">
        <f>IF(B26&lt;&gt;"","Vendredi","")</f>
        <v>Vendredi</v>
      </c>
      <c r="B26" s="62">
        <f t="shared" si="8"/>
        <v>43666</v>
      </c>
      <c r="C26" s="36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54"/>
      <c r="X26" s="55"/>
      <c r="Y26" s="55"/>
      <c r="Z26" s="40"/>
      <c r="AA26" s="41">
        <f t="shared" si="7"/>
        <v>0</v>
      </c>
      <c r="AB26" s="56"/>
      <c r="AC26" s="57"/>
      <c r="AD26" s="58"/>
      <c r="AE26" s="59"/>
      <c r="AF26" s="37"/>
      <c r="AG26" s="60"/>
      <c r="AH26" s="48"/>
      <c r="AI26" s="49"/>
      <c r="AJ26" s="50">
        <f t="shared" si="1"/>
        <v>0</v>
      </c>
      <c r="AK26" s="51" t="e">
        <f t="shared" si="2"/>
        <v>#DIV/0!</v>
      </c>
    </row>
    <row r="27" spans="1:37" ht="15" thickBot="1" x14ac:dyDescent="0.35">
      <c r="A27" s="89" t="str">
        <f>IF(B27&lt;&gt;"","Samedi","")</f>
        <v>Samedi</v>
      </c>
      <c r="B27" s="62">
        <f t="shared" si="8"/>
        <v>43667</v>
      </c>
      <c r="C27" s="36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54"/>
      <c r="X27" s="55"/>
      <c r="Y27" s="55"/>
      <c r="Z27" s="40"/>
      <c r="AA27" s="41">
        <f t="shared" si="7"/>
        <v>0</v>
      </c>
      <c r="AB27" s="56"/>
      <c r="AC27" s="57"/>
      <c r="AD27" s="58"/>
      <c r="AE27" s="59"/>
      <c r="AF27" s="37"/>
      <c r="AG27" s="60"/>
      <c r="AH27" s="48"/>
      <c r="AI27" s="49"/>
      <c r="AJ27" s="50">
        <f t="shared" si="1"/>
        <v>0</v>
      </c>
      <c r="AK27" s="51" t="e">
        <f t="shared" si="2"/>
        <v>#DIV/0!</v>
      </c>
    </row>
    <row r="28" spans="1:37" ht="15" thickBot="1" x14ac:dyDescent="0.35">
      <c r="A28" s="90" t="str">
        <f>IF(B28&lt;&gt;"","Dimanche","")</f>
        <v>Dimanche</v>
      </c>
      <c r="B28" s="62">
        <f t="shared" si="8"/>
        <v>43668</v>
      </c>
      <c r="C28" s="3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63"/>
      <c r="X28" s="64"/>
      <c r="Y28" s="64"/>
      <c r="Z28" s="40"/>
      <c r="AA28" s="41">
        <f t="shared" si="7"/>
        <v>0</v>
      </c>
      <c r="AB28" s="65"/>
      <c r="AC28" s="66"/>
      <c r="AD28" s="67"/>
      <c r="AE28" s="68"/>
      <c r="AF28" s="69"/>
      <c r="AG28" s="70"/>
      <c r="AH28" s="48"/>
      <c r="AI28" s="49"/>
      <c r="AJ28" s="50">
        <f t="shared" si="1"/>
        <v>0</v>
      </c>
      <c r="AK28" s="51" t="e">
        <f t="shared" si="2"/>
        <v>#DIV/0!</v>
      </c>
    </row>
    <row r="29" spans="1:37" ht="15" thickBot="1" x14ac:dyDescent="0.35">
      <c r="A29" s="87" t="s">
        <v>32</v>
      </c>
      <c r="B29" s="87"/>
      <c r="C29" s="72">
        <f t="shared" ref="C29:AI29" si="9">SUM(C22:C28)</f>
        <v>0</v>
      </c>
      <c r="D29" s="73">
        <f t="shared" si="9"/>
        <v>0</v>
      </c>
      <c r="E29" s="74">
        <f t="shared" si="9"/>
        <v>0</v>
      </c>
      <c r="F29" s="74">
        <f t="shared" si="9"/>
        <v>0</v>
      </c>
      <c r="G29" s="74">
        <f t="shared" si="9"/>
        <v>0</v>
      </c>
      <c r="H29" s="74">
        <f t="shared" si="9"/>
        <v>0</v>
      </c>
      <c r="I29" s="74">
        <f t="shared" si="9"/>
        <v>0</v>
      </c>
      <c r="J29" s="74">
        <f t="shared" si="9"/>
        <v>0</v>
      </c>
      <c r="K29" s="74">
        <f t="shared" si="9"/>
        <v>0</v>
      </c>
      <c r="L29" s="74">
        <f t="shared" si="9"/>
        <v>0</v>
      </c>
      <c r="M29" s="74">
        <f t="shared" si="9"/>
        <v>0</v>
      </c>
      <c r="N29" s="74">
        <f t="shared" si="9"/>
        <v>0</v>
      </c>
      <c r="O29" s="74">
        <f t="shared" si="9"/>
        <v>0</v>
      </c>
      <c r="P29" s="74">
        <f t="shared" si="9"/>
        <v>0</v>
      </c>
      <c r="Q29" s="74">
        <f t="shared" si="9"/>
        <v>0</v>
      </c>
      <c r="R29" s="74">
        <f t="shared" si="9"/>
        <v>0</v>
      </c>
      <c r="S29" s="74">
        <f t="shared" si="9"/>
        <v>0</v>
      </c>
      <c r="T29" s="74">
        <f t="shared" si="9"/>
        <v>0</v>
      </c>
      <c r="U29" s="74">
        <f t="shared" si="9"/>
        <v>0</v>
      </c>
      <c r="V29" s="75">
        <f t="shared" si="9"/>
        <v>0</v>
      </c>
      <c r="W29" s="76">
        <f t="shared" si="9"/>
        <v>0</v>
      </c>
      <c r="X29" s="77">
        <f t="shared" si="9"/>
        <v>0</v>
      </c>
      <c r="Y29" s="78">
        <f t="shared" si="9"/>
        <v>0</v>
      </c>
      <c r="Z29" s="79">
        <f t="shared" si="9"/>
        <v>0</v>
      </c>
      <c r="AA29" s="79">
        <f t="shared" si="9"/>
        <v>0</v>
      </c>
      <c r="AB29" s="76">
        <f t="shared" si="9"/>
        <v>0</v>
      </c>
      <c r="AC29" s="77">
        <f t="shared" si="9"/>
        <v>0</v>
      </c>
      <c r="AD29" s="81">
        <f t="shared" si="9"/>
        <v>0</v>
      </c>
      <c r="AE29" s="82">
        <f t="shared" si="9"/>
        <v>0</v>
      </c>
      <c r="AF29" s="83">
        <f t="shared" si="9"/>
        <v>0</v>
      </c>
      <c r="AG29" s="84">
        <f t="shared" si="9"/>
        <v>0</v>
      </c>
      <c r="AH29" s="85">
        <f t="shared" si="9"/>
        <v>0</v>
      </c>
      <c r="AI29" s="79">
        <f t="shared" si="9"/>
        <v>0</v>
      </c>
      <c r="AJ29" s="79">
        <f t="shared" si="1"/>
        <v>0</v>
      </c>
      <c r="AK29" s="86" t="e">
        <f t="shared" si="2"/>
        <v>#DIV/0!</v>
      </c>
    </row>
    <row r="30" spans="1:37" ht="15" thickBot="1" x14ac:dyDescent="0.35">
      <c r="A30" s="34" t="str">
        <f>IF(B30&lt;&gt;"","Lundi","")</f>
        <v>Lundi</v>
      </c>
      <c r="B30" s="62">
        <f t="shared" ref="B30" si="10">IF(CHOOSE(WEEKDAY($B$3),"Dimanche","Lundi","Mardi","Mercredi","Jeudi","Vendredi","Samedi")="Dimanche",$B$3,B28+2)</f>
        <v>43670</v>
      </c>
      <c r="C30" s="40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8"/>
      <c r="X30" s="39"/>
      <c r="Y30" s="39"/>
      <c r="Z30" s="40"/>
      <c r="AA30" s="41">
        <f t="shared" ref="AA30:AA36" si="11">SUM(C30:Y30)-Z30</f>
        <v>0</v>
      </c>
      <c r="AB30" s="42"/>
      <c r="AC30" s="43"/>
      <c r="AD30" s="44"/>
      <c r="AE30" s="45"/>
      <c r="AF30" s="46"/>
      <c r="AG30" s="47"/>
      <c r="AH30" s="48"/>
      <c r="AI30" s="49"/>
      <c r="AJ30" s="50">
        <f t="shared" si="1"/>
        <v>0</v>
      </c>
      <c r="AK30" s="51" t="e">
        <f t="shared" si="2"/>
        <v>#DIV/0!</v>
      </c>
    </row>
    <row r="31" spans="1:37" ht="15" thickBot="1" x14ac:dyDescent="0.35">
      <c r="A31" s="52" t="str">
        <f>IF(B31&lt;&gt;"","Mardi","")</f>
        <v>Mardi</v>
      </c>
      <c r="B31" s="62">
        <f>IF(CHOOSE(WEEKDAY($B$3),"Dimanche","Lundi","Mardi","Mercredi","Jeudi","Vendredi","Samedi")="Dimanche",$B$3,B30+1)</f>
        <v>43671</v>
      </c>
      <c r="C31" s="40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54"/>
      <c r="X31" s="55"/>
      <c r="Y31" s="55"/>
      <c r="Z31" s="40"/>
      <c r="AA31" s="41">
        <f t="shared" si="11"/>
        <v>0</v>
      </c>
      <c r="AB31" s="56"/>
      <c r="AC31" s="57"/>
      <c r="AD31" s="58"/>
      <c r="AE31" s="59"/>
      <c r="AF31" s="37"/>
      <c r="AG31" s="60"/>
      <c r="AH31" s="48"/>
      <c r="AI31" s="49"/>
      <c r="AJ31" s="50">
        <f t="shared" si="1"/>
        <v>0</v>
      </c>
      <c r="AK31" s="51" t="e">
        <f t="shared" si="2"/>
        <v>#DIV/0!</v>
      </c>
    </row>
    <row r="32" spans="1:37" ht="15" thickBot="1" x14ac:dyDescent="0.35">
      <c r="A32" s="52" t="str">
        <f>IF(B32&lt;&gt;"","Mercredi","")</f>
        <v>Mercredi</v>
      </c>
      <c r="B32" s="62">
        <f t="shared" ref="B32:B36" si="12">IF(CHOOSE(WEEKDAY($B$3),"Dimanche","Lundi","Mardi","Mercredi","Jeudi","Vendredi","Samedi")="Dimanche",$B$3,B31+1)</f>
        <v>43672</v>
      </c>
      <c r="C32" s="40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54"/>
      <c r="X32" s="55"/>
      <c r="Y32" s="55"/>
      <c r="Z32" s="40"/>
      <c r="AA32" s="41">
        <f t="shared" si="11"/>
        <v>0</v>
      </c>
      <c r="AB32" s="56"/>
      <c r="AC32" s="57"/>
      <c r="AD32" s="58"/>
      <c r="AE32" s="59"/>
      <c r="AF32" s="37"/>
      <c r="AG32" s="60"/>
      <c r="AH32" s="48"/>
      <c r="AI32" s="49"/>
      <c r="AJ32" s="50">
        <f t="shared" si="1"/>
        <v>0</v>
      </c>
      <c r="AK32" s="51" t="e">
        <f t="shared" si="2"/>
        <v>#DIV/0!</v>
      </c>
    </row>
    <row r="33" spans="1:37" ht="15" thickBot="1" x14ac:dyDescent="0.35">
      <c r="A33" s="52" t="str">
        <f>IF(B33&lt;&gt;"","Jeudi","")</f>
        <v>Jeudi</v>
      </c>
      <c r="B33" s="62">
        <f t="shared" si="12"/>
        <v>43673</v>
      </c>
      <c r="C33" s="40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54"/>
      <c r="X33" s="55"/>
      <c r="Y33" s="55"/>
      <c r="Z33" s="40"/>
      <c r="AA33" s="41">
        <f t="shared" si="11"/>
        <v>0</v>
      </c>
      <c r="AB33" s="56"/>
      <c r="AC33" s="57"/>
      <c r="AD33" s="58"/>
      <c r="AE33" s="59"/>
      <c r="AF33" s="37"/>
      <c r="AG33" s="60"/>
      <c r="AH33" s="48"/>
      <c r="AI33" s="49"/>
      <c r="AJ33" s="50">
        <f t="shared" si="1"/>
        <v>0</v>
      </c>
      <c r="AK33" s="51" t="e">
        <f t="shared" si="2"/>
        <v>#DIV/0!</v>
      </c>
    </row>
    <row r="34" spans="1:37" ht="15" thickBot="1" x14ac:dyDescent="0.35">
      <c r="A34" s="52" t="str">
        <f>IF(B34&lt;&gt;"","Vendredi","")</f>
        <v>Vendredi</v>
      </c>
      <c r="B34" s="62">
        <f t="shared" si="12"/>
        <v>43674</v>
      </c>
      <c r="C34" s="40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54"/>
      <c r="X34" s="55"/>
      <c r="Y34" s="55"/>
      <c r="Z34" s="40"/>
      <c r="AA34" s="41">
        <f t="shared" si="11"/>
        <v>0</v>
      </c>
      <c r="AB34" s="56"/>
      <c r="AC34" s="57"/>
      <c r="AD34" s="58"/>
      <c r="AE34" s="59"/>
      <c r="AF34" s="37"/>
      <c r="AG34" s="60"/>
      <c r="AH34" s="48"/>
      <c r="AI34" s="49"/>
      <c r="AJ34" s="50">
        <f t="shared" si="1"/>
        <v>0</v>
      </c>
      <c r="AK34" s="51" t="e">
        <f t="shared" si="2"/>
        <v>#DIV/0!</v>
      </c>
    </row>
    <row r="35" spans="1:37" ht="15" thickBot="1" x14ac:dyDescent="0.35">
      <c r="A35" s="52" t="str">
        <f>IF(B35&lt;&gt;"","Samedi","")</f>
        <v>Samedi</v>
      </c>
      <c r="B35" s="62">
        <f t="shared" si="12"/>
        <v>43675</v>
      </c>
      <c r="C35" s="40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54"/>
      <c r="X35" s="55"/>
      <c r="Y35" s="55"/>
      <c r="Z35" s="40"/>
      <c r="AA35" s="41">
        <f t="shared" si="11"/>
        <v>0</v>
      </c>
      <c r="AB35" s="56"/>
      <c r="AC35" s="57"/>
      <c r="AD35" s="58"/>
      <c r="AE35" s="59"/>
      <c r="AF35" s="37"/>
      <c r="AG35" s="60"/>
      <c r="AH35" s="48"/>
      <c r="AI35" s="49"/>
      <c r="AJ35" s="50">
        <f t="shared" si="1"/>
        <v>0</v>
      </c>
      <c r="AK35" s="51" t="e">
        <f t="shared" si="2"/>
        <v>#DIV/0!</v>
      </c>
    </row>
    <row r="36" spans="1:37" ht="15" thickBot="1" x14ac:dyDescent="0.35">
      <c r="A36" s="61" t="str">
        <f>IF(B36&lt;&gt;"","Dimanche","")</f>
        <v>Dimanche</v>
      </c>
      <c r="B36" s="62">
        <f t="shared" si="12"/>
        <v>43676</v>
      </c>
      <c r="C36" s="40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54"/>
      <c r="X36" s="55"/>
      <c r="Y36" s="55"/>
      <c r="Z36" s="40"/>
      <c r="AA36" s="41">
        <f t="shared" si="11"/>
        <v>0</v>
      </c>
      <c r="AB36" s="56"/>
      <c r="AC36" s="57"/>
      <c r="AD36" s="58"/>
      <c r="AE36" s="68"/>
      <c r="AF36" s="69"/>
      <c r="AG36" s="70"/>
      <c r="AH36" s="48"/>
      <c r="AI36" s="49"/>
      <c r="AJ36" s="50">
        <f t="shared" si="1"/>
        <v>0</v>
      </c>
      <c r="AK36" s="51" t="e">
        <f t="shared" si="2"/>
        <v>#DIV/0!</v>
      </c>
    </row>
    <row r="37" spans="1:37" ht="15" thickBot="1" x14ac:dyDescent="0.35">
      <c r="A37" s="87" t="s">
        <v>32</v>
      </c>
      <c r="B37" s="87"/>
      <c r="C37" s="72">
        <f t="shared" ref="C37:AI37" si="13">SUM(C30:C36)</f>
        <v>0</v>
      </c>
      <c r="D37" s="73">
        <f t="shared" si="13"/>
        <v>0</v>
      </c>
      <c r="E37" s="74">
        <f t="shared" si="13"/>
        <v>0</v>
      </c>
      <c r="F37" s="74">
        <f t="shared" si="13"/>
        <v>0</v>
      </c>
      <c r="G37" s="74">
        <f t="shared" si="13"/>
        <v>0</v>
      </c>
      <c r="H37" s="74">
        <f t="shared" si="13"/>
        <v>0</v>
      </c>
      <c r="I37" s="74">
        <f t="shared" si="13"/>
        <v>0</v>
      </c>
      <c r="J37" s="74">
        <f t="shared" si="13"/>
        <v>0</v>
      </c>
      <c r="K37" s="74">
        <f t="shared" si="13"/>
        <v>0</v>
      </c>
      <c r="L37" s="74">
        <f t="shared" si="13"/>
        <v>0</v>
      </c>
      <c r="M37" s="74">
        <f t="shared" si="13"/>
        <v>0</v>
      </c>
      <c r="N37" s="74">
        <f t="shared" si="13"/>
        <v>0</v>
      </c>
      <c r="O37" s="74">
        <f t="shared" si="13"/>
        <v>0</v>
      </c>
      <c r="P37" s="74">
        <f t="shared" si="13"/>
        <v>0</v>
      </c>
      <c r="Q37" s="74">
        <f t="shared" si="13"/>
        <v>0</v>
      </c>
      <c r="R37" s="74">
        <f t="shared" si="13"/>
        <v>0</v>
      </c>
      <c r="S37" s="74">
        <f t="shared" si="13"/>
        <v>0</v>
      </c>
      <c r="T37" s="74">
        <f t="shared" si="13"/>
        <v>0</v>
      </c>
      <c r="U37" s="74">
        <f t="shared" si="13"/>
        <v>0</v>
      </c>
      <c r="V37" s="75">
        <f t="shared" si="13"/>
        <v>0</v>
      </c>
      <c r="W37" s="76">
        <f t="shared" si="13"/>
        <v>0</v>
      </c>
      <c r="X37" s="77">
        <f t="shared" si="13"/>
        <v>0</v>
      </c>
      <c r="Y37" s="78">
        <f t="shared" si="13"/>
        <v>0</v>
      </c>
      <c r="Z37" s="79">
        <f t="shared" si="13"/>
        <v>0</v>
      </c>
      <c r="AA37" s="79">
        <f t="shared" si="13"/>
        <v>0</v>
      </c>
      <c r="AB37" s="76">
        <f t="shared" si="13"/>
        <v>0</v>
      </c>
      <c r="AC37" s="77">
        <f t="shared" si="13"/>
        <v>0</v>
      </c>
      <c r="AD37" s="81">
        <f t="shared" si="13"/>
        <v>0</v>
      </c>
      <c r="AE37" s="82">
        <f t="shared" si="13"/>
        <v>0</v>
      </c>
      <c r="AF37" s="83">
        <f t="shared" si="13"/>
        <v>0</v>
      </c>
      <c r="AG37" s="84">
        <f t="shared" si="13"/>
        <v>0</v>
      </c>
      <c r="AH37" s="85">
        <f t="shared" si="13"/>
        <v>0</v>
      </c>
      <c r="AI37" s="79">
        <f t="shared" si="13"/>
        <v>0</v>
      </c>
      <c r="AJ37" s="79">
        <f t="shared" si="1"/>
        <v>0</v>
      </c>
      <c r="AK37" s="86" t="e">
        <f t="shared" si="2"/>
        <v>#DIV/0!</v>
      </c>
    </row>
    <row r="38" spans="1:37" ht="15" thickBot="1" x14ac:dyDescent="0.35">
      <c r="A38" s="34" t="str">
        <f>IF(B38&lt;&gt;"","Lundi","")</f>
        <v>Lundi</v>
      </c>
      <c r="B38" s="62">
        <f>IF(CHOOSE(WEEKDAY($B$3),"Dimanche","Lundi","Mardi","Mercredi","Jeudi","Vendredi","Samedi")="Dimanche",$B$3,B36+2)</f>
        <v>43678</v>
      </c>
      <c r="C38" s="40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8"/>
      <c r="X38" s="39"/>
      <c r="Y38" s="39"/>
      <c r="Z38" s="40"/>
      <c r="AA38" s="41">
        <f t="shared" ref="AA38:AA44" si="14">SUM(C38:Y38)-Z38</f>
        <v>0</v>
      </c>
      <c r="AB38" s="42"/>
      <c r="AC38" s="43"/>
      <c r="AD38" s="44"/>
      <c r="AE38" s="45"/>
      <c r="AF38" s="46"/>
      <c r="AG38" s="47"/>
      <c r="AH38" s="48"/>
      <c r="AI38" s="49"/>
      <c r="AJ38" s="50">
        <f t="shared" si="1"/>
        <v>0</v>
      </c>
      <c r="AK38" s="51" t="e">
        <f t="shared" si="2"/>
        <v>#DIV/0!</v>
      </c>
    </row>
    <row r="39" spans="1:37" ht="15" thickBot="1" x14ac:dyDescent="0.35">
      <c r="A39" s="52" t="str">
        <f>IF(B39&lt;&gt;"","Mardi","")</f>
        <v>Mardi</v>
      </c>
      <c r="B39" s="62">
        <f>IF(CHOOSE(WEEKDAY($B$3),"Dimanche","Lundi","Mardi","Mercredi","Jeudi","Vendredi","Samedi")="Dimanche",$B$3,B38+1)</f>
        <v>43679</v>
      </c>
      <c r="C39" s="40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54"/>
      <c r="X39" s="55"/>
      <c r="Y39" s="55"/>
      <c r="Z39" s="40"/>
      <c r="AA39" s="41">
        <f t="shared" si="14"/>
        <v>0</v>
      </c>
      <c r="AB39" s="56"/>
      <c r="AC39" s="57"/>
      <c r="AD39" s="58"/>
      <c r="AE39" s="59"/>
      <c r="AF39" s="37"/>
      <c r="AG39" s="60"/>
      <c r="AH39" s="48"/>
      <c r="AI39" s="49"/>
      <c r="AJ39" s="50">
        <f t="shared" si="1"/>
        <v>0</v>
      </c>
      <c r="AK39" s="51" t="e">
        <f t="shared" si="2"/>
        <v>#DIV/0!</v>
      </c>
    </row>
    <row r="40" spans="1:37" ht="15" thickBot="1" x14ac:dyDescent="0.35">
      <c r="A40" s="52" t="str">
        <f>IF(B40&lt;&gt;"","Mercredi","")</f>
        <v>Mercredi</v>
      </c>
      <c r="B40" s="62">
        <f t="shared" ref="B40:B41" si="15">IF(CHOOSE(WEEKDAY($B$3),"Dimanche","Lundi","Mardi","Mercredi","Jeudi","Vendredi","Samedi")="Dimanche",$B$3,B39+1)</f>
        <v>43680</v>
      </c>
      <c r="C40" s="40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54"/>
      <c r="X40" s="55"/>
      <c r="Y40" s="55"/>
      <c r="Z40" s="40"/>
      <c r="AA40" s="41">
        <f t="shared" si="14"/>
        <v>0</v>
      </c>
      <c r="AB40" s="56"/>
      <c r="AC40" s="57"/>
      <c r="AD40" s="58"/>
      <c r="AE40" s="59"/>
      <c r="AF40" s="37"/>
      <c r="AG40" s="60"/>
      <c r="AH40" s="48"/>
      <c r="AI40" s="49"/>
      <c r="AJ40" s="50">
        <f t="shared" si="1"/>
        <v>0</v>
      </c>
      <c r="AK40" s="51" t="e">
        <f t="shared" si="2"/>
        <v>#DIV/0!</v>
      </c>
    </row>
    <row r="41" spans="1:37" ht="15" thickBot="1" x14ac:dyDescent="0.35">
      <c r="A41" s="52" t="str">
        <f>IF(B41&lt;&gt;"","Jeudi","")</f>
        <v>Jeudi</v>
      </c>
      <c r="B41" s="62">
        <f t="shared" si="15"/>
        <v>43681</v>
      </c>
      <c r="C41" s="40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54"/>
      <c r="X41" s="55"/>
      <c r="Y41" s="55"/>
      <c r="Z41" s="40"/>
      <c r="AA41" s="41">
        <f t="shared" si="14"/>
        <v>0</v>
      </c>
      <c r="AB41" s="56"/>
      <c r="AC41" s="57"/>
      <c r="AD41" s="58"/>
      <c r="AE41" s="59"/>
      <c r="AF41" s="37"/>
      <c r="AG41" s="60"/>
      <c r="AH41" s="48"/>
      <c r="AI41" s="49"/>
      <c r="AJ41" s="50">
        <f t="shared" si="1"/>
        <v>0</v>
      </c>
      <c r="AK41" s="51" t="e">
        <f t="shared" si="2"/>
        <v>#DIV/0!</v>
      </c>
    </row>
    <row r="42" spans="1:37" ht="15" thickBot="1" x14ac:dyDescent="0.35">
      <c r="A42" s="52" t="str">
        <f>IF(B42&lt;&gt;"","Vendredi","")</f>
        <v/>
      </c>
      <c r="B42" s="62"/>
      <c r="C42" s="40"/>
      <c r="D42" s="37"/>
      <c r="E42" s="37"/>
      <c r="F42" s="91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54"/>
      <c r="X42" s="55"/>
      <c r="Y42" s="55"/>
      <c r="Z42" s="40"/>
      <c r="AA42" s="41">
        <f t="shared" si="14"/>
        <v>0</v>
      </c>
      <c r="AB42" s="56"/>
      <c r="AC42" s="57"/>
      <c r="AD42" s="58"/>
      <c r="AE42" s="59"/>
      <c r="AF42" s="37"/>
      <c r="AG42" s="60"/>
      <c r="AH42" s="48"/>
      <c r="AI42" s="49"/>
      <c r="AJ42" s="50">
        <f t="shared" si="1"/>
        <v>0</v>
      </c>
      <c r="AK42" s="51" t="e">
        <f t="shared" si="2"/>
        <v>#DIV/0!</v>
      </c>
    </row>
    <row r="43" spans="1:37" ht="15" thickBot="1" x14ac:dyDescent="0.35">
      <c r="A43" s="52" t="str">
        <f>IF(B43&lt;&gt;"","Samedi","")</f>
        <v/>
      </c>
      <c r="B43" s="62"/>
      <c r="C43" s="40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54"/>
      <c r="X43" s="55"/>
      <c r="Y43" s="55"/>
      <c r="Z43" s="40"/>
      <c r="AA43" s="41">
        <f t="shared" si="14"/>
        <v>0</v>
      </c>
      <c r="AB43" s="56"/>
      <c r="AC43" s="57"/>
      <c r="AD43" s="58"/>
      <c r="AE43" s="59"/>
      <c r="AF43" s="37"/>
      <c r="AG43" s="60"/>
      <c r="AH43" s="48"/>
      <c r="AI43" s="49"/>
      <c r="AJ43" s="50">
        <f t="shared" si="1"/>
        <v>0</v>
      </c>
      <c r="AK43" s="51" t="e">
        <f t="shared" si="2"/>
        <v>#DIV/0!</v>
      </c>
    </row>
    <row r="44" spans="1:37" ht="15" thickBot="1" x14ac:dyDescent="0.35">
      <c r="A44" s="61" t="str">
        <f>IF(B44&lt;&gt;"","Dimanche","")</f>
        <v/>
      </c>
      <c r="B44" s="62"/>
      <c r="C44" s="40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54"/>
      <c r="X44" s="55"/>
      <c r="Y44" s="55"/>
      <c r="Z44" s="40"/>
      <c r="AA44" s="41">
        <f t="shared" si="14"/>
        <v>0</v>
      </c>
      <c r="AB44" s="56"/>
      <c r="AC44" s="57"/>
      <c r="AD44" s="58"/>
      <c r="AE44" s="68"/>
      <c r="AF44" s="69"/>
      <c r="AG44" s="70"/>
      <c r="AH44" s="48"/>
      <c r="AI44" s="49"/>
      <c r="AJ44" s="50">
        <f t="shared" si="1"/>
        <v>0</v>
      </c>
      <c r="AK44" s="51" t="e">
        <f t="shared" si="2"/>
        <v>#DIV/0!</v>
      </c>
    </row>
    <row r="45" spans="1:37" ht="15" thickBot="1" x14ac:dyDescent="0.35">
      <c r="A45" s="92" t="s">
        <v>32</v>
      </c>
      <c r="B45" s="92"/>
      <c r="C45" s="72">
        <f t="shared" ref="C45:AI45" si="16">SUM(C38:C44)</f>
        <v>0</v>
      </c>
      <c r="D45" s="73">
        <f t="shared" si="16"/>
        <v>0</v>
      </c>
      <c r="E45" s="74">
        <f t="shared" si="16"/>
        <v>0</v>
      </c>
      <c r="F45" s="74">
        <f t="shared" si="16"/>
        <v>0</v>
      </c>
      <c r="G45" s="74">
        <f t="shared" si="16"/>
        <v>0</v>
      </c>
      <c r="H45" s="74">
        <f t="shared" si="16"/>
        <v>0</v>
      </c>
      <c r="I45" s="74">
        <f t="shared" si="16"/>
        <v>0</v>
      </c>
      <c r="J45" s="74">
        <f t="shared" si="16"/>
        <v>0</v>
      </c>
      <c r="K45" s="74">
        <f t="shared" si="16"/>
        <v>0</v>
      </c>
      <c r="L45" s="74">
        <f t="shared" si="16"/>
        <v>0</v>
      </c>
      <c r="M45" s="74">
        <f t="shared" si="16"/>
        <v>0</v>
      </c>
      <c r="N45" s="74">
        <f t="shared" si="16"/>
        <v>0</v>
      </c>
      <c r="O45" s="74">
        <f t="shared" si="16"/>
        <v>0</v>
      </c>
      <c r="P45" s="74">
        <f t="shared" si="16"/>
        <v>0</v>
      </c>
      <c r="Q45" s="74">
        <f t="shared" si="16"/>
        <v>0</v>
      </c>
      <c r="R45" s="74">
        <f t="shared" si="16"/>
        <v>0</v>
      </c>
      <c r="S45" s="74">
        <f t="shared" si="16"/>
        <v>0</v>
      </c>
      <c r="T45" s="74">
        <f t="shared" si="16"/>
        <v>0</v>
      </c>
      <c r="U45" s="74">
        <f t="shared" si="16"/>
        <v>0</v>
      </c>
      <c r="V45" s="75">
        <f t="shared" si="16"/>
        <v>0</v>
      </c>
      <c r="W45" s="76">
        <f t="shared" si="16"/>
        <v>0</v>
      </c>
      <c r="X45" s="77">
        <f t="shared" si="16"/>
        <v>0</v>
      </c>
      <c r="Y45" s="78">
        <f t="shared" si="16"/>
        <v>0</v>
      </c>
      <c r="Z45" s="79">
        <f t="shared" si="16"/>
        <v>0</v>
      </c>
      <c r="AA45" s="80">
        <f t="shared" si="16"/>
        <v>0</v>
      </c>
      <c r="AB45" s="76">
        <f t="shared" si="16"/>
        <v>0</v>
      </c>
      <c r="AC45" s="77">
        <f t="shared" si="16"/>
        <v>0</v>
      </c>
      <c r="AD45" s="81">
        <f t="shared" si="16"/>
        <v>0</v>
      </c>
      <c r="AE45" s="82">
        <f t="shared" si="16"/>
        <v>0</v>
      </c>
      <c r="AF45" s="83">
        <f t="shared" si="16"/>
        <v>0</v>
      </c>
      <c r="AG45" s="84">
        <f t="shared" si="16"/>
        <v>0</v>
      </c>
      <c r="AH45" s="85">
        <f t="shared" si="16"/>
        <v>0</v>
      </c>
      <c r="AI45" s="79">
        <f t="shared" si="16"/>
        <v>0</v>
      </c>
      <c r="AJ45" s="79">
        <f t="shared" si="1"/>
        <v>0</v>
      </c>
      <c r="AK45" s="86" t="e">
        <f t="shared" si="2"/>
        <v>#DIV/0!</v>
      </c>
    </row>
  </sheetData>
  <mergeCells count="11">
    <mergeCell ref="A13:B13"/>
    <mergeCell ref="A21:B21"/>
    <mergeCell ref="A29:B29"/>
    <mergeCell ref="A37:B37"/>
    <mergeCell ref="A45:B45"/>
    <mergeCell ref="A1:AK2"/>
    <mergeCell ref="AB3:AH3"/>
    <mergeCell ref="W4:Y4"/>
    <mergeCell ref="AB4:AD4"/>
    <mergeCell ref="AE4:AG4"/>
    <mergeCell ref="AH4:AH5"/>
  </mergeCells>
  <conditionalFormatting sqref="A6:B44">
    <cfRule type="expression" dxfId="3" priority="2" stopIfTrue="1">
      <formula>ISERROR(A6)</formula>
    </cfRule>
  </conditionalFormatting>
  <conditionalFormatting sqref="A6:B12">
    <cfRule type="expression" dxfId="1" priority="1">
      <formula>IF($B$3&lt;&gt;"","")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2019-06-17T10:25:06Z</dcterms:modified>
</cp:coreProperties>
</file>