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4000" windowHeight="10320"/>
  </bookViews>
  <sheets>
    <sheet name="base_com" sheetId="2" r:id="rId1"/>
    <sheet name="juillet" sheetId="20" r:id="rId2"/>
  </sheets>
  <definedNames>
    <definedName name="_xlnm.Print_Area" localSheetId="0">base_com!$A$1:$L$26</definedName>
    <definedName name="_xlnm.Print_Area" localSheetId="1">juillet!#REF!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20" l="1"/>
  <c r="J23" i="20" l="1"/>
  <c r="E22" i="20" l="1"/>
  <c r="L22" i="20" s="1"/>
  <c r="E17" i="20"/>
  <c r="L17" i="20" s="1"/>
  <c r="E13" i="20"/>
  <c r="L13" i="20" s="1"/>
  <c r="E10" i="20"/>
  <c r="L10" i="20" l="1"/>
  <c r="L23" i="20" s="1"/>
  <c r="E23" i="20"/>
</calcChain>
</file>

<file path=xl/sharedStrings.xml><?xml version="1.0" encoding="utf-8"?>
<sst xmlns="http://schemas.openxmlformats.org/spreadsheetml/2006/main" count="63" uniqueCount="30">
  <si>
    <t>par lots de 40 contrats</t>
  </si>
  <si>
    <t>de</t>
  </si>
  <si>
    <t>à</t>
  </si>
  <si>
    <t>%</t>
  </si>
  <si>
    <t>prime</t>
  </si>
  <si>
    <t>PAR LOTS DE 80 CONTRATS</t>
  </si>
  <si>
    <t>CA</t>
  </si>
  <si>
    <t>PAR LOTS DE 60 CONTRATS</t>
  </si>
  <si>
    <t>XXXXXXXXX</t>
  </si>
  <si>
    <t>Base_com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</si>
  <si>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</si>
  <si>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</si>
  <si>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</si>
  <si>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</si>
  <si>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</si>
  <si>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</si>
  <si>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</si>
  <si>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</si>
  <si>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</si>
  <si>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</si>
  <si>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</si>
  <si>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</si>
  <si>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</si>
  <si>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</si>
  <si>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</si>
  <si>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</si>
  <si>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C</t>
  </si>
  <si>
    <t>?</t>
  </si>
  <si>
    <t>total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</si>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</sst>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1"/>
      <color rgb="FFFF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ck">
        <color indexed="64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0" fillId="0" borderId="19" xfId="0" applyBorder="1"/>
    <xf numFmtId="0" fontId="1" fillId="0" borderId="27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1" fontId="0" fillId="0" borderId="23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2" fontId="5" fillId="0" borderId="22" xfId="0" applyNumberFormat="1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33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0" fillId="0" borderId="33" xfId="0" applyFont="1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165" fontId="7" fillId="0" borderId="15" xfId="0" applyNumberFormat="1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23" xfId="0" applyFont="1" applyFill="1" applyBorder="1" applyAlignment="1">
      <alignment horizontal="center"/>
    </xf>
    <xf numFmtId="165" fontId="7" fillId="0" borderId="2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9" fillId="0" borderId="0" xfId="0" applyFont="1"/>
    <xf numFmtId="0" fontId="7" fillId="0" borderId="15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164" fontId="10" fillId="0" borderId="17" xfId="0" applyNumberFormat="1" applyFont="1" applyFill="1" applyBorder="1" applyAlignment="1">
      <alignment horizontal="center"/>
    </xf>
    <xf numFmtId="0" fontId="10" fillId="0" borderId="17" xfId="0" applyFont="1" applyFill="1" applyBorder="1" applyAlignment="1">
      <alignment horizontal="left"/>
    </xf>
    <xf numFmtId="0" fontId="9" fillId="0" borderId="17" xfId="0" applyFont="1" applyFill="1" applyBorder="1" applyAlignment="1">
      <alignment horizontal="center"/>
    </xf>
    <xf numFmtId="0" fontId="9" fillId="0" borderId="24" xfId="0" applyFont="1" applyFill="1" applyBorder="1" applyAlignment="1">
      <alignment horizontal="center"/>
    </xf>
    <xf numFmtId="165" fontId="7" fillId="0" borderId="15" xfId="0" applyNumberFormat="1" applyFont="1" applyFill="1" applyBorder="1" applyAlignment="1">
      <alignment horizontal="left"/>
    </xf>
    <xf numFmtId="0" fontId="8" fillId="0" borderId="15" xfId="0" applyFont="1" applyFill="1" applyBorder="1" applyAlignment="1">
      <alignment horizontal="left"/>
    </xf>
    <xf numFmtId="0" fontId="11" fillId="0" borderId="15" xfId="0" applyFont="1" applyFill="1" applyBorder="1" applyAlignment="1">
      <alignment horizontal="center"/>
    </xf>
    <xf numFmtId="0" fontId="3" fillId="0" borderId="0" xfId="0" applyFont="1"/>
    <xf numFmtId="0" fontId="11" fillId="0" borderId="0" xfId="0" applyFont="1" applyFill="1" applyBorder="1" applyAlignment="1">
      <alignment horizontal="center"/>
    </xf>
    <xf numFmtId="0" fontId="12" fillId="0" borderId="0" xfId="0" applyFont="1"/>
    <xf numFmtId="0" fontId="0" fillId="0" borderId="25" xfId="0" applyBorder="1"/>
    <xf numFmtId="0" fontId="0" fillId="0" borderId="0" xfId="0" applyAlignment="1">
      <alignment horizontal="center" wrapText="1"/>
    </xf>
    <xf numFmtId="0" fontId="13" fillId="0" borderId="0" xfId="0" applyFont="1" applyAlignment="1">
      <alignment horizontal="center"/>
    </xf>
    <xf numFmtId="0" fontId="0" fillId="0" borderId="25" xfId="0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0" fillId="0" borderId="0" xfId="0" applyFont="1"/>
    <xf numFmtId="0" fontId="2" fillId="0" borderId="25" xfId="0" applyFont="1" applyBorder="1"/>
    <xf numFmtId="0" fontId="10" fillId="0" borderId="0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2" fontId="5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4" fillId="0" borderId="0" xfId="0" applyNumberFormat="1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25" xfId="0" applyFont="1" applyBorder="1" applyAlignment="1">
      <alignment horizontal="center"/>
    </xf>
    <xf numFmtId="0" fontId="1" fillId="5" borderId="29" xfId="0" applyFont="1" applyFill="1" applyBorder="1" applyAlignment="1">
      <alignment horizontal="center"/>
    </xf>
    <xf numFmtId="0" fontId="1" fillId="5" borderId="30" xfId="0" applyFont="1" applyFill="1" applyBorder="1" applyAlignment="1">
      <alignment horizontal="center"/>
    </xf>
    <xf numFmtId="0" fontId="1" fillId="5" borderId="3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L27"/>
  <sheetViews>
    <sheetView tabSelected="1" topLeftCell="A7" workbookViewId="0">
      <selection activeCell="J18" sqref="J18"/>
    </sheetView>
  </sheetViews>
  <sheetFormatPr baseColWidth="10" defaultRowHeight="15" x14ac:dyDescent="0.25"/>
  <sheetData>
    <row r="15" spans="1:12" ht="15.75" thickBot="1" x14ac:dyDescent="0.3">
      <c r="E15" t="s">
        <v>9</v>
      </c>
    </row>
    <row r="16" spans="1:12" ht="16.5" thickTop="1" thickBot="1" x14ac:dyDescent="0.3">
      <c r="A16" s="10" t="s">
        <v>0</v>
      </c>
      <c r="B16" s="11"/>
      <c r="C16" s="11"/>
      <c r="D16" s="12"/>
      <c r="E16" s="13" t="s">
        <v>5</v>
      </c>
      <c r="F16" s="13"/>
      <c r="G16" s="13"/>
      <c r="H16" s="14"/>
      <c r="I16" s="74" t="s">
        <v>7</v>
      </c>
      <c r="J16" s="75"/>
      <c r="K16" s="75"/>
      <c r="L16" s="76"/>
    </row>
    <row r="17" spans="1:12" x14ac:dyDescent="0.25">
      <c r="A17" s="7" t="s">
        <v>1</v>
      </c>
      <c r="B17" s="15" t="s">
        <v>2</v>
      </c>
      <c r="C17" s="15" t="s">
        <v>3</v>
      </c>
      <c r="D17" s="9" t="s">
        <v>4</v>
      </c>
      <c r="E17" s="8" t="s">
        <v>1</v>
      </c>
      <c r="F17" s="15" t="s">
        <v>2</v>
      </c>
      <c r="G17" s="15" t="s">
        <v>3</v>
      </c>
      <c r="H17" s="9" t="s">
        <v>4</v>
      </c>
      <c r="I17" s="7" t="s">
        <v>1</v>
      </c>
      <c r="J17" s="15" t="s">
        <v>2</v>
      </c>
      <c r="K17" s="15" t="s">
        <v>3</v>
      </c>
      <c r="L17" s="9" t="s">
        <v>4</v>
      </c>
    </row>
    <row r="18" spans="1:12" x14ac:dyDescent="0.25">
      <c r="A18" s="1">
        <v>0</v>
      </c>
      <c r="B18" s="16">
        <v>1750</v>
      </c>
      <c r="C18" s="17">
        <v>0.05</v>
      </c>
      <c r="D18" s="3"/>
      <c r="E18" s="2">
        <v>0</v>
      </c>
      <c r="F18" s="16">
        <v>3500</v>
      </c>
      <c r="G18" s="17">
        <v>0.05</v>
      </c>
      <c r="H18" s="3"/>
      <c r="I18" s="21">
        <v>0</v>
      </c>
      <c r="J18" s="16">
        <v>2625</v>
      </c>
      <c r="K18" s="17">
        <v>0.05</v>
      </c>
      <c r="L18" s="22"/>
    </row>
    <row r="19" spans="1:12" x14ac:dyDescent="0.25">
      <c r="A19" s="1">
        <v>1751</v>
      </c>
      <c r="B19" s="16">
        <v>2250</v>
      </c>
      <c r="C19" s="17">
        <v>7.0000000000000007E-2</v>
      </c>
      <c r="D19" s="3"/>
      <c r="E19" s="2">
        <v>3501</v>
      </c>
      <c r="F19" s="16">
        <v>4500</v>
      </c>
      <c r="G19" s="17">
        <v>7.0000000000000007E-2</v>
      </c>
      <c r="H19" s="3"/>
      <c r="I19" s="21">
        <v>2626</v>
      </c>
      <c r="J19" s="16">
        <v>3375</v>
      </c>
      <c r="K19" s="17">
        <v>7.0000000000000007E-2</v>
      </c>
      <c r="L19" s="22"/>
    </row>
    <row r="20" spans="1:12" x14ac:dyDescent="0.25">
      <c r="A20" s="1">
        <v>2251</v>
      </c>
      <c r="B20" s="16">
        <v>2950</v>
      </c>
      <c r="C20" s="17">
        <v>0.08</v>
      </c>
      <c r="D20" s="3"/>
      <c r="E20" s="2">
        <v>4501</v>
      </c>
      <c r="F20" s="16">
        <v>5900</v>
      </c>
      <c r="G20" s="17">
        <v>0.08</v>
      </c>
      <c r="H20" s="3"/>
      <c r="I20" s="21">
        <v>3376</v>
      </c>
      <c r="J20" s="16">
        <v>4425</v>
      </c>
      <c r="K20" s="17">
        <v>0.08</v>
      </c>
      <c r="L20" s="22"/>
    </row>
    <row r="21" spans="1:12" x14ac:dyDescent="0.25">
      <c r="A21" s="1">
        <v>2951</v>
      </c>
      <c r="B21" s="16">
        <v>3250</v>
      </c>
      <c r="C21" s="17">
        <v>0.1</v>
      </c>
      <c r="D21" s="3"/>
      <c r="E21" s="2">
        <v>5901</v>
      </c>
      <c r="F21" s="16">
        <v>6500</v>
      </c>
      <c r="G21" s="17">
        <v>0.1</v>
      </c>
      <c r="H21" s="3"/>
      <c r="I21" s="21">
        <v>4426</v>
      </c>
      <c r="J21" s="16">
        <v>4875</v>
      </c>
      <c r="K21" s="17">
        <v>0.1</v>
      </c>
      <c r="L21" s="22"/>
    </row>
    <row r="22" spans="1:12" x14ac:dyDescent="0.25">
      <c r="A22" s="1">
        <v>3251</v>
      </c>
      <c r="B22" s="16">
        <v>4000</v>
      </c>
      <c r="C22" s="17">
        <v>0.12</v>
      </c>
      <c r="D22" s="3"/>
      <c r="E22" s="2">
        <v>6501</v>
      </c>
      <c r="F22" s="16">
        <v>8000</v>
      </c>
      <c r="G22" s="17">
        <v>0.12</v>
      </c>
      <c r="H22" s="3"/>
      <c r="I22" s="21">
        <v>4876</v>
      </c>
      <c r="J22" s="16">
        <v>6000</v>
      </c>
      <c r="K22" s="17">
        <v>0.12</v>
      </c>
      <c r="L22" s="22"/>
    </row>
    <row r="23" spans="1:12" x14ac:dyDescent="0.25">
      <c r="A23" s="1">
        <v>4001</v>
      </c>
      <c r="B23" s="16">
        <v>4375</v>
      </c>
      <c r="C23" s="17">
        <v>0.13</v>
      </c>
      <c r="D23" s="3"/>
      <c r="E23" s="2">
        <v>8001</v>
      </c>
      <c r="F23" s="16">
        <v>8750</v>
      </c>
      <c r="G23" s="17">
        <v>0.13</v>
      </c>
      <c r="H23" s="3"/>
      <c r="I23" s="21">
        <v>6001</v>
      </c>
      <c r="J23" s="16">
        <v>6562</v>
      </c>
      <c r="K23" s="17">
        <v>0.13</v>
      </c>
      <c r="L23" s="22"/>
    </row>
    <row r="24" spans="1:12" x14ac:dyDescent="0.25">
      <c r="A24" s="1">
        <v>4376</v>
      </c>
      <c r="B24" s="16"/>
      <c r="C24" s="17">
        <v>0.13</v>
      </c>
      <c r="D24" s="3">
        <v>50</v>
      </c>
      <c r="E24" s="2">
        <v>8751</v>
      </c>
      <c r="F24" s="16"/>
      <c r="G24" s="17">
        <v>0.13</v>
      </c>
      <c r="H24" s="3">
        <v>100</v>
      </c>
      <c r="I24" s="21">
        <v>6562</v>
      </c>
      <c r="J24" s="16"/>
      <c r="K24" s="17">
        <v>0.13</v>
      </c>
      <c r="L24" s="22">
        <v>75</v>
      </c>
    </row>
    <row r="25" spans="1:12" x14ac:dyDescent="0.25">
      <c r="A25" s="1"/>
      <c r="B25" s="16"/>
      <c r="C25" s="17"/>
      <c r="D25" s="3"/>
      <c r="E25" s="2"/>
      <c r="F25" s="16"/>
      <c r="G25" s="17"/>
      <c r="H25" s="3"/>
      <c r="I25" s="21"/>
      <c r="J25" s="16"/>
      <c r="K25" s="17"/>
      <c r="L25" s="22"/>
    </row>
    <row r="26" spans="1:12" ht="15.75" thickBot="1" x14ac:dyDescent="0.3">
      <c r="A26" s="4"/>
      <c r="B26" s="18"/>
      <c r="C26" s="19"/>
      <c r="D26" s="6"/>
      <c r="E26" s="5"/>
      <c r="F26" s="18"/>
      <c r="G26" s="19"/>
      <c r="H26" s="6"/>
      <c r="I26" s="23"/>
      <c r="J26" s="19"/>
      <c r="K26" s="19"/>
      <c r="L26" s="24"/>
    </row>
    <row r="27" spans="1:12" ht="15.75" thickTop="1" x14ac:dyDescent="0.25">
      <c r="I27" s="20"/>
      <c r="J27" s="20"/>
      <c r="K27" s="20"/>
      <c r="L27" s="20"/>
    </row>
  </sheetData>
  <mergeCells count="1">
    <mergeCell ref="I16:L1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23"/>
  <sheetViews>
    <sheetView topLeftCell="A11" workbookViewId="0">
      <selection activeCell="H38" sqref="H38"/>
    </sheetView>
  </sheetViews>
  <sheetFormatPr baseColWidth="10" defaultRowHeight="15" x14ac:dyDescent="0.25"/>
  <cols>
    <col min="1" max="1" width="9" customWidth="1"/>
    <col min="2" max="3" width="8.7109375" customWidth="1"/>
    <col min="4" max="4" width="9.85546875" customWidth="1"/>
    <col min="5" max="5" width="10.5703125" customWidth="1"/>
    <col min="6" max="6" width="13.5703125" customWidth="1"/>
    <col min="7" max="7" width="8.140625" customWidth="1"/>
    <col min="8" max="17" width="10.7109375" customWidth="1"/>
  </cols>
  <sheetData>
    <row r="2" spans="1:17" ht="15.75" thickBot="1" x14ac:dyDescent="0.3"/>
    <row r="3" spans="1:17" ht="15.75" x14ac:dyDescent="0.25">
      <c r="A3" s="30" t="s">
        <v>10</v>
      </c>
      <c r="B3" s="31" t="s">
        <v>11</v>
      </c>
      <c r="C3" s="32" t="s">
        <v>26</v>
      </c>
      <c r="D3" s="33" t="s">
        <v>12</v>
      </c>
      <c r="E3" s="32" t="s">
        <v>13</v>
      </c>
      <c r="F3" s="34" t="s">
        <v>14</v>
      </c>
      <c r="G3" s="35" t="s">
        <v>15</v>
      </c>
      <c r="H3" s="35" t="s">
        <v>16</v>
      </c>
      <c r="I3" s="35" t="s">
        <v>17</v>
      </c>
      <c r="J3" s="35" t="s">
        <v>18</v>
      </c>
      <c r="K3" s="36" t="s">
        <v>19</v>
      </c>
      <c r="L3" s="26" t="s">
        <v>20</v>
      </c>
      <c r="M3" s="26" t="s">
        <v>21</v>
      </c>
      <c r="N3" s="36" t="s">
        <v>22</v>
      </c>
      <c r="O3" s="36" t="s">
        <v>23</v>
      </c>
      <c r="P3" s="36" t="s">
        <v>24</v>
      </c>
      <c r="Q3" s="37" t="s">
        <v>25</v>
      </c>
    </row>
    <row r="4" spans="1:17" x14ac:dyDescent="0.25">
      <c r="C4" s="77"/>
      <c r="D4" s="77"/>
      <c r="G4" s="44"/>
      <c r="I4" s="44"/>
      <c r="K4" s="44"/>
      <c r="M4" s="44"/>
    </row>
    <row r="5" spans="1:17" x14ac:dyDescent="0.25">
      <c r="E5" t="s">
        <v>6</v>
      </c>
      <c r="G5" s="59" t="s">
        <v>29</v>
      </c>
      <c r="L5" t="s">
        <v>4</v>
      </c>
    </row>
    <row r="6" spans="1:17" x14ac:dyDescent="0.25">
      <c r="A6" s="38"/>
      <c r="B6" s="39"/>
      <c r="C6" s="39" t="s">
        <v>8</v>
      </c>
      <c r="D6" s="39" t="s">
        <v>8</v>
      </c>
      <c r="E6" s="27">
        <v>1500</v>
      </c>
      <c r="F6" s="54"/>
      <c r="G6" s="43"/>
    </row>
    <row r="7" spans="1:17" x14ac:dyDescent="0.25">
      <c r="A7" s="38"/>
      <c r="B7" s="46"/>
      <c r="C7" s="40" t="s">
        <v>8</v>
      </c>
      <c r="D7" s="39" t="s">
        <v>8</v>
      </c>
      <c r="E7" s="28">
        <v>3540</v>
      </c>
      <c r="F7" s="54"/>
      <c r="G7" s="43"/>
    </row>
    <row r="8" spans="1:17" x14ac:dyDescent="0.25">
      <c r="A8" s="38"/>
      <c r="B8" s="39"/>
      <c r="C8" s="40" t="s">
        <v>8</v>
      </c>
      <c r="D8" s="39" t="s">
        <v>8</v>
      </c>
      <c r="E8" s="41">
        <v>2500</v>
      </c>
      <c r="F8" s="54"/>
      <c r="G8" s="43"/>
    </row>
    <row r="9" spans="1:17" x14ac:dyDescent="0.25">
      <c r="A9" s="38"/>
      <c r="B9" s="39"/>
      <c r="C9" s="39"/>
      <c r="D9" s="47"/>
      <c r="E9" s="27">
        <v>0</v>
      </c>
      <c r="F9" s="55"/>
      <c r="G9" s="43"/>
    </row>
    <row r="10" spans="1:17" ht="18" x14ac:dyDescent="0.25">
      <c r="A10" s="48"/>
      <c r="B10" s="66"/>
      <c r="C10" s="50"/>
      <c r="D10" s="51"/>
      <c r="E10" s="29">
        <f>SUM(E6:E9)</f>
        <v>7540</v>
      </c>
      <c r="F10" s="56"/>
      <c r="G10" s="43">
        <v>40</v>
      </c>
      <c r="H10" s="60" t="s">
        <v>27</v>
      </c>
      <c r="L10" s="72">
        <f>IF(E10="","",VLOOKUP(E10,base_com!$A$18:$D$26,4,1))</f>
        <v>50</v>
      </c>
    </row>
    <row r="11" spans="1:17" x14ac:dyDescent="0.25">
      <c r="A11" s="52"/>
      <c r="B11" s="53"/>
      <c r="C11" s="40" t="s">
        <v>8</v>
      </c>
      <c r="D11" s="39" t="s">
        <v>8</v>
      </c>
      <c r="E11" s="25">
        <v>1568</v>
      </c>
      <c r="F11" s="56"/>
      <c r="G11" s="43"/>
      <c r="L11" s="45"/>
    </row>
    <row r="12" spans="1:17" x14ac:dyDescent="0.25">
      <c r="A12" s="52"/>
      <c r="B12" s="39"/>
      <c r="C12" s="40" t="s">
        <v>8</v>
      </c>
      <c r="D12" s="39" t="s">
        <v>8</v>
      </c>
      <c r="E12" s="25">
        <v>2000</v>
      </c>
      <c r="F12" s="56"/>
      <c r="G12" s="43"/>
      <c r="L12" s="45"/>
    </row>
    <row r="13" spans="1:17" ht="18" x14ac:dyDescent="0.25">
      <c r="A13" s="48"/>
      <c r="B13" s="65"/>
      <c r="C13" s="50"/>
      <c r="D13" s="51"/>
      <c r="E13" s="29">
        <f>SUM(E11:E12)</f>
        <v>3568</v>
      </c>
      <c r="F13" s="55"/>
      <c r="G13" s="43">
        <v>60</v>
      </c>
      <c r="H13" s="60" t="s">
        <v>27</v>
      </c>
      <c r="L13" s="72">
        <f>IF(E13="","",VLOOKUP(E13,base_com!$I$18:$L$26,4,1))</f>
        <v>0</v>
      </c>
    </row>
    <row r="14" spans="1:17" x14ac:dyDescent="0.25">
      <c r="A14" s="52"/>
      <c r="B14" s="40"/>
      <c r="C14" s="40" t="s">
        <v>8</v>
      </c>
      <c r="D14" s="40" t="s">
        <v>8</v>
      </c>
      <c r="E14" s="27">
        <v>4372</v>
      </c>
      <c r="F14" s="57"/>
      <c r="G14" s="43"/>
      <c r="L14" s="45"/>
    </row>
    <row r="15" spans="1:17" x14ac:dyDescent="0.25">
      <c r="A15" s="52"/>
      <c r="B15" s="39"/>
      <c r="C15" s="40" t="s">
        <v>8</v>
      </c>
      <c r="D15" s="40" t="s">
        <v>8</v>
      </c>
      <c r="E15" s="27">
        <v>4883</v>
      </c>
      <c r="F15" s="57"/>
      <c r="G15" s="43"/>
      <c r="L15" s="45"/>
    </row>
    <row r="16" spans="1:17" x14ac:dyDescent="0.25">
      <c r="A16" s="42"/>
      <c r="B16" s="39"/>
      <c r="C16" s="40" t="s">
        <v>8</v>
      </c>
      <c r="D16" s="39" t="s">
        <v>8</v>
      </c>
      <c r="E16" s="27">
        <v>2500</v>
      </c>
      <c r="F16" s="57"/>
      <c r="G16" s="43"/>
      <c r="L16" s="45"/>
    </row>
    <row r="17" spans="1:17" ht="18" x14ac:dyDescent="0.25">
      <c r="A17" s="48"/>
      <c r="B17" s="49"/>
      <c r="C17" s="50"/>
      <c r="D17" s="51"/>
      <c r="E17" s="29">
        <f>SUM(E14:E16)</f>
        <v>11755</v>
      </c>
      <c r="F17" s="57"/>
      <c r="G17" s="43">
        <v>80</v>
      </c>
      <c r="H17" s="60" t="s">
        <v>27</v>
      </c>
      <c r="L17" s="72">
        <f>IF(E17="","",VLOOKUP(E17,base_com!$E$18:$H26,4,1))</f>
        <v>100</v>
      </c>
    </row>
    <row r="18" spans="1:17" x14ac:dyDescent="0.25">
      <c r="A18" s="38"/>
      <c r="B18" s="39"/>
      <c r="C18" s="40" t="s">
        <v>8</v>
      </c>
      <c r="D18" s="40" t="s">
        <v>8</v>
      </c>
      <c r="E18" s="27">
        <v>3570</v>
      </c>
      <c r="F18" s="57"/>
      <c r="G18" s="43"/>
      <c r="L18" s="45"/>
    </row>
    <row r="19" spans="1:17" x14ac:dyDescent="0.25">
      <c r="A19" s="38"/>
      <c r="B19" s="39"/>
      <c r="C19" s="40" t="s">
        <v>8</v>
      </c>
      <c r="D19" s="40" t="s">
        <v>8</v>
      </c>
      <c r="E19" s="27">
        <v>3450</v>
      </c>
      <c r="F19" s="57"/>
      <c r="G19" s="43"/>
      <c r="L19" s="45"/>
    </row>
    <row r="20" spans="1:17" ht="18" x14ac:dyDescent="0.25">
      <c r="A20" s="38"/>
      <c r="B20" s="39"/>
      <c r="C20" s="40" t="s">
        <v>8</v>
      </c>
      <c r="D20" s="39" t="s">
        <v>8</v>
      </c>
      <c r="E20" s="27">
        <v>2500</v>
      </c>
      <c r="F20" s="57"/>
      <c r="G20" s="43"/>
      <c r="H20" s="60"/>
      <c r="L20" s="72"/>
    </row>
    <row r="21" spans="1:17" x14ac:dyDescent="0.25">
      <c r="A21" s="45"/>
      <c r="B21" s="63"/>
      <c r="C21" s="45"/>
      <c r="D21" s="45"/>
      <c r="E21" s="27">
        <v>0</v>
      </c>
      <c r="L21" s="45"/>
    </row>
    <row r="22" spans="1:17" ht="18" x14ac:dyDescent="0.25">
      <c r="A22" s="58"/>
      <c r="B22" s="64" t="s">
        <v>28</v>
      </c>
      <c r="C22" s="58"/>
      <c r="D22" s="58"/>
      <c r="E22" s="29">
        <f>SUM(E18:E21)</f>
        <v>9520</v>
      </c>
      <c r="F22" s="58"/>
      <c r="G22" s="61">
        <v>60</v>
      </c>
      <c r="H22" s="62" t="s">
        <v>27</v>
      </c>
      <c r="I22" s="58"/>
      <c r="J22" s="58"/>
      <c r="K22" s="58"/>
      <c r="L22" s="73">
        <f>IF(E22="","",VLOOKUP(E22,base_com!$I$18:$L$26,4,1))</f>
        <v>75</v>
      </c>
      <c r="M22" s="58"/>
      <c r="N22" s="58"/>
      <c r="O22" s="58"/>
      <c r="P22" s="58"/>
      <c r="Q22" s="58"/>
    </row>
    <row r="23" spans="1:17" ht="18" x14ac:dyDescent="0.25">
      <c r="A23" s="67"/>
      <c r="B23" s="68"/>
      <c r="C23" s="67"/>
      <c r="D23" s="67"/>
      <c r="E23" s="69">
        <f>+E10+E13+E17+E22</f>
        <v>32383</v>
      </c>
      <c r="G23" s="70"/>
      <c r="H23" s="78" t="e">
        <f>H10+H13+H17+H22</f>
        <v>#VALUE!</v>
      </c>
      <c r="I23" s="69"/>
      <c r="J23" s="71">
        <f>+J10+J13+J17+J22</f>
        <v>0</v>
      </c>
      <c r="K23" s="67"/>
      <c r="L23" s="69">
        <f>+L10+L13+L17+L22</f>
        <v>225</v>
      </c>
      <c r="M23" s="67"/>
      <c r="N23" s="67"/>
      <c r="O23" s="67"/>
      <c r="P23" s="67"/>
      <c r="Q23" s="67"/>
    </row>
  </sheetData>
  <mergeCells count="1">
    <mergeCell ref="C4:D4"/>
  </mergeCells>
  <pageMargins left="0" right="0" top="0.35433070866141736" bottom="0" header="0.31496062992125984" footer="0.31496062992125984"/>
  <pageSetup paperSize="9" scale="82" fitToHeight="0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base_com</vt:lpstr>
      <vt:lpstr>juillet</vt:lpstr>
      <vt:lpstr>base_com!Zone_d_impression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2018-08-20T15:41:32Z</cp:lastPrinted>
  <dcterms:created xsi:type="dcterms:W3CDTF">2013-11-14T09:16:13Z</dcterms:created>
  <dcterms:modified xsi:type="dcterms:W3CDTF">2018-08-21T12:31:47Z</dcterms:modified>
</cp:coreProperties>
</file>