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Valentin.collas\Desktop\"/>
    </mc:Choice>
  </mc:AlternateContent>
  <xr:revisionPtr revIDLastSave="0" documentId="10_ncr:100000_{E7A734F2-585B-4717-85D6-7C6947E00331}" xr6:coauthVersionLast="31" xr6:coauthVersionMax="31" xr10:uidLastSave="{00000000-0000-0000-0000-000000000000}"/>
  <bookViews>
    <workbookView xWindow="0" yWindow="0" windowWidth="15350" windowHeight="4460" activeTab="4" xr2:uid="{00000000-000D-0000-FFFF-FFFF00000000}"/>
  </bookViews>
  <sheets>
    <sheet name="Suivi IIN" sheetId="1" r:id="rId1"/>
    <sheet name="Suivi Projets" sheetId="9" r:id="rId2"/>
    <sheet name="Suivi Commandes" sheetId="5" r:id="rId3"/>
    <sheet name="Suivi Contrat" sheetId="6" r:id="rId4"/>
    <sheet name="Suivi Paies" sheetId="7" r:id="rId5"/>
    <sheet name="Suivi Consultants" sheetId="8" r:id="rId6"/>
  </sheets>
  <definedNames>
    <definedName name="_xlnm._FilterDatabase" localSheetId="2" hidden="1">'Suivi Commandes'!$A$2:$BAF$91</definedName>
    <definedName name="_xlnm._FilterDatabase" localSheetId="5" hidden="1">'Suivi Consultants'!$A$2:$BAE$91</definedName>
    <definedName name="_xlnm._FilterDatabase" localSheetId="3" hidden="1">'Suivi Contrat'!$A$2:$BAN$91</definedName>
    <definedName name="_xlnm._FilterDatabase" localSheetId="0" hidden="1">'Suivi IIN'!$A$2:$BBQ$91</definedName>
    <definedName name="_xlnm._FilterDatabase" localSheetId="4" hidden="1">'Suivi Paies'!$A$2:$BAQ$91</definedName>
    <definedName name="_xlnm._FilterDatabase" localSheetId="1" hidden="1">'Suivi Projets'!$A$2:$BAP$91</definedName>
    <definedName name="Alerte_commande">'Suivi IIN'!$T$3:$T$1048576</definedName>
    <definedName name="alerte_date">'Suivi IIN'!$T$3:$T$1048576</definedName>
    <definedName name="Commande_à_renouvelé">'Suivi Commandes'!$H$3:$H$1048576</definedName>
    <definedName name="Convocation_à_Envoyer">'Suivi IIN'!$Z$3:$Z$1048576</definedName>
    <definedName name="Fin_de_PE_à_prévoir">'Suivi IIN'!#REF!</definedName>
    <definedName name="PE_à_Renouvelée">'Suivi IIN'!$W$3:$W$1048576</definedName>
    <definedName name="Procédrure_à_Envoyer">'Suivi IIN'!$AB$3:$AB$1048576</definedName>
    <definedName name="_xlnm.Print_Area" localSheetId="2">'Suivi Commandes'!$A$1:$A$88</definedName>
    <definedName name="_xlnm.Print_Area" localSheetId="5">'Suivi Consultants'!$A$1:$A$88</definedName>
    <definedName name="_xlnm.Print_Area" localSheetId="3">'Suivi Contrat'!$A$1:$A$88</definedName>
    <definedName name="_xlnm.Print_Area" localSheetId="0">'Suivi IIN'!$A$1:$A$88</definedName>
    <definedName name="_xlnm.Print_Area" localSheetId="4">'Suivi Paies'!$A$1:$A$88</definedName>
    <definedName name="_xlnm.Print_Area" localSheetId="1">'Suivi Projets'!$A$1:$A$88</definedName>
  </definedNames>
  <calcPr calcId="179017"/>
</workbook>
</file>

<file path=xl/calcChain.xml><?xml version="1.0" encoding="utf-8"?>
<calcChain xmlns="http://schemas.openxmlformats.org/spreadsheetml/2006/main">
  <c r="N3" i="7" l="1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1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L4" i="1" l="1"/>
  <c r="M4" i="1"/>
  <c r="N4" i="1"/>
  <c r="O4" i="1"/>
  <c r="L5" i="1"/>
  <c r="M5" i="1"/>
  <c r="N5" i="1"/>
  <c r="O5" i="1"/>
  <c r="L6" i="1"/>
  <c r="M6" i="1"/>
  <c r="N6" i="1"/>
  <c r="O6" i="1"/>
  <c r="L7" i="1"/>
  <c r="M7" i="1"/>
  <c r="N7" i="1"/>
  <c r="O7" i="1"/>
  <c r="L8" i="1"/>
  <c r="M8" i="1"/>
  <c r="N8" i="1"/>
  <c r="O8" i="1"/>
  <c r="L9" i="1"/>
  <c r="M9" i="1"/>
  <c r="N9" i="1"/>
  <c r="O9" i="1"/>
  <c r="L10" i="1"/>
  <c r="M10" i="1"/>
  <c r="N10" i="1"/>
  <c r="O10" i="1"/>
  <c r="L11" i="1"/>
  <c r="M11" i="1"/>
  <c r="N11" i="1"/>
  <c r="O11" i="1"/>
  <c r="L12" i="1"/>
  <c r="M12" i="1"/>
  <c r="N12" i="1"/>
  <c r="O12" i="1"/>
  <c r="L13" i="1"/>
  <c r="M13" i="1"/>
  <c r="N13" i="1"/>
  <c r="O13" i="1"/>
  <c r="L14" i="1"/>
  <c r="M14" i="1"/>
  <c r="N14" i="1"/>
  <c r="O14" i="1"/>
  <c r="L15" i="1"/>
  <c r="M15" i="1"/>
  <c r="N15" i="1"/>
  <c r="O15" i="1"/>
  <c r="L16" i="1"/>
  <c r="M16" i="1"/>
  <c r="N16" i="1"/>
  <c r="O16" i="1"/>
  <c r="L17" i="1"/>
  <c r="M17" i="1"/>
  <c r="N17" i="1"/>
  <c r="O17" i="1"/>
  <c r="L18" i="1"/>
  <c r="M18" i="1"/>
  <c r="N18" i="1"/>
  <c r="O18" i="1"/>
  <c r="L19" i="1"/>
  <c r="M19" i="1"/>
  <c r="N19" i="1"/>
  <c r="O19" i="1"/>
  <c r="L20" i="1"/>
  <c r="M20" i="1"/>
  <c r="N20" i="1"/>
  <c r="O20" i="1"/>
  <c r="L21" i="1"/>
  <c r="M21" i="1"/>
  <c r="N21" i="1"/>
  <c r="O21" i="1"/>
  <c r="L22" i="1"/>
  <c r="M22" i="1"/>
  <c r="N22" i="1"/>
  <c r="O22" i="1"/>
  <c r="L23" i="1"/>
  <c r="M23" i="1"/>
  <c r="N23" i="1"/>
  <c r="O23" i="1"/>
  <c r="L24" i="1"/>
  <c r="M24" i="1"/>
  <c r="N24" i="1"/>
  <c r="O24" i="1"/>
  <c r="L25" i="1"/>
  <c r="M25" i="1"/>
  <c r="N25" i="1"/>
  <c r="O25" i="1"/>
  <c r="L26" i="1"/>
  <c r="M26" i="1"/>
  <c r="N26" i="1"/>
  <c r="O26" i="1"/>
  <c r="L27" i="1"/>
  <c r="M27" i="1"/>
  <c r="N27" i="1"/>
  <c r="O27" i="1"/>
  <c r="L28" i="1"/>
  <c r="M28" i="1"/>
  <c r="N28" i="1"/>
  <c r="O28" i="1"/>
  <c r="L29" i="1"/>
  <c r="M29" i="1"/>
  <c r="N29" i="1"/>
  <c r="O29" i="1"/>
  <c r="L30" i="1"/>
  <c r="M30" i="1"/>
  <c r="N30" i="1"/>
  <c r="O30" i="1"/>
  <c r="L31" i="1"/>
  <c r="M31" i="1"/>
  <c r="N31" i="1"/>
  <c r="O31" i="1"/>
  <c r="L32" i="1"/>
  <c r="M32" i="1"/>
  <c r="N32" i="1"/>
  <c r="O32" i="1"/>
  <c r="L33" i="1"/>
  <c r="M33" i="1"/>
  <c r="N33" i="1"/>
  <c r="O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L38" i="1"/>
  <c r="M38" i="1"/>
  <c r="N38" i="1"/>
  <c r="O38" i="1"/>
  <c r="L39" i="1"/>
  <c r="M39" i="1"/>
  <c r="N39" i="1"/>
  <c r="O39" i="1"/>
  <c r="L40" i="1"/>
  <c r="M40" i="1"/>
  <c r="N40" i="1"/>
  <c r="O40" i="1"/>
  <c r="L41" i="1"/>
  <c r="M41" i="1"/>
  <c r="N41" i="1"/>
  <c r="O41" i="1"/>
  <c r="L42" i="1"/>
  <c r="M42" i="1"/>
  <c r="N42" i="1"/>
  <c r="O42" i="1"/>
  <c r="L43" i="1"/>
  <c r="M43" i="1"/>
  <c r="N43" i="1"/>
  <c r="O43" i="1"/>
  <c r="L44" i="1"/>
  <c r="M44" i="1"/>
  <c r="N44" i="1"/>
  <c r="O44" i="1"/>
  <c r="L45" i="1"/>
  <c r="M45" i="1"/>
  <c r="N45" i="1"/>
  <c r="O45" i="1"/>
  <c r="L46" i="1"/>
  <c r="M46" i="1"/>
  <c r="N46" i="1"/>
  <c r="O46" i="1"/>
  <c r="L47" i="1"/>
  <c r="M47" i="1"/>
  <c r="N47" i="1"/>
  <c r="O47" i="1"/>
  <c r="L48" i="1"/>
  <c r="M48" i="1"/>
  <c r="N48" i="1"/>
  <c r="O48" i="1"/>
  <c r="L49" i="1"/>
  <c r="M49" i="1"/>
  <c r="N49" i="1"/>
  <c r="O49" i="1"/>
  <c r="L50" i="1"/>
  <c r="M50" i="1"/>
  <c r="N50" i="1"/>
  <c r="O50" i="1"/>
  <c r="L51" i="1"/>
  <c r="M51" i="1"/>
  <c r="N51" i="1"/>
  <c r="O51" i="1"/>
  <c r="L52" i="1"/>
  <c r="M52" i="1"/>
  <c r="N52" i="1"/>
  <c r="O52" i="1"/>
  <c r="L53" i="1"/>
  <c r="M53" i="1"/>
  <c r="N53" i="1"/>
  <c r="O53" i="1"/>
  <c r="L54" i="1"/>
  <c r="M54" i="1"/>
  <c r="N54" i="1"/>
  <c r="O54" i="1"/>
  <c r="L55" i="1"/>
  <c r="M55" i="1"/>
  <c r="N55" i="1"/>
  <c r="O55" i="1"/>
  <c r="L56" i="1"/>
  <c r="M56" i="1"/>
  <c r="N56" i="1"/>
  <c r="O56" i="1"/>
  <c r="L57" i="1"/>
  <c r="M57" i="1"/>
  <c r="N57" i="1"/>
  <c r="O57" i="1"/>
  <c r="L58" i="1"/>
  <c r="M58" i="1"/>
  <c r="N58" i="1"/>
  <c r="O58" i="1"/>
  <c r="L59" i="1"/>
  <c r="M59" i="1"/>
  <c r="N59" i="1"/>
  <c r="O59" i="1"/>
  <c r="L60" i="1"/>
  <c r="M60" i="1"/>
  <c r="N60" i="1"/>
  <c r="O60" i="1"/>
  <c r="L61" i="1"/>
  <c r="M61" i="1"/>
  <c r="N61" i="1"/>
  <c r="O61" i="1"/>
  <c r="L62" i="1"/>
  <c r="M62" i="1"/>
  <c r="N62" i="1"/>
  <c r="O62" i="1"/>
  <c r="L63" i="1"/>
  <c r="M63" i="1"/>
  <c r="N63" i="1"/>
  <c r="O63" i="1"/>
  <c r="L64" i="1"/>
  <c r="M64" i="1"/>
  <c r="N64" i="1"/>
  <c r="O64" i="1"/>
  <c r="L65" i="1"/>
  <c r="M65" i="1"/>
  <c r="N65" i="1"/>
  <c r="O65" i="1"/>
  <c r="L66" i="1"/>
  <c r="M66" i="1"/>
  <c r="N66" i="1"/>
  <c r="O66" i="1"/>
  <c r="L67" i="1"/>
  <c r="M67" i="1"/>
  <c r="N67" i="1"/>
  <c r="O67" i="1"/>
  <c r="L68" i="1"/>
  <c r="M68" i="1"/>
  <c r="N68" i="1"/>
  <c r="O68" i="1"/>
  <c r="L69" i="1"/>
  <c r="M69" i="1"/>
  <c r="N69" i="1"/>
  <c r="O69" i="1"/>
  <c r="L70" i="1"/>
  <c r="M70" i="1"/>
  <c r="N70" i="1"/>
  <c r="O70" i="1"/>
  <c r="L71" i="1"/>
  <c r="M71" i="1"/>
  <c r="N71" i="1"/>
  <c r="O71" i="1"/>
  <c r="L72" i="1"/>
  <c r="M72" i="1"/>
  <c r="N72" i="1"/>
  <c r="O72" i="1"/>
  <c r="L73" i="1"/>
  <c r="M73" i="1"/>
  <c r="N73" i="1"/>
  <c r="O73" i="1"/>
  <c r="L74" i="1"/>
  <c r="M74" i="1"/>
  <c r="N74" i="1"/>
  <c r="O74" i="1"/>
  <c r="L75" i="1"/>
  <c r="M75" i="1"/>
  <c r="N75" i="1"/>
  <c r="O75" i="1"/>
  <c r="L76" i="1"/>
  <c r="M76" i="1"/>
  <c r="N76" i="1"/>
  <c r="O76" i="1"/>
  <c r="L77" i="1"/>
  <c r="M77" i="1"/>
  <c r="N77" i="1"/>
  <c r="O77" i="1"/>
  <c r="L78" i="1"/>
  <c r="M78" i="1"/>
  <c r="N78" i="1"/>
  <c r="O78" i="1"/>
  <c r="L79" i="1"/>
  <c r="M79" i="1"/>
  <c r="N79" i="1"/>
  <c r="O79" i="1"/>
  <c r="L80" i="1"/>
  <c r="M80" i="1"/>
  <c r="N80" i="1"/>
  <c r="O80" i="1"/>
  <c r="L81" i="1"/>
  <c r="M81" i="1"/>
  <c r="N81" i="1"/>
  <c r="O81" i="1"/>
  <c r="L82" i="1"/>
  <c r="M82" i="1"/>
  <c r="N82" i="1"/>
  <c r="O82" i="1"/>
  <c r="L83" i="1"/>
  <c r="M83" i="1"/>
  <c r="N83" i="1"/>
  <c r="O83" i="1"/>
  <c r="L84" i="1"/>
  <c r="M84" i="1"/>
  <c r="N84" i="1"/>
  <c r="O84" i="1"/>
  <c r="L85" i="1"/>
  <c r="M85" i="1"/>
  <c r="N85" i="1"/>
  <c r="O85" i="1"/>
  <c r="L86" i="1"/>
  <c r="M86" i="1"/>
  <c r="N86" i="1"/>
  <c r="O86" i="1"/>
  <c r="L87" i="1"/>
  <c r="M87" i="1"/>
  <c r="N87" i="1"/>
  <c r="O87" i="1"/>
  <c r="L88" i="1"/>
  <c r="M88" i="1"/>
  <c r="N88" i="1"/>
  <c r="O88" i="1"/>
  <c r="L89" i="1"/>
  <c r="M89" i="1"/>
  <c r="N89" i="1"/>
  <c r="O89" i="1"/>
  <c r="L3" i="1"/>
  <c r="M3" i="1"/>
  <c r="N3" i="1"/>
  <c r="O3" i="1"/>
  <c r="L2" i="1"/>
  <c r="M2" i="1"/>
  <c r="N2" i="1"/>
  <c r="O2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3" i="1"/>
  <c r="K2" i="1"/>
  <c r="O89" i="7" l="1"/>
  <c r="O88" i="7"/>
  <c r="O87" i="7"/>
  <c r="O86" i="7"/>
  <c r="O85" i="7"/>
  <c r="O84" i="7"/>
  <c r="O83" i="7"/>
  <c r="O82" i="7"/>
  <c r="O81" i="7"/>
  <c r="O80" i="7"/>
  <c r="O79" i="7"/>
  <c r="O78" i="7"/>
  <c r="O77" i="7"/>
  <c r="O76" i="7"/>
  <c r="O75" i="7"/>
  <c r="O74" i="7"/>
  <c r="O73" i="7"/>
  <c r="O72" i="7"/>
  <c r="O71" i="7"/>
  <c r="O70" i="7"/>
  <c r="O69" i="7"/>
  <c r="O68" i="7"/>
  <c r="O67" i="7"/>
  <c r="O66" i="7"/>
  <c r="O65" i="7"/>
  <c r="O64" i="7"/>
  <c r="O63" i="7"/>
  <c r="O62" i="7"/>
  <c r="O61" i="7"/>
  <c r="O60" i="7"/>
  <c r="O59" i="7"/>
  <c r="O58" i="7"/>
  <c r="O57" i="7"/>
  <c r="O56" i="7"/>
  <c r="O55" i="7"/>
  <c r="O54" i="7"/>
  <c r="O53" i="7"/>
  <c r="O52" i="7"/>
  <c r="O51" i="7"/>
  <c r="O50" i="7"/>
  <c r="O49" i="7"/>
  <c r="O48" i="7"/>
  <c r="O47" i="7"/>
  <c r="O46" i="7"/>
  <c r="O45" i="7"/>
  <c r="O44" i="7"/>
  <c r="O43" i="7"/>
  <c r="O42" i="7"/>
  <c r="O41" i="7"/>
  <c r="O40" i="7"/>
  <c r="O39" i="7"/>
  <c r="O38" i="7"/>
  <c r="O37" i="7"/>
  <c r="O36" i="7"/>
  <c r="O35" i="7"/>
  <c r="O34" i="7"/>
  <c r="O33" i="7"/>
  <c r="O32" i="7"/>
  <c r="O31" i="7"/>
  <c r="O30" i="7"/>
  <c r="O29" i="7"/>
  <c r="O28" i="7"/>
  <c r="O27" i="7"/>
  <c r="O26" i="7"/>
  <c r="O25" i="7"/>
  <c r="O24" i="7"/>
  <c r="O23" i="7"/>
  <c r="O22" i="7"/>
  <c r="O21" i="7"/>
  <c r="O20" i="7"/>
  <c r="O19" i="7"/>
  <c r="O18" i="7"/>
  <c r="O17" i="7"/>
  <c r="O16" i="7"/>
  <c r="O15" i="7"/>
  <c r="O14" i="7"/>
  <c r="O13" i="7"/>
  <c r="O12" i="7"/>
  <c r="O11" i="7"/>
  <c r="O10" i="7"/>
  <c r="O9" i="7"/>
  <c r="O8" i="7"/>
  <c r="O7" i="7"/>
  <c r="O6" i="7"/>
  <c r="O5" i="7"/>
  <c r="O4" i="7"/>
  <c r="O3" i="7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2" i="6"/>
  <c r="O73" i="6"/>
  <c r="O74" i="6"/>
  <c r="O75" i="6"/>
  <c r="O76" i="6"/>
  <c r="O77" i="6"/>
  <c r="O78" i="6"/>
  <c r="O79" i="6"/>
  <c r="O80" i="6"/>
  <c r="O81" i="6"/>
  <c r="O82" i="6"/>
  <c r="O83" i="6"/>
  <c r="O84" i="6"/>
  <c r="O85" i="6"/>
  <c r="O86" i="6"/>
  <c r="O87" i="6"/>
  <c r="O88" i="6"/>
  <c r="O89" i="6"/>
  <c r="O3" i="6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3" i="6"/>
  <c r="J4" i="6"/>
  <c r="W4" i="1" s="1"/>
  <c r="J5" i="6"/>
  <c r="W5" i="1" s="1"/>
  <c r="J6" i="6"/>
  <c r="W6" i="1" s="1"/>
  <c r="J7" i="6"/>
  <c r="W7" i="1" s="1"/>
  <c r="J8" i="6"/>
  <c r="W8" i="1" s="1"/>
  <c r="J9" i="6"/>
  <c r="W9" i="1" s="1"/>
  <c r="J10" i="6"/>
  <c r="W10" i="1" s="1"/>
  <c r="J11" i="6"/>
  <c r="W11" i="1" s="1"/>
  <c r="J12" i="6"/>
  <c r="W12" i="1" s="1"/>
  <c r="J13" i="6"/>
  <c r="W13" i="1" s="1"/>
  <c r="J14" i="6"/>
  <c r="W14" i="1" s="1"/>
  <c r="J15" i="6"/>
  <c r="W15" i="1" s="1"/>
  <c r="J16" i="6"/>
  <c r="W16" i="1" s="1"/>
  <c r="J17" i="6"/>
  <c r="W17" i="1" s="1"/>
  <c r="J18" i="6"/>
  <c r="W18" i="1" s="1"/>
  <c r="J19" i="6"/>
  <c r="W19" i="1" s="1"/>
  <c r="J20" i="6"/>
  <c r="W20" i="1" s="1"/>
  <c r="J21" i="6"/>
  <c r="W21" i="1" s="1"/>
  <c r="J22" i="6"/>
  <c r="W22" i="1" s="1"/>
  <c r="J23" i="6"/>
  <c r="W23" i="1" s="1"/>
  <c r="J24" i="6"/>
  <c r="W24" i="1" s="1"/>
  <c r="J25" i="6"/>
  <c r="W25" i="1" s="1"/>
  <c r="J26" i="6"/>
  <c r="W26" i="1" s="1"/>
  <c r="J27" i="6"/>
  <c r="W27" i="1" s="1"/>
  <c r="J28" i="6"/>
  <c r="W28" i="1" s="1"/>
  <c r="J29" i="6"/>
  <c r="W29" i="1" s="1"/>
  <c r="J30" i="6"/>
  <c r="W30" i="1" s="1"/>
  <c r="J31" i="6"/>
  <c r="W31" i="1" s="1"/>
  <c r="J32" i="6"/>
  <c r="W32" i="1" s="1"/>
  <c r="J33" i="6"/>
  <c r="W33" i="1" s="1"/>
  <c r="J34" i="6"/>
  <c r="W34" i="1" s="1"/>
  <c r="J35" i="6"/>
  <c r="W35" i="1" s="1"/>
  <c r="J36" i="6"/>
  <c r="W36" i="1" s="1"/>
  <c r="J37" i="6"/>
  <c r="W37" i="1" s="1"/>
  <c r="J38" i="6"/>
  <c r="W38" i="1" s="1"/>
  <c r="J39" i="6"/>
  <c r="W39" i="1" s="1"/>
  <c r="J40" i="6"/>
  <c r="W40" i="1" s="1"/>
  <c r="J41" i="6"/>
  <c r="W41" i="1" s="1"/>
  <c r="J42" i="6"/>
  <c r="W42" i="1" s="1"/>
  <c r="J43" i="6"/>
  <c r="W43" i="1" s="1"/>
  <c r="J44" i="6"/>
  <c r="W44" i="1" s="1"/>
  <c r="J45" i="6"/>
  <c r="W45" i="1" s="1"/>
  <c r="J46" i="6"/>
  <c r="W46" i="1" s="1"/>
  <c r="J47" i="6"/>
  <c r="W47" i="1" s="1"/>
  <c r="J48" i="6"/>
  <c r="W48" i="1" s="1"/>
  <c r="J49" i="6"/>
  <c r="W49" i="1" s="1"/>
  <c r="J50" i="6"/>
  <c r="W50" i="1" s="1"/>
  <c r="J51" i="6"/>
  <c r="W51" i="1" s="1"/>
  <c r="J52" i="6"/>
  <c r="W52" i="1" s="1"/>
  <c r="J53" i="6"/>
  <c r="W53" i="1" s="1"/>
  <c r="J54" i="6"/>
  <c r="W54" i="1" s="1"/>
  <c r="J55" i="6"/>
  <c r="W55" i="1" s="1"/>
  <c r="J56" i="6"/>
  <c r="W56" i="1" s="1"/>
  <c r="J57" i="6"/>
  <c r="W57" i="1" s="1"/>
  <c r="J58" i="6"/>
  <c r="W58" i="1" s="1"/>
  <c r="J59" i="6"/>
  <c r="W59" i="1" s="1"/>
  <c r="J60" i="6"/>
  <c r="W60" i="1" s="1"/>
  <c r="J61" i="6"/>
  <c r="W61" i="1" s="1"/>
  <c r="J62" i="6"/>
  <c r="W62" i="1" s="1"/>
  <c r="J63" i="6"/>
  <c r="W63" i="1" s="1"/>
  <c r="J64" i="6"/>
  <c r="W64" i="1" s="1"/>
  <c r="J65" i="6"/>
  <c r="W65" i="1" s="1"/>
  <c r="J66" i="6"/>
  <c r="W66" i="1" s="1"/>
  <c r="J67" i="6"/>
  <c r="W67" i="1" s="1"/>
  <c r="J68" i="6"/>
  <c r="W68" i="1" s="1"/>
  <c r="J69" i="6"/>
  <c r="W69" i="1" s="1"/>
  <c r="J70" i="6"/>
  <c r="W70" i="1" s="1"/>
  <c r="J71" i="6"/>
  <c r="W71" i="1" s="1"/>
  <c r="J72" i="6"/>
  <c r="W72" i="1" s="1"/>
  <c r="J73" i="6"/>
  <c r="W73" i="1" s="1"/>
  <c r="J74" i="6"/>
  <c r="W74" i="1" s="1"/>
  <c r="J75" i="6"/>
  <c r="W75" i="1" s="1"/>
  <c r="J76" i="6"/>
  <c r="W76" i="1" s="1"/>
  <c r="J77" i="6"/>
  <c r="W77" i="1" s="1"/>
  <c r="J78" i="6"/>
  <c r="W78" i="1" s="1"/>
  <c r="J79" i="6"/>
  <c r="W79" i="1" s="1"/>
  <c r="J80" i="6"/>
  <c r="W80" i="1" s="1"/>
  <c r="J81" i="6"/>
  <c r="W81" i="1" s="1"/>
  <c r="J82" i="6"/>
  <c r="W82" i="1" s="1"/>
  <c r="J83" i="6"/>
  <c r="W83" i="1" s="1"/>
  <c r="J84" i="6"/>
  <c r="W84" i="1" s="1"/>
  <c r="J85" i="6"/>
  <c r="W85" i="1" s="1"/>
  <c r="J86" i="6"/>
  <c r="W86" i="1" s="1"/>
  <c r="J87" i="6"/>
  <c r="W87" i="1" s="1"/>
  <c r="J88" i="6"/>
  <c r="W88" i="1" s="1"/>
  <c r="J89" i="6"/>
  <c r="W89" i="1" s="1"/>
  <c r="J3" i="6"/>
  <c r="W3" i="1" s="1"/>
  <c r="S3" i="1"/>
  <c r="H4" i="5" l="1"/>
  <c r="T4" i="1" s="1"/>
  <c r="H5" i="5"/>
  <c r="T5" i="1" s="1"/>
  <c r="H6" i="5"/>
  <c r="T6" i="1" s="1"/>
  <c r="H7" i="5"/>
  <c r="T7" i="1" s="1"/>
  <c r="H8" i="5"/>
  <c r="T8" i="1" s="1"/>
  <c r="H9" i="5"/>
  <c r="T9" i="1" s="1"/>
  <c r="H10" i="5"/>
  <c r="T10" i="1" s="1"/>
  <c r="H11" i="5"/>
  <c r="T11" i="1" s="1"/>
  <c r="H12" i="5"/>
  <c r="T12" i="1" s="1"/>
  <c r="H13" i="5"/>
  <c r="T13" i="1" s="1"/>
  <c r="H14" i="5"/>
  <c r="T14" i="1" s="1"/>
  <c r="H15" i="5"/>
  <c r="T15" i="1" s="1"/>
  <c r="H16" i="5"/>
  <c r="T16" i="1" s="1"/>
  <c r="H17" i="5"/>
  <c r="T17" i="1" s="1"/>
  <c r="H18" i="5"/>
  <c r="T18" i="1" s="1"/>
  <c r="H19" i="5"/>
  <c r="T19" i="1" s="1"/>
  <c r="H20" i="5"/>
  <c r="T20" i="1" s="1"/>
  <c r="H21" i="5"/>
  <c r="T21" i="1" s="1"/>
  <c r="H22" i="5"/>
  <c r="T22" i="1" s="1"/>
  <c r="H23" i="5"/>
  <c r="T23" i="1" s="1"/>
  <c r="H24" i="5"/>
  <c r="T24" i="1" s="1"/>
  <c r="H25" i="5"/>
  <c r="T25" i="1" s="1"/>
  <c r="H26" i="5"/>
  <c r="T26" i="1" s="1"/>
  <c r="H27" i="5"/>
  <c r="T27" i="1" s="1"/>
  <c r="H28" i="5"/>
  <c r="T28" i="1" s="1"/>
  <c r="H29" i="5"/>
  <c r="T29" i="1" s="1"/>
  <c r="H30" i="5"/>
  <c r="T30" i="1" s="1"/>
  <c r="H31" i="5"/>
  <c r="T31" i="1" s="1"/>
  <c r="H32" i="5"/>
  <c r="T32" i="1" s="1"/>
  <c r="H33" i="5"/>
  <c r="T33" i="1" s="1"/>
  <c r="H34" i="5"/>
  <c r="T34" i="1" s="1"/>
  <c r="H35" i="5"/>
  <c r="T35" i="1" s="1"/>
  <c r="H36" i="5"/>
  <c r="T36" i="1" s="1"/>
  <c r="H37" i="5"/>
  <c r="T37" i="1" s="1"/>
  <c r="H38" i="5"/>
  <c r="T38" i="1" s="1"/>
  <c r="H39" i="5"/>
  <c r="T39" i="1" s="1"/>
  <c r="H40" i="5"/>
  <c r="T40" i="1" s="1"/>
  <c r="H41" i="5"/>
  <c r="T41" i="1" s="1"/>
  <c r="H42" i="5"/>
  <c r="T42" i="1" s="1"/>
  <c r="H43" i="5"/>
  <c r="T43" i="1" s="1"/>
  <c r="H44" i="5"/>
  <c r="T44" i="1" s="1"/>
  <c r="H45" i="5"/>
  <c r="T45" i="1" s="1"/>
  <c r="H46" i="5"/>
  <c r="T46" i="1" s="1"/>
  <c r="H47" i="5"/>
  <c r="T47" i="1" s="1"/>
  <c r="H48" i="5"/>
  <c r="T48" i="1" s="1"/>
  <c r="H49" i="5"/>
  <c r="T49" i="1" s="1"/>
  <c r="H50" i="5"/>
  <c r="T50" i="1" s="1"/>
  <c r="H51" i="5"/>
  <c r="T51" i="1" s="1"/>
  <c r="H52" i="5"/>
  <c r="T52" i="1" s="1"/>
  <c r="H53" i="5"/>
  <c r="T53" i="1" s="1"/>
  <c r="H54" i="5"/>
  <c r="T54" i="1" s="1"/>
  <c r="H55" i="5"/>
  <c r="T55" i="1" s="1"/>
  <c r="H56" i="5"/>
  <c r="T56" i="1" s="1"/>
  <c r="H57" i="5"/>
  <c r="T57" i="1" s="1"/>
  <c r="H58" i="5"/>
  <c r="T58" i="1" s="1"/>
  <c r="H59" i="5"/>
  <c r="T59" i="1" s="1"/>
  <c r="H60" i="5"/>
  <c r="T60" i="1" s="1"/>
  <c r="H61" i="5"/>
  <c r="T61" i="1" s="1"/>
  <c r="H62" i="5"/>
  <c r="T62" i="1" s="1"/>
  <c r="H63" i="5"/>
  <c r="T63" i="1" s="1"/>
  <c r="H64" i="5"/>
  <c r="T64" i="1" s="1"/>
  <c r="H65" i="5"/>
  <c r="T65" i="1" s="1"/>
  <c r="H66" i="5"/>
  <c r="T66" i="1" s="1"/>
  <c r="H67" i="5"/>
  <c r="T67" i="1" s="1"/>
  <c r="H68" i="5"/>
  <c r="T68" i="1" s="1"/>
  <c r="H69" i="5"/>
  <c r="T69" i="1" s="1"/>
  <c r="H70" i="5"/>
  <c r="T70" i="1" s="1"/>
  <c r="H71" i="5"/>
  <c r="T71" i="1" s="1"/>
  <c r="H72" i="5"/>
  <c r="T72" i="1" s="1"/>
  <c r="H73" i="5"/>
  <c r="T73" i="1" s="1"/>
  <c r="H74" i="5"/>
  <c r="T74" i="1" s="1"/>
  <c r="H75" i="5"/>
  <c r="T75" i="1" s="1"/>
  <c r="H76" i="5"/>
  <c r="T76" i="1" s="1"/>
  <c r="H77" i="5"/>
  <c r="T77" i="1" s="1"/>
  <c r="H78" i="5"/>
  <c r="T78" i="1" s="1"/>
  <c r="H79" i="5"/>
  <c r="T79" i="1" s="1"/>
  <c r="H80" i="5"/>
  <c r="T80" i="1" s="1"/>
  <c r="H81" i="5"/>
  <c r="T81" i="1" s="1"/>
  <c r="H82" i="5"/>
  <c r="T82" i="1" s="1"/>
  <c r="H83" i="5"/>
  <c r="T83" i="1" s="1"/>
  <c r="H84" i="5"/>
  <c r="T84" i="1" s="1"/>
  <c r="H85" i="5"/>
  <c r="T85" i="1" s="1"/>
  <c r="H86" i="5"/>
  <c r="T86" i="1" s="1"/>
  <c r="H87" i="5"/>
  <c r="T87" i="1" s="1"/>
  <c r="H88" i="5"/>
  <c r="T88" i="1" s="1"/>
  <c r="H89" i="5"/>
  <c r="T89" i="1" s="1"/>
  <c r="H3" i="5"/>
  <c r="T3" i="1" s="1"/>
  <c r="AR4" i="1"/>
  <c r="AS4" i="1"/>
  <c r="AR5" i="1"/>
  <c r="AS5" i="1"/>
  <c r="AR6" i="1"/>
  <c r="AS6" i="1"/>
  <c r="AR7" i="1"/>
  <c r="AS7" i="1"/>
  <c r="AR8" i="1"/>
  <c r="AS8" i="1"/>
  <c r="AR9" i="1"/>
  <c r="AS9" i="1"/>
  <c r="AR10" i="1"/>
  <c r="AS10" i="1"/>
  <c r="AR11" i="1"/>
  <c r="AS11" i="1"/>
  <c r="AR12" i="1"/>
  <c r="AS12" i="1"/>
  <c r="AR13" i="1"/>
  <c r="AS13" i="1"/>
  <c r="AR14" i="1"/>
  <c r="AS14" i="1"/>
  <c r="AR15" i="1"/>
  <c r="AS15" i="1"/>
  <c r="AR16" i="1"/>
  <c r="AS16" i="1"/>
  <c r="AR17" i="1"/>
  <c r="AS17" i="1"/>
  <c r="AR18" i="1"/>
  <c r="AS18" i="1"/>
  <c r="AR19" i="1"/>
  <c r="AS19" i="1"/>
  <c r="AR20" i="1"/>
  <c r="AS20" i="1"/>
  <c r="AR21" i="1"/>
  <c r="AS21" i="1"/>
  <c r="AR22" i="1"/>
  <c r="AS22" i="1"/>
  <c r="AR23" i="1"/>
  <c r="AS23" i="1"/>
  <c r="AR24" i="1"/>
  <c r="AS24" i="1"/>
  <c r="AR25" i="1"/>
  <c r="AS25" i="1"/>
  <c r="AR26" i="1"/>
  <c r="AS26" i="1"/>
  <c r="AR27" i="1"/>
  <c r="AS27" i="1"/>
  <c r="AR28" i="1"/>
  <c r="AS28" i="1"/>
  <c r="AR29" i="1"/>
  <c r="AS29" i="1"/>
  <c r="AR30" i="1"/>
  <c r="AS30" i="1"/>
  <c r="AR31" i="1"/>
  <c r="AS31" i="1"/>
  <c r="AR32" i="1"/>
  <c r="AS32" i="1"/>
  <c r="AR33" i="1"/>
  <c r="AS33" i="1"/>
  <c r="AR34" i="1"/>
  <c r="AS34" i="1"/>
  <c r="AR35" i="1"/>
  <c r="AS35" i="1"/>
  <c r="AR36" i="1"/>
  <c r="AS36" i="1"/>
  <c r="AR37" i="1"/>
  <c r="AS37" i="1"/>
  <c r="AR38" i="1"/>
  <c r="AS38" i="1"/>
  <c r="AR39" i="1"/>
  <c r="AS39" i="1"/>
  <c r="AR40" i="1"/>
  <c r="AS40" i="1"/>
  <c r="AR41" i="1"/>
  <c r="AS41" i="1"/>
  <c r="AR42" i="1"/>
  <c r="AS42" i="1"/>
  <c r="AR43" i="1"/>
  <c r="AS43" i="1"/>
  <c r="AR44" i="1"/>
  <c r="AS44" i="1"/>
  <c r="AR45" i="1"/>
  <c r="AS45" i="1"/>
  <c r="AR46" i="1"/>
  <c r="AS46" i="1"/>
  <c r="AR47" i="1"/>
  <c r="AS47" i="1"/>
  <c r="AR48" i="1"/>
  <c r="AS48" i="1"/>
  <c r="AR49" i="1"/>
  <c r="AS49" i="1"/>
  <c r="AR50" i="1"/>
  <c r="AS50" i="1"/>
  <c r="AR51" i="1"/>
  <c r="AS51" i="1"/>
  <c r="AR52" i="1"/>
  <c r="AS52" i="1"/>
  <c r="AR53" i="1"/>
  <c r="AS53" i="1"/>
  <c r="AR54" i="1"/>
  <c r="AS54" i="1"/>
  <c r="AR55" i="1"/>
  <c r="AS55" i="1"/>
  <c r="AR56" i="1"/>
  <c r="AS56" i="1"/>
  <c r="AR57" i="1"/>
  <c r="AS57" i="1"/>
  <c r="AR58" i="1"/>
  <c r="AS58" i="1"/>
  <c r="AR59" i="1"/>
  <c r="AS59" i="1"/>
  <c r="AR60" i="1"/>
  <c r="AS60" i="1"/>
  <c r="AR61" i="1"/>
  <c r="AS61" i="1"/>
  <c r="AR62" i="1"/>
  <c r="AS62" i="1"/>
  <c r="AR63" i="1"/>
  <c r="AS63" i="1"/>
  <c r="AR64" i="1"/>
  <c r="AS64" i="1"/>
  <c r="AR65" i="1"/>
  <c r="AS65" i="1"/>
  <c r="AR66" i="1"/>
  <c r="AS66" i="1"/>
  <c r="AR67" i="1"/>
  <c r="AS67" i="1"/>
  <c r="AR68" i="1"/>
  <c r="AS68" i="1"/>
  <c r="AR69" i="1"/>
  <c r="AS69" i="1"/>
  <c r="AR70" i="1"/>
  <c r="AS70" i="1"/>
  <c r="AR71" i="1"/>
  <c r="AS71" i="1"/>
  <c r="AR72" i="1"/>
  <c r="AS72" i="1"/>
  <c r="AR73" i="1"/>
  <c r="AS73" i="1"/>
  <c r="AR74" i="1"/>
  <c r="AS74" i="1"/>
  <c r="AR75" i="1"/>
  <c r="AS75" i="1"/>
  <c r="AR76" i="1"/>
  <c r="AS76" i="1"/>
  <c r="AR77" i="1"/>
  <c r="AS77" i="1"/>
  <c r="AR78" i="1"/>
  <c r="AS78" i="1"/>
  <c r="AR79" i="1"/>
  <c r="AS79" i="1"/>
  <c r="AR80" i="1"/>
  <c r="AS80" i="1"/>
  <c r="AR81" i="1"/>
  <c r="AS81" i="1"/>
  <c r="AR82" i="1"/>
  <c r="AS82" i="1"/>
  <c r="AR83" i="1"/>
  <c r="AS83" i="1"/>
  <c r="AR84" i="1"/>
  <c r="AS84" i="1"/>
  <c r="AR85" i="1"/>
  <c r="AS85" i="1"/>
  <c r="AR86" i="1"/>
  <c r="AS86" i="1"/>
  <c r="AR87" i="1"/>
  <c r="AS87" i="1"/>
  <c r="AR88" i="1"/>
  <c r="AS88" i="1"/>
  <c r="AR89" i="1"/>
  <c r="AS89" i="1"/>
  <c r="AS3" i="1"/>
  <c r="AR3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D88" i="1"/>
  <c r="AE88" i="1"/>
  <c r="AF88" i="1"/>
  <c r="AG88" i="1"/>
  <c r="AH88" i="1"/>
  <c r="AI88" i="1"/>
  <c r="AJ88" i="1"/>
  <c r="AK88" i="1"/>
  <c r="AL88" i="1"/>
  <c r="AM88" i="1"/>
  <c r="AN88" i="1"/>
  <c r="AO88" i="1"/>
  <c r="AP88" i="1"/>
  <c r="AQ88" i="1"/>
  <c r="AD89" i="1"/>
  <c r="AE89" i="1"/>
  <c r="AF89" i="1"/>
  <c r="AG89" i="1"/>
  <c r="AH89" i="1"/>
  <c r="AI89" i="1"/>
  <c r="AJ89" i="1"/>
  <c r="AK89" i="1"/>
  <c r="AL89" i="1"/>
  <c r="AM89" i="1"/>
  <c r="AN89" i="1"/>
  <c r="AO89" i="1"/>
  <c r="AP89" i="1"/>
  <c r="AQ89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D3" i="1"/>
  <c r="U4" i="1"/>
  <c r="V4" i="1"/>
  <c r="X4" i="1"/>
  <c r="Y4" i="1"/>
  <c r="Z4" i="1"/>
  <c r="AA4" i="1"/>
  <c r="AB4" i="1"/>
  <c r="AC4" i="1"/>
  <c r="U5" i="1"/>
  <c r="V5" i="1"/>
  <c r="X5" i="1"/>
  <c r="Y5" i="1"/>
  <c r="Z5" i="1"/>
  <c r="AA5" i="1"/>
  <c r="AB5" i="1"/>
  <c r="AC5" i="1"/>
  <c r="U6" i="1"/>
  <c r="V6" i="1"/>
  <c r="X6" i="1"/>
  <c r="Y6" i="1"/>
  <c r="Z6" i="1"/>
  <c r="AA6" i="1"/>
  <c r="AB6" i="1"/>
  <c r="AC6" i="1"/>
  <c r="U7" i="1"/>
  <c r="V7" i="1"/>
  <c r="X7" i="1"/>
  <c r="Y7" i="1"/>
  <c r="Z7" i="1"/>
  <c r="AA7" i="1"/>
  <c r="AB7" i="1"/>
  <c r="AC7" i="1"/>
  <c r="U8" i="1"/>
  <c r="V8" i="1"/>
  <c r="X8" i="1"/>
  <c r="Y8" i="1"/>
  <c r="Z8" i="1"/>
  <c r="AA8" i="1"/>
  <c r="AB8" i="1"/>
  <c r="AC8" i="1"/>
  <c r="U9" i="1"/>
  <c r="V9" i="1"/>
  <c r="X9" i="1"/>
  <c r="Y9" i="1"/>
  <c r="Z9" i="1"/>
  <c r="AA9" i="1"/>
  <c r="AB9" i="1"/>
  <c r="AC9" i="1"/>
  <c r="U10" i="1"/>
  <c r="V10" i="1"/>
  <c r="X10" i="1"/>
  <c r="Y10" i="1"/>
  <c r="Z10" i="1"/>
  <c r="AA10" i="1"/>
  <c r="AB10" i="1"/>
  <c r="AC10" i="1"/>
  <c r="U11" i="1"/>
  <c r="V11" i="1"/>
  <c r="X11" i="1"/>
  <c r="Y11" i="1"/>
  <c r="Z11" i="1"/>
  <c r="AA11" i="1"/>
  <c r="AB11" i="1"/>
  <c r="AC11" i="1"/>
  <c r="U12" i="1"/>
  <c r="V12" i="1"/>
  <c r="X12" i="1"/>
  <c r="Y12" i="1"/>
  <c r="Z12" i="1"/>
  <c r="AA12" i="1"/>
  <c r="AB12" i="1"/>
  <c r="AC12" i="1"/>
  <c r="U13" i="1"/>
  <c r="V13" i="1"/>
  <c r="X13" i="1"/>
  <c r="Y13" i="1"/>
  <c r="Z13" i="1"/>
  <c r="AA13" i="1"/>
  <c r="AB13" i="1"/>
  <c r="AC13" i="1"/>
  <c r="U14" i="1"/>
  <c r="V14" i="1"/>
  <c r="X14" i="1"/>
  <c r="Y14" i="1"/>
  <c r="Z14" i="1"/>
  <c r="AA14" i="1"/>
  <c r="AB14" i="1"/>
  <c r="AC14" i="1"/>
  <c r="U15" i="1"/>
  <c r="V15" i="1"/>
  <c r="X15" i="1"/>
  <c r="Y15" i="1"/>
  <c r="Z15" i="1"/>
  <c r="AA15" i="1"/>
  <c r="AB15" i="1"/>
  <c r="AC15" i="1"/>
  <c r="U16" i="1"/>
  <c r="V16" i="1"/>
  <c r="X16" i="1"/>
  <c r="Y16" i="1"/>
  <c r="Z16" i="1"/>
  <c r="AA16" i="1"/>
  <c r="AB16" i="1"/>
  <c r="AC16" i="1"/>
  <c r="U17" i="1"/>
  <c r="V17" i="1"/>
  <c r="X17" i="1"/>
  <c r="Y17" i="1"/>
  <c r="Z17" i="1"/>
  <c r="AA17" i="1"/>
  <c r="AB17" i="1"/>
  <c r="AC17" i="1"/>
  <c r="U18" i="1"/>
  <c r="V18" i="1"/>
  <c r="X18" i="1"/>
  <c r="Y18" i="1"/>
  <c r="Z18" i="1"/>
  <c r="AA18" i="1"/>
  <c r="AB18" i="1"/>
  <c r="AC18" i="1"/>
  <c r="U19" i="1"/>
  <c r="V19" i="1"/>
  <c r="X19" i="1"/>
  <c r="Y19" i="1"/>
  <c r="Z19" i="1"/>
  <c r="AA19" i="1"/>
  <c r="AB19" i="1"/>
  <c r="AC19" i="1"/>
  <c r="U20" i="1"/>
  <c r="V20" i="1"/>
  <c r="X20" i="1"/>
  <c r="Y20" i="1"/>
  <c r="Z20" i="1"/>
  <c r="AA20" i="1"/>
  <c r="AB20" i="1"/>
  <c r="AC20" i="1"/>
  <c r="U21" i="1"/>
  <c r="V21" i="1"/>
  <c r="X21" i="1"/>
  <c r="Y21" i="1"/>
  <c r="Z21" i="1"/>
  <c r="AA21" i="1"/>
  <c r="AB21" i="1"/>
  <c r="AC21" i="1"/>
  <c r="U22" i="1"/>
  <c r="V22" i="1"/>
  <c r="X22" i="1"/>
  <c r="Y22" i="1"/>
  <c r="Z22" i="1"/>
  <c r="AA22" i="1"/>
  <c r="AB22" i="1"/>
  <c r="AC22" i="1"/>
  <c r="U23" i="1"/>
  <c r="V23" i="1"/>
  <c r="X23" i="1"/>
  <c r="Y23" i="1"/>
  <c r="Z23" i="1"/>
  <c r="AA23" i="1"/>
  <c r="AB23" i="1"/>
  <c r="AC23" i="1"/>
  <c r="U24" i="1"/>
  <c r="V24" i="1"/>
  <c r="X24" i="1"/>
  <c r="Y24" i="1"/>
  <c r="Z24" i="1"/>
  <c r="AA24" i="1"/>
  <c r="AB24" i="1"/>
  <c r="AC24" i="1"/>
  <c r="U25" i="1"/>
  <c r="V25" i="1"/>
  <c r="X25" i="1"/>
  <c r="Y25" i="1"/>
  <c r="Z25" i="1"/>
  <c r="AA25" i="1"/>
  <c r="AB25" i="1"/>
  <c r="AC25" i="1"/>
  <c r="U26" i="1"/>
  <c r="V26" i="1"/>
  <c r="X26" i="1"/>
  <c r="Y26" i="1"/>
  <c r="Z26" i="1"/>
  <c r="AA26" i="1"/>
  <c r="AB26" i="1"/>
  <c r="AC26" i="1"/>
  <c r="U27" i="1"/>
  <c r="V27" i="1"/>
  <c r="X27" i="1"/>
  <c r="Y27" i="1"/>
  <c r="Z27" i="1"/>
  <c r="AA27" i="1"/>
  <c r="AB27" i="1"/>
  <c r="AC27" i="1"/>
  <c r="U28" i="1"/>
  <c r="V28" i="1"/>
  <c r="X28" i="1"/>
  <c r="Y28" i="1"/>
  <c r="Z28" i="1"/>
  <c r="AA28" i="1"/>
  <c r="AB28" i="1"/>
  <c r="AC28" i="1"/>
  <c r="U29" i="1"/>
  <c r="V29" i="1"/>
  <c r="X29" i="1"/>
  <c r="Y29" i="1"/>
  <c r="Z29" i="1"/>
  <c r="AA29" i="1"/>
  <c r="AB29" i="1"/>
  <c r="AC29" i="1"/>
  <c r="U30" i="1"/>
  <c r="V30" i="1"/>
  <c r="X30" i="1"/>
  <c r="Y30" i="1"/>
  <c r="Z30" i="1"/>
  <c r="AA30" i="1"/>
  <c r="AB30" i="1"/>
  <c r="AC30" i="1"/>
  <c r="U31" i="1"/>
  <c r="V31" i="1"/>
  <c r="X31" i="1"/>
  <c r="Y31" i="1"/>
  <c r="Z31" i="1"/>
  <c r="AA31" i="1"/>
  <c r="AB31" i="1"/>
  <c r="AC31" i="1"/>
  <c r="U32" i="1"/>
  <c r="V32" i="1"/>
  <c r="X32" i="1"/>
  <c r="Y32" i="1"/>
  <c r="Z32" i="1"/>
  <c r="AA32" i="1"/>
  <c r="AB32" i="1"/>
  <c r="AC32" i="1"/>
  <c r="U33" i="1"/>
  <c r="V33" i="1"/>
  <c r="X33" i="1"/>
  <c r="Y33" i="1"/>
  <c r="Z33" i="1"/>
  <c r="AA33" i="1"/>
  <c r="AB33" i="1"/>
  <c r="AC33" i="1"/>
  <c r="U34" i="1"/>
  <c r="V34" i="1"/>
  <c r="X34" i="1"/>
  <c r="Y34" i="1"/>
  <c r="Z34" i="1"/>
  <c r="AA34" i="1"/>
  <c r="AB34" i="1"/>
  <c r="AC34" i="1"/>
  <c r="U35" i="1"/>
  <c r="V35" i="1"/>
  <c r="X35" i="1"/>
  <c r="Y35" i="1"/>
  <c r="Z35" i="1"/>
  <c r="AA35" i="1"/>
  <c r="AB35" i="1"/>
  <c r="AC35" i="1"/>
  <c r="U36" i="1"/>
  <c r="V36" i="1"/>
  <c r="X36" i="1"/>
  <c r="Y36" i="1"/>
  <c r="Z36" i="1"/>
  <c r="AA36" i="1"/>
  <c r="AB36" i="1"/>
  <c r="AC36" i="1"/>
  <c r="U37" i="1"/>
  <c r="V37" i="1"/>
  <c r="X37" i="1"/>
  <c r="Y37" i="1"/>
  <c r="Z37" i="1"/>
  <c r="AA37" i="1"/>
  <c r="AB37" i="1"/>
  <c r="AC37" i="1"/>
  <c r="U38" i="1"/>
  <c r="V38" i="1"/>
  <c r="X38" i="1"/>
  <c r="Y38" i="1"/>
  <c r="Z38" i="1"/>
  <c r="AA38" i="1"/>
  <c r="AB38" i="1"/>
  <c r="AC38" i="1"/>
  <c r="U39" i="1"/>
  <c r="V39" i="1"/>
  <c r="X39" i="1"/>
  <c r="Y39" i="1"/>
  <c r="Z39" i="1"/>
  <c r="AA39" i="1"/>
  <c r="AB39" i="1"/>
  <c r="AC39" i="1"/>
  <c r="U40" i="1"/>
  <c r="V40" i="1"/>
  <c r="X40" i="1"/>
  <c r="Y40" i="1"/>
  <c r="Z40" i="1"/>
  <c r="AA40" i="1"/>
  <c r="AB40" i="1"/>
  <c r="AC40" i="1"/>
  <c r="U41" i="1"/>
  <c r="V41" i="1"/>
  <c r="X41" i="1"/>
  <c r="Y41" i="1"/>
  <c r="Z41" i="1"/>
  <c r="AA41" i="1"/>
  <c r="AB41" i="1"/>
  <c r="AC41" i="1"/>
  <c r="U42" i="1"/>
  <c r="V42" i="1"/>
  <c r="X42" i="1"/>
  <c r="Y42" i="1"/>
  <c r="Z42" i="1"/>
  <c r="AA42" i="1"/>
  <c r="AB42" i="1"/>
  <c r="AC42" i="1"/>
  <c r="U43" i="1"/>
  <c r="V43" i="1"/>
  <c r="X43" i="1"/>
  <c r="Y43" i="1"/>
  <c r="Z43" i="1"/>
  <c r="AA43" i="1"/>
  <c r="AB43" i="1"/>
  <c r="AC43" i="1"/>
  <c r="U44" i="1"/>
  <c r="V44" i="1"/>
  <c r="X44" i="1"/>
  <c r="Y44" i="1"/>
  <c r="Z44" i="1"/>
  <c r="AA44" i="1"/>
  <c r="AB44" i="1"/>
  <c r="AC44" i="1"/>
  <c r="U45" i="1"/>
  <c r="V45" i="1"/>
  <c r="X45" i="1"/>
  <c r="Y45" i="1"/>
  <c r="Z45" i="1"/>
  <c r="AA45" i="1"/>
  <c r="AB45" i="1"/>
  <c r="AC45" i="1"/>
  <c r="U46" i="1"/>
  <c r="V46" i="1"/>
  <c r="X46" i="1"/>
  <c r="Y46" i="1"/>
  <c r="Z46" i="1"/>
  <c r="AA46" i="1"/>
  <c r="AB46" i="1"/>
  <c r="AC46" i="1"/>
  <c r="U47" i="1"/>
  <c r="V47" i="1"/>
  <c r="X47" i="1"/>
  <c r="Y47" i="1"/>
  <c r="Z47" i="1"/>
  <c r="AA47" i="1"/>
  <c r="AB47" i="1"/>
  <c r="AC47" i="1"/>
  <c r="U48" i="1"/>
  <c r="V48" i="1"/>
  <c r="X48" i="1"/>
  <c r="Y48" i="1"/>
  <c r="Z48" i="1"/>
  <c r="AA48" i="1"/>
  <c r="AB48" i="1"/>
  <c r="AC48" i="1"/>
  <c r="U49" i="1"/>
  <c r="V49" i="1"/>
  <c r="X49" i="1"/>
  <c r="Y49" i="1"/>
  <c r="Z49" i="1"/>
  <c r="AA49" i="1"/>
  <c r="AB49" i="1"/>
  <c r="AC49" i="1"/>
  <c r="U50" i="1"/>
  <c r="V50" i="1"/>
  <c r="X50" i="1"/>
  <c r="Y50" i="1"/>
  <c r="Z50" i="1"/>
  <c r="AA50" i="1"/>
  <c r="AB50" i="1"/>
  <c r="AC50" i="1"/>
  <c r="U51" i="1"/>
  <c r="V51" i="1"/>
  <c r="X51" i="1"/>
  <c r="Y51" i="1"/>
  <c r="Z51" i="1"/>
  <c r="AA51" i="1"/>
  <c r="AB51" i="1"/>
  <c r="AC51" i="1"/>
  <c r="U52" i="1"/>
  <c r="V52" i="1"/>
  <c r="X52" i="1"/>
  <c r="Y52" i="1"/>
  <c r="Z52" i="1"/>
  <c r="AA52" i="1"/>
  <c r="AB52" i="1"/>
  <c r="AC52" i="1"/>
  <c r="U53" i="1"/>
  <c r="V53" i="1"/>
  <c r="X53" i="1"/>
  <c r="Y53" i="1"/>
  <c r="Z53" i="1"/>
  <c r="AA53" i="1"/>
  <c r="AB53" i="1"/>
  <c r="AC53" i="1"/>
  <c r="U54" i="1"/>
  <c r="V54" i="1"/>
  <c r="X54" i="1"/>
  <c r="Y54" i="1"/>
  <c r="Z54" i="1"/>
  <c r="AA54" i="1"/>
  <c r="AB54" i="1"/>
  <c r="AC54" i="1"/>
  <c r="U55" i="1"/>
  <c r="V55" i="1"/>
  <c r="X55" i="1"/>
  <c r="Y55" i="1"/>
  <c r="Z55" i="1"/>
  <c r="AA55" i="1"/>
  <c r="AB55" i="1"/>
  <c r="AC55" i="1"/>
  <c r="U56" i="1"/>
  <c r="V56" i="1"/>
  <c r="X56" i="1"/>
  <c r="Y56" i="1"/>
  <c r="Z56" i="1"/>
  <c r="AA56" i="1"/>
  <c r="AB56" i="1"/>
  <c r="AC56" i="1"/>
  <c r="U57" i="1"/>
  <c r="V57" i="1"/>
  <c r="X57" i="1"/>
  <c r="Y57" i="1"/>
  <c r="Z57" i="1"/>
  <c r="AA57" i="1"/>
  <c r="AB57" i="1"/>
  <c r="AC57" i="1"/>
  <c r="U58" i="1"/>
  <c r="V58" i="1"/>
  <c r="X58" i="1"/>
  <c r="Y58" i="1"/>
  <c r="Z58" i="1"/>
  <c r="AA58" i="1"/>
  <c r="AB58" i="1"/>
  <c r="AC58" i="1"/>
  <c r="U59" i="1"/>
  <c r="V59" i="1"/>
  <c r="X59" i="1"/>
  <c r="Y59" i="1"/>
  <c r="Z59" i="1"/>
  <c r="AA59" i="1"/>
  <c r="AB59" i="1"/>
  <c r="AC59" i="1"/>
  <c r="U60" i="1"/>
  <c r="V60" i="1"/>
  <c r="X60" i="1"/>
  <c r="Y60" i="1"/>
  <c r="Z60" i="1"/>
  <c r="AA60" i="1"/>
  <c r="AB60" i="1"/>
  <c r="AC60" i="1"/>
  <c r="U61" i="1"/>
  <c r="V61" i="1"/>
  <c r="X61" i="1"/>
  <c r="Y61" i="1"/>
  <c r="Z61" i="1"/>
  <c r="AA61" i="1"/>
  <c r="AB61" i="1"/>
  <c r="AC61" i="1"/>
  <c r="U62" i="1"/>
  <c r="V62" i="1"/>
  <c r="X62" i="1"/>
  <c r="Y62" i="1"/>
  <c r="Z62" i="1"/>
  <c r="AA62" i="1"/>
  <c r="AB62" i="1"/>
  <c r="AC62" i="1"/>
  <c r="U63" i="1"/>
  <c r="V63" i="1"/>
  <c r="X63" i="1"/>
  <c r="Y63" i="1"/>
  <c r="Z63" i="1"/>
  <c r="AA63" i="1"/>
  <c r="AB63" i="1"/>
  <c r="AC63" i="1"/>
  <c r="U64" i="1"/>
  <c r="V64" i="1"/>
  <c r="X64" i="1"/>
  <c r="Y64" i="1"/>
  <c r="Z64" i="1"/>
  <c r="AA64" i="1"/>
  <c r="AB64" i="1"/>
  <c r="AC64" i="1"/>
  <c r="U65" i="1"/>
  <c r="V65" i="1"/>
  <c r="X65" i="1"/>
  <c r="Y65" i="1"/>
  <c r="Z65" i="1"/>
  <c r="AA65" i="1"/>
  <c r="AB65" i="1"/>
  <c r="AC65" i="1"/>
  <c r="U66" i="1"/>
  <c r="V66" i="1"/>
  <c r="X66" i="1"/>
  <c r="Y66" i="1"/>
  <c r="Z66" i="1"/>
  <c r="AA66" i="1"/>
  <c r="AB66" i="1"/>
  <c r="AC66" i="1"/>
  <c r="U67" i="1"/>
  <c r="V67" i="1"/>
  <c r="X67" i="1"/>
  <c r="Y67" i="1"/>
  <c r="Z67" i="1"/>
  <c r="AA67" i="1"/>
  <c r="AB67" i="1"/>
  <c r="AC67" i="1"/>
  <c r="U68" i="1"/>
  <c r="V68" i="1"/>
  <c r="X68" i="1"/>
  <c r="Y68" i="1"/>
  <c r="Z68" i="1"/>
  <c r="AA68" i="1"/>
  <c r="AB68" i="1"/>
  <c r="AC68" i="1"/>
  <c r="U69" i="1"/>
  <c r="V69" i="1"/>
  <c r="X69" i="1"/>
  <c r="Y69" i="1"/>
  <c r="Z69" i="1"/>
  <c r="AA69" i="1"/>
  <c r="AB69" i="1"/>
  <c r="AC69" i="1"/>
  <c r="U70" i="1"/>
  <c r="V70" i="1"/>
  <c r="X70" i="1"/>
  <c r="Y70" i="1"/>
  <c r="Z70" i="1"/>
  <c r="AA70" i="1"/>
  <c r="AB70" i="1"/>
  <c r="AC70" i="1"/>
  <c r="U71" i="1"/>
  <c r="V71" i="1"/>
  <c r="X71" i="1"/>
  <c r="Y71" i="1"/>
  <c r="Z71" i="1"/>
  <c r="AA71" i="1"/>
  <c r="AB71" i="1"/>
  <c r="AC71" i="1"/>
  <c r="U72" i="1"/>
  <c r="V72" i="1"/>
  <c r="X72" i="1"/>
  <c r="Y72" i="1"/>
  <c r="Z72" i="1"/>
  <c r="AA72" i="1"/>
  <c r="AB72" i="1"/>
  <c r="AC72" i="1"/>
  <c r="U73" i="1"/>
  <c r="V73" i="1"/>
  <c r="X73" i="1"/>
  <c r="Y73" i="1"/>
  <c r="Z73" i="1"/>
  <c r="AA73" i="1"/>
  <c r="AB73" i="1"/>
  <c r="AC73" i="1"/>
  <c r="U74" i="1"/>
  <c r="V74" i="1"/>
  <c r="X74" i="1"/>
  <c r="Y74" i="1"/>
  <c r="Z74" i="1"/>
  <c r="AA74" i="1"/>
  <c r="AB74" i="1"/>
  <c r="AC74" i="1"/>
  <c r="U75" i="1"/>
  <c r="V75" i="1"/>
  <c r="X75" i="1"/>
  <c r="Y75" i="1"/>
  <c r="Z75" i="1"/>
  <c r="AA75" i="1"/>
  <c r="AB75" i="1"/>
  <c r="AC75" i="1"/>
  <c r="U76" i="1"/>
  <c r="V76" i="1"/>
  <c r="X76" i="1"/>
  <c r="Y76" i="1"/>
  <c r="Z76" i="1"/>
  <c r="AA76" i="1"/>
  <c r="AB76" i="1"/>
  <c r="AC76" i="1"/>
  <c r="U77" i="1"/>
  <c r="V77" i="1"/>
  <c r="X77" i="1"/>
  <c r="Y77" i="1"/>
  <c r="Z77" i="1"/>
  <c r="AA77" i="1"/>
  <c r="AB77" i="1"/>
  <c r="AC77" i="1"/>
  <c r="U78" i="1"/>
  <c r="V78" i="1"/>
  <c r="X78" i="1"/>
  <c r="Y78" i="1"/>
  <c r="Z78" i="1"/>
  <c r="AA78" i="1"/>
  <c r="AB78" i="1"/>
  <c r="AC78" i="1"/>
  <c r="U79" i="1"/>
  <c r="V79" i="1"/>
  <c r="X79" i="1"/>
  <c r="Y79" i="1"/>
  <c r="Z79" i="1"/>
  <c r="AA79" i="1"/>
  <c r="AB79" i="1"/>
  <c r="AC79" i="1"/>
  <c r="U80" i="1"/>
  <c r="V80" i="1"/>
  <c r="X80" i="1"/>
  <c r="Y80" i="1"/>
  <c r="Z80" i="1"/>
  <c r="AA80" i="1"/>
  <c r="AB80" i="1"/>
  <c r="AC80" i="1"/>
  <c r="U81" i="1"/>
  <c r="V81" i="1"/>
  <c r="X81" i="1"/>
  <c r="Y81" i="1"/>
  <c r="Z81" i="1"/>
  <c r="AA81" i="1"/>
  <c r="AB81" i="1"/>
  <c r="AC81" i="1"/>
  <c r="U82" i="1"/>
  <c r="V82" i="1"/>
  <c r="X82" i="1"/>
  <c r="Y82" i="1"/>
  <c r="Z82" i="1"/>
  <c r="AA82" i="1"/>
  <c r="AB82" i="1"/>
  <c r="AC82" i="1"/>
  <c r="U83" i="1"/>
  <c r="V83" i="1"/>
  <c r="X83" i="1"/>
  <c r="Y83" i="1"/>
  <c r="Z83" i="1"/>
  <c r="AA83" i="1"/>
  <c r="AB83" i="1"/>
  <c r="AC83" i="1"/>
  <c r="U84" i="1"/>
  <c r="V84" i="1"/>
  <c r="X84" i="1"/>
  <c r="Y84" i="1"/>
  <c r="Z84" i="1"/>
  <c r="AA84" i="1"/>
  <c r="AB84" i="1"/>
  <c r="AC84" i="1"/>
  <c r="U85" i="1"/>
  <c r="V85" i="1"/>
  <c r="X85" i="1"/>
  <c r="Y85" i="1"/>
  <c r="Z85" i="1"/>
  <c r="AA85" i="1"/>
  <c r="AB85" i="1"/>
  <c r="AC85" i="1"/>
  <c r="U86" i="1"/>
  <c r="V86" i="1"/>
  <c r="X86" i="1"/>
  <c r="Y86" i="1"/>
  <c r="Z86" i="1"/>
  <c r="AA86" i="1"/>
  <c r="AB86" i="1"/>
  <c r="AC86" i="1"/>
  <c r="U87" i="1"/>
  <c r="V87" i="1"/>
  <c r="X87" i="1"/>
  <c r="Y87" i="1"/>
  <c r="Z87" i="1"/>
  <c r="AA87" i="1"/>
  <c r="AB87" i="1"/>
  <c r="AC87" i="1"/>
  <c r="U88" i="1"/>
  <c r="V88" i="1"/>
  <c r="X88" i="1"/>
  <c r="Y88" i="1"/>
  <c r="Z88" i="1"/>
  <c r="AA88" i="1"/>
  <c r="AB88" i="1"/>
  <c r="AC88" i="1"/>
  <c r="U89" i="1"/>
  <c r="V89" i="1"/>
  <c r="X89" i="1"/>
  <c r="Y89" i="1"/>
  <c r="Z89" i="1"/>
  <c r="AA89" i="1"/>
  <c r="AB89" i="1"/>
  <c r="AC89" i="1"/>
  <c r="V3" i="1"/>
  <c r="X3" i="1"/>
  <c r="Y3" i="1"/>
  <c r="Z3" i="1"/>
  <c r="AA3" i="1"/>
  <c r="AB3" i="1"/>
  <c r="AC3" i="1"/>
  <c r="U3" i="1"/>
  <c r="F4" i="1"/>
  <c r="G4" i="1"/>
  <c r="H4" i="1"/>
  <c r="I4" i="1"/>
  <c r="J4" i="1"/>
  <c r="P4" i="1"/>
  <c r="Q4" i="1"/>
  <c r="F5" i="1"/>
  <c r="G5" i="1"/>
  <c r="H5" i="1"/>
  <c r="I5" i="1"/>
  <c r="J5" i="1"/>
  <c r="P5" i="1"/>
  <c r="Q5" i="1"/>
  <c r="F6" i="1"/>
  <c r="G6" i="1"/>
  <c r="H6" i="1"/>
  <c r="I6" i="1"/>
  <c r="J6" i="1"/>
  <c r="P6" i="1"/>
  <c r="Q6" i="1"/>
  <c r="F7" i="1"/>
  <c r="G7" i="1"/>
  <c r="H7" i="1"/>
  <c r="I7" i="1"/>
  <c r="J7" i="1"/>
  <c r="P7" i="1"/>
  <c r="Q7" i="1"/>
  <c r="F8" i="1"/>
  <c r="G8" i="1"/>
  <c r="H8" i="1"/>
  <c r="I8" i="1"/>
  <c r="J8" i="1"/>
  <c r="P8" i="1"/>
  <c r="Q8" i="1"/>
  <c r="F9" i="1"/>
  <c r="G9" i="1"/>
  <c r="H9" i="1"/>
  <c r="I9" i="1"/>
  <c r="J9" i="1"/>
  <c r="P9" i="1"/>
  <c r="Q9" i="1"/>
  <c r="F10" i="1"/>
  <c r="G10" i="1"/>
  <c r="H10" i="1"/>
  <c r="I10" i="1"/>
  <c r="J10" i="1"/>
  <c r="P10" i="1"/>
  <c r="Q10" i="1"/>
  <c r="F11" i="1"/>
  <c r="G11" i="1"/>
  <c r="H11" i="1"/>
  <c r="I11" i="1"/>
  <c r="J11" i="1"/>
  <c r="P11" i="1"/>
  <c r="Q11" i="1"/>
  <c r="F12" i="1"/>
  <c r="G12" i="1"/>
  <c r="H12" i="1"/>
  <c r="I12" i="1"/>
  <c r="J12" i="1"/>
  <c r="P12" i="1"/>
  <c r="Q12" i="1"/>
  <c r="F13" i="1"/>
  <c r="G13" i="1"/>
  <c r="H13" i="1"/>
  <c r="I13" i="1"/>
  <c r="J13" i="1"/>
  <c r="P13" i="1"/>
  <c r="Q13" i="1"/>
  <c r="F14" i="1"/>
  <c r="G14" i="1"/>
  <c r="H14" i="1"/>
  <c r="I14" i="1"/>
  <c r="J14" i="1"/>
  <c r="P14" i="1"/>
  <c r="Q14" i="1"/>
  <c r="F15" i="1"/>
  <c r="G15" i="1"/>
  <c r="H15" i="1"/>
  <c r="I15" i="1"/>
  <c r="J15" i="1"/>
  <c r="P15" i="1"/>
  <c r="Q15" i="1"/>
  <c r="F16" i="1"/>
  <c r="G16" i="1"/>
  <c r="H16" i="1"/>
  <c r="I16" i="1"/>
  <c r="J16" i="1"/>
  <c r="P16" i="1"/>
  <c r="Q16" i="1"/>
  <c r="F17" i="1"/>
  <c r="G17" i="1"/>
  <c r="H17" i="1"/>
  <c r="I17" i="1"/>
  <c r="J17" i="1"/>
  <c r="P17" i="1"/>
  <c r="Q17" i="1"/>
  <c r="F18" i="1"/>
  <c r="G18" i="1"/>
  <c r="H18" i="1"/>
  <c r="I18" i="1"/>
  <c r="J18" i="1"/>
  <c r="P18" i="1"/>
  <c r="Q18" i="1"/>
  <c r="F19" i="1"/>
  <c r="G19" i="1"/>
  <c r="H19" i="1"/>
  <c r="I19" i="1"/>
  <c r="J19" i="1"/>
  <c r="P19" i="1"/>
  <c r="Q19" i="1"/>
  <c r="F20" i="1"/>
  <c r="G20" i="1"/>
  <c r="H20" i="1"/>
  <c r="I20" i="1"/>
  <c r="J20" i="1"/>
  <c r="P20" i="1"/>
  <c r="Q20" i="1"/>
  <c r="F21" i="1"/>
  <c r="G21" i="1"/>
  <c r="H21" i="1"/>
  <c r="I21" i="1"/>
  <c r="J21" i="1"/>
  <c r="P21" i="1"/>
  <c r="Q21" i="1"/>
  <c r="F22" i="1"/>
  <c r="G22" i="1"/>
  <c r="H22" i="1"/>
  <c r="I22" i="1"/>
  <c r="J22" i="1"/>
  <c r="P22" i="1"/>
  <c r="Q22" i="1"/>
  <c r="F23" i="1"/>
  <c r="G23" i="1"/>
  <c r="H23" i="1"/>
  <c r="I23" i="1"/>
  <c r="J23" i="1"/>
  <c r="P23" i="1"/>
  <c r="Q23" i="1"/>
  <c r="F24" i="1"/>
  <c r="G24" i="1"/>
  <c r="H24" i="1"/>
  <c r="I24" i="1"/>
  <c r="J24" i="1"/>
  <c r="P24" i="1"/>
  <c r="Q24" i="1"/>
  <c r="F25" i="1"/>
  <c r="G25" i="1"/>
  <c r="H25" i="1"/>
  <c r="I25" i="1"/>
  <c r="J25" i="1"/>
  <c r="P25" i="1"/>
  <c r="Q25" i="1"/>
  <c r="F26" i="1"/>
  <c r="G26" i="1"/>
  <c r="H26" i="1"/>
  <c r="I26" i="1"/>
  <c r="J26" i="1"/>
  <c r="P26" i="1"/>
  <c r="Q26" i="1"/>
  <c r="F27" i="1"/>
  <c r="G27" i="1"/>
  <c r="H27" i="1"/>
  <c r="I27" i="1"/>
  <c r="J27" i="1"/>
  <c r="P27" i="1"/>
  <c r="Q27" i="1"/>
  <c r="F28" i="1"/>
  <c r="G28" i="1"/>
  <c r="H28" i="1"/>
  <c r="I28" i="1"/>
  <c r="J28" i="1"/>
  <c r="P28" i="1"/>
  <c r="Q28" i="1"/>
  <c r="F29" i="1"/>
  <c r="G29" i="1"/>
  <c r="H29" i="1"/>
  <c r="I29" i="1"/>
  <c r="J29" i="1"/>
  <c r="P29" i="1"/>
  <c r="Q29" i="1"/>
  <c r="F30" i="1"/>
  <c r="G30" i="1"/>
  <c r="H30" i="1"/>
  <c r="I30" i="1"/>
  <c r="J30" i="1"/>
  <c r="P30" i="1"/>
  <c r="Q30" i="1"/>
  <c r="F31" i="1"/>
  <c r="G31" i="1"/>
  <c r="H31" i="1"/>
  <c r="I31" i="1"/>
  <c r="J31" i="1"/>
  <c r="P31" i="1"/>
  <c r="Q31" i="1"/>
  <c r="F32" i="1"/>
  <c r="G32" i="1"/>
  <c r="H32" i="1"/>
  <c r="I32" i="1"/>
  <c r="J32" i="1"/>
  <c r="P32" i="1"/>
  <c r="Q32" i="1"/>
  <c r="F33" i="1"/>
  <c r="G33" i="1"/>
  <c r="H33" i="1"/>
  <c r="I33" i="1"/>
  <c r="J33" i="1"/>
  <c r="P33" i="1"/>
  <c r="Q33" i="1"/>
  <c r="F34" i="1"/>
  <c r="G34" i="1"/>
  <c r="H34" i="1"/>
  <c r="I34" i="1"/>
  <c r="J34" i="1"/>
  <c r="P34" i="1"/>
  <c r="Q34" i="1"/>
  <c r="F35" i="1"/>
  <c r="G35" i="1"/>
  <c r="H35" i="1"/>
  <c r="I35" i="1"/>
  <c r="J35" i="1"/>
  <c r="P35" i="1"/>
  <c r="Q35" i="1"/>
  <c r="F36" i="1"/>
  <c r="G36" i="1"/>
  <c r="H36" i="1"/>
  <c r="I36" i="1"/>
  <c r="J36" i="1"/>
  <c r="P36" i="1"/>
  <c r="Q36" i="1"/>
  <c r="F37" i="1"/>
  <c r="G37" i="1"/>
  <c r="H37" i="1"/>
  <c r="I37" i="1"/>
  <c r="J37" i="1"/>
  <c r="P37" i="1"/>
  <c r="Q37" i="1"/>
  <c r="F38" i="1"/>
  <c r="G38" i="1"/>
  <c r="H38" i="1"/>
  <c r="I38" i="1"/>
  <c r="J38" i="1"/>
  <c r="P38" i="1"/>
  <c r="Q38" i="1"/>
  <c r="F39" i="1"/>
  <c r="G39" i="1"/>
  <c r="H39" i="1"/>
  <c r="I39" i="1"/>
  <c r="J39" i="1"/>
  <c r="P39" i="1"/>
  <c r="Q39" i="1"/>
  <c r="F40" i="1"/>
  <c r="G40" i="1"/>
  <c r="H40" i="1"/>
  <c r="I40" i="1"/>
  <c r="J40" i="1"/>
  <c r="P40" i="1"/>
  <c r="Q40" i="1"/>
  <c r="F41" i="1"/>
  <c r="G41" i="1"/>
  <c r="H41" i="1"/>
  <c r="I41" i="1"/>
  <c r="J41" i="1"/>
  <c r="P41" i="1"/>
  <c r="Q41" i="1"/>
  <c r="F42" i="1"/>
  <c r="G42" i="1"/>
  <c r="H42" i="1"/>
  <c r="I42" i="1"/>
  <c r="J42" i="1"/>
  <c r="P42" i="1"/>
  <c r="Q42" i="1"/>
  <c r="F43" i="1"/>
  <c r="G43" i="1"/>
  <c r="H43" i="1"/>
  <c r="I43" i="1"/>
  <c r="J43" i="1"/>
  <c r="P43" i="1"/>
  <c r="Q43" i="1"/>
  <c r="F44" i="1"/>
  <c r="G44" i="1"/>
  <c r="H44" i="1"/>
  <c r="I44" i="1"/>
  <c r="J44" i="1"/>
  <c r="P44" i="1"/>
  <c r="Q44" i="1"/>
  <c r="F45" i="1"/>
  <c r="G45" i="1"/>
  <c r="H45" i="1"/>
  <c r="I45" i="1"/>
  <c r="J45" i="1"/>
  <c r="P45" i="1"/>
  <c r="Q45" i="1"/>
  <c r="F46" i="1"/>
  <c r="G46" i="1"/>
  <c r="H46" i="1"/>
  <c r="I46" i="1"/>
  <c r="J46" i="1"/>
  <c r="P46" i="1"/>
  <c r="Q46" i="1"/>
  <c r="F47" i="1"/>
  <c r="G47" i="1"/>
  <c r="H47" i="1"/>
  <c r="I47" i="1"/>
  <c r="J47" i="1"/>
  <c r="P47" i="1"/>
  <c r="Q47" i="1"/>
  <c r="F48" i="1"/>
  <c r="G48" i="1"/>
  <c r="H48" i="1"/>
  <c r="I48" i="1"/>
  <c r="J48" i="1"/>
  <c r="P48" i="1"/>
  <c r="Q48" i="1"/>
  <c r="F49" i="1"/>
  <c r="G49" i="1"/>
  <c r="H49" i="1"/>
  <c r="I49" i="1"/>
  <c r="J49" i="1"/>
  <c r="P49" i="1"/>
  <c r="Q49" i="1"/>
  <c r="F50" i="1"/>
  <c r="G50" i="1"/>
  <c r="H50" i="1"/>
  <c r="I50" i="1"/>
  <c r="J50" i="1"/>
  <c r="P50" i="1"/>
  <c r="Q50" i="1"/>
  <c r="F51" i="1"/>
  <c r="G51" i="1"/>
  <c r="H51" i="1"/>
  <c r="I51" i="1"/>
  <c r="J51" i="1"/>
  <c r="P51" i="1"/>
  <c r="Q51" i="1"/>
  <c r="F52" i="1"/>
  <c r="G52" i="1"/>
  <c r="H52" i="1"/>
  <c r="I52" i="1"/>
  <c r="J52" i="1"/>
  <c r="P52" i="1"/>
  <c r="Q52" i="1"/>
  <c r="F53" i="1"/>
  <c r="G53" i="1"/>
  <c r="H53" i="1"/>
  <c r="I53" i="1"/>
  <c r="J53" i="1"/>
  <c r="P53" i="1"/>
  <c r="Q53" i="1"/>
  <c r="F54" i="1"/>
  <c r="G54" i="1"/>
  <c r="H54" i="1"/>
  <c r="I54" i="1"/>
  <c r="J54" i="1"/>
  <c r="P54" i="1"/>
  <c r="Q54" i="1"/>
  <c r="F55" i="1"/>
  <c r="G55" i="1"/>
  <c r="H55" i="1"/>
  <c r="I55" i="1"/>
  <c r="J55" i="1"/>
  <c r="P55" i="1"/>
  <c r="Q55" i="1"/>
  <c r="F56" i="1"/>
  <c r="G56" i="1"/>
  <c r="H56" i="1"/>
  <c r="I56" i="1"/>
  <c r="J56" i="1"/>
  <c r="P56" i="1"/>
  <c r="Q56" i="1"/>
  <c r="F57" i="1"/>
  <c r="G57" i="1"/>
  <c r="H57" i="1"/>
  <c r="I57" i="1"/>
  <c r="J57" i="1"/>
  <c r="P57" i="1"/>
  <c r="Q57" i="1"/>
  <c r="F58" i="1"/>
  <c r="G58" i="1"/>
  <c r="H58" i="1"/>
  <c r="I58" i="1"/>
  <c r="J58" i="1"/>
  <c r="P58" i="1"/>
  <c r="Q58" i="1"/>
  <c r="F59" i="1"/>
  <c r="G59" i="1"/>
  <c r="H59" i="1"/>
  <c r="I59" i="1"/>
  <c r="J59" i="1"/>
  <c r="P59" i="1"/>
  <c r="Q59" i="1"/>
  <c r="F60" i="1"/>
  <c r="G60" i="1"/>
  <c r="H60" i="1"/>
  <c r="I60" i="1"/>
  <c r="J60" i="1"/>
  <c r="P60" i="1"/>
  <c r="Q60" i="1"/>
  <c r="F61" i="1"/>
  <c r="G61" i="1"/>
  <c r="H61" i="1"/>
  <c r="I61" i="1"/>
  <c r="J61" i="1"/>
  <c r="P61" i="1"/>
  <c r="Q61" i="1"/>
  <c r="F62" i="1"/>
  <c r="G62" i="1"/>
  <c r="H62" i="1"/>
  <c r="I62" i="1"/>
  <c r="J62" i="1"/>
  <c r="P62" i="1"/>
  <c r="Q62" i="1"/>
  <c r="F63" i="1"/>
  <c r="G63" i="1"/>
  <c r="H63" i="1"/>
  <c r="I63" i="1"/>
  <c r="J63" i="1"/>
  <c r="P63" i="1"/>
  <c r="Q63" i="1"/>
  <c r="F64" i="1"/>
  <c r="G64" i="1"/>
  <c r="H64" i="1"/>
  <c r="I64" i="1"/>
  <c r="J64" i="1"/>
  <c r="P64" i="1"/>
  <c r="Q64" i="1"/>
  <c r="F65" i="1"/>
  <c r="G65" i="1"/>
  <c r="H65" i="1"/>
  <c r="I65" i="1"/>
  <c r="J65" i="1"/>
  <c r="P65" i="1"/>
  <c r="Q65" i="1"/>
  <c r="F66" i="1"/>
  <c r="G66" i="1"/>
  <c r="H66" i="1"/>
  <c r="I66" i="1"/>
  <c r="J66" i="1"/>
  <c r="P66" i="1"/>
  <c r="Q66" i="1"/>
  <c r="F67" i="1"/>
  <c r="G67" i="1"/>
  <c r="H67" i="1"/>
  <c r="I67" i="1"/>
  <c r="J67" i="1"/>
  <c r="P67" i="1"/>
  <c r="Q67" i="1"/>
  <c r="F68" i="1"/>
  <c r="G68" i="1"/>
  <c r="H68" i="1"/>
  <c r="I68" i="1"/>
  <c r="J68" i="1"/>
  <c r="P68" i="1"/>
  <c r="Q68" i="1"/>
  <c r="F69" i="1"/>
  <c r="G69" i="1"/>
  <c r="H69" i="1"/>
  <c r="I69" i="1"/>
  <c r="J69" i="1"/>
  <c r="P69" i="1"/>
  <c r="Q69" i="1"/>
  <c r="F70" i="1"/>
  <c r="G70" i="1"/>
  <c r="H70" i="1"/>
  <c r="I70" i="1"/>
  <c r="J70" i="1"/>
  <c r="P70" i="1"/>
  <c r="Q70" i="1"/>
  <c r="F71" i="1"/>
  <c r="G71" i="1"/>
  <c r="H71" i="1"/>
  <c r="I71" i="1"/>
  <c r="J71" i="1"/>
  <c r="P71" i="1"/>
  <c r="Q71" i="1"/>
  <c r="F72" i="1"/>
  <c r="G72" i="1"/>
  <c r="H72" i="1"/>
  <c r="I72" i="1"/>
  <c r="J72" i="1"/>
  <c r="P72" i="1"/>
  <c r="Q72" i="1"/>
  <c r="F73" i="1"/>
  <c r="G73" i="1"/>
  <c r="H73" i="1"/>
  <c r="I73" i="1"/>
  <c r="J73" i="1"/>
  <c r="P73" i="1"/>
  <c r="Q73" i="1"/>
  <c r="F74" i="1"/>
  <c r="G74" i="1"/>
  <c r="H74" i="1"/>
  <c r="I74" i="1"/>
  <c r="J74" i="1"/>
  <c r="P74" i="1"/>
  <c r="Q74" i="1"/>
  <c r="F75" i="1"/>
  <c r="G75" i="1"/>
  <c r="H75" i="1"/>
  <c r="I75" i="1"/>
  <c r="J75" i="1"/>
  <c r="P75" i="1"/>
  <c r="Q75" i="1"/>
  <c r="F76" i="1"/>
  <c r="G76" i="1"/>
  <c r="H76" i="1"/>
  <c r="I76" i="1"/>
  <c r="J76" i="1"/>
  <c r="P76" i="1"/>
  <c r="Q76" i="1"/>
  <c r="F77" i="1"/>
  <c r="G77" i="1"/>
  <c r="H77" i="1"/>
  <c r="I77" i="1"/>
  <c r="J77" i="1"/>
  <c r="P77" i="1"/>
  <c r="Q77" i="1"/>
  <c r="F78" i="1"/>
  <c r="G78" i="1"/>
  <c r="H78" i="1"/>
  <c r="I78" i="1"/>
  <c r="J78" i="1"/>
  <c r="P78" i="1"/>
  <c r="Q78" i="1"/>
  <c r="F79" i="1"/>
  <c r="G79" i="1"/>
  <c r="H79" i="1"/>
  <c r="I79" i="1"/>
  <c r="J79" i="1"/>
  <c r="P79" i="1"/>
  <c r="Q79" i="1"/>
  <c r="F80" i="1"/>
  <c r="G80" i="1"/>
  <c r="H80" i="1"/>
  <c r="I80" i="1"/>
  <c r="J80" i="1"/>
  <c r="P80" i="1"/>
  <c r="Q80" i="1"/>
  <c r="F81" i="1"/>
  <c r="G81" i="1"/>
  <c r="H81" i="1"/>
  <c r="I81" i="1"/>
  <c r="J81" i="1"/>
  <c r="P81" i="1"/>
  <c r="Q81" i="1"/>
  <c r="F82" i="1"/>
  <c r="G82" i="1"/>
  <c r="H82" i="1"/>
  <c r="I82" i="1"/>
  <c r="J82" i="1"/>
  <c r="P82" i="1"/>
  <c r="Q82" i="1"/>
  <c r="F83" i="1"/>
  <c r="G83" i="1"/>
  <c r="H83" i="1"/>
  <c r="I83" i="1"/>
  <c r="J83" i="1"/>
  <c r="P83" i="1"/>
  <c r="Q83" i="1"/>
  <c r="F84" i="1"/>
  <c r="G84" i="1"/>
  <c r="H84" i="1"/>
  <c r="I84" i="1"/>
  <c r="J84" i="1"/>
  <c r="P84" i="1"/>
  <c r="Q84" i="1"/>
  <c r="F85" i="1"/>
  <c r="G85" i="1"/>
  <c r="H85" i="1"/>
  <c r="I85" i="1"/>
  <c r="J85" i="1"/>
  <c r="P85" i="1"/>
  <c r="Q85" i="1"/>
  <c r="F86" i="1"/>
  <c r="G86" i="1"/>
  <c r="H86" i="1"/>
  <c r="I86" i="1"/>
  <c r="J86" i="1"/>
  <c r="P86" i="1"/>
  <c r="Q86" i="1"/>
  <c r="F87" i="1"/>
  <c r="G87" i="1"/>
  <c r="H87" i="1"/>
  <c r="I87" i="1"/>
  <c r="J87" i="1"/>
  <c r="P87" i="1"/>
  <c r="Q87" i="1"/>
  <c r="F88" i="1"/>
  <c r="G88" i="1"/>
  <c r="H88" i="1"/>
  <c r="I88" i="1"/>
  <c r="J88" i="1"/>
  <c r="P88" i="1"/>
  <c r="Q88" i="1"/>
  <c r="F89" i="1"/>
  <c r="G89" i="1"/>
  <c r="H89" i="1"/>
  <c r="I89" i="1"/>
  <c r="J89" i="1"/>
  <c r="P89" i="1"/>
  <c r="Q89" i="1"/>
  <c r="G3" i="1"/>
  <c r="H3" i="1"/>
  <c r="I3" i="1"/>
  <c r="J3" i="1"/>
  <c r="P3" i="1"/>
  <c r="Q3" i="1"/>
  <c r="F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3" i="1"/>
  <c r="E91" i="9" l="1"/>
  <c r="D91" i="9"/>
  <c r="C91" i="9"/>
  <c r="B91" i="9"/>
  <c r="E91" i="8"/>
  <c r="D91" i="8"/>
  <c r="C91" i="8"/>
  <c r="B91" i="8"/>
  <c r="B90" i="8" s="1"/>
  <c r="E91" i="7"/>
  <c r="D91" i="7"/>
  <c r="C91" i="7"/>
  <c r="B91" i="7"/>
  <c r="B90" i="7" s="1"/>
  <c r="E91" i="6"/>
  <c r="D91" i="6"/>
  <c r="C91" i="6"/>
  <c r="B91" i="6"/>
  <c r="B90" i="6" s="1"/>
  <c r="E91" i="5"/>
  <c r="D91" i="5"/>
  <c r="C91" i="5"/>
  <c r="B91" i="5"/>
  <c r="E91" i="1"/>
  <c r="D91" i="1"/>
  <c r="C91" i="1"/>
  <c r="B91" i="1"/>
  <c r="B90" i="1" s="1"/>
  <c r="B90" i="9" l="1"/>
  <c r="B90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Brignone</author>
  </authors>
  <commentList>
    <comment ref="P2" authorId="0" shapeId="0" xr:uid="{698AE2F4-8C9A-44EE-BFC7-77686AFE5B74}">
      <text>
        <r>
          <rPr>
            <b/>
            <sz val="9"/>
            <color indexed="81"/>
            <rFont val="Tahoma"/>
            <family val="2"/>
          </rPr>
          <t>Nicolas Brignone:</t>
        </r>
        <r>
          <rPr>
            <sz val="9"/>
            <color indexed="81"/>
            <rFont val="Tahoma"/>
            <family val="2"/>
          </rPr>
          <t xml:space="preserve">
Préavis :
2 mois pour Non Cadre
3 mois pour Cadre</t>
        </r>
      </text>
    </comment>
  </commentList>
</comments>
</file>

<file path=xl/sharedStrings.xml><?xml version="1.0" encoding="utf-8"?>
<sst xmlns="http://schemas.openxmlformats.org/spreadsheetml/2006/main" count="1532" uniqueCount="420">
  <si>
    <t>Clients</t>
  </si>
  <si>
    <t>Affaires</t>
  </si>
  <si>
    <t>Frais</t>
  </si>
  <si>
    <t>DROCOURT Bernard</t>
  </si>
  <si>
    <t>CAZO Christophe</t>
  </si>
  <si>
    <t>KAMECHE Djamel</t>
  </si>
  <si>
    <t>JEUNEJEAN Thierry</t>
  </si>
  <si>
    <t>SIEMENS</t>
  </si>
  <si>
    <t>Projets</t>
  </si>
  <si>
    <t>Salaires</t>
  </si>
  <si>
    <t>Contrats</t>
  </si>
  <si>
    <t>VERMILION</t>
  </si>
  <si>
    <t>SCHNEIDER</t>
  </si>
  <si>
    <t>ARAMCO</t>
  </si>
  <si>
    <t>SST</t>
  </si>
  <si>
    <t>Ingénieur Electricité</t>
  </si>
  <si>
    <t>Expert Sulfurique</t>
  </si>
  <si>
    <t>Chef de projet</t>
  </si>
  <si>
    <t>HSE Manager</t>
  </si>
  <si>
    <t>CDI</t>
  </si>
  <si>
    <t>CDIC</t>
  </si>
  <si>
    <t>Postes</t>
  </si>
  <si>
    <t>IGD</t>
  </si>
  <si>
    <t>NBR</t>
  </si>
  <si>
    <t>JOFFRE Eric</t>
  </si>
  <si>
    <t>MARTIN Eric</t>
  </si>
  <si>
    <t>LEGENDRE Bertrand</t>
  </si>
  <si>
    <t>KOSZUTA Cédric</t>
  </si>
  <si>
    <t>SALAUN Arnaud</t>
  </si>
  <si>
    <t>PERREAL Alain</t>
  </si>
  <si>
    <t>SOUCHARD Lylian</t>
  </si>
  <si>
    <t>BRUCHET Patrick</t>
  </si>
  <si>
    <t>RENUCCI Stéphane</t>
  </si>
  <si>
    <t>Coordinateur Etudes</t>
  </si>
  <si>
    <t>Commissioning Manager</t>
  </si>
  <si>
    <t>SOFRECO</t>
  </si>
  <si>
    <t>Ingénieur Etudes Process</t>
  </si>
  <si>
    <t>TOTAL MS</t>
  </si>
  <si>
    <t>Technico-commercial</t>
  </si>
  <si>
    <t>Chef de chantier</t>
  </si>
  <si>
    <t>Technico commercial</t>
  </si>
  <si>
    <t>Adresse mail</t>
  </si>
  <si>
    <t>Téléphone</t>
  </si>
  <si>
    <t>Statut</t>
  </si>
  <si>
    <t>Fin de PE</t>
  </si>
  <si>
    <t>Cadre</t>
  </si>
  <si>
    <t>Non cadre</t>
  </si>
  <si>
    <t>christophe.cazo@iota-group.com</t>
  </si>
  <si>
    <t>06 09 92 50 92</t>
  </si>
  <si>
    <t>kamdja07@yahoo.fr</t>
  </si>
  <si>
    <t>06 70 94 68 51</t>
  </si>
  <si>
    <t>jacky.tellier@lltcom.com</t>
  </si>
  <si>
    <t>06 14 69 35 09</t>
  </si>
  <si>
    <t>bernard.drocourt@laposte.net</t>
  </si>
  <si>
    <t>s_renucci@yahoo.fr</t>
  </si>
  <si>
    <t>Réception NDF</t>
  </si>
  <si>
    <t>X</t>
  </si>
  <si>
    <t>procédure ok</t>
  </si>
  <si>
    <t>Relances</t>
  </si>
  <si>
    <t>CHATRON Bruno</t>
  </si>
  <si>
    <t>GRANVILLE Gauthier</t>
  </si>
  <si>
    <t>SUPERVIELLE Vincent</t>
  </si>
  <si>
    <t>DEFINOD Olivier</t>
  </si>
  <si>
    <t>Superviseur Tuyauteur</t>
  </si>
  <si>
    <t>VANDROMME Stéphane</t>
  </si>
  <si>
    <t>stephane.vandromme@orange.fr</t>
  </si>
  <si>
    <t>Superviseur Electricien</t>
  </si>
  <si>
    <t>Superviseur Tuyauterie</t>
  </si>
  <si>
    <t>Quantity Surveyor</t>
  </si>
  <si>
    <t>IFERT</t>
  </si>
  <si>
    <t>ASMIDAN</t>
  </si>
  <si>
    <t>BARKAN Hassan</t>
  </si>
  <si>
    <t>TECHNIP</t>
  </si>
  <si>
    <t>EDF</t>
  </si>
  <si>
    <t>MONTERO BOGOTA Laura</t>
  </si>
  <si>
    <t>Ingénieur HSE</t>
  </si>
  <si>
    <t>Ingénieur d'Etudes</t>
  </si>
  <si>
    <t>durand.jeanfrancois@yahoo.fr</t>
  </si>
  <si>
    <t>alainperreal@sfr.fr</t>
  </si>
  <si>
    <t>arnaud_salaun@hotmail.com</t>
  </si>
  <si>
    <t>jdtjoe@live.fr</t>
  </si>
  <si>
    <t>ifmonterob@gmail.com</t>
  </si>
  <si>
    <t>Bulletin de paie à envoyer par mail</t>
  </si>
  <si>
    <t>eric_joffre@yahoo.fr</t>
  </si>
  <si>
    <t>vincent.supervielle@gmail.com</t>
  </si>
  <si>
    <t>RéceptionTS</t>
  </si>
  <si>
    <t>NUVIA</t>
  </si>
  <si>
    <t>STEPHAN Samuel</t>
  </si>
  <si>
    <t>BOUHET Eric</t>
  </si>
  <si>
    <t>ORLANDI Rémy</t>
  </si>
  <si>
    <t>ericbouhet7@gmail.com</t>
  </si>
  <si>
    <t>definodolive@yahoo.fr</t>
  </si>
  <si>
    <t>cedric.koszuta@hotmail.fr</t>
  </si>
  <si>
    <t>salin_edu@hotmail.com</t>
  </si>
  <si>
    <t>samuel.stephan56@yahoo.fr</t>
  </si>
  <si>
    <t>EMERSON</t>
  </si>
  <si>
    <t>Superviseur tuyauterie</t>
  </si>
  <si>
    <t>Chargé de suivi tuyauterie</t>
  </si>
  <si>
    <t>GUILBERT FABIEN</t>
  </si>
  <si>
    <t>Lieux d'intervention</t>
  </si>
  <si>
    <t>Coordinateur trav aux GC</t>
  </si>
  <si>
    <t>Monge - Belgique</t>
  </si>
  <si>
    <t>Domicile - France</t>
  </si>
  <si>
    <t>Domicile - France + Déplacement Tunisie</t>
  </si>
  <si>
    <t>DUS</t>
  </si>
  <si>
    <t>EPR FA3</t>
  </si>
  <si>
    <t>Flamanville</t>
  </si>
  <si>
    <t>Milan - Italie</t>
  </si>
  <si>
    <t>Chargé d'affaires Tuyauterie</t>
  </si>
  <si>
    <t>EPURE</t>
  </si>
  <si>
    <t>CEA Valduc</t>
  </si>
  <si>
    <t>06 49 57 63 45</t>
  </si>
  <si>
    <t>07 68 36 84 60</t>
  </si>
  <si>
    <t>06.85.36.53.99</t>
  </si>
  <si>
    <t>pjmbruchet03@gmail.com</t>
  </si>
  <si>
    <t>fabien.guilbert@hotmail.fr</t>
  </si>
  <si>
    <t>remy.orlandi@hotmail.fr</t>
  </si>
  <si>
    <t>DOS SANTOS Tiago</t>
  </si>
  <si>
    <t>LOUVION Marc</t>
  </si>
  <si>
    <t>MOREAU Jean-Claude</t>
  </si>
  <si>
    <t>TOTAL SA</t>
  </si>
  <si>
    <t xml:space="preserve">EDF </t>
  </si>
  <si>
    <t>HOCHBERG Magnolia</t>
  </si>
  <si>
    <t>Ingénieur Procédés</t>
  </si>
  <si>
    <t>CHEMVIRON</t>
  </si>
  <si>
    <t>Rueil-Malmaison</t>
  </si>
  <si>
    <t>chatronbruno@hotmail.com</t>
  </si>
  <si>
    <t>tiago.dossantos@icloud.com</t>
  </si>
  <si>
    <t>marc.louvion.fra@gmail.com</t>
  </si>
  <si>
    <t>ROZAN Ludovic</t>
  </si>
  <si>
    <t>APAVE</t>
  </si>
  <si>
    <t>SARR Fatimata</t>
  </si>
  <si>
    <t>La Défense</t>
  </si>
  <si>
    <t>CARUNTU Bogdan</t>
  </si>
  <si>
    <t>Ingénieur planning</t>
  </si>
  <si>
    <t xml:space="preserve">Gestionnaire Comptable </t>
  </si>
  <si>
    <t>COVOS Gérard</t>
  </si>
  <si>
    <t>Ingénieur Projet</t>
  </si>
  <si>
    <t>Chef de Projet</t>
  </si>
  <si>
    <t>Chargé des Essais</t>
  </si>
  <si>
    <t>CNPE Paluel</t>
  </si>
  <si>
    <t>Démission</t>
  </si>
  <si>
    <t>CARON Pascal</t>
  </si>
  <si>
    <t>Assistant à maitrise d'œuvre</t>
  </si>
  <si>
    <t>RATP</t>
  </si>
  <si>
    <t>Fontenay-sous-Bois</t>
  </si>
  <si>
    <t>SOLANO Eduardo</t>
  </si>
  <si>
    <t>LAHMIDI Jamal</t>
  </si>
  <si>
    <t>TELLIER Jacky</t>
  </si>
  <si>
    <t>caronpascal@live.fr</t>
  </si>
  <si>
    <t>g.granville@laposte.net</t>
  </si>
  <si>
    <t>l.souchard@gmail.com</t>
  </si>
  <si>
    <t>X (ne pas envoyer par courrier)</t>
  </si>
  <si>
    <t>Commissioning Engineer</t>
  </si>
  <si>
    <t>DURAND J. François</t>
  </si>
  <si>
    <t>Superviseur Essais Electricité</t>
  </si>
  <si>
    <t>CHENNOUF Mohamed</t>
  </si>
  <si>
    <t>WMA</t>
  </si>
  <si>
    <t>Chargé d'essais Electrique</t>
  </si>
  <si>
    <t>CLEMESSY</t>
  </si>
  <si>
    <t>GAID KADDOUR</t>
  </si>
  <si>
    <t>CAYROLLE Arnaud</t>
  </si>
  <si>
    <t>BENHAMMOU Alaiddine</t>
  </si>
  <si>
    <t>Resp Essais electrique</t>
  </si>
  <si>
    <t>SIEMENS NV</t>
  </si>
  <si>
    <t>MANTEAU Nicolas</t>
  </si>
  <si>
    <t>BLANCHET Guillaume</t>
  </si>
  <si>
    <t>Superviseur essais electrique</t>
  </si>
  <si>
    <t>DIJOUX Alain</t>
  </si>
  <si>
    <t>CHAUMONT Annabelle</t>
  </si>
  <si>
    <t>Ingénieur Réservoir</t>
  </si>
  <si>
    <t>SEVEYRAC Alain</t>
  </si>
  <si>
    <t>TROUBAT Pascal</t>
  </si>
  <si>
    <t xml:space="preserve">X </t>
  </si>
  <si>
    <t>Tricastin</t>
  </si>
  <si>
    <t>Batiment CCL</t>
  </si>
  <si>
    <t>EPR Flamanville/Joué les Tours</t>
  </si>
  <si>
    <t>Coordinateur Essais</t>
  </si>
  <si>
    <t>EHOUSE</t>
  </si>
  <si>
    <t>DEEPWATER</t>
  </si>
  <si>
    <t>Centrale du Bugey</t>
  </si>
  <si>
    <t>Chargé d'essais</t>
  </si>
  <si>
    <t>Coordinateur spécification</t>
  </si>
  <si>
    <t>Superviseur Essais elec</t>
  </si>
  <si>
    <t>CEA VALDUC</t>
  </si>
  <si>
    <t>Chargé d'essais automatisme</t>
  </si>
  <si>
    <t>Centrale de CRUAS</t>
  </si>
  <si>
    <t>Chargé d'essais auxiliaire</t>
  </si>
  <si>
    <t>CNPE CRUAS</t>
  </si>
  <si>
    <t>oui</t>
  </si>
  <si>
    <t>Jeumont</t>
  </si>
  <si>
    <t>Pau</t>
  </si>
  <si>
    <t>Sittingbourne</t>
  </si>
  <si>
    <t>non</t>
  </si>
  <si>
    <t>LINKOWSKI Romain</t>
  </si>
  <si>
    <t>Responsable Consignation</t>
  </si>
  <si>
    <t>Centrale du Blayais</t>
  </si>
  <si>
    <t>NSOME ELLA Jean-François</t>
  </si>
  <si>
    <t>Gestionnaire de contrat</t>
  </si>
  <si>
    <t>renouv PE ok</t>
  </si>
  <si>
    <t>ROSSELLE Fabrice</t>
  </si>
  <si>
    <t xml:space="preserve">Chargé d'essais </t>
  </si>
  <si>
    <t>CHIBANI Riad</t>
  </si>
  <si>
    <t>Ingénieur Génie Civil</t>
  </si>
  <si>
    <t>ARTELIA</t>
  </si>
  <si>
    <t>MS5 AUDIT BREST</t>
  </si>
  <si>
    <t>Base navale Brest</t>
  </si>
  <si>
    <t>Paluel</t>
  </si>
  <si>
    <t>LAFLAQUIERE Philippe</t>
  </si>
  <si>
    <t>TOTAL EP Bulgarie</t>
  </si>
  <si>
    <t>NGOMO PEREIRA Octavien</t>
  </si>
  <si>
    <t>DUS Essais</t>
  </si>
  <si>
    <t>France</t>
  </si>
  <si>
    <t>notification envoyée le 30.03.2018</t>
  </si>
  <si>
    <t>BOUCHENTOUF Houari</t>
  </si>
  <si>
    <t>Bugey+Cruas</t>
  </si>
  <si>
    <t>bozon26@free.fr</t>
  </si>
  <si>
    <t>Guillaume BLANCHET &lt;blanchet.william@hotmail.fr&gt;</t>
  </si>
  <si>
    <t>houari bouchentouf &lt;houaribouchentouf@gmail.com&gt;</t>
  </si>
  <si>
    <t>Bogdan Caruntu &lt;bogdan.caruntu2009@yahoo.com&gt;</t>
  </si>
  <si>
    <t>arnaudcayrolle@yahoo.fr</t>
  </si>
  <si>
    <t>Annabelle Chaumont &lt;annabelle.chaumont@gmail.com&gt;</t>
  </si>
  <si>
    <t>mohamedchennouf@orange.fr</t>
  </si>
  <si>
    <t>riad CHIBANI &lt;chibani_r@yahoo.fr&gt;</t>
  </si>
  <si>
    <t>Gérard COVOS &lt;gerard.covos@laposte.net&gt;</t>
  </si>
  <si>
    <t>Alain DIJOUX &lt;a.dijoux@epure-p1e.com&gt;</t>
  </si>
  <si>
    <t>kaddour01@hotmail.fr</t>
  </si>
  <si>
    <t>Magnolia Avila Hochberg &lt;maghochberg@gmail.com&gt;</t>
  </si>
  <si>
    <t>Bertrand Legendre &lt;bertrandlegendre@yahoo.fr&gt;</t>
  </si>
  <si>
    <t>Romain Linkowski &lt;Linkowski.romain@hotmail.fr&gt;</t>
  </si>
  <si>
    <t>manteau nicolas &lt;nicolas.manteau@gmail.com&gt;</t>
  </si>
  <si>
    <t>Ingénieur Mécanicien</t>
  </si>
  <si>
    <t>WESTINGHOUSE</t>
  </si>
  <si>
    <t>CNPE</t>
  </si>
  <si>
    <t>MANYACKA Christian</t>
  </si>
  <si>
    <t>EKEUANI BONGUE Bruce Kevin</t>
  </si>
  <si>
    <t>YAO Binyan</t>
  </si>
  <si>
    <t>Document manager</t>
  </si>
  <si>
    <t>Grenoble</t>
  </si>
  <si>
    <t>AYACHI Aymen</t>
  </si>
  <si>
    <t>CUMBERLAND</t>
  </si>
  <si>
    <t>renouv pe ok</t>
  </si>
  <si>
    <t>REN Aidi</t>
  </si>
  <si>
    <t>Chargée d'offres basse tension</t>
  </si>
  <si>
    <t>Essayeur</t>
  </si>
  <si>
    <t>EPR - FA3</t>
  </si>
  <si>
    <t>En attente prolongation</t>
  </si>
  <si>
    <t>En attente commande prolongation</t>
  </si>
  <si>
    <t>CHEDID Toni</t>
  </si>
  <si>
    <t>DESCHATEAUX Sylvain</t>
  </si>
  <si>
    <t>FRAMATOME</t>
  </si>
  <si>
    <t>FLETCHER Anthony</t>
  </si>
  <si>
    <t xml:space="preserve">SCHNEIDER </t>
  </si>
  <si>
    <t>DABAC Ivan</t>
  </si>
  <si>
    <t>TOLBIAC Quentin</t>
  </si>
  <si>
    <t>Responsable consignation</t>
  </si>
  <si>
    <t>MEKKID Oualid</t>
  </si>
  <si>
    <t>CNPE Tricastin</t>
  </si>
  <si>
    <t>DAOUI Ibrahim</t>
  </si>
  <si>
    <t>Installation manager</t>
  </si>
  <si>
    <t>TUDOR Daniel</t>
  </si>
  <si>
    <t>Commissioning specialist</t>
  </si>
  <si>
    <t>CHAFEI Ali</t>
  </si>
  <si>
    <t>Commissioning leader</t>
  </si>
  <si>
    <t>NICA Christian</t>
  </si>
  <si>
    <t>THIOMBANE Babacar</t>
  </si>
  <si>
    <t>Ingénieur Inspection</t>
  </si>
  <si>
    <t>Framatome St Marcel</t>
  </si>
  <si>
    <t>Ingénieur Mécanique</t>
  </si>
  <si>
    <t>NKOL BAYANAG Silas</t>
  </si>
  <si>
    <t>Civaux</t>
  </si>
  <si>
    <t>DE TROIA JOFFREY</t>
  </si>
  <si>
    <t>SOUIHLI Slim</t>
  </si>
  <si>
    <t xml:space="preserve">Ingénieur Mécanicien </t>
  </si>
  <si>
    <t>CNPE Belleville</t>
  </si>
  <si>
    <t>FREY Elena</t>
  </si>
  <si>
    <t>hassanbarkan@outlook.fr</t>
  </si>
  <si>
    <t>KONATE Arouna</t>
  </si>
  <si>
    <t>Chargé d'essais électrique</t>
  </si>
  <si>
    <t>Tricastin &amp; Cruas</t>
  </si>
  <si>
    <t>ne pas envoyer notification de licenciement</t>
  </si>
  <si>
    <t>En attente commande</t>
  </si>
  <si>
    <t>???</t>
  </si>
  <si>
    <t>??</t>
  </si>
  <si>
    <t>prorogation au 31.12.2018 ok</t>
  </si>
  <si>
    <t>ROSSI Romain</t>
  </si>
  <si>
    <t>CNPE Tricastin &amp; Cruas</t>
  </si>
  <si>
    <t>BEAUPIED Sébastien</t>
  </si>
  <si>
    <t xml:space="preserve">Chargé de consignation </t>
  </si>
  <si>
    <t>CNPE Golfech &amp; Marseille</t>
  </si>
  <si>
    <t>ROUSSEAU Bruno</t>
  </si>
  <si>
    <t>GBL3</t>
  </si>
  <si>
    <t>Superviseur échaffaudage</t>
  </si>
  <si>
    <t>rupture PE envoyée le 23.10.2018</t>
  </si>
  <si>
    <t>démission au 30/11/2018</t>
  </si>
  <si>
    <t>POUTEAU Joel</t>
  </si>
  <si>
    <t>GJU</t>
  </si>
  <si>
    <t>Essayeur Electricité</t>
  </si>
  <si>
    <t>HERVIEU  Gael</t>
  </si>
  <si>
    <t>Coordinateur électricité</t>
  </si>
  <si>
    <t>DUCHEMIN Elise</t>
  </si>
  <si>
    <t>Contrôleur de travaux tuyauterie</t>
  </si>
  <si>
    <t>ROBIN Anthony</t>
  </si>
  <si>
    <t>rupture PE salarié au 08.11.2018</t>
  </si>
  <si>
    <t>Convoc envoyée le 31/10/2018 /
envoyer notification le 19/11</t>
  </si>
  <si>
    <t>Convocation envoyée le 08/11  / envoyer notification le 27 novembre</t>
  </si>
  <si>
    <t>DHIB Hassine</t>
  </si>
  <si>
    <t>Chef de projet tuyauterie</t>
  </si>
  <si>
    <t>prorog au 30.11.2018</t>
  </si>
  <si>
    <t>31/06/2019</t>
  </si>
  <si>
    <t>Démission &gt; Date ?</t>
  </si>
  <si>
    <t>procédure ok &gt; En attente prolongation 6 mois</t>
  </si>
  <si>
    <t>Reprise le 19 Novembre</t>
  </si>
  <si>
    <t>s-beaupied@hotmail.fr</t>
  </si>
  <si>
    <t xml:space="preserve"> deschateauxcamarat@hotmail.fr</t>
  </si>
  <si>
    <t>hassinedhib@gmail.com</t>
  </si>
  <si>
    <t>elise50700@hotmail.fr</t>
  </si>
  <si>
    <t>kevinbrucebongue@yahoo.fr</t>
  </si>
  <si>
    <t>elena.frey@hotmail.fr</t>
  </si>
  <si>
    <t>mrhervieugael@laposte.net</t>
  </si>
  <si>
    <t>konatearouna@orange.fr</t>
  </si>
  <si>
    <t>miente12@gmail.com</t>
  </si>
  <si>
    <t>Oualid.mekkid@yahoo.fr</t>
  </si>
  <si>
    <t>octapereira@yahoo.fr</t>
  </si>
  <si>
    <t>silas.nkolbayanag@laposte.net</t>
  </si>
  <si>
    <t>gabonbi@gmail.com</t>
  </si>
  <si>
    <t>pouteau.joel@wanadoo.fr</t>
  </si>
  <si>
    <t>aidiren@hotmail.fr</t>
  </si>
  <si>
    <t>anthonyr69000@gmail.com</t>
  </si>
  <si>
    <t>rossellefabrice@gmail.com</t>
  </si>
  <si>
    <t>romain_rossi@ymail.com</t>
  </si>
  <si>
    <t>rousseau.b@outlook.fr</t>
  </si>
  <si>
    <t>ludovic.rozan@sfr.fr</t>
  </si>
  <si>
    <t>fatisarr2003@yahoo.fr</t>
  </si>
  <si>
    <t>aseveyrac@sfr.fr</t>
  </si>
  <si>
    <t>souihlislim@gmail.com</t>
  </si>
  <si>
    <t>abath125@gmail.com</t>
  </si>
  <si>
    <t>quentin.tolbiac@gmail.com</t>
  </si>
  <si>
    <t xml:space="preserve"> pascal30000n@live.fr</t>
  </si>
  <si>
    <t>binyanyao@hotmail.com</t>
  </si>
  <si>
    <t>ayachi.aymen83@gmail.com</t>
  </si>
  <si>
    <t>achafei@yahoo.fr</t>
  </si>
  <si>
    <t>tonichedid@yahoo.com</t>
  </si>
  <si>
    <t>Ivan.dabac@gmail.com</t>
  </si>
  <si>
    <t>Ibrahim.daoui@hotmail.com</t>
  </si>
  <si>
    <t>anthonypfletcher@gmail.com</t>
  </si>
  <si>
    <t>nicacristian@yahoo.com</t>
  </si>
  <si>
    <t>tudor.pauldaniel@yahoo.com</t>
  </si>
  <si>
    <t>Convov envoyée le 12.11.2018 / envoyer convoc le 30.11.2018</t>
  </si>
  <si>
    <t>convoc envoyée le 06.11.2018
envoyer notification le 23/11/2018</t>
  </si>
  <si>
    <t>LEGER Maxime</t>
  </si>
  <si>
    <t>Contrôleur de travaux</t>
  </si>
  <si>
    <t xml:space="preserve">ROCHA FERREIRA </t>
  </si>
  <si>
    <t>Superviseur Electromecanique</t>
  </si>
  <si>
    <t>GIS 8DN8-5</t>
  </si>
  <si>
    <t>Mangin</t>
  </si>
  <si>
    <t>ACD</t>
  </si>
  <si>
    <t>Project Manager</t>
  </si>
  <si>
    <t>Superviseur electricité</t>
  </si>
  <si>
    <t xml:space="preserve">Superviseur Electricité </t>
  </si>
  <si>
    <t>Chargé d'affaires Contrôle-Commande</t>
  </si>
  <si>
    <t>Chargé d'affaires Instrumentation</t>
  </si>
  <si>
    <t>QA/QC Manager</t>
  </si>
  <si>
    <t>Ingénieur mécanicien</t>
  </si>
  <si>
    <t>TOTAL DSIT</t>
  </si>
  <si>
    <t>ARAMCO - DPS</t>
  </si>
  <si>
    <t>CNIM UK</t>
  </si>
  <si>
    <t>TOTAL FLUIDES</t>
  </si>
  <si>
    <t>MAINTENANCE PARTNERS</t>
  </si>
  <si>
    <t>BUREAU VERITAS</t>
  </si>
  <si>
    <t>PARENTIS</t>
  </si>
  <si>
    <t>SYSTEMES COURANTS FAIBLES</t>
  </si>
  <si>
    <t>ENGRAIS</t>
  </si>
  <si>
    <t xml:space="preserve">ECOSTRUCTURE </t>
  </si>
  <si>
    <t>COST CONTROL</t>
  </si>
  <si>
    <t>EXPERTISE</t>
  </si>
  <si>
    <t>PROJET HSE</t>
  </si>
  <si>
    <t>ABSHERON</t>
  </si>
  <si>
    <t>ETUDES PROCEDES</t>
  </si>
  <si>
    <t>QUOTEAM</t>
  </si>
  <si>
    <t>JEUMONT</t>
  </si>
  <si>
    <t>SUPPORT TECHNIQUE</t>
  </si>
  <si>
    <t>BA</t>
  </si>
  <si>
    <t>INSPECTION SAINT MARCEL</t>
  </si>
  <si>
    <t>Domicile + La Défense</t>
  </si>
  <si>
    <t>Gardanne + Déplacement DOM TOM</t>
  </si>
  <si>
    <t>Sofia - Bulgarie</t>
  </si>
  <si>
    <t>Parentis en Born</t>
  </si>
  <si>
    <t>Dates de Fin
Contrat</t>
  </si>
  <si>
    <t>PE 
Renouvelée</t>
  </si>
  <si>
    <t>PROJET</t>
  </si>
  <si>
    <t>Convocation Envoyée</t>
  </si>
  <si>
    <t>Convocation à Envoyer</t>
  </si>
  <si>
    <t>Procédure Envoyée</t>
  </si>
  <si>
    <t>Panier Repas</t>
  </si>
  <si>
    <t>Prime</t>
  </si>
  <si>
    <t>Avenant</t>
  </si>
  <si>
    <t>Nb de jours travaillés</t>
  </si>
  <si>
    <t>Nombres de jours calendaires</t>
  </si>
  <si>
    <t>Abattement 3 mois</t>
  </si>
  <si>
    <t>Abattement 24 mois</t>
  </si>
  <si>
    <t>Dates de Début 
Contrat</t>
  </si>
  <si>
    <t>Dates de Début de Commande</t>
  </si>
  <si>
    <t>Dates de fin de Commande</t>
  </si>
  <si>
    <t>Commande à renouvelé</t>
  </si>
  <si>
    <t>COMMANDE</t>
  </si>
  <si>
    <t>CONTRAT + PROCEDURE</t>
  </si>
  <si>
    <t>SALAIRE + PAIE</t>
  </si>
  <si>
    <t>CONSULTANTS</t>
  </si>
  <si>
    <t>CONTACTS</t>
  </si>
  <si>
    <t>Nb de JT</t>
  </si>
  <si>
    <t>Nb de JC</t>
  </si>
  <si>
    <t>STATUT</t>
  </si>
  <si>
    <t>Procédure à Envoyer</t>
  </si>
  <si>
    <t>PE à Renouveler</t>
  </si>
  <si>
    <t>modification</t>
  </si>
  <si>
    <t>Tarif</t>
  </si>
  <si>
    <t>% de mb</t>
  </si>
  <si>
    <t>Salaire</t>
  </si>
  <si>
    <t>=SI(ET(AUJOURDHUI()&gt;'Suivi Contrat'!H3+90;'Suivi Projets'!K3="");"oui";SI(ET('Suivi Projets'!K3&lt;&gt;"";AUJOURDHUI()&gt;'Suivi Projets'!K3+90);"oui";"non"))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</si>
</sst>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6" formatCode="#,##0\ &quot;€&quot;;[Red]\-#,##0\ &quot;€&quot;"/>
    <numFmt numFmtId="164" formatCode="dd/mm/yy;@"/>
    <numFmt numFmtId="165" formatCode="#,##0.00\ [$€-1];[Red]\-#,##0.00\ [$€-1]"/>
    <numFmt numFmtId="166" formatCode="#,##0\ [$€-1];[Red]\-#,##0\ [$€-1]"/>
    <numFmt numFmtId="167" formatCode="dd/mm/yyyy"/>
  </numFmts>
  <fonts count="3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sz val="8"/>
      <color rgb="FFC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8"/>
      <color rgb="FFFF0000"/>
      <name val="Arial"/>
      <family val="2"/>
    </font>
    <font>
      <b/>
      <sz val="8"/>
      <color rgb="FF000000"/>
      <name val="Arial"/>
      <family val="2"/>
    </font>
    <font>
      <sz val="8"/>
      <color rgb="FFC00000"/>
      <name val="Arial"/>
      <family val="2"/>
    </font>
    <font>
      <b/>
      <sz val="8"/>
      <color rgb="FF363636"/>
      <name val="Arial"/>
      <family val="2"/>
    </font>
    <font>
      <b/>
      <sz val="11"/>
      <color rgb="FFC00000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color rgb="FFC00000"/>
      <name val="Arial"/>
      <family val="2"/>
    </font>
    <font>
      <b/>
      <sz val="9"/>
      <color rgb="FF000000"/>
      <name val="Arial"/>
      <family val="2"/>
    </font>
    <font>
      <b/>
      <sz val="9"/>
      <color rgb="FF363636"/>
      <name val="Arial"/>
      <family val="2"/>
    </font>
    <font>
      <u/>
      <sz val="9"/>
      <color theme="10"/>
      <name val="Arial"/>
      <family val="2"/>
    </font>
    <font>
      <sz val="9"/>
      <color rgb="FFFF0000"/>
      <name val="Arial"/>
      <family val="2"/>
    </font>
    <font>
      <sz val="9"/>
      <color rgb="FFC00000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8"/>
      <color theme="5" tint="0.59999389629810485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/>
      <right style="thin">
        <color theme="3" tint="0.79998168889431442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n">
        <color auto="1"/>
      </bottom>
      <diagonal/>
    </border>
  </borders>
  <cellStyleXfs count="121">
    <xf numFmtId="0" fontId="0" fillId="0" borderId="0"/>
    <xf numFmtId="0" fontId="14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94">
    <xf numFmtId="0" fontId="0" fillId="0" borderId="0" xfId="0"/>
    <xf numFmtId="0" fontId="21" fillId="0" borderId="1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14" fontId="1" fillId="0" borderId="6" xfId="0" applyNumberFormat="1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4" fontId="7" fillId="0" borderId="6" xfId="0" applyNumberFormat="1" applyFont="1" applyFill="1" applyBorder="1" applyAlignment="1">
      <alignment horizontal="center" vertical="center" wrapText="1"/>
    </xf>
    <xf numFmtId="6" fontId="15" fillId="0" borderId="6" xfId="0" applyNumberFormat="1" applyFont="1" applyFill="1" applyBorder="1" applyAlignment="1">
      <alignment horizontal="center" vertical="center" wrapText="1"/>
    </xf>
    <xf numFmtId="164" fontId="7" fillId="0" borderId="6" xfId="0" applyNumberFormat="1" applyFont="1" applyFill="1" applyBorder="1" applyAlignment="1">
      <alignment horizontal="center" vertical="center" wrapText="1"/>
    </xf>
    <xf numFmtId="164" fontId="15" fillId="0" borderId="6" xfId="0" applyNumberFormat="1" applyFont="1" applyFill="1" applyBorder="1" applyAlignment="1">
      <alignment horizontal="center" vertical="center" wrapText="1"/>
    </xf>
    <xf numFmtId="0" fontId="7" fillId="0" borderId="7" xfId="0" quotePrefix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65" fontId="1" fillId="0" borderId="6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164" fontId="16" fillId="0" borderId="6" xfId="0" applyNumberFormat="1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6" fontId="1" fillId="0" borderId="6" xfId="0" applyNumberFormat="1" applyFont="1" applyFill="1" applyBorder="1" applyAlignment="1">
      <alignment horizontal="center" vertical="center" wrapText="1"/>
    </xf>
    <xf numFmtId="6" fontId="7" fillId="0" borderId="6" xfId="0" applyNumberFormat="1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12" fillId="0" borderId="7" xfId="0" quotePrefix="1" applyFont="1" applyFill="1" applyBorder="1" applyAlignment="1">
      <alignment horizontal="center" vertical="center"/>
    </xf>
    <xf numFmtId="166" fontId="1" fillId="0" borderId="6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Fill="1" applyBorder="1" applyAlignment="1">
      <alignment horizontal="center" vertical="center" wrapText="1"/>
    </xf>
    <xf numFmtId="0" fontId="18" fillId="0" borderId="6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14" fontId="7" fillId="0" borderId="9" xfId="0" applyNumberFormat="1" applyFont="1" applyFill="1" applyBorder="1" applyAlignment="1">
      <alignment horizontal="center" vertical="center" wrapText="1"/>
    </xf>
    <xf numFmtId="14" fontId="1" fillId="0" borderId="9" xfId="0" applyNumberFormat="1" applyFont="1" applyFill="1" applyBorder="1" applyAlignment="1">
      <alignment horizontal="center" vertical="center" wrapText="1"/>
    </xf>
    <xf numFmtId="14" fontId="9" fillId="0" borderId="9" xfId="0" applyNumberFormat="1" applyFont="1" applyFill="1" applyBorder="1" applyAlignment="1">
      <alignment horizontal="center" vertical="center" wrapText="1"/>
    </xf>
    <xf numFmtId="6" fontId="7" fillId="0" borderId="9" xfId="0" applyNumberFormat="1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164" fontId="7" fillId="0" borderId="9" xfId="0" applyNumberFormat="1" applyFont="1" applyFill="1" applyBorder="1" applyAlignment="1">
      <alignment horizontal="center" vertical="center" wrapText="1"/>
    </xf>
    <xf numFmtId="0" fontId="7" fillId="0" borderId="10" xfId="0" quotePrefix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14" fontId="1" fillId="0" borderId="12" xfId="0" applyNumberFormat="1" applyFont="1" applyFill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wrapText="1"/>
    </xf>
    <xf numFmtId="164" fontId="20" fillId="0" borderId="4" xfId="0" applyNumberFormat="1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2" fillId="8" borderId="21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13" fillId="5" borderId="21" xfId="0" applyFont="1" applyFill="1" applyBorder="1" applyAlignment="1">
      <alignment horizontal="center" vertical="center" wrapText="1"/>
    </xf>
    <xf numFmtId="0" fontId="7" fillId="5" borderId="21" xfId="0" applyFont="1" applyFill="1" applyBorder="1" applyAlignment="1">
      <alignment horizontal="center" vertical="center" wrapText="1"/>
    </xf>
    <xf numFmtId="0" fontId="19" fillId="5" borderId="2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7" fillId="5" borderId="22" xfId="0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 wrapText="1"/>
    </xf>
    <xf numFmtId="0" fontId="13" fillId="6" borderId="21" xfId="0" applyFont="1" applyFill="1" applyBorder="1" applyAlignment="1">
      <alignment horizontal="center" vertical="center" wrapText="1"/>
    </xf>
    <xf numFmtId="0" fontId="7" fillId="6" borderId="21" xfId="0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7" fillId="8" borderId="21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13" fillId="3" borderId="21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8" borderId="2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34" xfId="0" applyFont="1" applyFill="1" applyBorder="1" applyAlignment="1">
      <alignment horizontal="center" vertical="center" wrapText="1"/>
    </xf>
    <xf numFmtId="0" fontId="5" fillId="0" borderId="11" xfId="97" applyFill="1" applyBorder="1" applyAlignment="1">
      <alignment horizontal="center" vertical="center"/>
    </xf>
    <xf numFmtId="0" fontId="5" fillId="0" borderId="5" xfId="97" applyFill="1" applyBorder="1" applyAlignment="1">
      <alignment horizontal="center" vertical="center" wrapText="1"/>
    </xf>
    <xf numFmtId="0" fontId="5" fillId="0" borderId="5" xfId="97" applyFill="1" applyBorder="1" applyAlignment="1">
      <alignment horizontal="center" vertical="center"/>
    </xf>
    <xf numFmtId="0" fontId="5" fillId="0" borderId="8" xfId="97" applyFill="1" applyBorder="1" applyAlignment="1">
      <alignment horizontal="center" vertical="center"/>
    </xf>
    <xf numFmtId="0" fontId="20" fillId="0" borderId="14" xfId="0" applyFont="1" applyFill="1" applyBorder="1" applyAlignment="1">
      <alignment horizontal="center" vertical="center" wrapText="1"/>
    </xf>
    <xf numFmtId="0" fontId="1" fillId="0" borderId="33" xfId="0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164" fontId="15" fillId="0" borderId="7" xfId="0" applyNumberFormat="1" applyFont="1" applyFill="1" applyBorder="1" applyAlignment="1">
      <alignment horizontal="center" vertical="center" wrapText="1"/>
    </xf>
    <xf numFmtId="14" fontId="1" fillId="0" borderId="5" xfId="0" applyNumberFormat="1" applyFont="1" applyFill="1" applyBorder="1" applyAlignment="1">
      <alignment horizontal="center" vertical="center" wrapText="1"/>
    </xf>
    <xf numFmtId="164" fontId="16" fillId="0" borderId="7" xfId="0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14" fontId="7" fillId="0" borderId="5" xfId="0" applyNumberFormat="1" applyFont="1" applyFill="1" applyBorder="1" applyAlignment="1">
      <alignment horizontal="center" vertical="center" wrapText="1"/>
    </xf>
    <xf numFmtId="14" fontId="17" fillId="0" borderId="5" xfId="0" applyNumberFormat="1" applyFont="1" applyFill="1" applyBorder="1" applyAlignment="1">
      <alignment horizontal="center" vertical="center" wrapText="1"/>
    </xf>
    <xf numFmtId="14" fontId="13" fillId="0" borderId="5" xfId="0" applyNumberFormat="1" applyFont="1" applyFill="1" applyBorder="1" applyAlignment="1">
      <alignment horizontal="center" vertical="center" wrapText="1"/>
    </xf>
    <xf numFmtId="14" fontId="7" fillId="0" borderId="8" xfId="0" applyNumberFormat="1" applyFont="1" applyFill="1" applyBorder="1" applyAlignment="1">
      <alignment horizontal="center" vertical="center" wrapText="1"/>
    </xf>
    <xf numFmtId="164" fontId="15" fillId="0" borderId="10" xfId="0" applyNumberFormat="1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4" fontId="1" fillId="0" borderId="11" xfId="0" applyNumberFormat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 wrapText="1"/>
    </xf>
    <xf numFmtId="14" fontId="1" fillId="0" borderId="7" xfId="0" applyNumberFormat="1" applyFont="1" applyFill="1" applyBorder="1" applyAlignment="1">
      <alignment horizontal="center" vertical="center" wrapText="1"/>
    </xf>
    <xf numFmtId="14" fontId="7" fillId="0" borderId="7" xfId="0" applyNumberFormat="1" applyFont="1" applyFill="1" applyBorder="1" applyAlignment="1">
      <alignment horizontal="center" vertical="center" wrapText="1"/>
    </xf>
    <xf numFmtId="14" fontId="17" fillId="0" borderId="7" xfId="0" applyNumberFormat="1" applyFont="1" applyFill="1" applyBorder="1" applyAlignment="1">
      <alignment horizontal="center" vertical="center" wrapText="1"/>
    </xf>
    <xf numFmtId="14" fontId="13" fillId="0" borderId="7" xfId="0" applyNumberFormat="1" applyFont="1" applyFill="1" applyBorder="1" applyAlignment="1">
      <alignment horizontal="center" vertical="center" wrapText="1"/>
    </xf>
    <xf numFmtId="14" fontId="7" fillId="0" borderId="10" xfId="0" applyNumberFormat="1" applyFont="1" applyFill="1" applyBorder="1" applyAlignment="1">
      <alignment horizontal="center" vertical="center" wrapText="1"/>
    </xf>
    <xf numFmtId="0" fontId="1" fillId="0" borderId="39" xfId="0" applyFont="1" applyFill="1" applyBorder="1" applyAlignment="1">
      <alignment horizontal="center" vertical="center" wrapText="1"/>
    </xf>
    <xf numFmtId="0" fontId="1" fillId="0" borderId="41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4" fillId="0" borderId="2" xfId="1" applyFill="1" applyBorder="1" applyAlignment="1">
      <alignment horizontal="center" vertical="center"/>
    </xf>
    <xf numFmtId="0" fontId="14" fillId="0" borderId="4" xfId="1" applyFill="1" applyBorder="1" applyAlignment="1">
      <alignment horizontal="center" vertical="center"/>
    </xf>
    <xf numFmtId="0" fontId="14" fillId="0" borderId="0" xfId="1" applyFill="1" applyAlignment="1">
      <alignment horizontal="center" vertical="center"/>
    </xf>
    <xf numFmtId="164" fontId="14" fillId="0" borderId="0" xfId="1" applyNumberFormat="1" applyFill="1" applyAlignment="1">
      <alignment horizontal="center" vertical="center"/>
    </xf>
    <xf numFmtId="0" fontId="22" fillId="0" borderId="13" xfId="0" applyFont="1" applyFill="1" applyBorder="1" applyAlignment="1">
      <alignment horizontal="center" vertical="center" wrapText="1"/>
    </xf>
    <xf numFmtId="0" fontId="23" fillId="0" borderId="7" xfId="0" quotePrefix="1" applyFont="1" applyFill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 wrapText="1"/>
    </xf>
    <xf numFmtId="0" fontId="23" fillId="0" borderId="7" xfId="0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center" wrapText="1"/>
    </xf>
    <xf numFmtId="0" fontId="23" fillId="0" borderId="10" xfId="0" quotePrefix="1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center" vertical="center"/>
    </xf>
    <xf numFmtId="0" fontId="27" fillId="0" borderId="4" xfId="0" applyFont="1" applyFill="1" applyBorder="1" applyAlignment="1">
      <alignment horizontal="center" vertical="center" wrapText="1"/>
    </xf>
    <xf numFmtId="0" fontId="24" fillId="5" borderId="20" xfId="0" applyFont="1" applyFill="1" applyBorder="1" applyAlignment="1">
      <alignment horizontal="center" vertical="center" wrapText="1"/>
    </xf>
    <xf numFmtId="0" fontId="24" fillId="5" borderId="23" xfId="0" applyFont="1" applyFill="1" applyBorder="1" applyAlignment="1">
      <alignment horizontal="center" vertical="center" wrapText="1"/>
    </xf>
    <xf numFmtId="0" fontId="24" fillId="0" borderId="23" xfId="0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 wrapText="1"/>
    </xf>
    <xf numFmtId="0" fontId="24" fillId="0" borderId="26" xfId="0" applyFont="1" applyFill="1" applyBorder="1" applyAlignment="1">
      <alignment horizontal="center" vertical="center" wrapText="1"/>
    </xf>
    <xf numFmtId="0" fontId="28" fillId="0" borderId="11" xfId="97" applyFont="1" applyFill="1" applyBorder="1" applyAlignment="1">
      <alignment horizontal="center" vertical="center"/>
    </xf>
    <xf numFmtId="0" fontId="24" fillId="5" borderId="21" xfId="0" applyFont="1" applyFill="1" applyBorder="1" applyAlignment="1">
      <alignment horizontal="center" vertical="center" wrapText="1"/>
    </xf>
    <xf numFmtId="0" fontId="24" fillId="5" borderId="24" xfId="0" applyFont="1" applyFill="1" applyBorder="1" applyAlignment="1">
      <alignment horizontal="center" vertical="center" wrapText="1"/>
    </xf>
    <xf numFmtId="0" fontId="24" fillId="0" borderId="24" xfId="0" applyFont="1" applyFill="1" applyBorder="1" applyAlignment="1">
      <alignment horizontal="center" vertical="center" wrapText="1"/>
    </xf>
    <xf numFmtId="0" fontId="24" fillId="0" borderId="21" xfId="0" applyFont="1" applyFill="1" applyBorder="1" applyAlignment="1">
      <alignment horizontal="center" vertical="center" wrapText="1"/>
    </xf>
    <xf numFmtId="0" fontId="24" fillId="0" borderId="27" xfId="0" applyFont="1" applyFill="1" applyBorder="1" applyAlignment="1">
      <alignment horizontal="center" vertical="center" wrapText="1"/>
    </xf>
    <xf numFmtId="0" fontId="28" fillId="0" borderId="5" xfId="97" applyFont="1" applyFill="1" applyBorder="1" applyAlignment="1">
      <alignment horizontal="center" vertical="center" wrapText="1"/>
    </xf>
    <xf numFmtId="0" fontId="22" fillId="6" borderId="21" xfId="0" applyFont="1" applyFill="1" applyBorder="1" applyAlignment="1">
      <alignment horizontal="center" vertical="center" wrapText="1"/>
    </xf>
    <xf numFmtId="0" fontId="24" fillId="6" borderId="21" xfId="0" applyFont="1" applyFill="1" applyBorder="1" applyAlignment="1">
      <alignment horizontal="center" vertical="center" wrapText="1"/>
    </xf>
    <xf numFmtId="0" fontId="28" fillId="0" borderId="5" xfId="97" applyFont="1" applyFill="1" applyBorder="1" applyAlignment="1">
      <alignment horizontal="center" vertical="center"/>
    </xf>
    <xf numFmtId="0" fontId="22" fillId="0" borderId="7" xfId="0" applyFont="1" applyFill="1" applyBorder="1" applyAlignment="1">
      <alignment horizontal="center" vertical="center"/>
    </xf>
    <xf numFmtId="0" fontId="29" fillId="5" borderId="21" xfId="0" applyFont="1" applyFill="1" applyBorder="1" applyAlignment="1">
      <alignment horizontal="center" vertical="center" wrapText="1"/>
    </xf>
    <xf numFmtId="0" fontId="23" fillId="6" borderId="21" xfId="0" applyFont="1" applyFill="1" applyBorder="1" applyAlignment="1">
      <alignment horizontal="center" vertical="center" wrapText="1"/>
    </xf>
    <xf numFmtId="0" fontId="23" fillId="3" borderId="21" xfId="0" applyFont="1" applyFill="1" applyBorder="1" applyAlignment="1">
      <alignment horizontal="center" vertical="center" wrapText="1"/>
    </xf>
    <xf numFmtId="0" fontId="23" fillId="5" borderId="21" xfId="0" applyFont="1" applyFill="1" applyBorder="1" applyAlignment="1">
      <alignment horizontal="center" vertical="center" wrapText="1"/>
    </xf>
    <xf numFmtId="0" fontId="23" fillId="0" borderId="21" xfId="0" applyFont="1" applyFill="1" applyBorder="1" applyAlignment="1">
      <alignment horizontal="center" vertical="center" wrapText="1"/>
    </xf>
    <xf numFmtId="0" fontId="22" fillId="0" borderId="7" xfId="0" quotePrefix="1" applyFont="1" applyFill="1" applyBorder="1" applyAlignment="1">
      <alignment horizontal="center" vertical="center"/>
    </xf>
    <xf numFmtId="0" fontId="30" fillId="5" borderId="21" xfId="0" applyFont="1" applyFill="1" applyBorder="1" applyAlignment="1">
      <alignment horizontal="center" vertical="center" wrapText="1"/>
    </xf>
    <xf numFmtId="0" fontId="24" fillId="4" borderId="21" xfId="0" applyFont="1" applyFill="1" applyBorder="1" applyAlignment="1">
      <alignment horizontal="center" vertical="center" wrapText="1"/>
    </xf>
    <xf numFmtId="0" fontId="24" fillId="4" borderId="24" xfId="0" applyFont="1" applyFill="1" applyBorder="1" applyAlignment="1">
      <alignment horizontal="center" vertical="center" wrapText="1"/>
    </xf>
    <xf numFmtId="0" fontId="22" fillId="5" borderId="21" xfId="0" applyFont="1" applyFill="1" applyBorder="1" applyAlignment="1">
      <alignment horizontal="center" vertical="center" wrapText="1"/>
    </xf>
    <xf numFmtId="0" fontId="23" fillId="8" borderId="21" xfId="0" applyFont="1" applyFill="1" applyBorder="1" applyAlignment="1">
      <alignment horizontal="center" vertical="center" wrapText="1"/>
    </xf>
    <xf numFmtId="0" fontId="28" fillId="2" borderId="5" xfId="97" applyFont="1" applyFill="1" applyBorder="1" applyAlignment="1">
      <alignment horizontal="center" vertical="center" wrapText="1"/>
    </xf>
    <xf numFmtId="0" fontId="22" fillId="3" borderId="21" xfId="0" applyFont="1" applyFill="1" applyBorder="1" applyAlignment="1">
      <alignment horizontal="center" vertical="center" wrapText="1"/>
    </xf>
    <xf numFmtId="0" fontId="24" fillId="8" borderId="21" xfId="0" applyFont="1" applyFill="1" applyBorder="1" applyAlignment="1">
      <alignment horizontal="center" vertical="center" wrapText="1"/>
    </xf>
    <xf numFmtId="0" fontId="28" fillId="2" borderId="5" xfId="97" applyFont="1" applyFill="1" applyBorder="1" applyAlignment="1">
      <alignment horizontal="center" vertical="center"/>
    </xf>
    <xf numFmtId="0" fontId="22" fillId="7" borderId="21" xfId="0" applyFont="1" applyFill="1" applyBorder="1" applyAlignment="1">
      <alignment horizontal="center" vertical="center" wrapText="1"/>
    </xf>
    <xf numFmtId="0" fontId="24" fillId="7" borderId="27" xfId="0" applyFont="1" applyFill="1" applyBorder="1" applyAlignment="1">
      <alignment horizontal="center" vertical="center" wrapText="1"/>
    </xf>
    <xf numFmtId="0" fontId="22" fillId="8" borderId="21" xfId="0" applyFont="1" applyFill="1" applyBorder="1" applyAlignment="1">
      <alignment horizontal="center" vertical="center" wrapText="1"/>
    </xf>
    <xf numFmtId="0" fontId="24" fillId="2" borderId="5" xfId="0" applyFont="1" applyFill="1" applyBorder="1" applyAlignment="1">
      <alignment horizontal="center" vertical="center" wrapText="1"/>
    </xf>
    <xf numFmtId="0" fontId="29" fillId="0" borderId="21" xfId="0" applyFont="1" applyFill="1" applyBorder="1" applyAlignment="1">
      <alignment horizontal="center" vertical="center" wrapText="1"/>
    </xf>
    <xf numFmtId="0" fontId="29" fillId="6" borderId="21" xfId="0" applyFont="1" applyFill="1" applyBorder="1" applyAlignment="1">
      <alignment horizontal="center" vertical="center" wrapText="1"/>
    </xf>
    <xf numFmtId="0" fontId="24" fillId="2" borderId="21" xfId="0" applyFont="1" applyFill="1" applyBorder="1" applyAlignment="1">
      <alignment horizontal="center" vertical="center" wrapText="1"/>
    </xf>
    <xf numFmtId="0" fontId="29" fillId="3" borderId="21" xfId="0" applyFont="1" applyFill="1" applyBorder="1" applyAlignment="1">
      <alignment horizontal="center" vertical="center" wrapText="1"/>
    </xf>
    <xf numFmtId="0" fontId="23" fillId="5" borderId="22" xfId="0" applyFont="1" applyFill="1" applyBorder="1" applyAlignment="1">
      <alignment horizontal="center" vertical="center" wrapText="1"/>
    </xf>
    <xf numFmtId="0" fontId="24" fillId="5" borderId="2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22" xfId="0" applyFont="1" applyFill="1" applyBorder="1" applyAlignment="1">
      <alignment horizontal="center" vertical="center" wrapText="1"/>
    </xf>
    <xf numFmtId="0" fontId="24" fillId="0" borderId="28" xfId="0" applyFont="1" applyFill="1" applyBorder="1" applyAlignment="1">
      <alignment horizontal="center" vertical="center" wrapText="1"/>
    </xf>
    <xf numFmtId="0" fontId="28" fillId="0" borderId="8" xfId="97" applyFont="1" applyFill="1" applyBorder="1" applyAlignment="1">
      <alignment horizontal="center" vertical="center"/>
    </xf>
    <xf numFmtId="0" fontId="31" fillId="0" borderId="2" xfId="1" applyFont="1" applyFill="1" applyBorder="1" applyAlignment="1">
      <alignment horizontal="center" vertical="center"/>
    </xf>
    <xf numFmtId="0" fontId="31" fillId="0" borderId="4" xfId="1" applyFont="1" applyFill="1" applyBorder="1" applyAlignment="1">
      <alignment horizontal="center" vertical="center"/>
    </xf>
    <xf numFmtId="0" fontId="31" fillId="0" borderId="0" xfId="1" applyFont="1" applyFill="1" applyAlignment="1">
      <alignment horizontal="center" vertical="center"/>
    </xf>
    <xf numFmtId="164" fontId="27" fillId="0" borderId="4" xfId="0" applyNumberFormat="1" applyFont="1" applyFill="1" applyBorder="1" applyAlignment="1">
      <alignment horizontal="center" vertical="center" wrapText="1"/>
    </xf>
    <xf numFmtId="0" fontId="22" fillId="0" borderId="11" xfId="0" applyFont="1" applyFill="1" applyBorder="1" applyAlignment="1">
      <alignment horizontal="center" vertical="center" wrapText="1"/>
    </xf>
    <xf numFmtId="0" fontId="22" fillId="0" borderId="12" xfId="0" applyFont="1" applyFill="1" applyBorder="1" applyAlignment="1">
      <alignment horizontal="center" vertical="center" wrapText="1"/>
    </xf>
    <xf numFmtId="0" fontId="31" fillId="0" borderId="12" xfId="0" applyFont="1" applyFill="1" applyBorder="1" applyAlignment="1">
      <alignment horizontal="center" vertical="center" wrapText="1"/>
    </xf>
    <xf numFmtId="0" fontId="31" fillId="0" borderId="13" xfId="0" applyFont="1" applyFill="1" applyBorder="1" applyAlignment="1">
      <alignment horizontal="center" vertical="center" wrapText="1"/>
    </xf>
    <xf numFmtId="14" fontId="24" fillId="0" borderId="5" xfId="0" applyNumberFormat="1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6" fontId="32" fillId="0" borderId="6" xfId="0" applyNumberFormat="1" applyFont="1" applyFill="1" applyBorder="1" applyAlignment="1">
      <alignment horizontal="center" vertical="center" wrapText="1"/>
    </xf>
    <xf numFmtId="164" fontId="23" fillId="0" borderId="6" xfId="0" applyNumberFormat="1" applyFont="1" applyFill="1" applyBorder="1" applyAlignment="1">
      <alignment horizontal="center" vertical="center" wrapText="1"/>
    </xf>
    <xf numFmtId="164" fontId="32" fillId="0" borderId="7" xfId="0" applyNumberFormat="1" applyFont="1" applyFill="1" applyBorder="1" applyAlignment="1">
      <alignment horizontal="center" vertical="center" wrapText="1"/>
    </xf>
    <xf numFmtId="14" fontId="22" fillId="0" borderId="5" xfId="0" applyNumberFormat="1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 wrapText="1"/>
    </xf>
    <xf numFmtId="165" fontId="22" fillId="0" borderId="6" xfId="0" applyNumberFormat="1" applyFont="1" applyFill="1" applyBorder="1" applyAlignment="1">
      <alignment horizontal="center" vertical="center" wrapText="1"/>
    </xf>
    <xf numFmtId="0" fontId="31" fillId="0" borderId="6" xfId="0" applyFont="1" applyFill="1" applyBorder="1" applyAlignment="1">
      <alignment horizontal="center" vertical="center" wrapText="1"/>
    </xf>
    <xf numFmtId="164" fontId="22" fillId="0" borderId="6" xfId="0" applyNumberFormat="1" applyFont="1" applyFill="1" applyBorder="1" applyAlignment="1">
      <alignment horizontal="center" vertical="center" wrapText="1"/>
    </xf>
    <xf numFmtId="164" fontId="31" fillId="0" borderId="7" xfId="0" applyNumberFormat="1" applyFont="1" applyFill="1" applyBorder="1" applyAlignment="1">
      <alignment horizontal="center" vertical="center" wrapText="1"/>
    </xf>
    <xf numFmtId="0" fontId="31" fillId="0" borderId="7" xfId="0" applyFont="1" applyFill="1" applyBorder="1" applyAlignment="1">
      <alignment horizontal="center" vertical="center" wrapText="1"/>
    </xf>
    <xf numFmtId="0" fontId="22" fillId="0" borderId="5" xfId="0" applyFont="1" applyFill="1" applyBorder="1" applyAlignment="1">
      <alignment horizontal="center" vertical="center" wrapText="1"/>
    </xf>
    <xf numFmtId="6" fontId="22" fillId="0" borderId="6" xfId="0" applyNumberFormat="1" applyFont="1" applyFill="1" applyBorder="1" applyAlignment="1">
      <alignment horizontal="center" vertical="center" wrapText="1"/>
    </xf>
    <xf numFmtId="6" fontId="23" fillId="0" borderId="6" xfId="0" applyNumberFormat="1" applyFont="1" applyFill="1" applyBorder="1" applyAlignment="1">
      <alignment horizontal="center" vertical="center" wrapText="1"/>
    </xf>
    <xf numFmtId="0" fontId="23" fillId="0" borderId="6" xfId="0" applyFont="1" applyFill="1" applyBorder="1" applyAlignment="1">
      <alignment horizontal="center" vertical="center" wrapText="1"/>
    </xf>
    <xf numFmtId="14" fontId="23" fillId="0" borderId="5" xfId="0" applyNumberFormat="1" applyFont="1" applyFill="1" applyBorder="1" applyAlignment="1">
      <alignment horizontal="center" vertical="center" wrapText="1"/>
    </xf>
    <xf numFmtId="0" fontId="32" fillId="0" borderId="6" xfId="0" applyFont="1" applyFill="1" applyBorder="1" applyAlignment="1">
      <alignment horizontal="center" vertical="center" wrapText="1"/>
    </xf>
    <xf numFmtId="166" fontId="22" fillId="0" borderId="6" xfId="0" applyNumberFormat="1" applyFont="1" applyFill="1" applyBorder="1" applyAlignment="1">
      <alignment horizontal="center" vertical="center" wrapText="1"/>
    </xf>
    <xf numFmtId="14" fontId="33" fillId="0" borderId="5" xfId="0" applyNumberFormat="1" applyFont="1" applyFill="1" applyBorder="1" applyAlignment="1">
      <alignment horizontal="center" vertical="center" wrapText="1"/>
    </xf>
    <xf numFmtId="164" fontId="31" fillId="0" borderId="6" xfId="0" applyNumberFormat="1" applyFont="1" applyFill="1" applyBorder="1" applyAlignment="1">
      <alignment horizontal="center" vertical="center" wrapText="1"/>
    </xf>
    <xf numFmtId="0" fontId="24" fillId="0" borderId="5" xfId="0" applyFont="1" applyFill="1" applyBorder="1" applyAlignment="1">
      <alignment horizontal="center" vertical="center" wrapText="1"/>
    </xf>
    <xf numFmtId="0" fontId="26" fillId="0" borderId="6" xfId="0" applyFont="1" applyFill="1" applyBorder="1" applyAlignment="1">
      <alignment horizontal="center" vertical="center" wrapText="1"/>
    </xf>
    <xf numFmtId="14" fontId="29" fillId="0" borderId="5" xfId="0" applyNumberFormat="1" applyFont="1" applyFill="1" applyBorder="1" applyAlignment="1">
      <alignment horizontal="center" vertical="center" wrapText="1"/>
    </xf>
    <xf numFmtId="164" fontId="32" fillId="0" borderId="6" xfId="0" applyNumberFormat="1" applyFont="1" applyFill="1" applyBorder="1" applyAlignment="1">
      <alignment horizontal="center" vertical="center" wrapText="1"/>
    </xf>
    <xf numFmtId="14" fontId="23" fillId="0" borderId="8" xfId="0" applyNumberFormat="1" applyFont="1" applyFill="1" applyBorder="1" applyAlignment="1">
      <alignment horizontal="center" vertical="center" wrapText="1"/>
    </xf>
    <xf numFmtId="6" fontId="23" fillId="0" borderId="9" xfId="0" applyNumberFormat="1" applyFont="1" applyFill="1" applyBorder="1" applyAlignment="1">
      <alignment horizontal="center" vertical="center" wrapText="1"/>
    </xf>
    <xf numFmtId="0" fontId="23" fillId="0" borderId="9" xfId="0" applyFont="1" applyFill="1" applyBorder="1" applyAlignment="1">
      <alignment horizontal="center" vertical="center" wrapText="1"/>
    </xf>
    <xf numFmtId="0" fontId="32" fillId="0" borderId="9" xfId="0" applyFont="1" applyFill="1" applyBorder="1" applyAlignment="1">
      <alignment horizontal="center" vertical="center" wrapText="1"/>
    </xf>
    <xf numFmtId="164" fontId="23" fillId="0" borderId="9" xfId="0" applyNumberFormat="1" applyFont="1" applyFill="1" applyBorder="1" applyAlignment="1">
      <alignment horizontal="center" vertical="center" wrapText="1"/>
    </xf>
    <xf numFmtId="164" fontId="32" fillId="0" borderId="10" xfId="0" applyNumberFormat="1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center" vertical="center"/>
    </xf>
    <xf numFmtId="164" fontId="31" fillId="0" borderId="0" xfId="1" applyNumberFormat="1" applyFont="1" applyFill="1" applyAlignment="1">
      <alignment horizontal="center" vertical="center"/>
    </xf>
    <xf numFmtId="0" fontId="27" fillId="0" borderId="14" xfId="0" applyFont="1" applyFill="1" applyBorder="1" applyAlignment="1">
      <alignment horizontal="center" vertical="center" wrapText="1"/>
    </xf>
    <xf numFmtId="0" fontId="22" fillId="0" borderId="33" xfId="0" applyFont="1" applyFill="1" applyBorder="1" applyAlignment="1">
      <alignment horizontal="center" vertical="center" wrapText="1"/>
    </xf>
    <xf numFmtId="14" fontId="22" fillId="0" borderId="11" xfId="0" applyNumberFormat="1" applyFont="1" applyFill="1" applyBorder="1" applyAlignment="1">
      <alignment horizontal="center" vertical="center" wrapText="1"/>
    </xf>
    <xf numFmtId="14" fontId="22" fillId="0" borderId="12" xfId="0" applyNumberFormat="1" applyFont="1" applyFill="1" applyBorder="1" applyAlignment="1">
      <alignment horizontal="center" vertical="center" wrapText="1"/>
    </xf>
    <xf numFmtId="14" fontId="23" fillId="0" borderId="6" xfId="0" applyNumberFormat="1" applyFont="1" applyFill="1" applyBorder="1" applyAlignment="1">
      <alignment horizontal="center" vertical="center" wrapText="1"/>
    </xf>
    <xf numFmtId="0" fontId="24" fillId="0" borderId="34" xfId="0" applyFont="1" applyFill="1" applyBorder="1" applyAlignment="1">
      <alignment horizontal="center" vertical="center" wrapText="1"/>
    </xf>
    <xf numFmtId="14" fontId="24" fillId="0" borderId="6" xfId="0" applyNumberFormat="1" applyFont="1" applyFill="1" applyBorder="1" applyAlignment="1">
      <alignment horizontal="center" vertical="center" wrapText="1"/>
    </xf>
    <xf numFmtId="14" fontId="24" fillId="0" borderId="7" xfId="0" applyNumberFormat="1" applyFont="1" applyFill="1" applyBorder="1" applyAlignment="1">
      <alignment horizontal="center" vertical="center" wrapText="1"/>
    </xf>
    <xf numFmtId="14" fontId="22" fillId="0" borderId="6" xfId="0" applyNumberFormat="1" applyFont="1" applyFill="1" applyBorder="1" applyAlignment="1">
      <alignment horizontal="center" vertical="center" wrapText="1"/>
    </xf>
    <xf numFmtId="14" fontId="22" fillId="0" borderId="7" xfId="0" applyNumberFormat="1" applyFont="1" applyFill="1" applyBorder="1" applyAlignment="1">
      <alignment horizontal="center" vertical="center" wrapText="1"/>
    </xf>
    <xf numFmtId="0" fontId="22" fillId="0" borderId="34" xfId="0" applyFont="1" applyFill="1" applyBorder="1" applyAlignment="1">
      <alignment horizontal="center" vertical="center" wrapText="1"/>
    </xf>
    <xf numFmtId="14" fontId="23" fillId="0" borderId="7" xfId="0" applyNumberFormat="1" applyFont="1" applyFill="1" applyBorder="1" applyAlignment="1">
      <alignment horizontal="center" vertical="center" wrapText="1"/>
    </xf>
    <xf numFmtId="14" fontId="33" fillId="0" borderId="7" xfId="0" applyNumberFormat="1" applyFont="1" applyFill="1" applyBorder="1" applyAlignment="1">
      <alignment horizontal="center" vertical="center" wrapText="1"/>
    </xf>
    <xf numFmtId="14" fontId="29" fillId="0" borderId="7" xfId="0" applyNumberFormat="1" applyFont="1" applyFill="1" applyBorder="1" applyAlignment="1">
      <alignment horizontal="center" vertical="center" wrapText="1"/>
    </xf>
    <xf numFmtId="14" fontId="23" fillId="0" borderId="9" xfId="0" applyNumberFormat="1" applyFont="1" applyFill="1" applyBorder="1" applyAlignment="1">
      <alignment horizontal="center" vertical="center" wrapText="1"/>
    </xf>
    <xf numFmtId="0" fontId="22" fillId="0" borderId="35" xfId="0" applyFont="1" applyFill="1" applyBorder="1" applyAlignment="1">
      <alignment horizontal="center" vertical="center" wrapText="1"/>
    </xf>
    <xf numFmtId="14" fontId="22" fillId="0" borderId="9" xfId="0" applyNumberFormat="1" applyFont="1" applyFill="1" applyBorder="1" applyAlignment="1">
      <alignment horizontal="center" vertical="center" wrapText="1"/>
    </xf>
    <xf numFmtId="14" fontId="23" fillId="0" borderId="10" xfId="0" applyNumberFormat="1" applyFont="1" applyFill="1" applyBorder="1" applyAlignment="1">
      <alignment horizontal="center" vertical="center" wrapText="1"/>
    </xf>
    <xf numFmtId="0" fontId="22" fillId="0" borderId="39" xfId="0" applyFont="1" applyFill="1" applyBorder="1" applyAlignment="1">
      <alignment horizontal="center" vertical="center" wrapText="1"/>
    </xf>
    <xf numFmtId="0" fontId="22" fillId="0" borderId="41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0" borderId="5" xfId="0" applyFont="1" applyFill="1" applyBorder="1" applyAlignment="1">
      <alignment horizontal="center" vertical="center" wrapText="1"/>
    </xf>
    <xf numFmtId="0" fontId="22" fillId="2" borderId="6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 wrapText="1"/>
    </xf>
    <xf numFmtId="0" fontId="23" fillId="0" borderId="8" xfId="0" applyFont="1" applyFill="1" applyBorder="1" applyAlignment="1">
      <alignment horizontal="center" vertical="center" wrapText="1"/>
    </xf>
    <xf numFmtId="0" fontId="22" fillId="0" borderId="3" xfId="0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center" vertical="center"/>
    </xf>
    <xf numFmtId="0" fontId="7" fillId="8" borderId="44" xfId="0" applyFont="1" applyFill="1" applyBorder="1" applyAlignment="1">
      <alignment horizontal="center" vertical="center" wrapText="1"/>
    </xf>
    <xf numFmtId="0" fontId="2" fillId="5" borderId="42" xfId="0" applyFont="1" applyFill="1" applyBorder="1" applyAlignment="1">
      <alignment vertical="center" wrapText="1"/>
    </xf>
    <xf numFmtId="0" fontId="2" fillId="5" borderId="44" xfId="0" applyFont="1" applyFill="1" applyBorder="1" applyAlignment="1">
      <alignment horizontal="center" vertical="center" wrapText="1"/>
    </xf>
    <xf numFmtId="0" fontId="2" fillId="5" borderId="43" xfId="0" applyFont="1" applyFill="1" applyBorder="1" applyAlignment="1">
      <alignment vertical="center" wrapText="1"/>
    </xf>
    <xf numFmtId="0" fontId="2" fillId="9" borderId="42" xfId="0" applyFont="1" applyFill="1" applyBorder="1" applyAlignment="1">
      <alignment vertical="center" wrapText="1"/>
    </xf>
    <xf numFmtId="0" fontId="2" fillId="9" borderId="44" xfId="0" applyFont="1" applyFill="1" applyBorder="1" applyAlignment="1">
      <alignment vertical="center" wrapText="1"/>
    </xf>
    <xf numFmtId="0" fontId="2" fillId="9" borderId="43" xfId="0" applyFont="1" applyFill="1" applyBorder="1" applyAlignment="1">
      <alignment vertical="center" wrapText="1"/>
    </xf>
    <xf numFmtId="0" fontId="23" fillId="8" borderId="42" xfId="0" applyFont="1" applyFill="1" applyBorder="1" applyAlignment="1">
      <alignment vertical="center" wrapText="1"/>
    </xf>
    <xf numFmtId="0" fontId="23" fillId="8" borderId="44" xfId="0" applyFont="1" applyFill="1" applyBorder="1" applyAlignment="1">
      <alignment horizontal="center" vertical="center" wrapText="1"/>
    </xf>
    <xf numFmtId="0" fontId="23" fillId="8" borderId="43" xfId="0" applyFont="1" applyFill="1" applyBorder="1" applyAlignment="1">
      <alignment vertical="center" wrapText="1"/>
    </xf>
    <xf numFmtId="0" fontId="24" fillId="5" borderId="42" xfId="0" applyFont="1" applyFill="1" applyBorder="1" applyAlignment="1">
      <alignment vertical="center" wrapText="1"/>
    </xf>
    <xf numFmtId="0" fontId="24" fillId="5" borderId="44" xfId="0" applyFont="1" applyFill="1" applyBorder="1" applyAlignment="1">
      <alignment horizontal="center" vertical="center" wrapText="1"/>
    </xf>
    <xf numFmtId="0" fontId="24" fillId="5" borderId="43" xfId="0" applyFont="1" applyFill="1" applyBorder="1" applyAlignment="1">
      <alignment vertical="center" wrapText="1"/>
    </xf>
    <xf numFmtId="0" fontId="24" fillId="9" borderId="42" xfId="0" applyFont="1" applyFill="1" applyBorder="1" applyAlignment="1">
      <alignment vertical="center" wrapText="1"/>
    </xf>
    <xf numFmtId="0" fontId="24" fillId="9" borderId="44" xfId="0" applyFont="1" applyFill="1" applyBorder="1" applyAlignment="1">
      <alignment vertical="center" wrapText="1"/>
    </xf>
    <xf numFmtId="0" fontId="24" fillId="9" borderId="43" xfId="0" applyFont="1" applyFill="1" applyBorder="1" applyAlignment="1">
      <alignment vertical="center" wrapText="1"/>
    </xf>
    <xf numFmtId="0" fontId="0" fillId="9" borderId="29" xfId="0" applyFill="1" applyBorder="1" applyAlignment="1">
      <alignment horizontal="center" vertical="center"/>
    </xf>
    <xf numFmtId="14" fontId="7" fillId="9" borderId="30" xfId="0" applyNumberFormat="1" applyFont="1" applyFill="1" applyBorder="1" applyAlignment="1">
      <alignment horizontal="center" vertical="center" wrapText="1"/>
    </xf>
    <xf numFmtId="14" fontId="7" fillId="9" borderId="12" xfId="0" applyNumberFormat="1" applyFont="1" applyFill="1" applyBorder="1" applyAlignment="1">
      <alignment vertical="center" wrapText="1"/>
    </xf>
    <xf numFmtId="0" fontId="0" fillId="9" borderId="39" xfId="0" applyFill="1" applyBorder="1" applyAlignment="1">
      <alignment horizontal="center" vertical="center"/>
    </xf>
    <xf numFmtId="0" fontId="1" fillId="9" borderId="13" xfId="0" applyFont="1" applyFill="1" applyBorder="1" applyAlignment="1">
      <alignment vertical="center" wrapText="1"/>
    </xf>
    <xf numFmtId="0" fontId="1" fillId="9" borderId="41" xfId="0" applyFont="1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/>
    </xf>
    <xf numFmtId="0" fontId="5" fillId="9" borderId="40" xfId="97" applyFill="1" applyBorder="1" applyAlignment="1">
      <alignment horizontal="center" vertical="center" wrapText="1"/>
    </xf>
    <xf numFmtId="0" fontId="5" fillId="9" borderId="11" xfId="97" applyFill="1" applyBorder="1" applyAlignment="1">
      <alignment vertical="center" wrapText="1"/>
    </xf>
    <xf numFmtId="0" fontId="22" fillId="9" borderId="29" xfId="0" applyFont="1" applyFill="1" applyBorder="1" applyAlignment="1">
      <alignment horizontal="center" vertical="center"/>
    </xf>
    <xf numFmtId="14" fontId="23" fillId="9" borderId="30" xfId="0" applyNumberFormat="1" applyFont="1" applyFill="1" applyBorder="1" applyAlignment="1">
      <alignment horizontal="center" vertical="center" wrapText="1"/>
    </xf>
    <xf numFmtId="14" fontId="23" fillId="9" borderId="12" xfId="0" applyNumberFormat="1" applyFont="1" applyFill="1" applyBorder="1" applyAlignment="1">
      <alignment horizontal="center" vertical="center" wrapText="1"/>
    </xf>
    <xf numFmtId="0" fontId="24" fillId="9" borderId="39" xfId="0" applyFont="1" applyFill="1" applyBorder="1" applyAlignment="1">
      <alignment horizontal="center" vertical="center" wrapText="1"/>
    </xf>
    <xf numFmtId="0" fontId="22" fillId="9" borderId="41" xfId="0" applyFont="1" applyFill="1" applyBorder="1" applyAlignment="1">
      <alignment horizontal="center" vertical="center" wrapText="1"/>
    </xf>
    <xf numFmtId="0" fontId="22" fillId="9" borderId="13" xfId="0" applyFont="1" applyFill="1" applyBorder="1" applyAlignment="1">
      <alignment horizontal="center" vertical="center" wrapText="1"/>
    </xf>
    <xf numFmtId="0" fontId="23" fillId="8" borderId="42" xfId="0" applyFont="1" applyFill="1" applyBorder="1" applyAlignment="1">
      <alignment horizontal="center" vertical="center" wrapText="1"/>
    </xf>
    <xf numFmtId="0" fontId="23" fillId="8" borderId="43" xfId="0" applyFont="1" applyFill="1" applyBorder="1" applyAlignment="1">
      <alignment horizontal="center" vertical="center" wrapText="1"/>
    </xf>
    <xf numFmtId="0" fontId="24" fillId="5" borderId="42" xfId="0" applyFont="1" applyFill="1" applyBorder="1" applyAlignment="1">
      <alignment horizontal="center" vertical="center" wrapText="1"/>
    </xf>
    <xf numFmtId="0" fontId="24" fillId="5" borderId="43" xfId="0" applyFont="1" applyFill="1" applyBorder="1" applyAlignment="1">
      <alignment horizontal="center" vertical="center" wrapText="1"/>
    </xf>
    <xf numFmtId="0" fontId="3" fillId="0" borderId="32" xfId="0" applyFont="1" applyFill="1" applyBorder="1" applyAlignment="1">
      <alignment vertical="center" wrapText="1"/>
    </xf>
    <xf numFmtId="0" fontId="18" fillId="5" borderId="31" xfId="0" applyFont="1" applyFill="1" applyBorder="1" applyAlignment="1">
      <alignment vertical="center" wrapText="1"/>
    </xf>
    <xf numFmtId="0" fontId="18" fillId="5" borderId="32" xfId="0" applyFont="1" applyFill="1" applyBorder="1" applyAlignment="1">
      <alignment vertical="center" wrapText="1"/>
    </xf>
    <xf numFmtId="0" fontId="18" fillId="4" borderId="31" xfId="0" applyFont="1" applyFill="1" applyBorder="1" applyAlignment="1">
      <alignment vertical="center" wrapText="1"/>
    </xf>
    <xf numFmtId="0" fontId="18" fillId="4" borderId="32" xfId="0" applyFont="1" applyFill="1" applyBorder="1" applyAlignment="1">
      <alignment vertical="center" wrapText="1"/>
    </xf>
    <xf numFmtId="0" fontId="18" fillId="6" borderId="31" xfId="0" applyFont="1" applyFill="1" applyBorder="1" applyAlignment="1">
      <alignment vertical="center" wrapText="1"/>
    </xf>
    <xf numFmtId="0" fontId="18" fillId="6" borderId="32" xfId="0" applyFont="1" applyFill="1" applyBorder="1" applyAlignment="1">
      <alignment vertical="center" wrapText="1"/>
    </xf>
    <xf numFmtId="0" fontId="18" fillId="7" borderId="31" xfId="0" applyFont="1" applyFill="1" applyBorder="1" applyAlignment="1">
      <alignment vertical="center" wrapText="1"/>
    </xf>
    <xf numFmtId="0" fontId="18" fillId="7" borderId="32" xfId="0" applyFont="1" applyFill="1" applyBorder="1" applyAlignment="1">
      <alignment vertical="center" wrapText="1"/>
    </xf>
    <xf numFmtId="0" fontId="3" fillId="9" borderId="31" xfId="0" applyFont="1" applyFill="1" applyBorder="1" applyAlignment="1">
      <alignment horizontal="center" wrapText="1"/>
    </xf>
    <xf numFmtId="0" fontId="21" fillId="9" borderId="14" xfId="0" applyFont="1" applyFill="1" applyBorder="1" applyAlignment="1">
      <alignment vertical="center"/>
    </xf>
    <xf numFmtId="0" fontId="21" fillId="9" borderId="15" xfId="0" applyFont="1" applyFill="1" applyBorder="1" applyAlignment="1">
      <alignment vertical="center"/>
    </xf>
    <xf numFmtId="0" fontId="21" fillId="9" borderId="16" xfId="0" applyFont="1" applyFill="1" applyBorder="1" applyAlignment="1">
      <alignment vertical="center"/>
    </xf>
    <xf numFmtId="0" fontId="21" fillId="9" borderId="14" xfId="0" applyFont="1" applyFill="1" applyBorder="1" applyAlignment="1">
      <alignment horizontal="right" vertical="center"/>
    </xf>
    <xf numFmtId="0" fontId="21" fillId="9" borderId="16" xfId="0" applyFont="1" applyFill="1" applyBorder="1" applyAlignment="1">
      <alignment horizontal="right" vertical="center"/>
    </xf>
    <xf numFmtId="0" fontId="25" fillId="9" borderId="31" xfId="0" applyFont="1" applyFill="1" applyBorder="1" applyAlignment="1">
      <alignment horizontal="center" wrapText="1"/>
    </xf>
    <xf numFmtId="0" fontId="25" fillId="9" borderId="32" xfId="0" applyFont="1" applyFill="1" applyBorder="1" applyAlignment="1">
      <alignment horizontal="center" wrapText="1"/>
    </xf>
    <xf numFmtId="0" fontId="26" fillId="5" borderId="31" xfId="0" applyFont="1" applyFill="1" applyBorder="1" applyAlignment="1">
      <alignment vertical="center" wrapText="1"/>
    </xf>
    <xf numFmtId="0" fontId="26" fillId="5" borderId="32" xfId="0" applyFont="1" applyFill="1" applyBorder="1" applyAlignment="1">
      <alignment vertical="center" wrapText="1"/>
    </xf>
    <xf numFmtId="0" fontId="26" fillId="4" borderId="31" xfId="0" applyFont="1" applyFill="1" applyBorder="1" applyAlignment="1">
      <alignment vertical="center" wrapText="1"/>
    </xf>
    <xf numFmtId="0" fontId="26" fillId="4" borderId="32" xfId="0" applyFont="1" applyFill="1" applyBorder="1" applyAlignment="1">
      <alignment vertical="center" wrapText="1"/>
    </xf>
    <xf numFmtId="0" fontId="26" fillId="6" borderId="31" xfId="0" applyFont="1" applyFill="1" applyBorder="1" applyAlignment="1">
      <alignment vertical="center" wrapText="1"/>
    </xf>
    <xf numFmtId="0" fontId="26" fillId="6" borderId="32" xfId="0" applyFont="1" applyFill="1" applyBorder="1" applyAlignment="1">
      <alignment vertical="center" wrapText="1"/>
    </xf>
    <xf numFmtId="0" fontId="26" fillId="7" borderId="31" xfId="0" applyFont="1" applyFill="1" applyBorder="1" applyAlignment="1">
      <alignment vertical="center" wrapText="1"/>
    </xf>
    <xf numFmtId="0" fontId="26" fillId="7" borderId="32" xfId="0" applyFont="1" applyFill="1" applyBorder="1" applyAlignment="1">
      <alignment vertical="center" wrapText="1"/>
    </xf>
    <xf numFmtId="0" fontId="25" fillId="0" borderId="16" xfId="0" applyFont="1" applyFill="1" applyBorder="1" applyAlignment="1">
      <alignment vertical="center"/>
    </xf>
    <xf numFmtId="0" fontId="25" fillId="9" borderId="14" xfId="0" applyFont="1" applyFill="1" applyBorder="1" applyAlignment="1">
      <alignment vertical="center"/>
    </xf>
    <xf numFmtId="0" fontId="25" fillId="9" borderId="15" xfId="0" applyFont="1" applyFill="1" applyBorder="1" applyAlignment="1">
      <alignment vertical="center"/>
    </xf>
    <xf numFmtId="0" fontId="25" fillId="9" borderId="16" xfId="0" applyFont="1" applyFill="1" applyBorder="1" applyAlignment="1">
      <alignment vertical="center"/>
    </xf>
    <xf numFmtId="0" fontId="25" fillId="9" borderId="31" xfId="0" applyFont="1" applyFill="1" applyBorder="1" applyAlignment="1">
      <alignment horizontal="center" vertical="center" wrapText="1"/>
    </xf>
    <xf numFmtId="0" fontId="25" fillId="9" borderId="15" xfId="0" applyFont="1" applyFill="1" applyBorder="1" applyAlignment="1">
      <alignment horizontal="center" vertical="center"/>
    </xf>
    <xf numFmtId="0" fontId="25" fillId="9" borderId="32" xfId="0" applyFont="1" applyFill="1" applyBorder="1" applyAlignment="1">
      <alignment horizontal="center" vertical="top" wrapText="1"/>
    </xf>
    <xf numFmtId="14" fontId="23" fillId="9" borderId="29" xfId="0" applyNumberFormat="1" applyFont="1" applyFill="1" applyBorder="1" applyAlignment="1">
      <alignment horizontal="center" vertical="center" wrapText="1"/>
    </xf>
    <xf numFmtId="0" fontId="22" fillId="9" borderId="36" xfId="0" applyFont="1" applyFill="1" applyBorder="1" applyAlignment="1">
      <alignment horizontal="center" vertical="center" wrapText="1"/>
    </xf>
    <xf numFmtId="0" fontId="22" fillId="9" borderId="37" xfId="0" applyFont="1" applyFill="1" applyBorder="1" applyAlignment="1">
      <alignment horizontal="center" vertical="center" wrapText="1"/>
    </xf>
    <xf numFmtId="0" fontId="22" fillId="9" borderId="33" xfId="0" applyFont="1" applyFill="1" applyBorder="1" applyAlignment="1">
      <alignment horizontal="center" vertical="center" wrapText="1"/>
    </xf>
    <xf numFmtId="0" fontId="25" fillId="9" borderId="31" xfId="0" applyFont="1" applyFill="1" applyBorder="1" applyAlignment="1">
      <alignment vertical="center" wrapText="1"/>
    </xf>
    <xf numFmtId="0" fontId="25" fillId="9" borderId="31" xfId="0" applyFont="1" applyFill="1" applyBorder="1" applyAlignment="1">
      <alignment horizontal="center" vertical="top" wrapText="1"/>
    </xf>
    <xf numFmtId="0" fontId="25" fillId="9" borderId="32" xfId="0" applyFont="1" applyFill="1" applyBorder="1" applyAlignment="1">
      <alignment vertical="center" wrapText="1"/>
    </xf>
    <xf numFmtId="0" fontId="25" fillId="9" borderId="14" xfId="0" applyFont="1" applyFill="1" applyBorder="1" applyAlignment="1">
      <alignment horizontal="right" vertical="center"/>
    </xf>
    <xf numFmtId="0" fontId="24" fillId="9" borderId="45" xfId="0" applyFont="1" applyFill="1" applyBorder="1" applyAlignment="1">
      <alignment vertical="center" wrapText="1"/>
    </xf>
    <xf numFmtId="0" fontId="24" fillId="9" borderId="46" xfId="0" applyFont="1" applyFill="1" applyBorder="1" applyAlignment="1">
      <alignment vertical="center" wrapText="1"/>
    </xf>
    <xf numFmtId="0" fontId="24" fillId="9" borderId="47" xfId="0" applyFont="1" applyFill="1" applyBorder="1" applyAlignment="1">
      <alignment vertical="center" wrapText="1"/>
    </xf>
    <xf numFmtId="0" fontId="28" fillId="9" borderId="38" xfId="97" applyFont="1" applyFill="1" applyBorder="1" applyAlignment="1">
      <alignment horizontal="center" vertical="center" wrapText="1"/>
    </xf>
    <xf numFmtId="0" fontId="28" fillId="9" borderId="40" xfId="97" applyFont="1" applyFill="1" applyBorder="1" applyAlignment="1">
      <alignment horizontal="center" vertical="center" wrapText="1"/>
    </xf>
    <xf numFmtId="0" fontId="28" fillId="9" borderId="11" xfId="97" applyFont="1" applyFill="1" applyBorder="1" applyAlignment="1">
      <alignment horizontal="center" vertical="center" wrapText="1"/>
    </xf>
    <xf numFmtId="0" fontId="23" fillId="9" borderId="39" xfId="0" applyFont="1" applyFill="1" applyBorder="1" applyAlignment="1">
      <alignment vertical="center" wrapText="1"/>
    </xf>
    <xf numFmtId="0" fontId="23" fillId="9" borderId="41" xfId="0" applyFont="1" applyFill="1" applyBorder="1" applyAlignment="1">
      <alignment vertical="center" wrapText="1"/>
    </xf>
    <xf numFmtId="0" fontId="23" fillId="9" borderId="13" xfId="0" applyFont="1" applyFill="1" applyBorder="1" applyAlignment="1">
      <alignment vertical="center" wrapText="1"/>
    </xf>
    <xf numFmtId="0" fontId="21" fillId="9" borderId="15" xfId="0" applyFont="1" applyFill="1" applyBorder="1" applyAlignment="1">
      <alignment horizontal="center" vertical="center"/>
    </xf>
    <xf numFmtId="0" fontId="7" fillId="9" borderId="39" xfId="0" applyFont="1" applyFill="1" applyBorder="1" applyAlignment="1">
      <alignment vertical="center" wrapText="1"/>
    </xf>
    <xf numFmtId="0" fontId="7" fillId="9" borderId="41" xfId="0" applyFont="1" applyFill="1" applyBorder="1" applyAlignment="1">
      <alignment vertical="center" wrapText="1"/>
    </xf>
    <xf numFmtId="0" fontId="7" fillId="9" borderId="13" xfId="0" applyFont="1" applyFill="1" applyBorder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14" fontId="1" fillId="0" borderId="38" xfId="0" applyNumberFormat="1" applyFont="1" applyFill="1" applyBorder="1" applyAlignment="1">
      <alignment horizontal="center" vertical="center" wrapText="1"/>
    </xf>
    <xf numFmtId="14" fontId="1" fillId="0" borderId="29" xfId="0" applyNumberFormat="1" applyFont="1" applyFill="1" applyBorder="1" applyAlignment="1">
      <alignment horizontal="center" vertical="center" wrapText="1"/>
    </xf>
    <xf numFmtId="14" fontId="1" fillId="0" borderId="40" xfId="0" applyNumberFormat="1" applyFont="1" applyFill="1" applyBorder="1" applyAlignment="1">
      <alignment horizontal="center" vertical="center" wrapText="1"/>
    </xf>
    <xf numFmtId="14" fontId="1" fillId="0" borderId="30" xfId="0" applyNumberFormat="1" applyFont="1" applyFill="1" applyBorder="1" applyAlignment="1">
      <alignment horizontal="center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14" fontId="22" fillId="0" borderId="0" xfId="0" applyNumberFormat="1" applyFont="1" applyFill="1" applyAlignment="1">
      <alignment horizontal="center" vertical="center"/>
    </xf>
    <xf numFmtId="14" fontId="22" fillId="0" borderId="38" xfId="0" applyNumberFormat="1" applyFont="1" applyFill="1" applyBorder="1" applyAlignment="1">
      <alignment horizontal="center" vertical="center" wrapText="1"/>
    </xf>
    <xf numFmtId="14" fontId="22" fillId="0" borderId="29" xfId="0" applyNumberFormat="1" applyFont="1" applyFill="1" applyBorder="1" applyAlignment="1">
      <alignment horizontal="center" vertical="center" wrapText="1"/>
    </xf>
    <xf numFmtId="14" fontId="22" fillId="0" borderId="40" xfId="0" applyNumberFormat="1" applyFont="1" applyFill="1" applyBorder="1" applyAlignment="1">
      <alignment horizontal="center" vertical="center" wrapText="1"/>
    </xf>
    <xf numFmtId="14" fontId="22" fillId="0" borderId="30" xfId="0" applyNumberFormat="1" applyFont="1" applyFill="1" applyBorder="1" applyAlignment="1">
      <alignment horizontal="center" vertical="center" wrapText="1"/>
    </xf>
    <xf numFmtId="14" fontId="22" fillId="0" borderId="8" xfId="0" applyNumberFormat="1" applyFont="1" applyFill="1" applyBorder="1" applyAlignment="1">
      <alignment horizontal="center" vertical="center" wrapText="1"/>
    </xf>
    <xf numFmtId="0" fontId="22" fillId="0" borderId="12" xfId="0" applyNumberFormat="1" applyFont="1" applyFill="1" applyBorder="1" applyAlignment="1">
      <alignment horizontal="center" vertical="center" wrapText="1"/>
    </xf>
    <xf numFmtId="0" fontId="24" fillId="0" borderId="6" xfId="0" applyNumberFormat="1" applyFont="1" applyFill="1" applyBorder="1" applyAlignment="1">
      <alignment horizontal="center" vertical="center" wrapText="1"/>
    </xf>
    <xf numFmtId="0" fontId="22" fillId="0" borderId="6" xfId="0" applyNumberFormat="1" applyFont="1" applyFill="1" applyBorder="1" applyAlignment="1">
      <alignment horizontal="center" vertical="center" wrapText="1"/>
    </xf>
    <xf numFmtId="0" fontId="23" fillId="0" borderId="6" xfId="0" applyNumberFormat="1" applyFont="1" applyFill="1" applyBorder="1" applyAlignment="1">
      <alignment horizontal="center" vertical="center" wrapText="1"/>
    </xf>
    <xf numFmtId="0" fontId="22" fillId="0" borderId="9" xfId="0" applyNumberFormat="1" applyFont="1" applyFill="1" applyBorder="1" applyAlignment="1">
      <alignment horizontal="center" vertical="center" wrapText="1"/>
    </xf>
    <xf numFmtId="0" fontId="1" fillId="0" borderId="12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1" fillId="0" borderId="6" xfId="0" applyNumberFormat="1" applyFont="1" applyFill="1" applyBorder="1" applyAlignment="1">
      <alignment horizontal="center"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1" fillId="0" borderId="9" xfId="0" applyNumberFormat="1" applyFont="1" applyFill="1" applyBorder="1" applyAlignment="1">
      <alignment horizontal="center" vertical="center" wrapText="1"/>
    </xf>
    <xf numFmtId="0" fontId="25" fillId="9" borderId="14" xfId="0" applyFont="1" applyFill="1" applyBorder="1" applyAlignment="1"/>
    <xf numFmtId="0" fontId="25" fillId="9" borderId="15" xfId="0" applyFont="1" applyFill="1" applyBorder="1" applyAlignment="1"/>
    <xf numFmtId="0" fontId="25" fillId="9" borderId="16" xfId="0" applyFont="1" applyFill="1" applyBorder="1" applyAlignment="1"/>
    <xf numFmtId="0" fontId="34" fillId="8" borderId="43" xfId="0" applyFont="1" applyFill="1" applyBorder="1" applyAlignment="1">
      <alignment vertical="center" wrapText="1"/>
    </xf>
    <xf numFmtId="0" fontId="34" fillId="8" borderId="42" xfId="0" applyFont="1" applyFill="1" applyBorder="1" applyAlignment="1">
      <alignment vertical="center" wrapText="1"/>
    </xf>
    <xf numFmtId="0" fontId="23" fillId="0" borderId="9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0" fontId="23" fillId="0" borderId="29" xfId="0" applyFont="1" applyFill="1" applyBorder="1" applyAlignment="1">
      <alignment horizontal="center" vertical="center" wrapText="1"/>
    </xf>
    <xf numFmtId="0" fontId="23" fillId="0" borderId="30" xfId="0" applyFont="1" applyFill="1" applyBorder="1" applyAlignment="1">
      <alignment horizontal="center" vertical="center" wrapText="1"/>
    </xf>
    <xf numFmtId="0" fontId="23" fillId="0" borderId="12" xfId="0" applyFont="1" applyFill="1" applyBorder="1" applyAlignment="1">
      <alignment horizontal="center" vertical="center" wrapText="1"/>
    </xf>
    <xf numFmtId="14" fontId="22" fillId="0" borderId="12" xfId="0" applyNumberFormat="1" applyFont="1" applyFill="1" applyBorder="1" applyAlignment="1">
      <alignment horizontal="center" vertical="center" wrapText="1"/>
    </xf>
    <xf numFmtId="0" fontId="7" fillId="0" borderId="29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23" fillId="0" borderId="29" xfId="0" applyNumberFormat="1" applyFont="1" applyFill="1" applyBorder="1" applyAlignment="1">
      <alignment horizontal="center" vertical="center" wrapText="1"/>
    </xf>
    <xf numFmtId="0" fontId="23" fillId="0" borderId="30" xfId="0" applyNumberFormat="1" applyFont="1" applyFill="1" applyBorder="1" applyAlignment="1">
      <alignment horizontal="center" vertical="center" wrapText="1"/>
    </xf>
    <xf numFmtId="0" fontId="23" fillId="0" borderId="12" xfId="0" applyNumberFormat="1" applyFont="1" applyFill="1" applyBorder="1" applyAlignment="1">
      <alignment horizontal="center" vertical="center" wrapText="1"/>
    </xf>
    <xf numFmtId="0" fontId="23" fillId="2" borderId="6" xfId="0" applyNumberFormat="1" applyFont="1" applyFill="1" applyBorder="1" applyAlignment="1">
      <alignment horizontal="center" vertical="center" wrapText="1"/>
    </xf>
    <xf numFmtId="0" fontId="25" fillId="9" borderId="15" xfId="0" applyNumberFormat="1" applyFont="1" applyFill="1" applyBorder="1" applyAlignment="1">
      <alignment vertical="center"/>
    </xf>
    <xf numFmtId="0" fontId="27" fillId="0" borderId="4" xfId="0" applyNumberFormat="1" applyFont="1" applyFill="1" applyBorder="1" applyAlignment="1">
      <alignment horizontal="center" vertical="center" wrapText="1"/>
    </xf>
    <xf numFmtId="0" fontId="22" fillId="0" borderId="0" xfId="0" applyNumberFormat="1" applyFont="1" applyFill="1" applyAlignment="1">
      <alignment horizontal="center" vertical="center"/>
    </xf>
    <xf numFmtId="0" fontId="21" fillId="0" borderId="15" xfId="0" applyFont="1" applyFill="1" applyBorder="1" applyAlignment="1">
      <alignment horizontal="center" vertical="center"/>
    </xf>
    <xf numFmtId="0" fontId="21" fillId="0" borderId="16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5" xfId="0" applyFont="1" applyFill="1" applyBorder="1" applyAlignment="1">
      <alignment horizontal="center" vertical="center"/>
    </xf>
    <xf numFmtId="0" fontId="25" fillId="0" borderId="16" xfId="0" applyFont="1" applyFill="1" applyBorder="1" applyAlignment="1">
      <alignment horizontal="center" vertical="center"/>
    </xf>
    <xf numFmtId="0" fontId="25" fillId="0" borderId="15" xfId="0" applyFont="1" applyFill="1" applyBorder="1" applyAlignment="1">
      <alignment horizontal="center"/>
    </xf>
    <xf numFmtId="0" fontId="25" fillId="0" borderId="31" xfId="0" applyFont="1" applyFill="1" applyBorder="1" applyAlignment="1">
      <alignment horizontal="center" vertical="center" wrapText="1"/>
    </xf>
    <xf numFmtId="0" fontId="25" fillId="0" borderId="32" xfId="0" applyFont="1" applyFill="1" applyBorder="1" applyAlignment="1">
      <alignment horizontal="center" vertical="center" wrapText="1"/>
    </xf>
    <xf numFmtId="167" fontId="22" fillId="0" borderId="12" xfId="0" applyNumberFormat="1" applyFont="1" applyFill="1" applyBorder="1" applyAlignment="1">
      <alignment horizontal="center" vertical="center" wrapText="1"/>
    </xf>
    <xf numFmtId="0" fontId="31" fillId="0" borderId="12" xfId="0" quotePrefix="1" applyFont="1" applyFill="1" applyBorder="1" applyAlignment="1">
      <alignment horizontal="center" vertical="center" wrapText="1"/>
    </xf>
  </cellXfs>
  <cellStyles count="121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97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NiveauLigne_1" xfId="1" builtinId="1" iLevel="0"/>
    <cellStyle name="Normal" xfId="0" builtinId="0"/>
    <cellStyle name="Normal 2" xfId="2" xr:uid="{00000000-0005-0000-0000-000077000000}"/>
  </cellStyles>
  <dxfs count="94"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ericbouhet7@gmail.com" TargetMode="External"/><Relationship Id="rId13" Type="http://schemas.openxmlformats.org/officeDocument/2006/relationships/hyperlink" Target="mailto:tiago.dossantos@icloud.com" TargetMode="External"/><Relationship Id="rId18" Type="http://schemas.openxmlformats.org/officeDocument/2006/relationships/hyperlink" Target="mailto:caronpascal@live.fr" TargetMode="External"/><Relationship Id="rId26" Type="http://schemas.openxmlformats.org/officeDocument/2006/relationships/hyperlink" Target="mailto:binyanyao@hotmail.com" TargetMode="External"/><Relationship Id="rId3" Type="http://schemas.openxmlformats.org/officeDocument/2006/relationships/hyperlink" Target="mailto:bernard.drocourt@laposte.net" TargetMode="External"/><Relationship Id="rId21" Type="http://schemas.openxmlformats.org/officeDocument/2006/relationships/hyperlink" Target="mailto:bozon26@free.fr" TargetMode="External"/><Relationship Id="rId7" Type="http://schemas.openxmlformats.org/officeDocument/2006/relationships/hyperlink" Target="mailto:vincent.supervielle@gmail.com" TargetMode="External"/><Relationship Id="rId12" Type="http://schemas.openxmlformats.org/officeDocument/2006/relationships/hyperlink" Target="mailto:chatronbruno@hotmail.com" TargetMode="External"/><Relationship Id="rId17" Type="http://schemas.openxmlformats.org/officeDocument/2006/relationships/hyperlink" Target="mailto:arnaud_salaun@hotmail.com" TargetMode="External"/><Relationship Id="rId25" Type="http://schemas.openxmlformats.org/officeDocument/2006/relationships/hyperlink" Target="mailto:fabien.guilbert@hotmail.fr" TargetMode="External"/><Relationship Id="rId2" Type="http://schemas.openxmlformats.org/officeDocument/2006/relationships/hyperlink" Target="mailto:jacky.tellier@lltcom.com" TargetMode="External"/><Relationship Id="rId16" Type="http://schemas.openxmlformats.org/officeDocument/2006/relationships/hyperlink" Target="mailto:definodolive@yahoo.fr" TargetMode="External"/><Relationship Id="rId20" Type="http://schemas.openxmlformats.org/officeDocument/2006/relationships/hyperlink" Target="mailto:l.souchard@gmail.com" TargetMode="External"/><Relationship Id="rId1" Type="http://schemas.openxmlformats.org/officeDocument/2006/relationships/hyperlink" Target="mailto:kamdja07@yahoo.fr" TargetMode="External"/><Relationship Id="rId6" Type="http://schemas.openxmlformats.org/officeDocument/2006/relationships/hyperlink" Target="mailto:eric_joffre@yahoo.fr" TargetMode="External"/><Relationship Id="rId11" Type="http://schemas.openxmlformats.org/officeDocument/2006/relationships/hyperlink" Target="mailto:samuel.stephan56@yahoo.fr" TargetMode="External"/><Relationship Id="rId24" Type="http://schemas.openxmlformats.org/officeDocument/2006/relationships/hyperlink" Target="mailto:kaddour01@hotmail.fr" TargetMode="External"/><Relationship Id="rId5" Type="http://schemas.openxmlformats.org/officeDocument/2006/relationships/hyperlink" Target="mailto:hassanbarkan@outlook.fr" TargetMode="External"/><Relationship Id="rId15" Type="http://schemas.openxmlformats.org/officeDocument/2006/relationships/hyperlink" Target="mailto:christophe.cazo@iota-group.com" TargetMode="External"/><Relationship Id="rId23" Type="http://schemas.openxmlformats.org/officeDocument/2006/relationships/hyperlink" Target="mailto:durand.jeanfrancois@yahoo.fr" TargetMode="External"/><Relationship Id="rId10" Type="http://schemas.openxmlformats.org/officeDocument/2006/relationships/hyperlink" Target="mailto:salin_edu@hotmail.com" TargetMode="External"/><Relationship Id="rId19" Type="http://schemas.openxmlformats.org/officeDocument/2006/relationships/hyperlink" Target="mailto:g.granville@laposte.net" TargetMode="External"/><Relationship Id="rId4" Type="http://schemas.openxmlformats.org/officeDocument/2006/relationships/hyperlink" Target="mailto:ifmonterob@gmail.com" TargetMode="External"/><Relationship Id="rId9" Type="http://schemas.openxmlformats.org/officeDocument/2006/relationships/hyperlink" Target="mailto:cedric.koszuta@hotmail.fr" TargetMode="External"/><Relationship Id="rId14" Type="http://schemas.openxmlformats.org/officeDocument/2006/relationships/hyperlink" Target="mailto:marc.louvion.fra@gmail.com" TargetMode="External"/><Relationship Id="rId22" Type="http://schemas.openxmlformats.org/officeDocument/2006/relationships/hyperlink" Target="mailto:mohamedchennouf@orange.fr" TargetMode="External"/><Relationship Id="rId27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applyStyles="1" summaryBelow="0"/>
  </sheetPr>
  <dimension ref="A1:AS93"/>
  <sheetViews>
    <sheetView zoomScaleNormal="100" zoomScalePageLayoutView="125" workbookViewId="0">
      <pane xSplit="1" topLeftCell="R1" activePane="topRight" state="frozen"/>
      <selection pane="topRight" activeCell="U11" sqref="U11"/>
    </sheetView>
  </sheetViews>
  <sheetFormatPr baseColWidth="10" defaultColWidth="10.81640625" defaultRowHeight="14.5" x14ac:dyDescent="0.35"/>
  <cols>
    <col min="1" max="1" width="26" style="89" customWidth="1"/>
    <col min="2" max="2" width="4.453125" style="89" customWidth="1"/>
    <col min="3" max="3" width="4.7265625" style="89" customWidth="1"/>
    <col min="4" max="4" width="4.81640625" style="89" customWidth="1"/>
    <col min="5" max="5" width="4" style="89" bestFit="1" customWidth="1"/>
    <col min="6" max="6" width="12.81640625" style="89" customWidth="1"/>
    <col min="7" max="7" width="20.453125" style="89" bestFit="1" customWidth="1"/>
    <col min="8" max="8" width="13.81640625" style="89" bestFit="1" customWidth="1"/>
    <col min="9" max="9" width="24.1796875" style="89" bestFit="1" customWidth="1"/>
    <col min="10" max="10" width="21" style="89" bestFit="1" customWidth="1"/>
    <col min="11" max="15" width="21" style="89" customWidth="1"/>
    <col min="16" max="16" width="7.54296875" style="89" bestFit="1" customWidth="1"/>
    <col min="17" max="17" width="10.26953125" style="89" customWidth="1"/>
    <col min="18" max="18" width="16.81640625" style="89" customWidth="1"/>
    <col min="19" max="19" width="18.26953125" style="89" customWidth="1"/>
    <col min="20" max="20" width="16" style="89" customWidth="1"/>
    <col min="21" max="21" width="15.453125" style="89" customWidth="1"/>
    <col min="22" max="23" width="12" style="89" customWidth="1"/>
    <col min="24" max="24" width="10.81640625" style="89" customWidth="1"/>
    <col min="25" max="25" width="9.26953125" style="89" customWidth="1"/>
    <col min="26" max="28" width="14.453125" style="89" customWidth="1"/>
    <col min="29" max="29" width="31.54296875" style="90" bestFit="1" customWidth="1"/>
    <col min="30" max="30" width="14.7265625" style="90" customWidth="1"/>
    <col min="31" max="31" width="16.26953125" style="89" customWidth="1"/>
    <col min="32" max="32" width="18" style="89" customWidth="1"/>
    <col min="33" max="34" width="16.26953125" style="89" customWidth="1"/>
    <col min="35" max="35" width="17.1796875" style="89" customWidth="1"/>
    <col min="36" max="36" width="13.7265625" style="89" customWidth="1"/>
    <col min="37" max="39" width="20.26953125" style="89" customWidth="1"/>
    <col min="40" max="40" width="15.453125" style="89" customWidth="1"/>
    <col min="41" max="41" width="13.7265625" style="89" customWidth="1"/>
    <col min="42" max="42" width="13.7265625" style="91" customWidth="1"/>
    <col min="43" max="43" width="18.81640625" style="91" customWidth="1"/>
    <col min="44" max="44" width="54.453125" style="89" customWidth="1"/>
    <col min="45" max="45" width="20.7265625" style="89" customWidth="1"/>
    <col min="46" max="46" width="12.7265625" style="89" customWidth="1"/>
    <col min="47" max="91" width="10.7265625" style="89"/>
    <col min="92" max="16384" width="10.81640625" style="89"/>
  </cols>
  <sheetData>
    <row r="1" spans="1:45" ht="15.5" thickTop="1" thickBot="1" x14ac:dyDescent="0.3">
      <c r="A1" s="296" t="s">
        <v>408</v>
      </c>
      <c r="B1" s="288" t="s">
        <v>23</v>
      </c>
      <c r="C1" s="290" t="s">
        <v>296</v>
      </c>
      <c r="D1" s="292" t="s">
        <v>157</v>
      </c>
      <c r="E1" s="294" t="s">
        <v>356</v>
      </c>
      <c r="F1" s="297"/>
      <c r="G1" s="298"/>
      <c r="H1" s="298"/>
      <c r="I1" s="298" t="s">
        <v>390</v>
      </c>
      <c r="J1" s="298"/>
      <c r="K1" s="298"/>
      <c r="L1" s="298"/>
      <c r="M1" s="298"/>
      <c r="N1" s="298"/>
      <c r="O1" s="298"/>
      <c r="P1" s="298"/>
      <c r="Q1" s="298"/>
      <c r="R1" s="297"/>
      <c r="S1" s="336" t="s">
        <v>405</v>
      </c>
      <c r="T1" s="299"/>
      <c r="U1" s="297"/>
      <c r="V1" s="298"/>
      <c r="W1" s="298"/>
      <c r="X1" s="298" t="s">
        <v>406</v>
      </c>
      <c r="Y1" s="298"/>
      <c r="Z1" s="298"/>
      <c r="AA1" s="298"/>
      <c r="AB1" s="298"/>
      <c r="AC1" s="299"/>
      <c r="AD1" s="297"/>
      <c r="AE1" s="298"/>
      <c r="AF1" s="298"/>
      <c r="AG1" s="298"/>
      <c r="AH1" s="298"/>
      <c r="AI1" s="298"/>
      <c r="AJ1" s="298" t="s">
        <v>407</v>
      </c>
      <c r="AK1" s="298"/>
      <c r="AL1" s="298"/>
      <c r="AM1" s="298"/>
      <c r="AN1" s="298"/>
      <c r="AO1" s="298"/>
      <c r="AP1" s="298"/>
      <c r="AQ1" s="299"/>
      <c r="AR1" s="300" t="s">
        <v>409</v>
      </c>
      <c r="AS1" s="301"/>
    </row>
    <row r="2" spans="1:45" ht="22" thickTop="1" thickBot="1" x14ac:dyDescent="0.4">
      <c r="A2" s="287"/>
      <c r="B2" s="289"/>
      <c r="C2" s="291"/>
      <c r="D2" s="293"/>
      <c r="E2" s="295"/>
      <c r="F2" s="41" t="s">
        <v>1</v>
      </c>
      <c r="G2" s="41" t="s">
        <v>21</v>
      </c>
      <c r="H2" s="41" t="s">
        <v>0</v>
      </c>
      <c r="I2" s="41" t="s">
        <v>8</v>
      </c>
      <c r="J2" s="41" t="s">
        <v>99</v>
      </c>
      <c r="K2" s="41" t="str">
        <f>'Suivi Projets'!L2</f>
        <v>Tarif</v>
      </c>
      <c r="L2" s="41" t="str">
        <f>'Suivi Projets'!M2</f>
        <v>% de mb</v>
      </c>
      <c r="M2" s="41" t="str">
        <f>'Suivi Projets'!N2</f>
        <v>Salaire</v>
      </c>
      <c r="N2" s="41" t="str">
        <f>'Suivi Projets'!O2</f>
        <v>IGD</v>
      </c>
      <c r="O2" s="41" t="str">
        <f>'Suivi Projets'!P2</f>
        <v>Frais</v>
      </c>
      <c r="P2" s="41" t="s">
        <v>43</v>
      </c>
      <c r="Q2" s="99" t="s">
        <v>10</v>
      </c>
      <c r="R2" s="41" t="s">
        <v>402</v>
      </c>
      <c r="S2" s="41" t="s">
        <v>403</v>
      </c>
      <c r="T2" s="41" t="s">
        <v>404</v>
      </c>
      <c r="U2" s="41" t="s">
        <v>401</v>
      </c>
      <c r="V2" s="41" t="s">
        <v>388</v>
      </c>
      <c r="W2" s="41" t="s">
        <v>414</v>
      </c>
      <c r="X2" s="41" t="s">
        <v>389</v>
      </c>
      <c r="Y2" s="41" t="s">
        <v>44</v>
      </c>
      <c r="Z2" s="41" t="s">
        <v>392</v>
      </c>
      <c r="AA2" s="41" t="s">
        <v>391</v>
      </c>
      <c r="AB2" s="41" t="s">
        <v>413</v>
      </c>
      <c r="AC2" s="41" t="s">
        <v>393</v>
      </c>
      <c r="AD2" s="41" t="s">
        <v>396</v>
      </c>
      <c r="AE2" s="41" t="s">
        <v>9</v>
      </c>
      <c r="AF2" s="41" t="s">
        <v>397</v>
      </c>
      <c r="AG2" s="41" t="s">
        <v>22</v>
      </c>
      <c r="AH2" s="41" t="s">
        <v>398</v>
      </c>
      <c r="AI2" s="41" t="s">
        <v>394</v>
      </c>
      <c r="AJ2" s="41" t="s">
        <v>395</v>
      </c>
      <c r="AK2" s="41" t="s">
        <v>2</v>
      </c>
      <c r="AL2" s="41" t="s">
        <v>399</v>
      </c>
      <c r="AM2" s="41" t="s">
        <v>400</v>
      </c>
      <c r="AN2" s="41" t="s">
        <v>55</v>
      </c>
      <c r="AO2" s="41" t="s">
        <v>85</v>
      </c>
      <c r="AP2" s="42" t="s">
        <v>58</v>
      </c>
      <c r="AQ2" s="42" t="s">
        <v>82</v>
      </c>
      <c r="AR2" s="41" t="s">
        <v>41</v>
      </c>
      <c r="AS2" s="41" t="s">
        <v>42</v>
      </c>
    </row>
    <row r="3" spans="1:45" ht="15" thickTop="1" x14ac:dyDescent="0.35">
      <c r="A3" s="66" t="s">
        <v>239</v>
      </c>
      <c r="B3" s="60">
        <v>1</v>
      </c>
      <c r="C3" s="52"/>
      <c r="D3" s="44"/>
      <c r="E3" s="55"/>
      <c r="F3" s="48">
        <f>IF('Suivi Projets'!F3&lt;&gt;"",'Suivi Projets'!F3,"")</f>
        <v>1804049</v>
      </c>
      <c r="G3" s="37" t="str">
        <f>IF('Suivi Projets'!G3&lt;&gt;"",'Suivi Projets'!G3,"")</f>
        <v>Project Manager</v>
      </c>
      <c r="H3" s="37" t="str">
        <f>IF('Suivi Projets'!H3&lt;&gt;"",'Suivi Projets'!H3,"")</f>
        <v>SCHNEIDER</v>
      </c>
      <c r="I3" s="37" t="str">
        <f>IF('Suivi Projets'!I3&lt;&gt;"",'Suivi Projets'!I3,"")</f>
        <v>CUMBERLAND</v>
      </c>
      <c r="J3" s="37" t="str">
        <f>IF('Suivi Projets'!J3&lt;&gt;"",'Suivi Projets'!J3,"")</f>
        <v>Grenoble</v>
      </c>
      <c r="K3" s="37" t="str">
        <f>IF('Suivi Projets'!L3&lt;&gt;"",'Suivi Projets'!L3,"")</f>
        <v/>
      </c>
      <c r="L3" s="37" t="str">
        <f>IF('Suivi Projets'!M3&lt;&gt;"",'Suivi Projets'!M3,"")</f>
        <v/>
      </c>
      <c r="M3" s="37" t="str">
        <f>IF('Suivi Projets'!N3&lt;&gt;"",'Suivi Projets'!N3,"")</f>
        <v/>
      </c>
      <c r="N3" s="37" t="str">
        <f>IF('Suivi Projets'!O3&lt;&gt;"",'Suivi Projets'!O3,"")</f>
        <v/>
      </c>
      <c r="O3" s="37" t="str">
        <f>IF('Suivi Projets'!P3&lt;&gt;"",'Suivi Projets'!P3,"")</f>
        <v/>
      </c>
      <c r="P3" s="37" t="str">
        <f>IF('Suivi Projets'!Q3&lt;&gt;"",'Suivi Projets'!Q3,"")</f>
        <v>Cadre</v>
      </c>
      <c r="Q3" s="100" t="str">
        <f>IF('Suivi Projets'!R3&lt;&gt;"",'Suivi Projets'!R3,"")</f>
        <v>CDIC</v>
      </c>
      <c r="R3" s="115" t="str">
        <f>IF('Suivi Commandes'!F3&lt;&gt;"",'Suivi Commandes'!F3,"")</f>
        <v/>
      </c>
      <c r="S3" s="38" t="str">
        <f>IF('Suivi Commandes'!G3&lt;&gt;"",'Suivi Commandes'!G3,"")</f>
        <v/>
      </c>
      <c r="T3" s="40" t="str">
        <f ca="1">IF('Suivi Commandes'!H3&lt;&gt;"",'Suivi Commandes'!H3,"")</f>
        <v/>
      </c>
      <c r="U3" s="115">
        <f>IF('Suivi Contrat'!H3&lt;&gt;"",'Suivi Contrat'!H3,"")</f>
        <v>43255</v>
      </c>
      <c r="V3" s="38">
        <f>IF('Suivi Contrat'!I3&lt;&gt;"",'Suivi Contrat'!I3,"")</f>
        <v>43599</v>
      </c>
      <c r="W3" s="357">
        <f ca="1">IF('Suivi Contrat'!J3&lt;&gt;"",IF('Suivi Contrat'!J3&lt;&gt;"",'Suivi Contrat'!J3,""),"")</f>
        <v>0</v>
      </c>
      <c r="X3" s="38" t="str">
        <f>IF('Suivi Contrat'!K3&lt;&gt;"",'Suivi Contrat'!K3,"")</f>
        <v>non</v>
      </c>
      <c r="Y3" s="38">
        <f>IF('Suivi Contrat'!L3&lt;&gt;"",'Suivi Contrat'!L3,"")</f>
        <v>43376</v>
      </c>
      <c r="Z3" s="357" t="str">
        <f ca="1">IF('Suivi Contrat'!M3&lt;&gt;"",'Suivi Contrat'!M3,"")</f>
        <v/>
      </c>
      <c r="AA3" s="38" t="str">
        <f>IF('Suivi Contrat'!N3&lt;&gt;"",'Suivi Contrat'!N3,"")</f>
        <v/>
      </c>
      <c r="AB3" s="357" t="str">
        <f ca="1">IF('Suivi Contrat'!O3&lt;&gt;"",'Suivi Contrat'!O3,"")</f>
        <v/>
      </c>
      <c r="AC3" s="40" t="str">
        <f>IF('Suivi Contrat'!P3&lt;&gt;"",'Suivi Contrat'!P3,"")</f>
        <v/>
      </c>
      <c r="AD3" s="102" t="str">
        <f>IF('Suivi Paies'!F3&lt;&gt;"",'Suivi Paies'!F3,"")</f>
        <v/>
      </c>
      <c r="AE3" s="37" t="str">
        <f>IF('Suivi Paies'!G3&lt;&gt;"",'Suivi Paies'!G3,"")</f>
        <v/>
      </c>
      <c r="AF3" s="37" t="str">
        <f>IF('Suivi Paies'!H3&lt;&gt;"",'Suivi Paies'!H3,"")</f>
        <v/>
      </c>
      <c r="AG3" s="37" t="str">
        <f>IF('Suivi Paies'!I3&lt;&gt;"",'Suivi Paies'!I3,"")</f>
        <v/>
      </c>
      <c r="AH3" s="37" t="str">
        <f>IF('Suivi Paies'!J3&lt;&gt;"",'Suivi Paies'!J3,"")</f>
        <v/>
      </c>
      <c r="AI3" s="37" t="str">
        <f>IF('Suivi Paies'!K3&lt;&gt;"",'Suivi Paies'!K3,"")</f>
        <v/>
      </c>
      <c r="AJ3" s="37" t="str">
        <f>IF('Suivi Paies'!L3&lt;&gt;"",'Suivi Paies'!L3,"")</f>
        <v/>
      </c>
      <c r="AK3" s="37" t="str">
        <f>IF('Suivi Paies'!M3&lt;&gt;"",'Suivi Paies'!M3,"")</f>
        <v/>
      </c>
      <c r="AL3" s="37" t="str">
        <f ca="1">IF('Suivi Paies'!N3&lt;&gt;"",'Suivi Paies'!N3,"")</f>
        <v>oui</v>
      </c>
      <c r="AM3" s="37" t="str">
        <f ca="1">IF('Suivi Paies'!O3&lt;&gt;"",'Suivi Paies'!O3,"")</f>
        <v>non</v>
      </c>
      <c r="AN3" s="39" t="str">
        <f>IF('Suivi Paies'!P3&lt;&gt;"",'Suivi Paies'!P3,"")</f>
        <v>=SI(ET(AUJOURDHUI()&gt;'Suivi Contrat'!H3+90;'Suivi Projets'!K3="");"oui";SI(ET('Suivi Projets'!K3&lt;&gt;"";AUJOURDHUI()&gt;'Suivi Projets'!K3+90);"oui";"non"))</v>
      </c>
      <c r="AO3" s="39" t="str">
        <f>IF('Suivi Paies'!Q3&lt;&gt;"",'Suivi Paies'!Q3,"")</f>
        <v/>
      </c>
      <c r="AP3" s="37" t="str">
        <f>IF('Suivi Paies'!R3&lt;&gt;"",'Suivi Paies'!R3,"")</f>
        <v/>
      </c>
      <c r="AQ3" s="103" t="str">
        <f>IF('Suivi Paies'!S3&lt;&gt;"",'Suivi Paies'!S3,"")</f>
        <v/>
      </c>
      <c r="AR3" s="95" t="str">
        <f>IF('Suivi Consultants'!F3&lt;&gt;"",'Suivi Consultants'!F3,"")</f>
        <v>ayachi.aymen83@gmail.com</v>
      </c>
      <c r="AS3" s="40" t="str">
        <f>IF('Suivi Consultants'!G3&lt;&gt;"",'Suivi Consultants'!G3,"")</f>
        <v/>
      </c>
    </row>
    <row r="4" spans="1:45" x14ac:dyDescent="0.35">
      <c r="A4" s="67" t="s">
        <v>71</v>
      </c>
      <c r="B4" s="61">
        <v>1</v>
      </c>
      <c r="C4" s="53"/>
      <c r="D4" s="45"/>
      <c r="E4" s="56"/>
      <c r="F4" s="49">
        <f>IF('Suivi Projets'!F4&lt;&gt;"",'Suivi Projets'!F4,"")</f>
        <v>1605013</v>
      </c>
      <c r="G4" s="3" t="str">
        <f>IF('Suivi Projets'!G4&lt;&gt;"",'Suivi Projets'!G4,"")</f>
        <v>Quantity Surveyor</v>
      </c>
      <c r="H4" s="3" t="str">
        <f>IF('Suivi Projets'!H4&lt;&gt;"",'Suivi Projets'!H4,"")</f>
        <v>FRAMATOME</v>
      </c>
      <c r="I4" s="3" t="str">
        <f>IF('Suivi Projets'!I4&lt;&gt;"",'Suivi Projets'!I4,"")</f>
        <v>EPR FA3</v>
      </c>
      <c r="J4" s="8" t="str">
        <f>IF('Suivi Projets'!J4&lt;&gt;"",'Suivi Projets'!J4,"")</f>
        <v>Flamanville</v>
      </c>
      <c r="K4" s="8" t="str">
        <f>IF('Suivi Projets'!L4&lt;&gt;"",'Suivi Projets'!L4,"")</f>
        <v/>
      </c>
      <c r="L4" s="8" t="str">
        <f>IF('Suivi Projets'!M4&lt;&gt;"",'Suivi Projets'!M4,"")</f>
        <v/>
      </c>
      <c r="M4" s="8" t="str">
        <f>IF('Suivi Projets'!N4&lt;&gt;"",'Suivi Projets'!N4,"")</f>
        <v/>
      </c>
      <c r="N4" s="8" t="str">
        <f>IF('Suivi Projets'!O4&lt;&gt;"",'Suivi Projets'!O4,"")</f>
        <v/>
      </c>
      <c r="O4" s="8" t="str">
        <f>IF('Suivi Projets'!P4&lt;&gt;"",'Suivi Projets'!P4,"")</f>
        <v/>
      </c>
      <c r="P4" s="10" t="str">
        <f>IF('Suivi Projets'!Q4&lt;&gt;"",'Suivi Projets'!Q4,"")</f>
        <v>Cadre</v>
      </c>
      <c r="Q4" s="94" t="str">
        <f>IF('Suivi Projets'!R4&lt;&gt;"",'Suivi Projets'!R4,"")</f>
        <v>CDIC</v>
      </c>
      <c r="R4" s="104" t="str">
        <f>IF('Suivi Commandes'!F4&lt;&gt;"",'Suivi Commandes'!F4,"")</f>
        <v/>
      </c>
      <c r="S4" s="9" t="str">
        <f>IF('Suivi Commandes'!G4&lt;&gt;"",'Suivi Commandes'!G4,"")</f>
        <v/>
      </c>
      <c r="T4" s="28" t="str">
        <f ca="1">IF('Suivi Commandes'!H4&lt;&gt;"",'Suivi Commandes'!H4,"")</f>
        <v/>
      </c>
      <c r="U4" s="104">
        <f>IF('Suivi Contrat'!H4&lt;&gt;"",'Suivi Contrat'!H4,"")</f>
        <v>42534</v>
      </c>
      <c r="V4" s="9">
        <f>IF('Suivi Contrat'!I4&lt;&gt;"",'Suivi Contrat'!I4,"")</f>
        <v>43465</v>
      </c>
      <c r="W4" s="358">
        <f ca="1">IF('Suivi Contrat'!J4&lt;&gt;"",IF('Suivi Contrat'!J4&lt;&gt;"",'Suivi Contrat'!J4,""),"")</f>
        <v>0</v>
      </c>
      <c r="X4" s="9" t="str">
        <f>IF('Suivi Contrat'!K4&lt;&gt;"",'Suivi Contrat'!K4,"")</f>
        <v>oui</v>
      </c>
      <c r="Y4" s="9">
        <f>IF('Suivi Contrat'!L4&lt;&gt;"",'Suivi Contrat'!L4,"")</f>
        <v>42594</v>
      </c>
      <c r="Z4" s="358" t="str">
        <f ca="1">IF('Suivi Contrat'!M4&lt;&gt;"",'Suivi Contrat'!M4,"")</f>
        <v/>
      </c>
      <c r="AA4" s="9" t="str">
        <f>IF('Suivi Contrat'!N4&lt;&gt;"",'Suivi Contrat'!N4,"")</f>
        <v/>
      </c>
      <c r="AB4" s="358" t="str">
        <f ca="1">IF('Suivi Contrat'!O4&lt;&gt;"",'Suivi Contrat'!O4,"")</f>
        <v/>
      </c>
      <c r="AC4" s="116" t="str">
        <f>IF('Suivi Contrat'!P4&lt;&gt;"",'Suivi Contrat'!P4,"")</f>
        <v>procédure ok</v>
      </c>
      <c r="AD4" s="104" t="str">
        <f>IF('Suivi Paies'!F4&lt;&gt;"",'Suivi Paies'!F4,"")</f>
        <v/>
      </c>
      <c r="AE4" s="3" t="str">
        <f>IF('Suivi Paies'!G4&lt;&gt;"",'Suivi Paies'!G4,"")</f>
        <v/>
      </c>
      <c r="AF4" s="3" t="str">
        <f>IF('Suivi Paies'!H4&lt;&gt;"",'Suivi Paies'!H4,"")</f>
        <v/>
      </c>
      <c r="AG4" s="3" t="str">
        <f>IF('Suivi Paies'!I4&lt;&gt;"",'Suivi Paies'!I4,"")</f>
        <v/>
      </c>
      <c r="AH4" s="3" t="str">
        <f>IF('Suivi Paies'!J4&lt;&gt;"",'Suivi Paies'!J4,"")</f>
        <v/>
      </c>
      <c r="AI4" s="3" t="str">
        <f>IF('Suivi Paies'!K4&lt;&gt;"",'Suivi Paies'!K4,"")</f>
        <v/>
      </c>
      <c r="AJ4" s="3" t="str">
        <f>IF('Suivi Paies'!L4&lt;&gt;"",'Suivi Paies'!L4,"")</f>
        <v/>
      </c>
      <c r="AK4" s="3" t="str">
        <f>IF('Suivi Paies'!M4&lt;&gt;"",'Suivi Paies'!M4,"")</f>
        <v/>
      </c>
      <c r="AL4" s="3" t="str">
        <f ca="1">IF('Suivi Paies'!N4&lt;&gt;"",'Suivi Paies'!N4,"")</f>
        <v>oui</v>
      </c>
      <c r="AM4" s="3" t="str">
        <f ca="1">IF('Suivi Paies'!O4&lt;&gt;"",'Suivi Paies'!O4,"")</f>
        <v>oui</v>
      </c>
      <c r="AN4" s="11" t="str">
        <f>IF('Suivi Paies'!P4&lt;&gt;"",'Suivi Paies'!P4,"")</f>
        <v/>
      </c>
      <c r="AO4" s="11" t="str">
        <f>IF('Suivi Paies'!Q4&lt;&gt;"",'Suivi Paies'!Q4,"")</f>
        <v/>
      </c>
      <c r="AP4" s="12" t="str">
        <f>IF('Suivi Paies'!R4&lt;&gt;"",'Suivi Paies'!R4,"")</f>
        <v/>
      </c>
      <c r="AQ4" s="105" t="str">
        <f>IF('Suivi Paies'!S4&lt;&gt;"",'Suivi Paies'!S4,"")</f>
        <v>X</v>
      </c>
      <c r="AR4" s="96" t="str">
        <f>IF('Suivi Consultants'!F4&lt;&gt;"",'Suivi Consultants'!F4,"")</f>
        <v>hassanbarkan@outlook.fr</v>
      </c>
      <c r="AS4" s="14" t="str">
        <f>IF('Suivi Consultants'!G4&lt;&gt;"",'Suivi Consultants'!G4,"")</f>
        <v/>
      </c>
    </row>
    <row r="5" spans="1:45" ht="16.149999999999999" customHeight="1" x14ac:dyDescent="0.35">
      <c r="A5" s="73" t="s">
        <v>287</v>
      </c>
      <c r="B5" s="53"/>
      <c r="C5" s="53"/>
      <c r="D5" s="59">
        <v>1</v>
      </c>
      <c r="E5" s="56"/>
      <c r="F5" s="49">
        <f>IF('Suivi Projets'!F5&lt;&gt;"",'Suivi Projets'!F5,"")</f>
        <v>1810006</v>
      </c>
      <c r="G5" s="4" t="str">
        <f>IF('Suivi Projets'!G5&lt;&gt;"",'Suivi Projets'!G5,"")</f>
        <v xml:space="preserve">Chargé de consignation </v>
      </c>
      <c r="H5" s="4" t="str">
        <f>IF('Suivi Projets'!H5&lt;&gt;"",'Suivi Projets'!H5,"")</f>
        <v>WESTINGHOUSE</v>
      </c>
      <c r="I5" s="4" t="str">
        <f>IF('Suivi Projets'!I5&lt;&gt;"",'Suivi Projets'!I5,"")</f>
        <v>DUS</v>
      </c>
      <c r="J5" s="4" t="str">
        <f>IF('Suivi Projets'!J5&lt;&gt;"",'Suivi Projets'!J5,"")</f>
        <v>CNPE Golfech &amp; Marseille</v>
      </c>
      <c r="K5" s="4" t="str">
        <f>IF('Suivi Projets'!L5&lt;&gt;"",'Suivi Projets'!L5,"")</f>
        <v/>
      </c>
      <c r="L5" s="4" t="str">
        <f>IF('Suivi Projets'!M5&lt;&gt;"",'Suivi Projets'!M5,"")</f>
        <v/>
      </c>
      <c r="M5" s="4" t="str">
        <f>IF('Suivi Projets'!N5&lt;&gt;"",'Suivi Projets'!N5,"")</f>
        <v/>
      </c>
      <c r="N5" s="4" t="str">
        <f>IF('Suivi Projets'!O5&lt;&gt;"",'Suivi Projets'!O5,"")</f>
        <v/>
      </c>
      <c r="O5" s="4" t="str">
        <f>IF('Suivi Projets'!P5&lt;&gt;"",'Suivi Projets'!P5,"")</f>
        <v/>
      </c>
      <c r="P5" s="5" t="str">
        <f>IF('Suivi Projets'!Q5&lt;&gt;"",'Suivi Projets'!Q5,"")</f>
        <v>Cadre</v>
      </c>
      <c r="Q5" s="94" t="str">
        <f>IF('Suivi Projets'!R5&lt;&gt;"",'Suivi Projets'!R5,"")</f>
        <v>CDIC</v>
      </c>
      <c r="R5" s="104" t="str">
        <f>IF('Suivi Commandes'!F5&lt;&gt;"",'Suivi Commandes'!F5,"")</f>
        <v/>
      </c>
      <c r="S5" s="9" t="str">
        <f>IF('Suivi Commandes'!G5&lt;&gt;"",'Suivi Commandes'!G5,"")</f>
        <v/>
      </c>
      <c r="T5" s="28" t="str">
        <f ca="1">IF('Suivi Commandes'!H5&lt;&gt;"",'Suivi Commandes'!H5,"")</f>
        <v/>
      </c>
      <c r="U5" s="106">
        <f>IF('Suivi Contrat'!H5&lt;&gt;"",'Suivi Contrat'!H5,"")</f>
        <v>43409</v>
      </c>
      <c r="V5" s="5">
        <f>IF('Suivi Contrat'!I5&lt;&gt;"",'Suivi Contrat'!I5,"")</f>
        <v>43615</v>
      </c>
      <c r="W5" s="359">
        <f ca="1">IF('Suivi Contrat'!J5&lt;&gt;"",IF('Suivi Contrat'!J5&lt;&gt;"",'Suivi Contrat'!J5,""),"")</f>
        <v>0</v>
      </c>
      <c r="X5" s="5" t="str">
        <f>IF('Suivi Contrat'!K5&lt;&gt;"",'Suivi Contrat'!K5,"")</f>
        <v/>
      </c>
      <c r="Y5" s="5">
        <f>IF('Suivi Contrat'!L5&lt;&gt;"",'Suivi Contrat'!L5,"")</f>
        <v>43528</v>
      </c>
      <c r="Z5" s="359" t="str">
        <f ca="1">IF('Suivi Contrat'!M5&lt;&gt;"",'Suivi Contrat'!M5,"")</f>
        <v/>
      </c>
      <c r="AA5" s="5" t="str">
        <f>IF('Suivi Contrat'!N5&lt;&gt;"",'Suivi Contrat'!N5,"")</f>
        <v/>
      </c>
      <c r="AB5" s="359" t="str">
        <f ca="1">IF('Suivi Contrat'!O5&lt;&gt;"",'Suivi Contrat'!O5,"")</f>
        <v/>
      </c>
      <c r="AC5" s="117" t="str">
        <f>IF('Suivi Contrat'!P5&lt;&gt;"",'Suivi Contrat'!P5,"")</f>
        <v/>
      </c>
      <c r="AD5" s="106" t="str">
        <f>IF('Suivi Paies'!F5&lt;&gt;"",'Suivi Paies'!F5,"")</f>
        <v/>
      </c>
      <c r="AE5" s="4" t="str">
        <f>IF('Suivi Paies'!G5&lt;&gt;"",'Suivi Paies'!G5,"")</f>
        <v/>
      </c>
      <c r="AF5" s="4" t="str">
        <f>IF('Suivi Paies'!H5&lt;&gt;"",'Suivi Paies'!H5,"")</f>
        <v/>
      </c>
      <c r="AG5" s="4" t="str">
        <f>IF('Suivi Paies'!I5&lt;&gt;"",'Suivi Paies'!I5,"")</f>
        <v/>
      </c>
      <c r="AH5" s="4" t="str">
        <f>IF('Suivi Paies'!J5&lt;&gt;"",'Suivi Paies'!J5,"")</f>
        <v/>
      </c>
      <c r="AI5" s="16" t="str">
        <f>IF('Suivi Paies'!K5&lt;&gt;"",'Suivi Paies'!K5,"")</f>
        <v/>
      </c>
      <c r="AJ5" s="4" t="str">
        <f>IF('Suivi Paies'!L5&lt;&gt;"",'Suivi Paies'!L5,"")</f>
        <v/>
      </c>
      <c r="AK5" s="4" t="str">
        <f>IF('Suivi Paies'!M5&lt;&gt;"",'Suivi Paies'!M5,"")</f>
        <v/>
      </c>
      <c r="AL5" s="4" t="str">
        <f ca="1">IF('Suivi Paies'!N5&lt;&gt;"",'Suivi Paies'!N5,"")</f>
        <v>non</v>
      </c>
      <c r="AM5" s="4" t="str">
        <f ca="1">IF('Suivi Paies'!O5&lt;&gt;"",'Suivi Paies'!O5,"")</f>
        <v>non</v>
      </c>
      <c r="AN5" s="6" t="str">
        <f>IF('Suivi Paies'!P5&lt;&gt;"",'Suivi Paies'!P5,"")</f>
        <v/>
      </c>
      <c r="AO5" s="6" t="str">
        <f>IF('Suivi Paies'!Q5&lt;&gt;"",'Suivi Paies'!Q5,"")</f>
        <v/>
      </c>
      <c r="AP5" s="17" t="str">
        <f>IF('Suivi Paies'!R5&lt;&gt;"",'Suivi Paies'!R5,"")</f>
        <v/>
      </c>
      <c r="AQ5" s="107" t="str">
        <f>IF('Suivi Paies'!S5&lt;&gt;"",'Suivi Paies'!S5,"")</f>
        <v/>
      </c>
      <c r="AR5" s="97" t="str">
        <f>IF('Suivi Consultants'!F5&lt;&gt;"",'Suivi Consultants'!F5,"")</f>
        <v>s-beaupied@hotmail.fr</v>
      </c>
      <c r="AS5" s="19" t="str">
        <f>IF('Suivi Consultants'!G5&lt;&gt;"",'Suivi Consultants'!G5,"")</f>
        <v/>
      </c>
    </row>
    <row r="6" spans="1:45" ht="16.5" customHeight="1" x14ac:dyDescent="0.35">
      <c r="A6" s="73" t="s">
        <v>162</v>
      </c>
      <c r="B6" s="53"/>
      <c r="C6" s="53"/>
      <c r="D6" s="59">
        <v>1</v>
      </c>
      <c r="E6" s="56"/>
      <c r="F6" s="49">
        <f>IF('Suivi Projets'!F6&lt;&gt;"",'Suivi Projets'!F6,"")</f>
        <v>1711003</v>
      </c>
      <c r="G6" s="4" t="str">
        <f>IF('Suivi Projets'!G6&lt;&gt;"",'Suivi Projets'!G6,"")</f>
        <v>Resp Essais electrique</v>
      </c>
      <c r="H6" s="4" t="str">
        <f>IF('Suivi Projets'!H6&lt;&gt;"",'Suivi Projets'!H6,"")</f>
        <v>CLEMESSY</v>
      </c>
      <c r="I6" s="4" t="str">
        <f>IF('Suivi Projets'!I6&lt;&gt;"",'Suivi Projets'!I6,"")</f>
        <v>DUS</v>
      </c>
      <c r="J6" s="4" t="str">
        <f>IF('Suivi Projets'!J6&lt;&gt;"",'Suivi Projets'!J6,"")</f>
        <v>Tricastin</v>
      </c>
      <c r="K6" s="4" t="str">
        <f>IF('Suivi Projets'!L6&lt;&gt;"",'Suivi Projets'!L6,"")</f>
        <v/>
      </c>
      <c r="L6" s="4" t="str">
        <f>IF('Suivi Projets'!M6&lt;&gt;"",'Suivi Projets'!M6,"")</f>
        <v/>
      </c>
      <c r="M6" s="4" t="str">
        <f>IF('Suivi Projets'!N6&lt;&gt;"",'Suivi Projets'!N6,"")</f>
        <v/>
      </c>
      <c r="N6" s="4" t="str">
        <f>IF('Suivi Projets'!O6&lt;&gt;"",'Suivi Projets'!O6,"")</f>
        <v/>
      </c>
      <c r="O6" s="4" t="str">
        <f>IF('Suivi Projets'!P6&lt;&gt;"",'Suivi Projets'!P6,"")</f>
        <v/>
      </c>
      <c r="P6" s="5" t="str">
        <f>IF('Suivi Projets'!Q6&lt;&gt;"",'Suivi Projets'!Q6,"")</f>
        <v>Cadre</v>
      </c>
      <c r="Q6" s="94" t="str">
        <f>IF('Suivi Projets'!R6&lt;&gt;"",'Suivi Projets'!R6,"")</f>
        <v>CDIC</v>
      </c>
      <c r="R6" s="104" t="str">
        <f>IF('Suivi Commandes'!F6&lt;&gt;"",'Suivi Commandes'!F6,"")</f>
        <v/>
      </c>
      <c r="S6" s="9" t="str">
        <f>IF('Suivi Commandes'!G6&lt;&gt;"",'Suivi Commandes'!G6,"")</f>
        <v/>
      </c>
      <c r="T6" s="28" t="str">
        <f ca="1">IF('Suivi Commandes'!H6&lt;&gt;"",'Suivi Commandes'!H6,"")</f>
        <v/>
      </c>
      <c r="U6" s="106">
        <f>IF('Suivi Contrat'!H6&lt;&gt;"",'Suivi Contrat'!H6,"")</f>
        <v>43073</v>
      </c>
      <c r="V6" s="5">
        <f>IF('Suivi Contrat'!I6&lt;&gt;"",'Suivi Contrat'!I6,"")</f>
        <v>43524</v>
      </c>
      <c r="W6" s="359">
        <f ca="1">IF('Suivi Contrat'!J6&lt;&gt;"",IF('Suivi Contrat'!J6&lt;&gt;"",'Suivi Contrat'!J6,""),"")</f>
        <v>0</v>
      </c>
      <c r="X6" s="5" t="str">
        <f>IF('Suivi Contrat'!K6&lt;&gt;"",'Suivi Contrat'!K6,"")</f>
        <v>oui</v>
      </c>
      <c r="Y6" s="5">
        <f>IF('Suivi Contrat'!L6&lt;&gt;"",'Suivi Contrat'!L6,"")</f>
        <v>43284</v>
      </c>
      <c r="Z6" s="359" t="str">
        <f ca="1">IF('Suivi Contrat'!M6&lt;&gt;"",'Suivi Contrat'!M6,"")</f>
        <v/>
      </c>
      <c r="AA6" s="5" t="str">
        <f>IF('Suivi Contrat'!N6&lt;&gt;"",'Suivi Contrat'!N6,"")</f>
        <v/>
      </c>
      <c r="AB6" s="359" t="str">
        <f ca="1">IF('Suivi Contrat'!O6&lt;&gt;"",'Suivi Contrat'!O6,"")</f>
        <v/>
      </c>
      <c r="AC6" s="117" t="str">
        <f>IF('Suivi Contrat'!P6&lt;&gt;"",'Suivi Contrat'!P6,"")</f>
        <v/>
      </c>
      <c r="AD6" s="106" t="str">
        <f>IF('Suivi Paies'!F6&lt;&gt;"",'Suivi Paies'!F6,"")</f>
        <v/>
      </c>
      <c r="AE6" s="4" t="str">
        <f>IF('Suivi Paies'!G6&lt;&gt;"",'Suivi Paies'!G6,"")</f>
        <v/>
      </c>
      <c r="AF6" s="4" t="str">
        <f>IF('Suivi Paies'!H6&lt;&gt;"",'Suivi Paies'!H6,"")</f>
        <v/>
      </c>
      <c r="AG6" s="4" t="str">
        <f>IF('Suivi Paies'!I6&lt;&gt;"",'Suivi Paies'!I6,"")</f>
        <v/>
      </c>
      <c r="AH6" s="4" t="str">
        <f>IF('Suivi Paies'!J6&lt;&gt;"",'Suivi Paies'!J6,"")</f>
        <v/>
      </c>
      <c r="AI6" s="16" t="str">
        <f>IF('Suivi Paies'!K6&lt;&gt;"",'Suivi Paies'!K6,"")</f>
        <v/>
      </c>
      <c r="AJ6" s="4" t="str">
        <f>IF('Suivi Paies'!L6&lt;&gt;"",'Suivi Paies'!L6,"")</f>
        <v/>
      </c>
      <c r="AK6" s="4" t="str">
        <f>IF('Suivi Paies'!M6&lt;&gt;"",'Suivi Paies'!M6,"")</f>
        <v/>
      </c>
      <c r="AL6" s="4" t="str">
        <f ca="1">IF('Suivi Paies'!N6&lt;&gt;"",'Suivi Paies'!N6,"")</f>
        <v>oui</v>
      </c>
      <c r="AM6" s="4" t="str">
        <f ca="1">IF('Suivi Paies'!O6&lt;&gt;"",'Suivi Paies'!O6,"")</f>
        <v>non</v>
      </c>
      <c r="AN6" s="6" t="str">
        <f>IF('Suivi Paies'!P6&lt;&gt;"",'Suivi Paies'!P6,"")</f>
        <v/>
      </c>
      <c r="AO6" s="6" t="str">
        <f>IF('Suivi Paies'!Q6&lt;&gt;"",'Suivi Paies'!Q6,"")</f>
        <v/>
      </c>
      <c r="AP6" s="17" t="str">
        <f>IF('Suivi Paies'!R6&lt;&gt;"",'Suivi Paies'!R6,"")</f>
        <v/>
      </c>
      <c r="AQ6" s="107" t="str">
        <f>IF('Suivi Paies'!S6&lt;&gt;"",'Suivi Paies'!S6,"")</f>
        <v/>
      </c>
      <c r="AR6" s="97" t="str">
        <f>IF('Suivi Consultants'!F6&lt;&gt;"",'Suivi Consultants'!F6,"")</f>
        <v>bozon26@free.fr</v>
      </c>
      <c r="AS6" s="19" t="str">
        <f>IF('Suivi Consultants'!G6&lt;&gt;"",'Suivi Consultants'!G6,"")</f>
        <v/>
      </c>
    </row>
    <row r="7" spans="1:45" ht="21.65" customHeight="1" x14ac:dyDescent="0.35">
      <c r="A7" s="73" t="s">
        <v>166</v>
      </c>
      <c r="B7" s="53"/>
      <c r="C7" s="53"/>
      <c r="D7" s="59">
        <v>1</v>
      </c>
      <c r="E7" s="56"/>
      <c r="F7" s="49">
        <f>IF('Suivi Projets'!F7&lt;&gt;"",'Suivi Projets'!F7,"")</f>
        <v>1711016</v>
      </c>
      <c r="G7" s="4" t="str">
        <f>IF('Suivi Projets'!G7&lt;&gt;"",'Suivi Projets'!G7,"")</f>
        <v>Superviseur essais electrique</v>
      </c>
      <c r="H7" s="4" t="str">
        <f>IF('Suivi Projets'!H7&lt;&gt;"",'Suivi Projets'!H7,"")</f>
        <v>CLEMESSY</v>
      </c>
      <c r="I7" s="4" t="str">
        <f>IF('Suivi Projets'!I7&lt;&gt;"",'Suivi Projets'!I7,"")</f>
        <v>Batiment CCL</v>
      </c>
      <c r="J7" s="4" t="str">
        <f>IF('Suivi Projets'!J7&lt;&gt;"",'Suivi Projets'!J7,"")</f>
        <v>EPR Flamanville/Joué les Tours</v>
      </c>
      <c r="K7" s="4" t="str">
        <f>IF('Suivi Projets'!L7&lt;&gt;"",'Suivi Projets'!L7,"")</f>
        <v/>
      </c>
      <c r="L7" s="4" t="str">
        <f>IF('Suivi Projets'!M7&lt;&gt;"",'Suivi Projets'!M7,"")</f>
        <v/>
      </c>
      <c r="M7" s="4" t="str">
        <f>IF('Suivi Projets'!N7&lt;&gt;"",'Suivi Projets'!N7,"")</f>
        <v/>
      </c>
      <c r="N7" s="4" t="str">
        <f>IF('Suivi Projets'!O7&lt;&gt;"",'Suivi Projets'!O7,"")</f>
        <v/>
      </c>
      <c r="O7" s="4" t="str">
        <f>IF('Suivi Projets'!P7&lt;&gt;"",'Suivi Projets'!P7,"")</f>
        <v/>
      </c>
      <c r="P7" s="5" t="str">
        <f>IF('Suivi Projets'!Q7&lt;&gt;"",'Suivi Projets'!Q7,"")</f>
        <v>Non cadre</v>
      </c>
      <c r="Q7" s="94" t="str">
        <f>IF('Suivi Projets'!R7&lt;&gt;"",'Suivi Projets'!R7,"")</f>
        <v>CDIC</v>
      </c>
      <c r="R7" s="104" t="str">
        <f>IF('Suivi Commandes'!F7&lt;&gt;"",'Suivi Commandes'!F7,"")</f>
        <v/>
      </c>
      <c r="S7" s="340" t="str">
        <f>IF('Suivi Commandes'!G7&lt;&gt;"",'Suivi Commandes'!G7,"")</f>
        <v/>
      </c>
      <c r="T7" s="28" t="str">
        <f ca="1">IF('Suivi Commandes'!H7&lt;&gt;"",'Suivi Commandes'!H7,"")</f>
        <v/>
      </c>
      <c r="U7" s="106">
        <f>IF('Suivi Contrat'!H7&lt;&gt;"",'Suivi Contrat'!H7,"")</f>
        <v>43087</v>
      </c>
      <c r="V7" s="5">
        <f>IF('Suivi Contrat'!I7&lt;&gt;"",'Suivi Contrat'!I7,"")</f>
        <v>43465</v>
      </c>
      <c r="W7" s="359">
        <f ca="1">IF('Suivi Contrat'!J7&lt;&gt;"",IF('Suivi Contrat'!J7&lt;&gt;"",'Suivi Contrat'!J7,""),"")</f>
        <v>0</v>
      </c>
      <c r="X7" s="5" t="str">
        <f>IF('Suivi Contrat'!K7&lt;&gt;"",'Suivi Contrat'!K7,"")</f>
        <v>oui</v>
      </c>
      <c r="Y7" s="5">
        <f>IF('Suivi Contrat'!L7&lt;&gt;"",'Suivi Contrat'!L7,"")</f>
        <v>43207</v>
      </c>
      <c r="Z7" s="359" t="str">
        <f ca="1">IF('Suivi Contrat'!M7&lt;&gt;"",'Suivi Contrat'!M7,"")</f>
        <v/>
      </c>
      <c r="AA7" s="5" t="str">
        <f>IF('Suivi Contrat'!N7&lt;&gt;"",'Suivi Contrat'!N7,"")</f>
        <v/>
      </c>
      <c r="AB7" s="359" t="str">
        <f ca="1">IF('Suivi Contrat'!O7&lt;&gt;"",'Suivi Contrat'!O7,"")</f>
        <v/>
      </c>
      <c r="AC7" s="117" t="str">
        <f>IF('Suivi Contrat'!P7&lt;&gt;"",'Suivi Contrat'!P7,"")</f>
        <v>En attente prolongation</v>
      </c>
      <c r="AD7" s="106" t="str">
        <f>IF('Suivi Paies'!F7&lt;&gt;"",'Suivi Paies'!F7,"")</f>
        <v/>
      </c>
      <c r="AE7" s="4" t="str">
        <f>IF('Suivi Paies'!G7&lt;&gt;"",'Suivi Paies'!G7,"")</f>
        <v/>
      </c>
      <c r="AF7" s="4" t="str">
        <f>IF('Suivi Paies'!H7&lt;&gt;"",'Suivi Paies'!H7,"")</f>
        <v/>
      </c>
      <c r="AG7" s="4" t="str">
        <f>IF('Suivi Paies'!I7&lt;&gt;"",'Suivi Paies'!I7,"")</f>
        <v/>
      </c>
      <c r="AH7" s="4" t="str">
        <f>IF('Suivi Paies'!J7&lt;&gt;"",'Suivi Paies'!J7,"")</f>
        <v/>
      </c>
      <c r="AI7" s="16" t="str">
        <f>IF('Suivi Paies'!K7&lt;&gt;"",'Suivi Paies'!K7,"")</f>
        <v/>
      </c>
      <c r="AJ7" s="4" t="str">
        <f>IF('Suivi Paies'!L7&lt;&gt;"",'Suivi Paies'!L7,"")</f>
        <v/>
      </c>
      <c r="AK7" s="4" t="str">
        <f>IF('Suivi Paies'!M7&lt;&gt;"",'Suivi Paies'!M7,"")</f>
        <v/>
      </c>
      <c r="AL7" s="4" t="str">
        <f ca="1">IF('Suivi Paies'!N7&lt;&gt;"",'Suivi Paies'!N7,"")</f>
        <v>oui</v>
      </c>
      <c r="AM7" s="4" t="str">
        <f ca="1">IF('Suivi Paies'!O7&lt;&gt;"",'Suivi Paies'!O7,"")</f>
        <v>non</v>
      </c>
      <c r="AN7" s="6" t="str">
        <f>IF('Suivi Paies'!P7&lt;&gt;"",'Suivi Paies'!P7,"")</f>
        <v/>
      </c>
      <c r="AO7" s="6" t="str">
        <f>IF('Suivi Paies'!Q7&lt;&gt;"",'Suivi Paies'!Q7,"")</f>
        <v/>
      </c>
      <c r="AP7" s="17" t="str">
        <f>IF('Suivi Paies'!R7&lt;&gt;"",'Suivi Paies'!R7,"")</f>
        <v/>
      </c>
      <c r="AQ7" s="107" t="str">
        <f>IF('Suivi Paies'!S7&lt;&gt;"",'Suivi Paies'!S7,"")</f>
        <v xml:space="preserve">X </v>
      </c>
      <c r="AR7" s="97" t="str">
        <f>IF('Suivi Consultants'!F7&lt;&gt;"",'Suivi Consultants'!F7,"")</f>
        <v>Guillaume BLANCHET &lt;blanchet.william@hotmail.fr&gt;</v>
      </c>
      <c r="AS7" s="19" t="str">
        <f>IF('Suivi Consultants'!G7&lt;&gt;"",'Suivi Consultants'!G7,"")</f>
        <v/>
      </c>
    </row>
    <row r="8" spans="1:45" ht="16.149999999999999" customHeight="1" x14ac:dyDescent="0.35">
      <c r="A8" s="73" t="s">
        <v>214</v>
      </c>
      <c r="B8" s="53"/>
      <c r="C8" s="53"/>
      <c r="D8" s="59">
        <v>1</v>
      </c>
      <c r="E8" s="56"/>
      <c r="F8" s="49">
        <f>IF('Suivi Projets'!F8&lt;&gt;"",'Suivi Projets'!F8,"")</f>
        <v>1803042</v>
      </c>
      <c r="G8" s="4" t="str">
        <f>IF('Suivi Projets'!G8&lt;&gt;"",'Suivi Projets'!G8,"")</f>
        <v>Chargé d'essais auxiliaire</v>
      </c>
      <c r="H8" s="4" t="str">
        <f>IF('Suivi Projets'!H8&lt;&gt;"",'Suivi Projets'!H8,"")</f>
        <v>CLEMESSY</v>
      </c>
      <c r="I8" s="4" t="str">
        <f>IF('Suivi Projets'!I8&lt;&gt;"",'Suivi Projets'!I8,"")</f>
        <v>DUS</v>
      </c>
      <c r="J8" s="4" t="str">
        <f>IF('Suivi Projets'!J8&lt;&gt;"",'Suivi Projets'!J8,"")</f>
        <v>Bugey+Cruas</v>
      </c>
      <c r="K8" s="4" t="str">
        <f>IF('Suivi Projets'!L8&lt;&gt;"",'Suivi Projets'!L8,"")</f>
        <v/>
      </c>
      <c r="L8" s="4" t="str">
        <f>IF('Suivi Projets'!M8&lt;&gt;"",'Suivi Projets'!M8,"")</f>
        <v/>
      </c>
      <c r="M8" s="4" t="str">
        <f>IF('Suivi Projets'!N8&lt;&gt;"",'Suivi Projets'!N8,"")</f>
        <v/>
      </c>
      <c r="N8" s="4" t="str">
        <f>IF('Suivi Projets'!O8&lt;&gt;"",'Suivi Projets'!O8,"")</f>
        <v/>
      </c>
      <c r="O8" s="4" t="str">
        <f>IF('Suivi Projets'!P8&lt;&gt;"",'Suivi Projets'!P8,"")</f>
        <v/>
      </c>
      <c r="P8" s="5" t="str">
        <f>IF('Suivi Projets'!Q8&lt;&gt;"",'Suivi Projets'!Q8,"")</f>
        <v>Cadre</v>
      </c>
      <c r="Q8" s="94" t="str">
        <f>IF('Suivi Projets'!R8&lt;&gt;"",'Suivi Projets'!R8,"")</f>
        <v>CDIC</v>
      </c>
      <c r="R8" s="104" t="str">
        <f>IF('Suivi Commandes'!F8&lt;&gt;"",'Suivi Commandes'!F8,"")</f>
        <v/>
      </c>
      <c r="S8" s="9" t="str">
        <f>IF('Suivi Commandes'!G8&lt;&gt;"",'Suivi Commandes'!G8,"")</f>
        <v/>
      </c>
      <c r="T8" s="28" t="str">
        <f ca="1">IF('Suivi Commandes'!H8&lt;&gt;"",'Suivi Commandes'!H8,"")</f>
        <v/>
      </c>
      <c r="U8" s="106">
        <f>IF('Suivi Contrat'!H8&lt;&gt;"",'Suivi Contrat'!H8,"")</f>
        <v>43194</v>
      </c>
      <c r="V8" s="5">
        <f>IF('Suivi Contrat'!I8&lt;&gt;"",'Suivi Contrat'!I8,"")</f>
        <v>43554</v>
      </c>
      <c r="W8" s="359">
        <f ca="1">IF('Suivi Contrat'!J8&lt;&gt;"",IF('Suivi Contrat'!J8&lt;&gt;"",'Suivi Contrat'!J8,""),"")</f>
        <v>0</v>
      </c>
      <c r="X8" s="5" t="str">
        <f>IF('Suivi Contrat'!K8&lt;&gt;"",'Suivi Contrat'!K8,"")</f>
        <v>oui</v>
      </c>
      <c r="Y8" s="5">
        <f>IF('Suivi Contrat'!L8&lt;&gt;"",'Suivi Contrat'!L8,"")</f>
        <v>43412</v>
      </c>
      <c r="Z8" s="359" t="str">
        <f ca="1">IF('Suivi Contrat'!M8&lt;&gt;"",'Suivi Contrat'!M8,"")</f>
        <v/>
      </c>
      <c r="AA8" s="5" t="str">
        <f>IF('Suivi Contrat'!N8&lt;&gt;"",'Suivi Contrat'!N8,"")</f>
        <v/>
      </c>
      <c r="AB8" s="359" t="str">
        <f ca="1">IF('Suivi Contrat'!O8&lt;&gt;"",'Suivi Contrat'!O8,"")</f>
        <v/>
      </c>
      <c r="AC8" s="117" t="str">
        <f>IF('Suivi Contrat'!P8&lt;&gt;"",'Suivi Contrat'!P8,"")</f>
        <v/>
      </c>
      <c r="AD8" s="106" t="str">
        <f>IF('Suivi Paies'!F8&lt;&gt;"",'Suivi Paies'!F8,"")</f>
        <v/>
      </c>
      <c r="AE8" s="4" t="str">
        <f>IF('Suivi Paies'!G8&lt;&gt;"",'Suivi Paies'!G8,"")</f>
        <v/>
      </c>
      <c r="AF8" s="4" t="str">
        <f>IF('Suivi Paies'!H8&lt;&gt;"",'Suivi Paies'!H8,"")</f>
        <v/>
      </c>
      <c r="AG8" s="4" t="str">
        <f>IF('Suivi Paies'!I8&lt;&gt;"",'Suivi Paies'!I8,"")</f>
        <v/>
      </c>
      <c r="AH8" s="4" t="str">
        <f>IF('Suivi Paies'!J8&lt;&gt;"",'Suivi Paies'!J8,"")</f>
        <v/>
      </c>
      <c r="AI8" s="16" t="str">
        <f>IF('Suivi Paies'!K8&lt;&gt;"",'Suivi Paies'!K8,"")</f>
        <v/>
      </c>
      <c r="AJ8" s="4" t="str">
        <f>IF('Suivi Paies'!L8&lt;&gt;"",'Suivi Paies'!L8,"")</f>
        <v/>
      </c>
      <c r="AK8" s="4" t="str">
        <f>IF('Suivi Paies'!M8&lt;&gt;"",'Suivi Paies'!M8,"")</f>
        <v/>
      </c>
      <c r="AL8" s="4" t="str">
        <f ca="1">IF('Suivi Paies'!N8&lt;&gt;"",'Suivi Paies'!N8,"")</f>
        <v>oui</v>
      </c>
      <c r="AM8" s="4" t="str">
        <f ca="1">IF('Suivi Paies'!O8&lt;&gt;"",'Suivi Paies'!O8,"")</f>
        <v>non</v>
      </c>
      <c r="AN8" s="6" t="str">
        <f>IF('Suivi Paies'!P8&lt;&gt;"",'Suivi Paies'!P8,"")</f>
        <v/>
      </c>
      <c r="AO8" s="6" t="str">
        <f>IF('Suivi Paies'!Q8&lt;&gt;"",'Suivi Paies'!Q8,"")</f>
        <v/>
      </c>
      <c r="AP8" s="17" t="str">
        <f>IF('Suivi Paies'!R8&lt;&gt;"",'Suivi Paies'!R8,"")</f>
        <v/>
      </c>
      <c r="AQ8" s="107" t="str">
        <f>IF('Suivi Paies'!S8&lt;&gt;"",'Suivi Paies'!S8,"")</f>
        <v>X</v>
      </c>
      <c r="AR8" s="97" t="str">
        <f>IF('Suivi Consultants'!F8&lt;&gt;"",'Suivi Consultants'!F8,"")</f>
        <v>houari bouchentouf &lt;houaribouchentouf@gmail.com&gt;</v>
      </c>
      <c r="AS8" s="19" t="str">
        <f>IF('Suivi Consultants'!G8&lt;&gt;"",'Suivi Consultants'!G8,"")</f>
        <v/>
      </c>
    </row>
    <row r="9" spans="1:45" x14ac:dyDescent="0.35">
      <c r="A9" s="67" t="s">
        <v>88</v>
      </c>
      <c r="B9" s="61">
        <v>1</v>
      </c>
      <c r="C9" s="53"/>
      <c r="D9" s="45"/>
      <c r="E9" s="56"/>
      <c r="F9" s="49">
        <f>IF('Suivi Projets'!F9&lt;&gt;"",'Suivi Projets'!F9,"")</f>
        <v>1612005</v>
      </c>
      <c r="G9" s="4" t="str">
        <f>IF('Suivi Projets'!G9&lt;&gt;"",'Suivi Projets'!G9,"")</f>
        <v>Chargé de suivi tuyauterie</v>
      </c>
      <c r="H9" s="4" t="str">
        <f>IF('Suivi Projets'!H9&lt;&gt;"",'Suivi Projets'!H9,"")</f>
        <v>EDF</v>
      </c>
      <c r="I9" s="3" t="str">
        <f>IF('Suivi Projets'!I9&lt;&gt;"",'Suivi Projets'!I9,"")</f>
        <v>EPR FA3</v>
      </c>
      <c r="J9" s="4" t="str">
        <f>IF('Suivi Projets'!J9&lt;&gt;"",'Suivi Projets'!J9,"")</f>
        <v>Flamanville</v>
      </c>
      <c r="K9" s="4" t="str">
        <f>IF('Suivi Projets'!L9&lt;&gt;"",'Suivi Projets'!L9,"")</f>
        <v/>
      </c>
      <c r="L9" s="4" t="str">
        <f>IF('Suivi Projets'!M9&lt;&gt;"",'Suivi Projets'!M9,"")</f>
        <v/>
      </c>
      <c r="M9" s="4" t="str">
        <f>IF('Suivi Projets'!N9&lt;&gt;"",'Suivi Projets'!N9,"")</f>
        <v/>
      </c>
      <c r="N9" s="4" t="str">
        <f>IF('Suivi Projets'!O9&lt;&gt;"",'Suivi Projets'!O9,"")</f>
        <v/>
      </c>
      <c r="O9" s="4" t="str">
        <f>IF('Suivi Projets'!P9&lt;&gt;"",'Suivi Projets'!P9,"")</f>
        <v/>
      </c>
      <c r="P9" s="4" t="str">
        <f>IF('Suivi Projets'!Q9&lt;&gt;"",'Suivi Projets'!Q9,"")</f>
        <v>Cadre</v>
      </c>
      <c r="Q9" s="101" t="str">
        <f>IF('Suivi Projets'!R9&lt;&gt;"",'Suivi Projets'!R9,"")</f>
        <v>CDIC</v>
      </c>
      <c r="R9" s="106" t="str">
        <f>IF('Suivi Commandes'!F9&lt;&gt;"",'Suivi Commandes'!F9,"")</f>
        <v/>
      </c>
      <c r="S9" s="5" t="str">
        <f>IF('Suivi Commandes'!G9&lt;&gt;"",'Suivi Commandes'!G9,"")</f>
        <v/>
      </c>
      <c r="T9" s="7" t="str">
        <f ca="1">IF('Suivi Commandes'!H9&lt;&gt;"",'Suivi Commandes'!H9,"")</f>
        <v/>
      </c>
      <c r="U9" s="106">
        <f>IF('Suivi Contrat'!H9&lt;&gt;"",'Suivi Contrat'!H9,"")</f>
        <v>42716</v>
      </c>
      <c r="V9" s="5">
        <f>IF('Suivi Contrat'!I9&lt;&gt;"",'Suivi Contrat'!I9,"")</f>
        <v>43465</v>
      </c>
      <c r="W9" s="359">
        <f ca="1">IF('Suivi Contrat'!J9&lt;&gt;"",IF('Suivi Contrat'!J9&lt;&gt;"",'Suivi Contrat'!J9,""),"")</f>
        <v>0</v>
      </c>
      <c r="X9" s="5" t="str">
        <f>IF('Suivi Contrat'!K9&lt;&gt;"",'Suivi Contrat'!K9,"")</f>
        <v>oui</v>
      </c>
      <c r="Y9" s="5">
        <f>IF('Suivi Contrat'!L9&lt;&gt;"",'Suivi Contrat'!L9,"")</f>
        <v>42927</v>
      </c>
      <c r="Z9" s="359" t="str">
        <f ca="1">IF('Suivi Contrat'!M9&lt;&gt;"",'Suivi Contrat'!M9,"")</f>
        <v/>
      </c>
      <c r="AA9" s="5" t="str">
        <f>IF('Suivi Contrat'!N9&lt;&gt;"",'Suivi Contrat'!N9,"")</f>
        <v/>
      </c>
      <c r="AB9" s="359" t="str">
        <f ca="1">IF('Suivi Contrat'!O9&lt;&gt;"",'Suivi Contrat'!O9,"")</f>
        <v/>
      </c>
      <c r="AC9" s="116" t="str">
        <f>IF('Suivi Contrat'!P9&lt;&gt;"",'Suivi Contrat'!P9,"")</f>
        <v>procédure ok</v>
      </c>
      <c r="AD9" s="104" t="str">
        <f>IF('Suivi Paies'!F9&lt;&gt;"",'Suivi Paies'!F9,"")</f>
        <v/>
      </c>
      <c r="AE9" s="4" t="str">
        <f>IF('Suivi Paies'!G9&lt;&gt;"",'Suivi Paies'!G9,"")</f>
        <v/>
      </c>
      <c r="AF9" s="4" t="str">
        <f>IF('Suivi Paies'!H9&lt;&gt;"",'Suivi Paies'!H9,"")</f>
        <v/>
      </c>
      <c r="AG9" s="4" t="str">
        <f>IF('Suivi Paies'!I9&lt;&gt;"",'Suivi Paies'!I9,"")</f>
        <v/>
      </c>
      <c r="AH9" s="4" t="str">
        <f>IF('Suivi Paies'!J9&lt;&gt;"",'Suivi Paies'!J9,"")</f>
        <v/>
      </c>
      <c r="AI9" s="4" t="str">
        <f>IF('Suivi Paies'!K9&lt;&gt;"",'Suivi Paies'!K9,"")</f>
        <v/>
      </c>
      <c r="AJ9" s="4" t="str">
        <f>IF('Suivi Paies'!L9&lt;&gt;"",'Suivi Paies'!L9,"")</f>
        <v/>
      </c>
      <c r="AK9" s="4" t="str">
        <f>IF('Suivi Paies'!M9&lt;&gt;"",'Suivi Paies'!M9,"")</f>
        <v/>
      </c>
      <c r="AL9" s="4" t="str">
        <f ca="1">IF('Suivi Paies'!N9&lt;&gt;"",'Suivi Paies'!N9,"")</f>
        <v>oui</v>
      </c>
      <c r="AM9" s="4" t="str">
        <f ca="1">IF('Suivi Paies'!O9&lt;&gt;"",'Suivi Paies'!O9,"")</f>
        <v>non</v>
      </c>
      <c r="AN9" s="6" t="str">
        <f>IF('Suivi Paies'!P9&lt;&gt;"",'Suivi Paies'!P9,"")</f>
        <v/>
      </c>
      <c r="AO9" s="6" t="str">
        <f>IF('Suivi Paies'!Q9&lt;&gt;"",'Suivi Paies'!Q9,"")</f>
        <v/>
      </c>
      <c r="AP9" s="4" t="str">
        <f>IF('Suivi Paies'!R9&lt;&gt;"",'Suivi Paies'!R9,"")</f>
        <v/>
      </c>
      <c r="AQ9" s="108" t="str">
        <f>IF('Suivi Paies'!S9&lt;&gt;"",'Suivi Paies'!S9,"")</f>
        <v xml:space="preserve">X </v>
      </c>
      <c r="AR9" s="97" t="str">
        <f>IF('Suivi Consultants'!F9&lt;&gt;"",'Suivi Consultants'!F9,"")</f>
        <v>ericbouhet7@gmail.com</v>
      </c>
      <c r="AS9" s="7" t="str">
        <f>IF('Suivi Consultants'!G9&lt;&gt;"",'Suivi Consultants'!G9,"")</f>
        <v/>
      </c>
    </row>
    <row r="10" spans="1:45" x14ac:dyDescent="0.35">
      <c r="A10" s="68" t="s">
        <v>31</v>
      </c>
      <c r="B10" s="61">
        <v>1</v>
      </c>
      <c r="C10" s="53"/>
      <c r="D10" s="45"/>
      <c r="E10" s="56"/>
      <c r="F10" s="49">
        <f>IF('Suivi Projets'!F10&lt;&gt;"",'Suivi Projets'!F10,"")</f>
        <v>1701055</v>
      </c>
      <c r="G10" s="4" t="str">
        <f>IF('Suivi Projets'!G10&lt;&gt;"",'Suivi Projets'!G10,"")</f>
        <v>Coordinateur trav aux GC</v>
      </c>
      <c r="H10" s="4" t="str">
        <f>IF('Suivi Projets'!H10&lt;&gt;"",'Suivi Projets'!H10,"")</f>
        <v>SIEMENS NV</v>
      </c>
      <c r="I10" s="4" t="str">
        <f>IF('Suivi Projets'!I10&lt;&gt;"",'Suivi Projets'!I10,"")</f>
        <v>GBL3</v>
      </c>
      <c r="J10" s="4" t="str">
        <f>IF('Suivi Projets'!J10&lt;&gt;"",'Suivi Projets'!J10,"")</f>
        <v>Monge - Belgique</v>
      </c>
      <c r="K10" s="4" t="str">
        <f>IF('Suivi Projets'!L10&lt;&gt;"",'Suivi Projets'!L10,"")</f>
        <v/>
      </c>
      <c r="L10" s="4" t="str">
        <f>IF('Suivi Projets'!M10&lt;&gt;"",'Suivi Projets'!M10,"")</f>
        <v/>
      </c>
      <c r="M10" s="4" t="str">
        <f>IF('Suivi Projets'!N10&lt;&gt;"",'Suivi Projets'!N10,"")</f>
        <v/>
      </c>
      <c r="N10" s="4" t="str">
        <f>IF('Suivi Projets'!O10&lt;&gt;"",'Suivi Projets'!O10,"")</f>
        <v/>
      </c>
      <c r="O10" s="4" t="str">
        <f>IF('Suivi Projets'!P10&lt;&gt;"",'Suivi Projets'!P10,"")</f>
        <v/>
      </c>
      <c r="P10" s="4" t="str">
        <f>IF('Suivi Projets'!Q10&lt;&gt;"",'Suivi Projets'!Q10,"")</f>
        <v>Cadre</v>
      </c>
      <c r="Q10" s="101" t="str">
        <f>IF('Suivi Projets'!R10&lt;&gt;"",'Suivi Projets'!R10,"")</f>
        <v>CDIC</v>
      </c>
      <c r="R10" s="106" t="str">
        <f>IF('Suivi Commandes'!F10&lt;&gt;"",'Suivi Commandes'!F10,"")</f>
        <v/>
      </c>
      <c r="S10" s="5" t="str">
        <f>IF('Suivi Commandes'!G10&lt;&gt;"",'Suivi Commandes'!G10,"")</f>
        <v/>
      </c>
      <c r="T10" s="7" t="str">
        <f ca="1">IF('Suivi Commandes'!H10&lt;&gt;"",'Suivi Commandes'!H10,"")</f>
        <v/>
      </c>
      <c r="U10" s="106">
        <f>IF('Suivi Contrat'!H10&lt;&gt;"",'Suivi Contrat'!H10,"")</f>
        <v>42779</v>
      </c>
      <c r="V10" s="5">
        <f>IF('Suivi Contrat'!I10&lt;&gt;"",'Suivi Contrat'!I10,"")</f>
        <v>43434</v>
      </c>
      <c r="W10" s="359">
        <f ca="1">IF('Suivi Contrat'!J10&lt;&gt;"",IF('Suivi Contrat'!J10&lt;&gt;"",'Suivi Contrat'!J10,""),"")</f>
        <v>0</v>
      </c>
      <c r="X10" s="5" t="str">
        <f>IF('Suivi Contrat'!K10&lt;&gt;"",'Suivi Contrat'!K10,"")</f>
        <v>oui</v>
      </c>
      <c r="Y10" s="5">
        <f>IF('Suivi Contrat'!L10&lt;&gt;"",'Suivi Contrat'!L10,"")</f>
        <v>42898</v>
      </c>
      <c r="Z10" s="359" t="str">
        <f ca="1">IF('Suivi Contrat'!M10&lt;&gt;"",'Suivi Contrat'!M10,"")</f>
        <v/>
      </c>
      <c r="AA10" s="5" t="str">
        <f>IF('Suivi Contrat'!N10&lt;&gt;"",'Suivi Contrat'!N10,"")</f>
        <v/>
      </c>
      <c r="AB10" s="359" t="str">
        <f ca="1">IF('Suivi Contrat'!O10&lt;&gt;"",'Suivi Contrat'!O10,"")</f>
        <v/>
      </c>
      <c r="AC10" s="7" t="str">
        <f>IF('Suivi Contrat'!P10&lt;&gt;"",'Suivi Contrat'!P10,"")</f>
        <v>??</v>
      </c>
      <c r="AD10" s="15" t="str">
        <f>IF('Suivi Paies'!F10&lt;&gt;"",'Suivi Paies'!F10,"")</f>
        <v/>
      </c>
      <c r="AE10" s="4" t="str">
        <f>IF('Suivi Paies'!G10&lt;&gt;"",'Suivi Paies'!G10,"")</f>
        <v/>
      </c>
      <c r="AF10" s="4" t="str">
        <f>IF('Suivi Paies'!H10&lt;&gt;"",'Suivi Paies'!H10,"")</f>
        <v/>
      </c>
      <c r="AG10" s="4" t="str">
        <f>IF('Suivi Paies'!I10&lt;&gt;"",'Suivi Paies'!I10,"")</f>
        <v/>
      </c>
      <c r="AH10" s="4" t="str">
        <f>IF('Suivi Paies'!J10&lt;&gt;"",'Suivi Paies'!J10,"")</f>
        <v/>
      </c>
      <c r="AI10" s="4" t="str">
        <f>IF('Suivi Paies'!K10&lt;&gt;"",'Suivi Paies'!K10,"")</f>
        <v/>
      </c>
      <c r="AJ10" s="20" t="str">
        <f>IF('Suivi Paies'!L10&lt;&gt;"",'Suivi Paies'!L10,"")</f>
        <v/>
      </c>
      <c r="AK10" s="4" t="str">
        <f>IF('Suivi Paies'!M10&lt;&gt;"",'Suivi Paies'!M10,"")</f>
        <v/>
      </c>
      <c r="AL10" s="4" t="str">
        <f ca="1">IF('Suivi Paies'!N10&lt;&gt;"",'Suivi Paies'!N10,"")</f>
        <v>oui</v>
      </c>
      <c r="AM10" s="4" t="str">
        <f ca="1">IF('Suivi Paies'!O10&lt;&gt;"",'Suivi Paies'!O10,"")</f>
        <v>non</v>
      </c>
      <c r="AN10" s="6" t="str">
        <f>IF('Suivi Paies'!P10&lt;&gt;"",'Suivi Paies'!P10,"")</f>
        <v/>
      </c>
      <c r="AO10" s="6" t="str">
        <f>IF('Suivi Paies'!Q10&lt;&gt;"",'Suivi Paies'!Q10,"")</f>
        <v/>
      </c>
      <c r="AP10" s="4" t="str">
        <f>IF('Suivi Paies'!R10&lt;&gt;"",'Suivi Paies'!R10,"")</f>
        <v/>
      </c>
      <c r="AQ10" s="108" t="str">
        <f>IF('Suivi Paies'!S10&lt;&gt;"",'Suivi Paies'!S10,"")</f>
        <v>X</v>
      </c>
      <c r="AR10" s="97" t="str">
        <f>IF('Suivi Consultants'!F10&lt;&gt;"",'Suivi Consultants'!F10,"")</f>
        <v>pjmbruchet03@gmail.com</v>
      </c>
      <c r="AS10" s="7" t="str">
        <f>IF('Suivi Consultants'!G10&lt;&gt;"",'Suivi Consultants'!G10,"")</f>
        <v/>
      </c>
    </row>
    <row r="11" spans="1:45" ht="23.15" customHeight="1" x14ac:dyDescent="0.35">
      <c r="A11" s="75" t="s">
        <v>142</v>
      </c>
      <c r="B11" s="53"/>
      <c r="C11" s="53"/>
      <c r="D11" s="59">
        <v>1</v>
      </c>
      <c r="E11" s="56"/>
      <c r="F11" s="49">
        <f>IF('Suivi Projets'!F11&lt;&gt;"",'Suivi Projets'!F11,"")</f>
        <v>1709027</v>
      </c>
      <c r="G11" s="4" t="str">
        <f>IF('Suivi Projets'!G11&lt;&gt;"",'Suivi Projets'!G11,"")</f>
        <v>Assistant à maitrise d'œuvre</v>
      </c>
      <c r="H11" s="4" t="str">
        <f>IF('Suivi Projets'!H11&lt;&gt;"",'Suivi Projets'!H11,"")</f>
        <v>RATP</v>
      </c>
      <c r="I11" s="4" t="str">
        <f>IF('Suivi Projets'!I11&lt;&gt;"",'Suivi Projets'!I11,"")</f>
        <v>SYSTEMES COURANTS FAIBLES</v>
      </c>
      <c r="J11" s="4" t="str">
        <f>IF('Suivi Projets'!J11&lt;&gt;"",'Suivi Projets'!J11,"")</f>
        <v>Fontenay-sous-Bois</v>
      </c>
      <c r="K11" s="4" t="str">
        <f>IF('Suivi Projets'!L11&lt;&gt;"",'Suivi Projets'!L11,"")</f>
        <v/>
      </c>
      <c r="L11" s="4" t="str">
        <f>IF('Suivi Projets'!M11&lt;&gt;"",'Suivi Projets'!M11,"")</f>
        <v/>
      </c>
      <c r="M11" s="4" t="str">
        <f>IF('Suivi Projets'!N11&lt;&gt;"",'Suivi Projets'!N11,"")</f>
        <v/>
      </c>
      <c r="N11" s="4" t="str">
        <f>IF('Suivi Projets'!O11&lt;&gt;"",'Suivi Projets'!O11,"")</f>
        <v/>
      </c>
      <c r="O11" s="4" t="str">
        <f>IF('Suivi Projets'!P11&lt;&gt;"",'Suivi Projets'!P11,"")</f>
        <v/>
      </c>
      <c r="P11" s="5" t="str">
        <f>IF('Suivi Projets'!Q11&lt;&gt;"",'Suivi Projets'!Q11,"")</f>
        <v>Cadre</v>
      </c>
      <c r="Q11" s="94" t="str">
        <f>IF('Suivi Projets'!R11&lt;&gt;"",'Suivi Projets'!R11,"")</f>
        <v>CDIC</v>
      </c>
      <c r="R11" s="104" t="str">
        <f>IF('Suivi Commandes'!F11&lt;&gt;"",'Suivi Commandes'!F11,"")</f>
        <v/>
      </c>
      <c r="S11" s="9" t="str">
        <f>IF('Suivi Commandes'!G11&lt;&gt;"",'Suivi Commandes'!G11,"")</f>
        <v/>
      </c>
      <c r="T11" s="28" t="str">
        <f ca="1">IF('Suivi Commandes'!H11&lt;&gt;"",'Suivi Commandes'!H11,"")</f>
        <v/>
      </c>
      <c r="U11" s="106">
        <f>IF('Suivi Contrat'!H11&lt;&gt;"",'Suivi Contrat'!H11,"")</f>
        <v>42996</v>
      </c>
      <c r="V11" s="5">
        <f>IF('Suivi Contrat'!I11&lt;&gt;"",'Suivi Contrat'!I11,"")</f>
        <v>43434</v>
      </c>
      <c r="W11" s="359">
        <f ca="1">IF('Suivi Contrat'!J11&lt;&gt;"",IF('Suivi Contrat'!J11&lt;&gt;"",'Suivi Contrat'!J11,""),"")</f>
        <v>0</v>
      </c>
      <c r="X11" s="5" t="str">
        <f>IF('Suivi Contrat'!K11&lt;&gt;"",'Suivi Contrat'!K11,"")</f>
        <v>oui</v>
      </c>
      <c r="Y11" s="5">
        <f>IF('Suivi Contrat'!L11&lt;&gt;"",'Suivi Contrat'!L11,"")</f>
        <v>43207</v>
      </c>
      <c r="Z11" s="359" t="str">
        <f ca="1">IF('Suivi Contrat'!M11&lt;&gt;"",'Suivi Contrat'!M11,"")</f>
        <v/>
      </c>
      <c r="AA11" s="5" t="str">
        <f>IF('Suivi Contrat'!N11&lt;&gt;"",'Suivi Contrat'!N11,"")</f>
        <v/>
      </c>
      <c r="AB11" s="359" t="str">
        <f ca="1">IF('Suivi Contrat'!O11&lt;&gt;"",'Suivi Contrat'!O11,"")</f>
        <v/>
      </c>
      <c r="AC11" s="117" t="str">
        <f>IF('Suivi Contrat'!P11&lt;&gt;"",'Suivi Contrat'!P11,"")</f>
        <v>démission au 30/11/2018</v>
      </c>
      <c r="AD11" s="106" t="str">
        <f>IF('Suivi Paies'!F11&lt;&gt;"",'Suivi Paies'!F11,"")</f>
        <v/>
      </c>
      <c r="AE11" s="4" t="str">
        <f>IF('Suivi Paies'!G11&lt;&gt;"",'Suivi Paies'!G11,"")</f>
        <v/>
      </c>
      <c r="AF11" s="4" t="str">
        <f>IF('Suivi Paies'!H11&lt;&gt;"",'Suivi Paies'!H11,"")</f>
        <v/>
      </c>
      <c r="AG11" s="4" t="str">
        <f>IF('Suivi Paies'!I11&lt;&gt;"",'Suivi Paies'!I11,"")</f>
        <v/>
      </c>
      <c r="AH11" s="4" t="str">
        <f>IF('Suivi Paies'!J11&lt;&gt;"",'Suivi Paies'!J11,"")</f>
        <v/>
      </c>
      <c r="AI11" s="16" t="str">
        <f>IF('Suivi Paies'!K11&lt;&gt;"",'Suivi Paies'!K11,"")</f>
        <v/>
      </c>
      <c r="AJ11" s="4" t="str">
        <f>IF('Suivi Paies'!L11&lt;&gt;"",'Suivi Paies'!L11,"")</f>
        <v/>
      </c>
      <c r="AK11" s="4" t="str">
        <f>IF('Suivi Paies'!M11&lt;&gt;"",'Suivi Paies'!M11,"")</f>
        <v/>
      </c>
      <c r="AL11" s="4" t="str">
        <f ca="1">IF('Suivi Paies'!N11&lt;&gt;"",'Suivi Paies'!N11,"")</f>
        <v>oui</v>
      </c>
      <c r="AM11" s="4" t="str">
        <f ca="1">IF('Suivi Paies'!O11&lt;&gt;"",'Suivi Paies'!O11,"")</f>
        <v>non</v>
      </c>
      <c r="AN11" s="6" t="str">
        <f>IF('Suivi Paies'!P11&lt;&gt;"",'Suivi Paies'!P11,"")</f>
        <v/>
      </c>
      <c r="AO11" s="6" t="str">
        <f>IF('Suivi Paies'!Q11&lt;&gt;"",'Suivi Paies'!Q11,"")</f>
        <v/>
      </c>
      <c r="AP11" s="17" t="str">
        <f>IF('Suivi Paies'!R11&lt;&gt;"",'Suivi Paies'!R11,"")</f>
        <v/>
      </c>
      <c r="AQ11" s="107" t="str">
        <f>IF('Suivi Paies'!S11&lt;&gt;"",'Suivi Paies'!S11,"")</f>
        <v>X (ne pas envoyer par courrier)</v>
      </c>
      <c r="AR11" s="97" t="str">
        <f>IF('Suivi Consultants'!F11&lt;&gt;"",'Suivi Consultants'!F11,"")</f>
        <v>caronpascal@live.fr</v>
      </c>
      <c r="AS11" s="19" t="str">
        <f>IF('Suivi Consultants'!G11&lt;&gt;"",'Suivi Consultants'!G11,"")</f>
        <v/>
      </c>
    </row>
    <row r="12" spans="1:45" x14ac:dyDescent="0.35">
      <c r="A12" s="67" t="s">
        <v>133</v>
      </c>
      <c r="B12" s="61">
        <v>1</v>
      </c>
      <c r="C12" s="53"/>
      <c r="D12" s="45"/>
      <c r="E12" s="56"/>
      <c r="F12" s="49">
        <f>IF('Suivi Projets'!F12&lt;&gt;"",'Suivi Projets'!F12,"")</f>
        <v>1706010</v>
      </c>
      <c r="G12" s="3" t="str">
        <f>IF('Suivi Projets'!G12&lt;&gt;"",'Suivi Projets'!G12,"")</f>
        <v>Ingénieur planning</v>
      </c>
      <c r="H12" s="3" t="str">
        <f>IF('Suivi Projets'!H12&lt;&gt;"",'Suivi Projets'!H12,"")</f>
        <v>FRAMATOME</v>
      </c>
      <c r="I12" s="3" t="str">
        <f>IF('Suivi Projets'!I12&lt;&gt;"",'Suivi Projets'!I12,"")</f>
        <v>EPR FA3</v>
      </c>
      <c r="J12" s="8" t="str">
        <f>IF('Suivi Projets'!J12&lt;&gt;"",'Suivi Projets'!J12,"")</f>
        <v>Flamanville</v>
      </c>
      <c r="K12" s="8" t="str">
        <f>IF('Suivi Projets'!L12&lt;&gt;"",'Suivi Projets'!L12,"")</f>
        <v/>
      </c>
      <c r="L12" s="8" t="str">
        <f>IF('Suivi Projets'!M12&lt;&gt;"",'Suivi Projets'!M12,"")</f>
        <v/>
      </c>
      <c r="M12" s="8" t="str">
        <f>IF('Suivi Projets'!N12&lt;&gt;"",'Suivi Projets'!N12,"")</f>
        <v/>
      </c>
      <c r="N12" s="8" t="str">
        <f>IF('Suivi Projets'!O12&lt;&gt;"",'Suivi Projets'!O12,"")</f>
        <v/>
      </c>
      <c r="O12" s="8" t="str">
        <f>IF('Suivi Projets'!P12&lt;&gt;"",'Suivi Projets'!P12,"")</f>
        <v/>
      </c>
      <c r="P12" s="10" t="str">
        <f>IF('Suivi Projets'!Q12&lt;&gt;"",'Suivi Projets'!Q12,"")</f>
        <v>Cadre</v>
      </c>
      <c r="Q12" s="94" t="str">
        <f>IF('Suivi Projets'!R12&lt;&gt;"",'Suivi Projets'!R12,"")</f>
        <v>CDIC</v>
      </c>
      <c r="R12" s="104" t="str">
        <f>IF('Suivi Commandes'!F12&lt;&gt;"",'Suivi Commandes'!F12,"")</f>
        <v/>
      </c>
      <c r="S12" s="9" t="str">
        <f>IF('Suivi Commandes'!G12&lt;&gt;"",'Suivi Commandes'!G12,"")</f>
        <v/>
      </c>
      <c r="T12" s="28" t="str">
        <f ca="1">IF('Suivi Commandes'!H12&lt;&gt;"",'Suivi Commandes'!H12,"")</f>
        <v/>
      </c>
      <c r="U12" s="104">
        <f>IF('Suivi Contrat'!H12&lt;&gt;"",'Suivi Contrat'!H12,"")</f>
        <v>42926</v>
      </c>
      <c r="V12" s="9">
        <f>IF('Suivi Contrat'!I12&lt;&gt;"",'Suivi Contrat'!I12,"")</f>
        <v>43465</v>
      </c>
      <c r="W12" s="358">
        <f ca="1">IF('Suivi Contrat'!J12&lt;&gt;"",IF('Suivi Contrat'!J12&lt;&gt;"",'Suivi Contrat'!J12,""),"")</f>
        <v>0</v>
      </c>
      <c r="X12" s="9" t="str">
        <f>IF('Suivi Contrat'!K12&lt;&gt;"",'Suivi Contrat'!K12,"")</f>
        <v>non</v>
      </c>
      <c r="Y12" s="9">
        <f>IF('Suivi Contrat'!L12&lt;&gt;"",'Suivi Contrat'!L12,"")</f>
        <v>43048</v>
      </c>
      <c r="Z12" s="358" t="str">
        <f ca="1">IF('Suivi Contrat'!M12&lt;&gt;"",'Suivi Contrat'!M12,"")</f>
        <v/>
      </c>
      <c r="AA12" s="9" t="str">
        <f>IF('Suivi Contrat'!N12&lt;&gt;"",'Suivi Contrat'!N12,"")</f>
        <v/>
      </c>
      <c r="AB12" s="358" t="str">
        <f ca="1">IF('Suivi Contrat'!O12&lt;&gt;"",'Suivi Contrat'!O12,"")</f>
        <v/>
      </c>
      <c r="AC12" s="116" t="str">
        <f>IF('Suivi Contrat'!P12&lt;&gt;"",'Suivi Contrat'!P12,"")</f>
        <v>procédure ok</v>
      </c>
      <c r="AD12" s="104" t="str">
        <f>IF('Suivi Paies'!F12&lt;&gt;"",'Suivi Paies'!F12,"")</f>
        <v/>
      </c>
      <c r="AE12" s="21" t="str">
        <f>IF('Suivi Paies'!G12&lt;&gt;"",'Suivi Paies'!G12,"")</f>
        <v/>
      </c>
      <c r="AF12" s="21" t="str">
        <f>IF('Suivi Paies'!H12&lt;&gt;"",'Suivi Paies'!H12,"")</f>
        <v/>
      </c>
      <c r="AG12" s="21" t="str">
        <f>IF('Suivi Paies'!I12&lt;&gt;"",'Suivi Paies'!I12,"")</f>
        <v/>
      </c>
      <c r="AH12" s="21" t="str">
        <f>IF('Suivi Paies'!J12&lt;&gt;"",'Suivi Paies'!J12,"")</f>
        <v/>
      </c>
      <c r="AI12" s="8" t="str">
        <f>IF('Suivi Paies'!K12&lt;&gt;"",'Suivi Paies'!K12,"")</f>
        <v/>
      </c>
      <c r="AJ12" s="8" t="str">
        <f>IF('Suivi Paies'!L12&lt;&gt;"",'Suivi Paies'!L12,"")</f>
        <v/>
      </c>
      <c r="AK12" s="21" t="str">
        <f>IF('Suivi Paies'!M12&lt;&gt;"",'Suivi Paies'!M12,"")</f>
        <v/>
      </c>
      <c r="AL12" s="21" t="str">
        <f ca="1">IF('Suivi Paies'!N12&lt;&gt;"",'Suivi Paies'!N12,"")</f>
        <v>oui</v>
      </c>
      <c r="AM12" s="21" t="str">
        <f ca="1">IF('Suivi Paies'!O12&lt;&gt;"",'Suivi Paies'!O12,"")</f>
        <v>non</v>
      </c>
      <c r="AN12" s="11" t="str">
        <f>IF('Suivi Paies'!P12&lt;&gt;"",'Suivi Paies'!P12,"")</f>
        <v/>
      </c>
      <c r="AO12" s="11" t="str">
        <f>IF('Suivi Paies'!Q12&lt;&gt;"",'Suivi Paies'!Q12,"")</f>
        <v/>
      </c>
      <c r="AP12" s="12" t="str">
        <f>IF('Suivi Paies'!R12&lt;&gt;"",'Suivi Paies'!R12,"")</f>
        <v/>
      </c>
      <c r="AQ12" s="105" t="str">
        <f>IF('Suivi Paies'!S12&lt;&gt;"",'Suivi Paies'!S12,"")</f>
        <v>X</v>
      </c>
      <c r="AR12" s="96" t="str">
        <f>IF('Suivi Consultants'!F12&lt;&gt;"",'Suivi Consultants'!F12,"")</f>
        <v>Bogdan Caruntu &lt;bogdan.caruntu2009@yahoo.com&gt;</v>
      </c>
      <c r="AS12" s="14" t="str">
        <f>IF('Suivi Consultants'!G12&lt;&gt;"",'Suivi Consultants'!G12,"")</f>
        <v/>
      </c>
    </row>
    <row r="13" spans="1:45" x14ac:dyDescent="0.35">
      <c r="A13" s="67" t="s">
        <v>161</v>
      </c>
      <c r="B13" s="61">
        <v>1</v>
      </c>
      <c r="C13" s="53"/>
      <c r="D13" s="45"/>
      <c r="E13" s="56"/>
      <c r="F13" s="49">
        <f>IF('Suivi Projets'!F13&lt;&gt;"",'Suivi Projets'!F13,"")</f>
        <v>1711018</v>
      </c>
      <c r="G13" s="3" t="str">
        <f>IF('Suivi Projets'!G13&lt;&gt;"",'Suivi Projets'!G13,"")</f>
        <v>Coordinateur Essais</v>
      </c>
      <c r="H13" s="3" t="str">
        <f>IF('Suivi Projets'!H13&lt;&gt;"",'Suivi Projets'!H13,"")</f>
        <v>EDF</v>
      </c>
      <c r="I13" s="3" t="str">
        <f>IF('Suivi Projets'!I13&lt;&gt;"",'Suivi Projets'!I13,"")</f>
        <v>EPR FA3</v>
      </c>
      <c r="J13" s="8" t="str">
        <f>IF('Suivi Projets'!J13&lt;&gt;"",'Suivi Projets'!J13,"")</f>
        <v>Flamanville</v>
      </c>
      <c r="K13" s="8" t="str">
        <f>IF('Suivi Projets'!L13&lt;&gt;"",'Suivi Projets'!L13,"")</f>
        <v/>
      </c>
      <c r="L13" s="8" t="str">
        <f>IF('Suivi Projets'!M13&lt;&gt;"",'Suivi Projets'!M13,"")</f>
        <v/>
      </c>
      <c r="M13" s="8" t="str">
        <f>IF('Suivi Projets'!N13&lt;&gt;"",'Suivi Projets'!N13,"")</f>
        <v/>
      </c>
      <c r="N13" s="8" t="str">
        <f>IF('Suivi Projets'!O13&lt;&gt;"",'Suivi Projets'!O13,"")</f>
        <v/>
      </c>
      <c r="O13" s="8" t="str">
        <f>IF('Suivi Projets'!P13&lt;&gt;"",'Suivi Projets'!P13,"")</f>
        <v/>
      </c>
      <c r="P13" s="10" t="str">
        <f>IF('Suivi Projets'!Q13&lt;&gt;"",'Suivi Projets'!Q13,"")</f>
        <v>Cadre</v>
      </c>
      <c r="Q13" s="94" t="str">
        <f>IF('Suivi Projets'!R13&lt;&gt;"",'Suivi Projets'!R13,"")</f>
        <v>CDIC</v>
      </c>
      <c r="R13" s="104" t="str">
        <f>IF('Suivi Commandes'!F13&lt;&gt;"",'Suivi Commandes'!F13,"")</f>
        <v/>
      </c>
      <c r="S13" s="9" t="str">
        <f>IF('Suivi Commandes'!G13&lt;&gt;"",'Suivi Commandes'!G13,"")</f>
        <v/>
      </c>
      <c r="T13" s="28" t="str">
        <f ca="1">IF('Suivi Commandes'!H13&lt;&gt;"",'Suivi Commandes'!H13,"")</f>
        <v/>
      </c>
      <c r="U13" s="104">
        <f>IF('Suivi Contrat'!H13&lt;&gt;"",'Suivi Contrat'!H13,"")</f>
        <v>43066</v>
      </c>
      <c r="V13" s="9">
        <f>IF('Suivi Contrat'!I13&lt;&gt;"",'Suivi Contrat'!I13,"")</f>
        <v>43465</v>
      </c>
      <c r="W13" s="358">
        <f ca="1">IF('Suivi Contrat'!J13&lt;&gt;"",IF('Suivi Contrat'!J13&lt;&gt;"",'Suivi Contrat'!J13,""),"")</f>
        <v>0</v>
      </c>
      <c r="X13" s="9" t="str">
        <f>IF('Suivi Contrat'!K13&lt;&gt;"",'Suivi Contrat'!K13,"")</f>
        <v>oui</v>
      </c>
      <c r="Y13" s="9">
        <f>IF('Suivi Contrat'!L13&lt;&gt;"",'Suivi Contrat'!L13,"")</f>
        <v>43277</v>
      </c>
      <c r="Z13" s="358" t="str">
        <f ca="1">IF('Suivi Contrat'!M13&lt;&gt;"",'Suivi Contrat'!M13,"")</f>
        <v/>
      </c>
      <c r="AA13" s="9" t="str">
        <f>IF('Suivi Contrat'!N13&lt;&gt;"",'Suivi Contrat'!N13,"")</f>
        <v/>
      </c>
      <c r="AB13" s="358" t="str">
        <f ca="1">IF('Suivi Contrat'!O13&lt;&gt;"",'Suivi Contrat'!O13,"")</f>
        <v/>
      </c>
      <c r="AC13" s="118" t="str">
        <f>IF('Suivi Contrat'!P13&lt;&gt;"",'Suivi Contrat'!P13,"")</f>
        <v>prorogation au 31.12.2018 ok</v>
      </c>
      <c r="AD13" s="109" t="str">
        <f>IF('Suivi Paies'!F13&lt;&gt;"",'Suivi Paies'!F13,"")</f>
        <v/>
      </c>
      <c r="AE13" s="21" t="str">
        <f>IF('Suivi Paies'!G13&lt;&gt;"",'Suivi Paies'!G13,"")</f>
        <v/>
      </c>
      <c r="AF13" s="21" t="str">
        <f>IF('Suivi Paies'!H13&lt;&gt;"",'Suivi Paies'!H13,"")</f>
        <v/>
      </c>
      <c r="AG13" s="21" t="str">
        <f>IF('Suivi Paies'!I13&lt;&gt;"",'Suivi Paies'!I13,"")</f>
        <v/>
      </c>
      <c r="AH13" s="21" t="str">
        <f>IF('Suivi Paies'!J13&lt;&gt;"",'Suivi Paies'!J13,"")</f>
        <v/>
      </c>
      <c r="AI13" s="8" t="str">
        <f>IF('Suivi Paies'!K13&lt;&gt;"",'Suivi Paies'!K13,"")</f>
        <v/>
      </c>
      <c r="AJ13" s="8" t="str">
        <f>IF('Suivi Paies'!L13&lt;&gt;"",'Suivi Paies'!L13,"")</f>
        <v/>
      </c>
      <c r="AK13" s="21" t="str">
        <f>IF('Suivi Paies'!M13&lt;&gt;"",'Suivi Paies'!M13,"")</f>
        <v/>
      </c>
      <c r="AL13" s="21" t="str">
        <f ca="1">IF('Suivi Paies'!N13&lt;&gt;"",'Suivi Paies'!N13,"")</f>
        <v>oui</v>
      </c>
      <c r="AM13" s="21" t="str">
        <f ca="1">IF('Suivi Paies'!O13&lt;&gt;"",'Suivi Paies'!O13,"")</f>
        <v>non</v>
      </c>
      <c r="AN13" s="11" t="str">
        <f>IF('Suivi Paies'!P13&lt;&gt;"",'Suivi Paies'!P13,"")</f>
        <v/>
      </c>
      <c r="AO13" s="11" t="str">
        <f>IF('Suivi Paies'!Q13&lt;&gt;"",'Suivi Paies'!Q13,"")</f>
        <v/>
      </c>
      <c r="AP13" s="12" t="str">
        <f>IF('Suivi Paies'!R13&lt;&gt;"",'Suivi Paies'!R13,"")</f>
        <v/>
      </c>
      <c r="AQ13" s="105" t="str">
        <f>IF('Suivi Paies'!S13&lt;&gt;"",'Suivi Paies'!S13,"")</f>
        <v>X</v>
      </c>
      <c r="AR13" s="96" t="str">
        <f>IF('Suivi Consultants'!F13&lt;&gt;"",'Suivi Consultants'!F13,"")</f>
        <v>arnaudcayrolle@yahoo.fr</v>
      </c>
      <c r="AS13" s="14" t="str">
        <f>IF('Suivi Consultants'!G13&lt;&gt;"",'Suivi Consultants'!G13,"")</f>
        <v/>
      </c>
    </row>
    <row r="14" spans="1:45" x14ac:dyDescent="0.35">
      <c r="A14" s="78" t="s">
        <v>4</v>
      </c>
      <c r="B14" s="61">
        <v>1</v>
      </c>
      <c r="C14" s="53"/>
      <c r="D14" s="45"/>
      <c r="E14" s="56"/>
      <c r="F14" s="49">
        <f>IF('Suivi Projets'!F14&lt;&gt;"",'Suivi Projets'!F14,"")</f>
        <v>1703016</v>
      </c>
      <c r="G14" s="3" t="str">
        <f>IF('Suivi Projets'!G14&lt;&gt;"",'Suivi Projets'!G14,"")</f>
        <v>Commissioning Engineer</v>
      </c>
      <c r="H14" s="3" t="str">
        <f>IF('Suivi Projets'!H14&lt;&gt;"",'Suivi Projets'!H14,"")</f>
        <v xml:space="preserve">EDF </v>
      </c>
      <c r="I14" s="3" t="str">
        <f>IF('Suivi Projets'!I14&lt;&gt;"",'Suivi Projets'!I14,"")</f>
        <v>EPR FA3</v>
      </c>
      <c r="J14" s="8" t="str">
        <f>IF('Suivi Projets'!J14&lt;&gt;"",'Suivi Projets'!J14,"")</f>
        <v>Flamanville</v>
      </c>
      <c r="K14" s="8" t="str">
        <f>IF('Suivi Projets'!L14&lt;&gt;"",'Suivi Projets'!L14,"")</f>
        <v/>
      </c>
      <c r="L14" s="8" t="str">
        <f>IF('Suivi Projets'!M14&lt;&gt;"",'Suivi Projets'!M14,"")</f>
        <v/>
      </c>
      <c r="M14" s="8" t="str">
        <f>IF('Suivi Projets'!N14&lt;&gt;"",'Suivi Projets'!N14,"")</f>
        <v/>
      </c>
      <c r="N14" s="8" t="str">
        <f>IF('Suivi Projets'!O14&lt;&gt;"",'Suivi Projets'!O14,"")</f>
        <v/>
      </c>
      <c r="O14" s="8" t="str">
        <f>IF('Suivi Projets'!P14&lt;&gt;"",'Suivi Projets'!P14,"")</f>
        <v/>
      </c>
      <c r="P14" s="10" t="str">
        <f>IF('Suivi Projets'!Q14&lt;&gt;"",'Suivi Projets'!Q14,"")</f>
        <v>Cadre</v>
      </c>
      <c r="Q14" s="94" t="str">
        <f>IF('Suivi Projets'!R14&lt;&gt;"",'Suivi Projets'!R14,"")</f>
        <v>CDI</v>
      </c>
      <c r="R14" s="104" t="str">
        <f>IF('Suivi Commandes'!F14&lt;&gt;"",'Suivi Commandes'!F14,"")</f>
        <v/>
      </c>
      <c r="S14" s="9" t="str">
        <f>IF('Suivi Commandes'!G14&lt;&gt;"",'Suivi Commandes'!G14,"")</f>
        <v/>
      </c>
      <c r="T14" s="28" t="str">
        <f ca="1">IF('Suivi Commandes'!H14&lt;&gt;"",'Suivi Commandes'!H14,"")</f>
        <v/>
      </c>
      <c r="U14" s="104">
        <f>IF('Suivi Contrat'!H14&lt;&gt;"",'Suivi Contrat'!H14,"")</f>
        <v>42828</v>
      </c>
      <c r="V14" s="9">
        <f>IF('Suivi Contrat'!I14&lt;&gt;"",'Suivi Contrat'!I14,"")</f>
        <v>43465</v>
      </c>
      <c r="W14" s="358">
        <f ca="1">IF('Suivi Contrat'!J14&lt;&gt;"",IF('Suivi Contrat'!J14&lt;&gt;"",'Suivi Contrat'!J14,""),"")</f>
        <v>1</v>
      </c>
      <c r="X14" s="9" t="str">
        <f>IF('Suivi Contrat'!K14&lt;&gt;"",'Suivi Contrat'!K14,"")</f>
        <v/>
      </c>
      <c r="Y14" s="9">
        <f>IF('Suivi Contrat'!L14&lt;&gt;"",'Suivi Contrat'!L14,"")</f>
        <v>42277</v>
      </c>
      <c r="Z14" s="358" t="str">
        <f ca="1">IF('Suivi Contrat'!M14&lt;&gt;"",'Suivi Contrat'!M14,"")</f>
        <v/>
      </c>
      <c r="AA14" s="9" t="str">
        <f>IF('Suivi Contrat'!N14&lt;&gt;"",'Suivi Contrat'!N14,"")</f>
        <v/>
      </c>
      <c r="AB14" s="358" t="str">
        <f ca="1">IF('Suivi Contrat'!O14&lt;&gt;"",'Suivi Contrat'!O14,"")</f>
        <v/>
      </c>
      <c r="AC14" s="116" t="str">
        <f>IF('Suivi Contrat'!P14&lt;&gt;"",'Suivi Contrat'!P14,"")</f>
        <v/>
      </c>
      <c r="AD14" s="104" t="str">
        <f>IF('Suivi Paies'!F14&lt;&gt;"",'Suivi Paies'!F14,"")</f>
        <v/>
      </c>
      <c r="AE14" s="21" t="str">
        <f>IF('Suivi Paies'!G14&lt;&gt;"",'Suivi Paies'!G14,"")</f>
        <v/>
      </c>
      <c r="AF14" s="21" t="str">
        <f>IF('Suivi Paies'!H14&lt;&gt;"",'Suivi Paies'!H14,"")</f>
        <v/>
      </c>
      <c r="AG14" s="21" t="str">
        <f>IF('Suivi Paies'!I14&lt;&gt;"",'Suivi Paies'!I14,"")</f>
        <v/>
      </c>
      <c r="AH14" s="21" t="str">
        <f>IF('Suivi Paies'!J14&lt;&gt;"",'Suivi Paies'!J14,"")</f>
        <v/>
      </c>
      <c r="AI14" s="8" t="str">
        <f>IF('Suivi Paies'!K14&lt;&gt;"",'Suivi Paies'!K14,"")</f>
        <v/>
      </c>
      <c r="AJ14" s="8" t="str">
        <f>IF('Suivi Paies'!L14&lt;&gt;"",'Suivi Paies'!L14,"")</f>
        <v/>
      </c>
      <c r="AK14" s="21" t="str">
        <f>IF('Suivi Paies'!M14&lt;&gt;"",'Suivi Paies'!M14,"")</f>
        <v/>
      </c>
      <c r="AL14" s="21" t="str">
        <f ca="1">IF('Suivi Paies'!N14&lt;&gt;"",'Suivi Paies'!N14,"")</f>
        <v>oui</v>
      </c>
      <c r="AM14" s="21" t="str">
        <f ca="1">IF('Suivi Paies'!O14&lt;&gt;"",'Suivi Paies'!O14,"")</f>
        <v>non</v>
      </c>
      <c r="AN14" s="11" t="str">
        <f>IF('Suivi Paies'!P14&lt;&gt;"",'Suivi Paies'!P14,"")</f>
        <v/>
      </c>
      <c r="AO14" s="11" t="str">
        <f>IF('Suivi Paies'!Q14&lt;&gt;"",'Suivi Paies'!Q14,"")</f>
        <v/>
      </c>
      <c r="AP14" s="12" t="str">
        <f>IF('Suivi Paies'!R14&lt;&gt;"",'Suivi Paies'!R14,"")</f>
        <v/>
      </c>
      <c r="AQ14" s="105" t="str">
        <f>IF('Suivi Paies'!S14&lt;&gt;"",'Suivi Paies'!S14,"")</f>
        <v>X</v>
      </c>
      <c r="AR14" s="96" t="str">
        <f>IF('Suivi Consultants'!F14&lt;&gt;"",'Suivi Consultants'!F14,"")</f>
        <v>christophe.cazo@iota-group.com</v>
      </c>
      <c r="AS14" s="14" t="str">
        <f>IF('Suivi Consultants'!G14&lt;&gt;"",'Suivi Consultants'!G14,"")</f>
        <v>06 09 92 50 92</v>
      </c>
    </row>
    <row r="15" spans="1:45" x14ac:dyDescent="0.35">
      <c r="A15" s="67" t="s">
        <v>262</v>
      </c>
      <c r="B15" s="61">
        <v>1</v>
      </c>
      <c r="C15" s="53"/>
      <c r="D15" s="45"/>
      <c r="E15" s="56"/>
      <c r="F15" s="49">
        <f>IF('Suivi Projets'!F15&lt;&gt;"",'Suivi Projets'!F15,"")</f>
        <v>1806044</v>
      </c>
      <c r="G15" s="3" t="str">
        <f>IF('Suivi Projets'!G15&lt;&gt;"",'Suivi Projets'!G15,"")</f>
        <v>Commissioning leader</v>
      </c>
      <c r="H15" s="3" t="str">
        <f>IF('Suivi Projets'!H15&lt;&gt;"",'Suivi Projets'!H15,"")</f>
        <v>SCHNEIDER</v>
      </c>
      <c r="I15" s="3" t="str">
        <f>IF('Suivi Projets'!I15&lt;&gt;"",'Suivi Projets'!I15,"")</f>
        <v>CUMBERLAND</v>
      </c>
      <c r="J15" s="8" t="str">
        <f>IF('Suivi Projets'!J15&lt;&gt;"",'Suivi Projets'!J15,"")</f>
        <v>Grenoble</v>
      </c>
      <c r="K15" s="8" t="str">
        <f>IF('Suivi Projets'!L15&lt;&gt;"",'Suivi Projets'!L15,"")</f>
        <v/>
      </c>
      <c r="L15" s="8" t="str">
        <f>IF('Suivi Projets'!M15&lt;&gt;"",'Suivi Projets'!M15,"")</f>
        <v/>
      </c>
      <c r="M15" s="8" t="str">
        <f>IF('Suivi Projets'!N15&lt;&gt;"",'Suivi Projets'!N15,"")</f>
        <v/>
      </c>
      <c r="N15" s="8" t="str">
        <f>IF('Suivi Projets'!O15&lt;&gt;"",'Suivi Projets'!O15,"")</f>
        <v/>
      </c>
      <c r="O15" s="8" t="str">
        <f>IF('Suivi Projets'!P15&lt;&gt;"",'Suivi Projets'!P15,"")</f>
        <v/>
      </c>
      <c r="P15" s="10" t="str">
        <f>IF('Suivi Projets'!Q15&lt;&gt;"",'Suivi Projets'!Q15,"")</f>
        <v>Cadre</v>
      </c>
      <c r="Q15" s="94" t="str">
        <f>IF('Suivi Projets'!R15&lt;&gt;"",'Suivi Projets'!R15,"")</f>
        <v>CDIC</v>
      </c>
      <c r="R15" s="104" t="str">
        <f>IF('Suivi Commandes'!F15&lt;&gt;"",'Suivi Commandes'!F15,"")</f>
        <v/>
      </c>
      <c r="S15" s="9" t="str">
        <f>IF('Suivi Commandes'!G15&lt;&gt;"",'Suivi Commandes'!G15,"")</f>
        <v/>
      </c>
      <c r="T15" s="28" t="str">
        <f ca="1">IF('Suivi Commandes'!H15&lt;&gt;"",'Suivi Commandes'!H15,"")</f>
        <v/>
      </c>
      <c r="U15" s="104">
        <f>IF('Suivi Contrat'!H15&lt;&gt;"",'Suivi Contrat'!H15,"")</f>
        <v>43282</v>
      </c>
      <c r="V15" s="9">
        <f>IF('Suivi Contrat'!I15&lt;&gt;"",'Suivi Contrat'!I15,"")</f>
        <v>43615</v>
      </c>
      <c r="W15" s="358">
        <f ca="1">IF('Suivi Contrat'!J15&lt;&gt;"",IF('Suivi Contrat'!J15&lt;&gt;"",'Suivi Contrat'!J15,""),"")</f>
        <v>1</v>
      </c>
      <c r="X15" s="9" t="str">
        <f>IF('Suivi Contrat'!K15&lt;&gt;"",'Suivi Contrat'!K15,"")</f>
        <v/>
      </c>
      <c r="Y15" s="9">
        <f>IF('Suivi Contrat'!L15&lt;&gt;"",'Suivi Contrat'!L15,"")</f>
        <v>43404</v>
      </c>
      <c r="Z15" s="358" t="str">
        <f ca="1">IF('Suivi Contrat'!M15&lt;&gt;"",'Suivi Contrat'!M15,"")</f>
        <v/>
      </c>
      <c r="AA15" s="9" t="str">
        <f>IF('Suivi Contrat'!N15&lt;&gt;"",'Suivi Contrat'!N15,"")</f>
        <v/>
      </c>
      <c r="AB15" s="358" t="str">
        <f ca="1">IF('Suivi Contrat'!O15&lt;&gt;"",'Suivi Contrat'!O15,"")</f>
        <v/>
      </c>
      <c r="AC15" s="118" t="str">
        <f>IF('Suivi Contrat'!P15&lt;&gt;"",'Suivi Contrat'!P15,"")</f>
        <v/>
      </c>
      <c r="AD15" s="109" t="str">
        <f>IF('Suivi Paies'!F15&lt;&gt;"",'Suivi Paies'!F15,"")</f>
        <v/>
      </c>
      <c r="AE15" s="4" t="str">
        <f>IF('Suivi Paies'!G15&lt;&gt;"",'Suivi Paies'!G15,"")</f>
        <v/>
      </c>
      <c r="AF15" s="4" t="str">
        <f>IF('Suivi Paies'!H15&lt;&gt;"",'Suivi Paies'!H15,"")</f>
        <v/>
      </c>
      <c r="AG15" s="4" t="str">
        <f>IF('Suivi Paies'!I15&lt;&gt;"",'Suivi Paies'!I15,"")</f>
        <v/>
      </c>
      <c r="AH15" s="4" t="str">
        <f>IF('Suivi Paies'!J15&lt;&gt;"",'Suivi Paies'!J15,"")</f>
        <v/>
      </c>
      <c r="AI15" s="4" t="str">
        <f>IF('Suivi Paies'!K15&lt;&gt;"",'Suivi Paies'!K15,"")</f>
        <v/>
      </c>
      <c r="AJ15" s="4" t="str">
        <f>IF('Suivi Paies'!L15&lt;&gt;"",'Suivi Paies'!L15,"")</f>
        <v/>
      </c>
      <c r="AK15" s="4" t="str">
        <f>IF('Suivi Paies'!M15&lt;&gt;"",'Suivi Paies'!M15,"")</f>
        <v/>
      </c>
      <c r="AL15" s="4" t="str">
        <f ca="1">IF('Suivi Paies'!N15&lt;&gt;"",'Suivi Paies'!N15,"")</f>
        <v>oui</v>
      </c>
      <c r="AM15" s="4" t="str">
        <f ca="1">IF('Suivi Paies'!O15&lt;&gt;"",'Suivi Paies'!O15,"")</f>
        <v>non</v>
      </c>
      <c r="AN15" s="11" t="str">
        <f>IF('Suivi Paies'!P15&lt;&gt;"",'Suivi Paies'!P15,"")</f>
        <v/>
      </c>
      <c r="AO15" s="11" t="str">
        <f>IF('Suivi Paies'!Q15&lt;&gt;"",'Suivi Paies'!Q15,"")</f>
        <v/>
      </c>
      <c r="AP15" s="12" t="str">
        <f>IF('Suivi Paies'!R15&lt;&gt;"",'Suivi Paies'!R15,"")</f>
        <v/>
      </c>
      <c r="AQ15" s="105" t="str">
        <f>IF('Suivi Paies'!S15&lt;&gt;"",'Suivi Paies'!S15,"")</f>
        <v/>
      </c>
      <c r="AR15" s="97" t="str">
        <f>IF('Suivi Consultants'!F15&lt;&gt;"",'Suivi Consultants'!F15,"")</f>
        <v>achafei@yahoo.fr</v>
      </c>
      <c r="AS15" s="14" t="str">
        <f>IF('Suivi Consultants'!G15&lt;&gt;"",'Suivi Consultants'!G15,"")</f>
        <v/>
      </c>
    </row>
    <row r="16" spans="1:45" x14ac:dyDescent="0.35">
      <c r="A16" s="69" t="s">
        <v>59</v>
      </c>
      <c r="B16" s="61">
        <v>1</v>
      </c>
      <c r="C16" s="53"/>
      <c r="D16" s="45"/>
      <c r="E16" s="56"/>
      <c r="F16" s="49">
        <f>IF('Suivi Projets'!F16&lt;&gt;"",'Suivi Projets'!F16,"")</f>
        <v>1703036</v>
      </c>
      <c r="G16" s="3" t="str">
        <f>IF('Suivi Projets'!G16&lt;&gt;"",'Suivi Projets'!G16,"")</f>
        <v>Ingénieur Projet</v>
      </c>
      <c r="H16" s="3" t="str">
        <f>IF('Suivi Projets'!H16&lt;&gt;"",'Suivi Projets'!H16,"")</f>
        <v>SIEMENS</v>
      </c>
      <c r="I16" s="3" t="str">
        <f>IF('Suivi Projets'!I16&lt;&gt;"",'Suivi Projets'!I16,"")</f>
        <v>EHOUSE</v>
      </c>
      <c r="J16" s="8" t="str">
        <f>IF('Suivi Projets'!J16&lt;&gt;"",'Suivi Projets'!J16,"")</f>
        <v>Grenoble</v>
      </c>
      <c r="K16" s="8" t="str">
        <f>IF('Suivi Projets'!L16&lt;&gt;"",'Suivi Projets'!L16,"")</f>
        <v/>
      </c>
      <c r="L16" s="8" t="str">
        <f>IF('Suivi Projets'!M16&lt;&gt;"",'Suivi Projets'!M16,"")</f>
        <v/>
      </c>
      <c r="M16" s="8" t="str">
        <f>IF('Suivi Projets'!N16&lt;&gt;"",'Suivi Projets'!N16,"")</f>
        <v/>
      </c>
      <c r="N16" s="8" t="str">
        <f>IF('Suivi Projets'!O16&lt;&gt;"",'Suivi Projets'!O16,"")</f>
        <v/>
      </c>
      <c r="O16" s="8" t="str">
        <f>IF('Suivi Projets'!P16&lt;&gt;"",'Suivi Projets'!P16,"")</f>
        <v/>
      </c>
      <c r="P16" s="10" t="str">
        <f>IF('Suivi Projets'!Q16&lt;&gt;"",'Suivi Projets'!Q16,"")</f>
        <v>Cadre</v>
      </c>
      <c r="Q16" s="94" t="str">
        <f>IF('Suivi Projets'!R16&lt;&gt;"",'Suivi Projets'!R16,"")</f>
        <v>CDIC</v>
      </c>
      <c r="R16" s="104" t="str">
        <f>IF('Suivi Commandes'!F16&lt;&gt;"",'Suivi Commandes'!F16,"")</f>
        <v/>
      </c>
      <c r="S16" s="9" t="str">
        <f>IF('Suivi Commandes'!G16&lt;&gt;"",'Suivi Commandes'!G16,"")</f>
        <v/>
      </c>
      <c r="T16" s="28" t="str">
        <f ca="1">IF('Suivi Commandes'!H16&lt;&gt;"",'Suivi Commandes'!H16,"")</f>
        <v/>
      </c>
      <c r="U16" s="104">
        <f>IF('Suivi Contrat'!H16&lt;&gt;"",'Suivi Contrat'!H16,"")</f>
        <v>42828</v>
      </c>
      <c r="V16" s="9">
        <f>IF('Suivi Contrat'!I16&lt;&gt;"",'Suivi Contrat'!I16,"")</f>
        <v>43455</v>
      </c>
      <c r="W16" s="358">
        <f ca="1">IF('Suivi Contrat'!J16&lt;&gt;"",IF('Suivi Contrat'!J16&lt;&gt;"",'Suivi Contrat'!J16,""),"")</f>
        <v>0</v>
      </c>
      <c r="X16" s="9" t="str">
        <f>IF('Suivi Contrat'!K16&lt;&gt;"",'Suivi Contrat'!K16,"")</f>
        <v>oui</v>
      </c>
      <c r="Y16" s="9">
        <f>IF('Suivi Contrat'!L16&lt;&gt;"",'Suivi Contrat'!L16,"")</f>
        <v>43041</v>
      </c>
      <c r="Z16" s="358" t="str">
        <f ca="1">IF('Suivi Contrat'!M16&lt;&gt;"",'Suivi Contrat'!M16,"")</f>
        <v/>
      </c>
      <c r="AA16" s="9" t="str">
        <f>IF('Suivi Contrat'!N16&lt;&gt;"",'Suivi Contrat'!N16,"")</f>
        <v/>
      </c>
      <c r="AB16" s="358" t="str">
        <f ca="1">IF('Suivi Contrat'!O16&lt;&gt;"",'Suivi Contrat'!O16,"")</f>
        <v/>
      </c>
      <c r="AC16" s="116" t="str">
        <f>IF('Suivi Contrat'!P16&lt;&gt;"",'Suivi Contrat'!P16,"")</f>
        <v>procédure ok</v>
      </c>
      <c r="AD16" s="104" t="str">
        <f>IF('Suivi Paies'!F16&lt;&gt;"",'Suivi Paies'!F16,"")</f>
        <v/>
      </c>
      <c r="AE16" s="4" t="str">
        <f>IF('Suivi Paies'!G16&lt;&gt;"",'Suivi Paies'!G16,"")</f>
        <v/>
      </c>
      <c r="AF16" s="4" t="str">
        <f>IF('Suivi Paies'!H16&lt;&gt;"",'Suivi Paies'!H16,"")</f>
        <v/>
      </c>
      <c r="AG16" s="4" t="str">
        <f>IF('Suivi Paies'!I16&lt;&gt;"",'Suivi Paies'!I16,"")</f>
        <v/>
      </c>
      <c r="AH16" s="4" t="str">
        <f>IF('Suivi Paies'!J16&lt;&gt;"",'Suivi Paies'!J16,"")</f>
        <v/>
      </c>
      <c r="AI16" s="4" t="str">
        <f>IF('Suivi Paies'!K16&lt;&gt;"",'Suivi Paies'!K16,"")</f>
        <v/>
      </c>
      <c r="AJ16" s="4" t="str">
        <f>IF('Suivi Paies'!L16&lt;&gt;"",'Suivi Paies'!L16,"")</f>
        <v/>
      </c>
      <c r="AK16" s="4" t="str">
        <f>IF('Suivi Paies'!M16&lt;&gt;"",'Suivi Paies'!M16,"")</f>
        <v/>
      </c>
      <c r="AL16" s="4" t="str">
        <f ca="1">IF('Suivi Paies'!N16&lt;&gt;"",'Suivi Paies'!N16,"")</f>
        <v>oui</v>
      </c>
      <c r="AM16" s="4" t="str">
        <f ca="1">IF('Suivi Paies'!O16&lt;&gt;"",'Suivi Paies'!O16,"")</f>
        <v>non</v>
      </c>
      <c r="AN16" s="11" t="str">
        <f>IF('Suivi Paies'!P16&lt;&gt;"",'Suivi Paies'!P16,"")</f>
        <v/>
      </c>
      <c r="AO16" s="11" t="str">
        <f>IF('Suivi Paies'!Q16&lt;&gt;"",'Suivi Paies'!Q16,"")</f>
        <v/>
      </c>
      <c r="AP16" s="12" t="str">
        <f>IF('Suivi Paies'!R16&lt;&gt;"",'Suivi Paies'!R16,"")</f>
        <v/>
      </c>
      <c r="AQ16" s="105" t="str">
        <f>IF('Suivi Paies'!S16&lt;&gt;"",'Suivi Paies'!S16,"")</f>
        <v/>
      </c>
      <c r="AR16" s="97" t="str">
        <f>IF('Suivi Consultants'!F16&lt;&gt;"",'Suivi Consultants'!F16,"")</f>
        <v>chatronbruno@hotmail.com</v>
      </c>
      <c r="AS16" s="14" t="str">
        <f>IF('Suivi Consultants'!G16&lt;&gt;"",'Suivi Consultants'!G16,"")</f>
        <v/>
      </c>
    </row>
    <row r="17" spans="1:45" x14ac:dyDescent="0.35">
      <c r="A17" s="67" t="s">
        <v>169</v>
      </c>
      <c r="B17" s="61">
        <v>1</v>
      </c>
      <c r="C17" s="53"/>
      <c r="D17" s="45"/>
      <c r="E17" s="56"/>
      <c r="F17" s="49">
        <f>IF('Suivi Projets'!F17&lt;&gt;"",'Suivi Projets'!F17,"")</f>
        <v>1712053</v>
      </c>
      <c r="G17" s="3" t="str">
        <f>IF('Suivi Projets'!G17&lt;&gt;"",'Suivi Projets'!G17,"")</f>
        <v>Ingénieur Réservoir</v>
      </c>
      <c r="H17" s="3" t="str">
        <f>IF('Suivi Projets'!H17&lt;&gt;"",'Suivi Projets'!H17,"")</f>
        <v>TOTAL SA</v>
      </c>
      <c r="I17" s="3" t="str">
        <f>IF('Suivi Projets'!I17&lt;&gt;"",'Suivi Projets'!I17,"")</f>
        <v>DEEPWATER</v>
      </c>
      <c r="J17" s="8" t="str">
        <f>IF('Suivi Projets'!J17&lt;&gt;"",'Suivi Projets'!J17,"")</f>
        <v>Pau</v>
      </c>
      <c r="K17" s="8" t="str">
        <f>IF('Suivi Projets'!L17&lt;&gt;"",'Suivi Projets'!L17,"")</f>
        <v/>
      </c>
      <c r="L17" s="8" t="str">
        <f>IF('Suivi Projets'!M17&lt;&gt;"",'Suivi Projets'!M17,"")</f>
        <v/>
      </c>
      <c r="M17" s="8" t="str">
        <f>IF('Suivi Projets'!N17&lt;&gt;"",'Suivi Projets'!N17,"")</f>
        <v/>
      </c>
      <c r="N17" s="8" t="str">
        <f>IF('Suivi Projets'!O17&lt;&gt;"",'Suivi Projets'!O17,"")</f>
        <v/>
      </c>
      <c r="O17" s="8" t="str">
        <f>IF('Suivi Projets'!P17&lt;&gt;"",'Suivi Projets'!P17,"")</f>
        <v/>
      </c>
      <c r="P17" s="10" t="str">
        <f>IF('Suivi Projets'!Q17&lt;&gt;"",'Suivi Projets'!Q17,"")</f>
        <v>Cadre</v>
      </c>
      <c r="Q17" s="94" t="str">
        <f>IF('Suivi Projets'!R17&lt;&gt;"",'Suivi Projets'!R17,"")</f>
        <v>CDIC</v>
      </c>
      <c r="R17" s="104" t="str">
        <f>IF('Suivi Commandes'!F17&lt;&gt;"",'Suivi Commandes'!F17,"")</f>
        <v/>
      </c>
      <c r="S17" s="9" t="str">
        <f>IF('Suivi Commandes'!G17&lt;&gt;"",'Suivi Commandes'!G17,"")</f>
        <v/>
      </c>
      <c r="T17" s="28" t="str">
        <f ca="1">IF('Suivi Commandes'!H17&lt;&gt;"",'Suivi Commandes'!H17,"")</f>
        <v/>
      </c>
      <c r="U17" s="104">
        <f>IF('Suivi Contrat'!H17&lt;&gt;"",'Suivi Contrat'!H17,"")</f>
        <v>43115</v>
      </c>
      <c r="V17" s="9">
        <f>IF('Suivi Contrat'!I17&lt;&gt;"",'Suivi Contrat'!I17,"")</f>
        <v>43465</v>
      </c>
      <c r="W17" s="358">
        <f ca="1">IF('Suivi Contrat'!J17&lt;&gt;"",IF('Suivi Contrat'!J17&lt;&gt;"",'Suivi Contrat'!J17,""),"")</f>
        <v>0</v>
      </c>
      <c r="X17" s="9" t="str">
        <f>IF('Suivi Contrat'!K17&lt;&gt;"",'Suivi Contrat'!K17,"")</f>
        <v>oui</v>
      </c>
      <c r="Y17" s="9">
        <f>IF('Suivi Contrat'!L17&lt;&gt;"",'Suivi Contrat'!L17,"")</f>
        <v>43326</v>
      </c>
      <c r="Z17" s="358" t="str">
        <f ca="1">IF('Suivi Contrat'!M17&lt;&gt;"",'Suivi Contrat'!M17,"")</f>
        <v/>
      </c>
      <c r="AA17" s="9" t="str">
        <f>IF('Suivi Contrat'!N17&lt;&gt;"",'Suivi Contrat'!N17,"")</f>
        <v/>
      </c>
      <c r="AB17" s="358" t="str">
        <f ca="1">IF('Suivi Contrat'!O17&lt;&gt;"",'Suivi Contrat'!O17,"")</f>
        <v/>
      </c>
      <c r="AC17" s="118" t="str">
        <f>IF('Suivi Contrat'!P17&lt;&gt;"",'Suivi Contrat'!P17,"")</f>
        <v>procédure ok</v>
      </c>
      <c r="AD17" s="109" t="str">
        <f>IF('Suivi Paies'!F17&lt;&gt;"",'Suivi Paies'!F17,"")</f>
        <v/>
      </c>
      <c r="AE17" s="4" t="str">
        <f>IF('Suivi Paies'!G17&lt;&gt;"",'Suivi Paies'!G17,"")</f>
        <v/>
      </c>
      <c r="AF17" s="4" t="str">
        <f>IF('Suivi Paies'!H17&lt;&gt;"",'Suivi Paies'!H17,"")</f>
        <v/>
      </c>
      <c r="AG17" s="4" t="str">
        <f>IF('Suivi Paies'!I17&lt;&gt;"",'Suivi Paies'!I17,"")</f>
        <v/>
      </c>
      <c r="AH17" s="4" t="str">
        <f>IF('Suivi Paies'!J17&lt;&gt;"",'Suivi Paies'!J17,"")</f>
        <v/>
      </c>
      <c r="AI17" s="4" t="str">
        <f>IF('Suivi Paies'!K17&lt;&gt;"",'Suivi Paies'!K17,"")</f>
        <v/>
      </c>
      <c r="AJ17" s="4" t="str">
        <f>IF('Suivi Paies'!L17&lt;&gt;"",'Suivi Paies'!L17,"")</f>
        <v/>
      </c>
      <c r="AK17" s="4" t="str">
        <f>IF('Suivi Paies'!M17&lt;&gt;"",'Suivi Paies'!M17,"")</f>
        <v/>
      </c>
      <c r="AL17" s="4" t="str">
        <f ca="1">IF('Suivi Paies'!N17&lt;&gt;"",'Suivi Paies'!N17,"")</f>
        <v>oui</v>
      </c>
      <c r="AM17" s="4" t="str">
        <f ca="1">IF('Suivi Paies'!O17&lt;&gt;"",'Suivi Paies'!O17,"")</f>
        <v>non</v>
      </c>
      <c r="AN17" s="11" t="str">
        <f>IF('Suivi Paies'!P17&lt;&gt;"",'Suivi Paies'!P17,"")</f>
        <v/>
      </c>
      <c r="AO17" s="11" t="str">
        <f>IF('Suivi Paies'!Q17&lt;&gt;"",'Suivi Paies'!Q17,"")</f>
        <v/>
      </c>
      <c r="AP17" s="12" t="str">
        <f>IF('Suivi Paies'!R17&lt;&gt;"",'Suivi Paies'!R17,"")</f>
        <v/>
      </c>
      <c r="AQ17" s="105" t="str">
        <f>IF('Suivi Paies'!S17&lt;&gt;"",'Suivi Paies'!S17,"")</f>
        <v/>
      </c>
      <c r="AR17" s="97" t="str">
        <f>IF('Suivi Consultants'!F17&lt;&gt;"",'Suivi Consultants'!F17,"")</f>
        <v>Annabelle Chaumont &lt;annabelle.chaumont@gmail.com&gt;</v>
      </c>
      <c r="AS17" s="14" t="str">
        <f>IF('Suivi Consultants'!G17&lt;&gt;"",'Suivi Consultants'!G17,"")</f>
        <v/>
      </c>
    </row>
    <row r="18" spans="1:45" x14ac:dyDescent="0.35">
      <c r="A18" s="69" t="s">
        <v>248</v>
      </c>
      <c r="B18" s="61">
        <v>1</v>
      </c>
      <c r="C18" s="53"/>
      <c r="D18" s="45"/>
      <c r="E18" s="56"/>
      <c r="F18" s="49">
        <f>IF('Suivi Projets'!F18&lt;&gt;"",'Suivi Projets'!F18,"")</f>
        <v>1805049</v>
      </c>
      <c r="G18" s="3" t="str">
        <f>IF('Suivi Projets'!G18&lt;&gt;"",'Suivi Projets'!G18,"")</f>
        <v>Superviseur electricité</v>
      </c>
      <c r="H18" s="3" t="str">
        <f>IF('Suivi Projets'!H18&lt;&gt;"",'Suivi Projets'!H18,"")</f>
        <v>SCHNEIDER</v>
      </c>
      <c r="I18" s="3" t="str">
        <f>IF('Suivi Projets'!I18&lt;&gt;"",'Suivi Projets'!I18,"")</f>
        <v>CUMBERLAND</v>
      </c>
      <c r="J18" s="8" t="str">
        <f>IF('Suivi Projets'!J18&lt;&gt;"",'Suivi Projets'!J18,"")</f>
        <v>Grenoble</v>
      </c>
      <c r="K18" s="8" t="str">
        <f>IF('Suivi Projets'!L18&lt;&gt;"",'Suivi Projets'!L18,"")</f>
        <v/>
      </c>
      <c r="L18" s="8" t="str">
        <f>IF('Suivi Projets'!M18&lt;&gt;"",'Suivi Projets'!M18,"")</f>
        <v/>
      </c>
      <c r="M18" s="8" t="str">
        <f>IF('Suivi Projets'!N18&lt;&gt;"",'Suivi Projets'!N18,"")</f>
        <v/>
      </c>
      <c r="N18" s="8" t="str">
        <f>IF('Suivi Projets'!O18&lt;&gt;"",'Suivi Projets'!O18,"")</f>
        <v/>
      </c>
      <c r="O18" s="8" t="str">
        <f>IF('Suivi Projets'!P18&lt;&gt;"",'Suivi Projets'!P18,"")</f>
        <v/>
      </c>
      <c r="P18" s="10" t="str">
        <f>IF('Suivi Projets'!Q18&lt;&gt;"",'Suivi Projets'!Q18,"")</f>
        <v>Cadre</v>
      </c>
      <c r="Q18" s="94" t="str">
        <f>IF('Suivi Projets'!R18&lt;&gt;"",'Suivi Projets'!R18,"")</f>
        <v>CDIC</v>
      </c>
      <c r="R18" s="104" t="str">
        <f>IF('Suivi Commandes'!F18&lt;&gt;"",'Suivi Commandes'!F18,"")</f>
        <v/>
      </c>
      <c r="S18" s="9" t="str">
        <f>IF('Suivi Commandes'!G18&lt;&gt;"",'Suivi Commandes'!G18,"")</f>
        <v/>
      </c>
      <c r="T18" s="28" t="str">
        <f ca="1">IF('Suivi Commandes'!H18&lt;&gt;"",'Suivi Commandes'!H18,"")</f>
        <v/>
      </c>
      <c r="U18" s="104">
        <f>IF('Suivi Contrat'!H18&lt;&gt;"",'Suivi Contrat'!H18,"")</f>
        <v>43288</v>
      </c>
      <c r="V18" s="9">
        <f>IF('Suivi Contrat'!I18&lt;&gt;"",'Suivi Contrat'!I18,"")</f>
        <v>43632</v>
      </c>
      <c r="W18" s="358">
        <f ca="1">IF('Suivi Contrat'!J18&lt;&gt;"",IF('Suivi Contrat'!J18&lt;&gt;"",'Suivi Contrat'!J18,""),"")</f>
        <v>0</v>
      </c>
      <c r="X18" s="9" t="str">
        <f>IF('Suivi Contrat'!K18&lt;&gt;"",'Suivi Contrat'!K18,"")</f>
        <v>non</v>
      </c>
      <c r="Y18" s="9">
        <f>IF('Suivi Contrat'!L18&lt;&gt;"",'Suivi Contrat'!L18,"")</f>
        <v>43387</v>
      </c>
      <c r="Z18" s="358" t="str">
        <f ca="1">IF('Suivi Contrat'!M18&lt;&gt;"",'Suivi Contrat'!M18,"")</f>
        <v/>
      </c>
      <c r="AA18" s="9" t="str">
        <f>IF('Suivi Contrat'!N18&lt;&gt;"",'Suivi Contrat'!N18,"")</f>
        <v/>
      </c>
      <c r="AB18" s="358" t="str">
        <f ca="1">IF('Suivi Contrat'!O18&lt;&gt;"",'Suivi Contrat'!O18,"")</f>
        <v/>
      </c>
      <c r="AC18" s="118" t="str">
        <f>IF('Suivi Contrat'!P18&lt;&gt;"",'Suivi Contrat'!P18,"")</f>
        <v/>
      </c>
      <c r="AD18" s="109" t="str">
        <f>IF('Suivi Paies'!F18&lt;&gt;"",'Suivi Paies'!F18,"")</f>
        <v/>
      </c>
      <c r="AE18" s="4" t="str">
        <f>IF('Suivi Paies'!G18&lt;&gt;"",'Suivi Paies'!G18,"")</f>
        <v/>
      </c>
      <c r="AF18" s="4" t="str">
        <f>IF('Suivi Paies'!H18&lt;&gt;"",'Suivi Paies'!H18,"")</f>
        <v/>
      </c>
      <c r="AG18" s="4" t="str">
        <f>IF('Suivi Paies'!I18&lt;&gt;"",'Suivi Paies'!I18,"")</f>
        <v/>
      </c>
      <c r="AH18" s="4" t="str">
        <f>IF('Suivi Paies'!J18&lt;&gt;"",'Suivi Paies'!J18,"")</f>
        <v/>
      </c>
      <c r="AI18" s="4" t="str">
        <f>IF('Suivi Paies'!K18&lt;&gt;"",'Suivi Paies'!K18,"")</f>
        <v/>
      </c>
      <c r="AJ18" s="4" t="str">
        <f>IF('Suivi Paies'!L18&lt;&gt;"",'Suivi Paies'!L18,"")</f>
        <v/>
      </c>
      <c r="AK18" s="4" t="str">
        <f>IF('Suivi Paies'!M18&lt;&gt;"",'Suivi Paies'!M18,"")</f>
        <v/>
      </c>
      <c r="AL18" s="4" t="str">
        <f ca="1">IF('Suivi Paies'!N18&lt;&gt;"",'Suivi Paies'!N18,"")</f>
        <v>oui</v>
      </c>
      <c r="AM18" s="4" t="str">
        <f ca="1">IF('Suivi Paies'!O18&lt;&gt;"",'Suivi Paies'!O18,"")</f>
        <v>non</v>
      </c>
      <c r="AN18" s="22" t="str">
        <f>IF('Suivi Paies'!P18&lt;&gt;"",'Suivi Paies'!P18,"")</f>
        <v/>
      </c>
      <c r="AO18" s="22" t="str">
        <f>IF('Suivi Paies'!Q18&lt;&gt;"",'Suivi Paies'!Q18,"")</f>
        <v/>
      </c>
      <c r="AP18" s="12" t="str">
        <f>IF('Suivi Paies'!R18&lt;&gt;"",'Suivi Paies'!R18,"")</f>
        <v/>
      </c>
      <c r="AQ18" s="105" t="str">
        <f>IF('Suivi Paies'!S18&lt;&gt;"",'Suivi Paies'!S18,"")</f>
        <v/>
      </c>
      <c r="AR18" s="97" t="str">
        <f>IF('Suivi Consultants'!F18&lt;&gt;"",'Suivi Consultants'!F18,"")</f>
        <v>tonichedid@yahoo.com</v>
      </c>
      <c r="AS18" s="23" t="str">
        <f>IF('Suivi Consultants'!G18&lt;&gt;"",'Suivi Consultants'!G18,"")</f>
        <v/>
      </c>
    </row>
    <row r="19" spans="1:45" ht="16.149999999999999" customHeight="1" x14ac:dyDescent="0.35">
      <c r="A19" s="73" t="s">
        <v>156</v>
      </c>
      <c r="B19" s="53"/>
      <c r="C19" s="53"/>
      <c r="D19" s="59">
        <v>1</v>
      </c>
      <c r="E19" s="56"/>
      <c r="F19" s="49">
        <f>IF('Suivi Projets'!F19&lt;&gt;"",'Suivi Projets'!F19,"")</f>
        <v>1711002</v>
      </c>
      <c r="G19" s="4" t="str">
        <f>IF('Suivi Projets'!G19&lt;&gt;"",'Suivi Projets'!G19,"")</f>
        <v>Chargé d'essais Electrique</v>
      </c>
      <c r="H19" s="4" t="str">
        <f>IF('Suivi Projets'!H19&lt;&gt;"",'Suivi Projets'!H19,"")</f>
        <v>CLEMESSY</v>
      </c>
      <c r="I19" s="4" t="str">
        <f>IF('Suivi Projets'!I19&lt;&gt;"",'Suivi Projets'!I19,"")</f>
        <v>DUS</v>
      </c>
      <c r="J19" s="4" t="str">
        <f>IF('Suivi Projets'!J19&lt;&gt;"",'Suivi Projets'!J19,"")</f>
        <v>Centrale du Bugey</v>
      </c>
      <c r="K19" s="4" t="str">
        <f>IF('Suivi Projets'!L19&lt;&gt;"",'Suivi Projets'!L19,"")</f>
        <v/>
      </c>
      <c r="L19" s="4" t="str">
        <f>IF('Suivi Projets'!M19&lt;&gt;"",'Suivi Projets'!M19,"")</f>
        <v/>
      </c>
      <c r="M19" s="4" t="str">
        <f>IF('Suivi Projets'!N19&lt;&gt;"",'Suivi Projets'!N19,"")</f>
        <v/>
      </c>
      <c r="N19" s="4" t="str">
        <f>IF('Suivi Projets'!O19&lt;&gt;"",'Suivi Projets'!O19,"")</f>
        <v/>
      </c>
      <c r="O19" s="4" t="str">
        <f>IF('Suivi Projets'!P19&lt;&gt;"",'Suivi Projets'!P19,"")</f>
        <v/>
      </c>
      <c r="P19" s="5" t="str">
        <f>IF('Suivi Projets'!Q19&lt;&gt;"",'Suivi Projets'!Q19,"")</f>
        <v>Cadre</v>
      </c>
      <c r="Q19" s="94" t="str">
        <f>IF('Suivi Projets'!R19&lt;&gt;"",'Suivi Projets'!R19,"")</f>
        <v>CDIC</v>
      </c>
      <c r="R19" s="104" t="str">
        <f>IF('Suivi Commandes'!F19&lt;&gt;"",'Suivi Commandes'!F19,"")</f>
        <v/>
      </c>
      <c r="S19" s="9" t="str">
        <f>IF('Suivi Commandes'!G19&lt;&gt;"",'Suivi Commandes'!G19,"")</f>
        <v/>
      </c>
      <c r="T19" s="28" t="str">
        <f ca="1">IF('Suivi Commandes'!H19&lt;&gt;"",'Suivi Commandes'!H19,"")</f>
        <v/>
      </c>
      <c r="U19" s="106">
        <f>IF('Suivi Contrat'!H19&lt;&gt;"",'Suivi Contrat'!H19,"")</f>
        <v>43052</v>
      </c>
      <c r="V19" s="5">
        <f>IF('Suivi Contrat'!I19&lt;&gt;"",'Suivi Contrat'!I19,"")</f>
        <v>43465</v>
      </c>
      <c r="W19" s="359">
        <f ca="1">IF('Suivi Contrat'!J19&lt;&gt;"",IF('Suivi Contrat'!J19&lt;&gt;"",'Suivi Contrat'!J19,""),"")</f>
        <v>0</v>
      </c>
      <c r="X19" s="5" t="str">
        <f>IF('Suivi Contrat'!K19&lt;&gt;"",'Suivi Contrat'!K19,"")</f>
        <v>oui</v>
      </c>
      <c r="Y19" s="5">
        <f>IF('Suivi Contrat'!L19&lt;&gt;"",'Suivi Contrat'!L19,"")</f>
        <v>43263</v>
      </c>
      <c r="Z19" s="359" t="str">
        <f ca="1">IF('Suivi Contrat'!M19&lt;&gt;"",'Suivi Contrat'!M19,"")</f>
        <v/>
      </c>
      <c r="AA19" s="5" t="str">
        <f>IF('Suivi Contrat'!N19&lt;&gt;"",'Suivi Contrat'!N19,"")</f>
        <v/>
      </c>
      <c r="AB19" s="359" t="str">
        <f ca="1">IF('Suivi Contrat'!O19&lt;&gt;"",'Suivi Contrat'!O19,"")</f>
        <v/>
      </c>
      <c r="AC19" s="117" t="str">
        <f>IF('Suivi Contrat'!P19&lt;&gt;"",'Suivi Contrat'!P19,"")</f>
        <v>En attente commande prolongation</v>
      </c>
      <c r="AD19" s="106" t="str">
        <f>IF('Suivi Paies'!F19&lt;&gt;"",'Suivi Paies'!F19,"")</f>
        <v/>
      </c>
      <c r="AE19" s="4" t="str">
        <f>IF('Suivi Paies'!G19&lt;&gt;"",'Suivi Paies'!G19,"")</f>
        <v/>
      </c>
      <c r="AF19" s="4" t="str">
        <f>IF('Suivi Paies'!H19&lt;&gt;"",'Suivi Paies'!H19,"")</f>
        <v/>
      </c>
      <c r="AG19" s="4" t="str">
        <f>IF('Suivi Paies'!I19&lt;&gt;"",'Suivi Paies'!I19,"")</f>
        <v/>
      </c>
      <c r="AH19" s="4" t="str">
        <f>IF('Suivi Paies'!J19&lt;&gt;"",'Suivi Paies'!J19,"")</f>
        <v/>
      </c>
      <c r="AI19" s="16" t="str">
        <f>IF('Suivi Paies'!K19&lt;&gt;"",'Suivi Paies'!K19,"")</f>
        <v/>
      </c>
      <c r="AJ19" s="4" t="str">
        <f>IF('Suivi Paies'!L19&lt;&gt;"",'Suivi Paies'!L19,"")</f>
        <v/>
      </c>
      <c r="AK19" s="4" t="str">
        <f>IF('Suivi Paies'!M19&lt;&gt;"",'Suivi Paies'!M19,"")</f>
        <v/>
      </c>
      <c r="AL19" s="4" t="str">
        <f ca="1">IF('Suivi Paies'!N19&lt;&gt;"",'Suivi Paies'!N19,"")</f>
        <v>oui</v>
      </c>
      <c r="AM19" s="4" t="str">
        <f ca="1">IF('Suivi Paies'!O19&lt;&gt;"",'Suivi Paies'!O19,"")</f>
        <v>non</v>
      </c>
      <c r="AN19" s="6" t="str">
        <f>IF('Suivi Paies'!P19&lt;&gt;"",'Suivi Paies'!P19,"")</f>
        <v/>
      </c>
      <c r="AO19" s="6" t="str">
        <f>IF('Suivi Paies'!Q19&lt;&gt;"",'Suivi Paies'!Q19,"")</f>
        <v/>
      </c>
      <c r="AP19" s="17" t="str">
        <f>IF('Suivi Paies'!R19&lt;&gt;"",'Suivi Paies'!R19,"")</f>
        <v/>
      </c>
      <c r="AQ19" s="107" t="str">
        <f>IF('Suivi Paies'!S19&lt;&gt;"",'Suivi Paies'!S19,"")</f>
        <v>X</v>
      </c>
      <c r="AR19" s="97" t="str">
        <f>IF('Suivi Consultants'!F19&lt;&gt;"",'Suivi Consultants'!F19,"")</f>
        <v>mohamedchennouf@orange.fr</v>
      </c>
      <c r="AS19" s="19" t="str">
        <f>IF('Suivi Consultants'!G19&lt;&gt;"",'Suivi Consultants'!G19,"")</f>
        <v/>
      </c>
    </row>
    <row r="20" spans="1:45" ht="16.149999999999999" customHeight="1" x14ac:dyDescent="0.35">
      <c r="A20" s="73" t="s">
        <v>202</v>
      </c>
      <c r="B20" s="53"/>
      <c r="C20" s="53"/>
      <c r="D20" s="59">
        <v>1</v>
      </c>
      <c r="E20" s="56"/>
      <c r="F20" s="49">
        <f>IF('Suivi Projets'!F20&lt;&gt;"",'Suivi Projets'!F20,"")</f>
        <v>1802023</v>
      </c>
      <c r="G20" s="4" t="str">
        <f>IF('Suivi Projets'!G20&lt;&gt;"",'Suivi Projets'!G20,"")</f>
        <v>Ingénieur Génie Civil</v>
      </c>
      <c r="H20" s="4" t="str">
        <f>IF('Suivi Projets'!H20&lt;&gt;"",'Suivi Projets'!H20,"")</f>
        <v>ARTELIA</v>
      </c>
      <c r="I20" s="4" t="str">
        <f>IF('Suivi Projets'!I20&lt;&gt;"",'Suivi Projets'!I20,"")</f>
        <v>MS5 AUDIT BREST</v>
      </c>
      <c r="J20" s="4" t="str">
        <f>IF('Suivi Projets'!J20&lt;&gt;"",'Suivi Projets'!J20,"")</f>
        <v>Base navale Brest</v>
      </c>
      <c r="K20" s="4" t="str">
        <f>IF('Suivi Projets'!L20&lt;&gt;"",'Suivi Projets'!L20,"")</f>
        <v/>
      </c>
      <c r="L20" s="4" t="str">
        <f>IF('Suivi Projets'!M20&lt;&gt;"",'Suivi Projets'!M20,"")</f>
        <v/>
      </c>
      <c r="M20" s="4" t="str">
        <f>IF('Suivi Projets'!N20&lt;&gt;"",'Suivi Projets'!N20,"")</f>
        <v/>
      </c>
      <c r="N20" s="4" t="str">
        <f>IF('Suivi Projets'!O20&lt;&gt;"",'Suivi Projets'!O20,"")</f>
        <v/>
      </c>
      <c r="O20" s="4" t="str">
        <f>IF('Suivi Projets'!P20&lt;&gt;"",'Suivi Projets'!P20,"")</f>
        <v/>
      </c>
      <c r="P20" s="5" t="str">
        <f>IF('Suivi Projets'!Q20&lt;&gt;"",'Suivi Projets'!Q20,"")</f>
        <v>Cadre</v>
      </c>
      <c r="Q20" s="94" t="str">
        <f>IF('Suivi Projets'!R20&lt;&gt;"",'Suivi Projets'!R20,"")</f>
        <v>CDIC</v>
      </c>
      <c r="R20" s="104" t="str">
        <f>IF('Suivi Commandes'!F20&lt;&gt;"",'Suivi Commandes'!F20,"")</f>
        <v/>
      </c>
      <c r="S20" s="9" t="str">
        <f>IF('Suivi Commandes'!G20&lt;&gt;"",'Suivi Commandes'!G20,"")</f>
        <v/>
      </c>
      <c r="T20" s="28" t="str">
        <f ca="1">IF('Suivi Commandes'!H20&lt;&gt;"",'Suivi Commandes'!H20,"")</f>
        <v/>
      </c>
      <c r="U20" s="106">
        <f>IF('Suivi Contrat'!H20&lt;&gt;"",'Suivi Contrat'!H20,"")</f>
        <v>43178</v>
      </c>
      <c r="V20" s="5">
        <f>IF('Suivi Contrat'!I20&lt;&gt;"",'Suivi Contrat'!I20,"")</f>
        <v>43465</v>
      </c>
      <c r="W20" s="359">
        <f ca="1">IF('Suivi Contrat'!J20&lt;&gt;"",IF('Suivi Contrat'!J20&lt;&gt;"",'Suivi Contrat'!J20,""),"")</f>
        <v>0</v>
      </c>
      <c r="X20" s="5" t="str">
        <f>IF('Suivi Contrat'!K20&lt;&gt;"",'Suivi Contrat'!K20,"")</f>
        <v>oui</v>
      </c>
      <c r="Y20" s="5">
        <f>IF('Suivi Contrat'!L20&lt;&gt;"",'Suivi Contrat'!L20,"")</f>
        <v>43391</v>
      </c>
      <c r="Z20" s="359" t="str">
        <f ca="1">IF('Suivi Contrat'!M20&lt;&gt;"",'Suivi Contrat'!M20,"")</f>
        <v/>
      </c>
      <c r="AA20" s="5" t="str">
        <f>IF('Suivi Contrat'!N20&lt;&gt;"",'Suivi Contrat'!N20,"")</f>
        <v/>
      </c>
      <c r="AB20" s="359" t="str">
        <f ca="1">IF('Suivi Contrat'!O20&lt;&gt;"",'Suivi Contrat'!O20,"")</f>
        <v/>
      </c>
      <c r="AC20" s="117" t="str">
        <f>IF('Suivi Contrat'!P20&lt;&gt;"",'Suivi Contrat'!P20,"")</f>
        <v/>
      </c>
      <c r="AD20" s="106" t="str">
        <f>IF('Suivi Paies'!F20&lt;&gt;"",'Suivi Paies'!F20,"")</f>
        <v/>
      </c>
      <c r="AE20" s="4" t="str">
        <f>IF('Suivi Paies'!G20&lt;&gt;"",'Suivi Paies'!G20,"")</f>
        <v/>
      </c>
      <c r="AF20" s="4" t="str">
        <f>IF('Suivi Paies'!H20&lt;&gt;"",'Suivi Paies'!H20,"")</f>
        <v/>
      </c>
      <c r="AG20" s="4" t="str">
        <f>IF('Suivi Paies'!I20&lt;&gt;"",'Suivi Paies'!I20,"")</f>
        <v/>
      </c>
      <c r="AH20" s="4" t="str">
        <f>IF('Suivi Paies'!J20&lt;&gt;"",'Suivi Paies'!J20,"")</f>
        <v/>
      </c>
      <c r="AI20" s="16" t="str">
        <f>IF('Suivi Paies'!K20&lt;&gt;"",'Suivi Paies'!K20,"")</f>
        <v/>
      </c>
      <c r="AJ20" s="4" t="str">
        <f>IF('Suivi Paies'!L20&lt;&gt;"",'Suivi Paies'!L20,"")</f>
        <v/>
      </c>
      <c r="AK20" s="4" t="str">
        <f>IF('Suivi Paies'!M20&lt;&gt;"",'Suivi Paies'!M20,"")</f>
        <v/>
      </c>
      <c r="AL20" s="4" t="str">
        <f ca="1">IF('Suivi Paies'!N20&lt;&gt;"",'Suivi Paies'!N20,"")</f>
        <v>oui</v>
      </c>
      <c r="AM20" s="4" t="str">
        <f ca="1">IF('Suivi Paies'!O20&lt;&gt;"",'Suivi Paies'!O20,"")</f>
        <v>non</v>
      </c>
      <c r="AN20" s="6" t="str">
        <f>IF('Suivi Paies'!P20&lt;&gt;"",'Suivi Paies'!P20,"")</f>
        <v/>
      </c>
      <c r="AO20" s="6" t="str">
        <f>IF('Suivi Paies'!Q20&lt;&gt;"",'Suivi Paies'!Q20,"")</f>
        <v/>
      </c>
      <c r="AP20" s="17" t="str">
        <f>IF('Suivi Paies'!R20&lt;&gt;"",'Suivi Paies'!R20,"")</f>
        <v/>
      </c>
      <c r="AQ20" s="107" t="str">
        <f>IF('Suivi Paies'!S20&lt;&gt;"",'Suivi Paies'!S20,"")</f>
        <v>X</v>
      </c>
      <c r="AR20" s="97" t="str">
        <f>IF('Suivi Consultants'!F20&lt;&gt;"",'Suivi Consultants'!F20,"")</f>
        <v>riad CHIBANI &lt;chibani_r@yahoo.fr&gt;</v>
      </c>
      <c r="AS20" s="19" t="str">
        <f>IF('Suivi Consultants'!G20&lt;&gt;"",'Suivi Consultants'!G20,"")</f>
        <v/>
      </c>
    </row>
    <row r="21" spans="1:45" x14ac:dyDescent="0.35">
      <c r="A21" s="47" t="s">
        <v>136</v>
      </c>
      <c r="B21" s="53">
        <v>1</v>
      </c>
      <c r="C21" s="53"/>
      <c r="D21" s="45"/>
      <c r="E21" s="56"/>
      <c r="F21" s="49">
        <f>IF('Suivi Projets'!F21&lt;&gt;"",'Suivi Projets'!F21,"")</f>
        <v>1804031</v>
      </c>
      <c r="G21" s="4" t="str">
        <f>IF('Suivi Projets'!G21&lt;&gt;"",'Suivi Projets'!G21,"")</f>
        <v>Chef de Projet</v>
      </c>
      <c r="H21" s="4" t="str">
        <f>IF('Suivi Projets'!H21&lt;&gt;"",'Suivi Projets'!H21,"")</f>
        <v>CHEMVIRON</v>
      </c>
      <c r="I21" s="4" t="str">
        <f>IF('Suivi Projets'!I21&lt;&gt;"",'Suivi Projets'!I21,"")</f>
        <v>PARENTIS</v>
      </c>
      <c r="J21" s="8" t="str">
        <f>IF('Suivi Projets'!J21&lt;&gt;"",'Suivi Projets'!J21,"")</f>
        <v>Rueil-Malmaison</v>
      </c>
      <c r="K21" s="8" t="str">
        <f>IF('Suivi Projets'!L21&lt;&gt;"",'Suivi Projets'!L21,"")</f>
        <v/>
      </c>
      <c r="L21" s="8" t="str">
        <f>IF('Suivi Projets'!M21&lt;&gt;"",'Suivi Projets'!M21,"")</f>
        <v/>
      </c>
      <c r="M21" s="8" t="str">
        <f>IF('Suivi Projets'!N21&lt;&gt;"",'Suivi Projets'!N21,"")</f>
        <v/>
      </c>
      <c r="N21" s="8" t="str">
        <f>IF('Suivi Projets'!O21&lt;&gt;"",'Suivi Projets'!O21,"")</f>
        <v/>
      </c>
      <c r="O21" s="8" t="str">
        <f>IF('Suivi Projets'!P21&lt;&gt;"",'Suivi Projets'!P21,"")</f>
        <v/>
      </c>
      <c r="P21" s="4" t="str">
        <f>IF('Suivi Projets'!Q21&lt;&gt;"",'Suivi Projets'!Q21,"")</f>
        <v>Cadre</v>
      </c>
      <c r="Q21" s="101" t="str">
        <f>IF('Suivi Projets'!R21&lt;&gt;"",'Suivi Projets'!R21,"")</f>
        <v>CDIC</v>
      </c>
      <c r="R21" s="106" t="str">
        <f>IF('Suivi Commandes'!F21&lt;&gt;"",'Suivi Commandes'!F21,"")</f>
        <v/>
      </c>
      <c r="S21" s="5" t="str">
        <f>IF('Suivi Commandes'!G21&lt;&gt;"",'Suivi Commandes'!G21,"")</f>
        <v/>
      </c>
      <c r="T21" s="7" t="str">
        <f ca="1">IF('Suivi Commandes'!H21&lt;&gt;"",'Suivi Commandes'!H21,"")</f>
        <v/>
      </c>
      <c r="U21" s="106">
        <f>IF('Suivi Contrat'!H21&lt;&gt;"",'Suivi Contrat'!H21,"")</f>
        <v>43199</v>
      </c>
      <c r="V21" s="5">
        <f>IF('Suivi Contrat'!I21&lt;&gt;"",'Suivi Contrat'!I21,"")</f>
        <v>43412</v>
      </c>
      <c r="W21" s="359">
        <f ca="1">IF('Suivi Contrat'!J21&lt;&gt;"",IF('Suivi Contrat'!J21&lt;&gt;"",'Suivi Contrat'!J21,""),"")</f>
        <v>0</v>
      </c>
      <c r="X21" s="5" t="str">
        <f>IF('Suivi Contrat'!K21&lt;&gt;"",'Suivi Contrat'!K21,"")</f>
        <v>oui</v>
      </c>
      <c r="Y21" s="5">
        <f>IF('Suivi Contrat'!L21&lt;&gt;"",'Suivi Contrat'!L21,"")</f>
        <v>43412</v>
      </c>
      <c r="Z21" s="359" t="str">
        <f ca="1">IF('Suivi Contrat'!M21&lt;&gt;"",'Suivi Contrat'!M21,"")</f>
        <v/>
      </c>
      <c r="AA21" s="5" t="str">
        <f>IF('Suivi Contrat'!N21&lt;&gt;"",'Suivi Contrat'!N21,"")</f>
        <v/>
      </c>
      <c r="AB21" s="359" t="str">
        <f ca="1">IF('Suivi Contrat'!O21&lt;&gt;"",'Suivi Contrat'!O21,"")</f>
        <v/>
      </c>
      <c r="AC21" s="117" t="str">
        <f>IF('Suivi Contrat'!P21&lt;&gt;"",'Suivi Contrat'!P21,"")</f>
        <v>rupture PE salarié au 08.11.2018</v>
      </c>
      <c r="AD21" s="106" t="str">
        <f>IF('Suivi Paies'!F21&lt;&gt;"",'Suivi Paies'!F21,"")</f>
        <v/>
      </c>
      <c r="AE21" s="21" t="str">
        <f>IF('Suivi Paies'!G21&lt;&gt;"",'Suivi Paies'!G21,"")</f>
        <v/>
      </c>
      <c r="AF21" s="21" t="str">
        <f>IF('Suivi Paies'!H21&lt;&gt;"",'Suivi Paies'!H21,"")</f>
        <v/>
      </c>
      <c r="AG21" s="21" t="str">
        <f>IF('Suivi Paies'!I21&lt;&gt;"",'Suivi Paies'!I21,"")</f>
        <v/>
      </c>
      <c r="AH21" s="21" t="str">
        <f>IF('Suivi Paies'!J21&lt;&gt;"",'Suivi Paies'!J21,"")</f>
        <v/>
      </c>
      <c r="AI21" s="8" t="str">
        <f>IF('Suivi Paies'!K21&lt;&gt;"",'Suivi Paies'!K21,"")</f>
        <v/>
      </c>
      <c r="AJ21" s="8" t="str">
        <f>IF('Suivi Paies'!L21&lt;&gt;"",'Suivi Paies'!L21,"")</f>
        <v/>
      </c>
      <c r="AK21" s="8" t="str">
        <f>IF('Suivi Paies'!M21&lt;&gt;"",'Suivi Paies'!M21,"")</f>
        <v/>
      </c>
      <c r="AL21" s="8" t="str">
        <f ca="1">IF('Suivi Paies'!N21&lt;&gt;"",'Suivi Paies'!N21,"")</f>
        <v>oui</v>
      </c>
      <c r="AM21" s="8" t="str">
        <f ca="1">IF('Suivi Paies'!O21&lt;&gt;"",'Suivi Paies'!O21,"")</f>
        <v>non</v>
      </c>
      <c r="AN21" s="22" t="str">
        <f>IF('Suivi Paies'!P21&lt;&gt;"",'Suivi Paies'!P21,"")</f>
        <v/>
      </c>
      <c r="AO21" s="22" t="str">
        <f>IF('Suivi Paies'!Q21&lt;&gt;"",'Suivi Paies'!Q21,"")</f>
        <v/>
      </c>
      <c r="AP21" s="12" t="str">
        <f>IF('Suivi Paies'!R21&lt;&gt;"",'Suivi Paies'!R21,"")</f>
        <v/>
      </c>
      <c r="AQ21" s="105" t="str">
        <f>IF('Suivi Paies'!S21&lt;&gt;"",'Suivi Paies'!S21,"")</f>
        <v/>
      </c>
      <c r="AR21" s="97" t="str">
        <f>IF('Suivi Consultants'!F21&lt;&gt;"",'Suivi Consultants'!F21,"")</f>
        <v>Gérard COVOS &lt;gerard.covos@laposte.net&gt;</v>
      </c>
      <c r="AS21" s="24" t="str">
        <f>IF('Suivi Consultants'!G21&lt;&gt;"",'Suivi Consultants'!G21,"")</f>
        <v/>
      </c>
    </row>
    <row r="22" spans="1:45" x14ac:dyDescent="0.35">
      <c r="A22" s="67" t="s">
        <v>253</v>
      </c>
      <c r="B22" s="61">
        <v>1</v>
      </c>
      <c r="C22" s="53"/>
      <c r="D22" s="45"/>
      <c r="E22" s="56"/>
      <c r="F22" s="49">
        <f>IF('Suivi Projets'!F22&lt;&gt;"",'Suivi Projets'!F22,"")</f>
        <v>1805034</v>
      </c>
      <c r="G22" s="3" t="str">
        <f>IF('Suivi Projets'!G22&lt;&gt;"",'Suivi Projets'!G22,"")</f>
        <v>Ingénieur Electricité</v>
      </c>
      <c r="H22" s="3" t="str">
        <f>IF('Suivi Projets'!H22&lt;&gt;"",'Suivi Projets'!H22,"")</f>
        <v>SCHNEIDER</v>
      </c>
      <c r="I22" s="3" t="str">
        <f>IF('Suivi Projets'!I22&lt;&gt;"",'Suivi Projets'!I22,"")</f>
        <v>CUMBERLAND</v>
      </c>
      <c r="J22" s="8" t="str">
        <f>IF('Suivi Projets'!J22&lt;&gt;"",'Suivi Projets'!J22,"")</f>
        <v>Grenoble</v>
      </c>
      <c r="K22" s="8" t="str">
        <f>IF('Suivi Projets'!L22&lt;&gt;"",'Suivi Projets'!L22,"")</f>
        <v/>
      </c>
      <c r="L22" s="8" t="str">
        <f>IF('Suivi Projets'!M22&lt;&gt;"",'Suivi Projets'!M22,"")</f>
        <v/>
      </c>
      <c r="M22" s="8" t="str">
        <f>IF('Suivi Projets'!N22&lt;&gt;"",'Suivi Projets'!N22,"")</f>
        <v/>
      </c>
      <c r="N22" s="8" t="str">
        <f>IF('Suivi Projets'!O22&lt;&gt;"",'Suivi Projets'!O22,"")</f>
        <v/>
      </c>
      <c r="O22" s="8" t="str">
        <f>IF('Suivi Projets'!P22&lt;&gt;"",'Suivi Projets'!P22,"")</f>
        <v/>
      </c>
      <c r="P22" s="10" t="str">
        <f>IF('Suivi Projets'!Q22&lt;&gt;"",'Suivi Projets'!Q22,"")</f>
        <v>Cadre</v>
      </c>
      <c r="Q22" s="94" t="str">
        <f>IF('Suivi Projets'!R22&lt;&gt;"",'Suivi Projets'!R22,"")</f>
        <v>CDIC</v>
      </c>
      <c r="R22" s="104" t="str">
        <f>IF('Suivi Commandes'!F22&lt;&gt;"",'Suivi Commandes'!F22,"")</f>
        <v/>
      </c>
      <c r="S22" s="9" t="str">
        <f>IF('Suivi Commandes'!G22&lt;&gt;"",'Suivi Commandes'!G22,"")</f>
        <v/>
      </c>
      <c r="T22" s="28" t="str">
        <f ca="1">IF('Suivi Commandes'!H22&lt;&gt;"",'Suivi Commandes'!H22,"")</f>
        <v/>
      </c>
      <c r="U22" s="104">
        <f>IF('Suivi Contrat'!H22&lt;&gt;"",'Suivi Contrat'!H22,"")</f>
        <v>43275</v>
      </c>
      <c r="V22" s="9">
        <f>IF('Suivi Contrat'!I22&lt;&gt;"",'Suivi Contrat'!I22,"")</f>
        <v>43342</v>
      </c>
      <c r="W22" s="358">
        <f ca="1">IF('Suivi Contrat'!J22&lt;&gt;"",IF('Suivi Contrat'!J22&lt;&gt;"",'Suivi Contrat'!J22,""),"")</f>
        <v>0</v>
      </c>
      <c r="X22" s="9" t="str">
        <f>IF('Suivi Contrat'!K22&lt;&gt;"",'Suivi Contrat'!K22,"")</f>
        <v>non</v>
      </c>
      <c r="Y22" s="9">
        <f>IF('Suivi Contrat'!L22&lt;&gt;"",'Suivi Contrat'!L22,"")</f>
        <v>43396</v>
      </c>
      <c r="Z22" s="358" t="str">
        <f ca="1">IF('Suivi Contrat'!M22&lt;&gt;"",'Suivi Contrat'!M22,"")</f>
        <v/>
      </c>
      <c r="AA22" s="9" t="str">
        <f>IF('Suivi Contrat'!N22&lt;&gt;"",'Suivi Contrat'!N22,"")</f>
        <v/>
      </c>
      <c r="AB22" s="358" t="str">
        <f ca="1">IF('Suivi Contrat'!O22&lt;&gt;"",'Suivi Contrat'!O22,"")</f>
        <v/>
      </c>
      <c r="AC22" s="118" t="str">
        <f>IF('Suivi Contrat'!P22&lt;&gt;"",'Suivi Contrat'!P22,"")</f>
        <v/>
      </c>
      <c r="AD22" s="109" t="str">
        <f>IF('Suivi Paies'!F22&lt;&gt;"",'Suivi Paies'!F22,"")</f>
        <v/>
      </c>
      <c r="AE22" s="4" t="str">
        <f>IF('Suivi Paies'!G22&lt;&gt;"",'Suivi Paies'!G22,"")</f>
        <v/>
      </c>
      <c r="AF22" s="4" t="str">
        <f>IF('Suivi Paies'!H22&lt;&gt;"",'Suivi Paies'!H22,"")</f>
        <v/>
      </c>
      <c r="AG22" s="4" t="str">
        <f>IF('Suivi Paies'!I22&lt;&gt;"",'Suivi Paies'!I22,"")</f>
        <v/>
      </c>
      <c r="AH22" s="4" t="str">
        <f>IF('Suivi Paies'!J22&lt;&gt;"",'Suivi Paies'!J22,"")</f>
        <v/>
      </c>
      <c r="AI22" s="4" t="str">
        <f>IF('Suivi Paies'!K22&lt;&gt;"",'Suivi Paies'!K22,"")</f>
        <v/>
      </c>
      <c r="AJ22" s="4" t="str">
        <f>IF('Suivi Paies'!L22&lt;&gt;"",'Suivi Paies'!L22,"")</f>
        <v/>
      </c>
      <c r="AK22" s="4" t="str">
        <f>IF('Suivi Paies'!M22&lt;&gt;"",'Suivi Paies'!M22,"")</f>
        <v/>
      </c>
      <c r="AL22" s="4" t="str">
        <f ca="1">IF('Suivi Paies'!N22&lt;&gt;"",'Suivi Paies'!N22,"")</f>
        <v>oui</v>
      </c>
      <c r="AM22" s="4" t="str">
        <f ca="1">IF('Suivi Paies'!O22&lt;&gt;"",'Suivi Paies'!O22,"")</f>
        <v>non</v>
      </c>
      <c r="AN22" s="22" t="str">
        <f>IF('Suivi Paies'!P22&lt;&gt;"",'Suivi Paies'!P22,"")</f>
        <v/>
      </c>
      <c r="AO22" s="22" t="str">
        <f>IF('Suivi Paies'!Q22&lt;&gt;"",'Suivi Paies'!Q22,"")</f>
        <v/>
      </c>
      <c r="AP22" s="12" t="str">
        <f>IF('Suivi Paies'!R22&lt;&gt;"",'Suivi Paies'!R22,"")</f>
        <v/>
      </c>
      <c r="AQ22" s="105" t="str">
        <f>IF('Suivi Paies'!S22&lt;&gt;"",'Suivi Paies'!S22,"")</f>
        <v/>
      </c>
      <c r="AR22" s="96" t="str">
        <f>IF('Suivi Consultants'!F22&lt;&gt;"",'Suivi Consultants'!F22,"")</f>
        <v>Ivan.dabac@gmail.com</v>
      </c>
      <c r="AS22" s="23" t="str">
        <f>IF('Suivi Consultants'!G22&lt;&gt;"",'Suivi Consultants'!G22,"")</f>
        <v/>
      </c>
    </row>
    <row r="23" spans="1:45" x14ac:dyDescent="0.35">
      <c r="A23" s="67" t="s">
        <v>258</v>
      </c>
      <c r="B23" s="61">
        <v>1</v>
      </c>
      <c r="C23" s="53"/>
      <c r="D23" s="45"/>
      <c r="E23" s="56"/>
      <c r="F23" s="49">
        <f>IF('Suivi Projets'!F23&lt;&gt;"",'Suivi Projets'!F23,"")</f>
        <v>1806048</v>
      </c>
      <c r="G23" s="3" t="str">
        <f>IF('Suivi Projets'!G23&lt;&gt;"",'Suivi Projets'!G23,"")</f>
        <v>Installation manager</v>
      </c>
      <c r="H23" s="3" t="str">
        <f>IF('Suivi Projets'!H23&lt;&gt;"",'Suivi Projets'!H23,"")</f>
        <v>SCHNEIDER</v>
      </c>
      <c r="I23" s="3" t="str">
        <f>IF('Suivi Projets'!I23&lt;&gt;"",'Suivi Projets'!I23,"")</f>
        <v>CUMBERLAND</v>
      </c>
      <c r="J23" s="8" t="str">
        <f>IF('Suivi Projets'!J23&lt;&gt;"",'Suivi Projets'!J23,"")</f>
        <v>Grenoble</v>
      </c>
      <c r="K23" s="8" t="str">
        <f>IF('Suivi Projets'!L23&lt;&gt;"",'Suivi Projets'!L23,"")</f>
        <v/>
      </c>
      <c r="L23" s="8" t="str">
        <f>IF('Suivi Projets'!M23&lt;&gt;"",'Suivi Projets'!M23,"")</f>
        <v/>
      </c>
      <c r="M23" s="8" t="str">
        <f>IF('Suivi Projets'!N23&lt;&gt;"",'Suivi Projets'!N23,"")</f>
        <v/>
      </c>
      <c r="N23" s="8" t="str">
        <f>IF('Suivi Projets'!O23&lt;&gt;"",'Suivi Projets'!O23,"")</f>
        <v/>
      </c>
      <c r="O23" s="8" t="str">
        <f>IF('Suivi Projets'!P23&lt;&gt;"",'Suivi Projets'!P23,"")</f>
        <v/>
      </c>
      <c r="P23" s="10" t="str">
        <f>IF('Suivi Projets'!Q23&lt;&gt;"",'Suivi Projets'!Q23,"")</f>
        <v>Cadre</v>
      </c>
      <c r="Q23" s="94" t="str">
        <f>IF('Suivi Projets'!R23&lt;&gt;"",'Suivi Projets'!R23,"")</f>
        <v>CDIC</v>
      </c>
      <c r="R23" s="104" t="str">
        <f>IF('Suivi Commandes'!F23&lt;&gt;"",'Suivi Commandes'!F23,"")</f>
        <v/>
      </c>
      <c r="S23" s="9" t="str">
        <f>IF('Suivi Commandes'!G23&lt;&gt;"",'Suivi Commandes'!G23,"")</f>
        <v/>
      </c>
      <c r="T23" s="28" t="str">
        <f ca="1">IF('Suivi Commandes'!H23&lt;&gt;"",'Suivi Commandes'!H23,"")</f>
        <v/>
      </c>
      <c r="U23" s="104">
        <f>IF('Suivi Contrat'!H23&lt;&gt;"",'Suivi Contrat'!H23,"")</f>
        <v>43330</v>
      </c>
      <c r="V23" s="9">
        <f>IF('Suivi Contrat'!I23&lt;&gt;"",'Suivi Contrat'!I23,"")</f>
        <v>43615</v>
      </c>
      <c r="W23" s="358">
        <f ca="1">IF('Suivi Contrat'!J23&lt;&gt;"",IF('Suivi Contrat'!J23&lt;&gt;"",'Suivi Contrat'!J23,""),"")</f>
        <v>1</v>
      </c>
      <c r="X23" s="9" t="str">
        <f>IF('Suivi Contrat'!K23&lt;&gt;"",'Suivi Contrat'!K23,"")</f>
        <v/>
      </c>
      <c r="Y23" s="9">
        <f>IF('Suivi Contrat'!L23&lt;&gt;"",'Suivi Contrat'!L23,"")</f>
        <v>43404</v>
      </c>
      <c r="Z23" s="358" t="str">
        <f ca="1">IF('Suivi Contrat'!M23&lt;&gt;"",'Suivi Contrat'!M23,"")</f>
        <v/>
      </c>
      <c r="AA23" s="9" t="str">
        <f>IF('Suivi Contrat'!N23&lt;&gt;"",'Suivi Contrat'!N23,"")</f>
        <v/>
      </c>
      <c r="AB23" s="358" t="str">
        <f ca="1">IF('Suivi Contrat'!O23&lt;&gt;"",'Suivi Contrat'!O23,"")</f>
        <v/>
      </c>
      <c r="AC23" s="118" t="str">
        <f>IF('Suivi Contrat'!P23&lt;&gt;"",'Suivi Contrat'!P23,"")</f>
        <v/>
      </c>
      <c r="AD23" s="109" t="str">
        <f>IF('Suivi Paies'!F23&lt;&gt;"",'Suivi Paies'!F23,"")</f>
        <v/>
      </c>
      <c r="AE23" s="4" t="str">
        <f>IF('Suivi Paies'!G23&lt;&gt;"",'Suivi Paies'!G23,"")</f>
        <v/>
      </c>
      <c r="AF23" s="4" t="str">
        <f>IF('Suivi Paies'!H23&lt;&gt;"",'Suivi Paies'!H23,"")</f>
        <v/>
      </c>
      <c r="AG23" s="4" t="str">
        <f>IF('Suivi Paies'!I23&lt;&gt;"",'Suivi Paies'!I23,"")</f>
        <v/>
      </c>
      <c r="AH23" s="4" t="str">
        <f>IF('Suivi Paies'!J23&lt;&gt;"",'Suivi Paies'!J23,"")</f>
        <v/>
      </c>
      <c r="AI23" s="4" t="str">
        <f>IF('Suivi Paies'!K23&lt;&gt;"",'Suivi Paies'!K23,"")</f>
        <v/>
      </c>
      <c r="AJ23" s="4" t="str">
        <f>IF('Suivi Paies'!L23&lt;&gt;"",'Suivi Paies'!L23,"")</f>
        <v/>
      </c>
      <c r="AK23" s="4" t="str">
        <f>IF('Suivi Paies'!M23&lt;&gt;"",'Suivi Paies'!M23,"")</f>
        <v/>
      </c>
      <c r="AL23" s="4" t="str">
        <f ca="1">IF('Suivi Paies'!N23&lt;&gt;"",'Suivi Paies'!N23,"")</f>
        <v>oui</v>
      </c>
      <c r="AM23" s="4" t="str">
        <f ca="1">IF('Suivi Paies'!O23&lt;&gt;"",'Suivi Paies'!O23,"")</f>
        <v>non</v>
      </c>
      <c r="AN23" s="22" t="str">
        <f>IF('Suivi Paies'!P23&lt;&gt;"",'Suivi Paies'!P23,"")</f>
        <v/>
      </c>
      <c r="AO23" s="22" t="str">
        <f>IF('Suivi Paies'!Q23&lt;&gt;"",'Suivi Paies'!Q23,"")</f>
        <v/>
      </c>
      <c r="AP23" s="12" t="str">
        <f>IF('Suivi Paies'!R23&lt;&gt;"",'Suivi Paies'!R23,"")</f>
        <v/>
      </c>
      <c r="AQ23" s="105" t="str">
        <f>IF('Suivi Paies'!S23&lt;&gt;"",'Suivi Paies'!S23,"")</f>
        <v/>
      </c>
      <c r="AR23" s="96" t="str">
        <f>IF('Suivi Consultants'!F23&lt;&gt;"",'Suivi Consultants'!F23,"")</f>
        <v>Ibrahim.daoui@hotmail.com</v>
      </c>
      <c r="AS23" s="23" t="str">
        <f>IF('Suivi Consultants'!G23&lt;&gt;"",'Suivi Consultants'!G23,"")</f>
        <v/>
      </c>
    </row>
    <row r="24" spans="1:45" x14ac:dyDescent="0.35">
      <c r="A24" s="67" t="s">
        <v>271</v>
      </c>
      <c r="B24" s="61">
        <v>1</v>
      </c>
      <c r="C24" s="53"/>
      <c r="D24" s="45"/>
      <c r="E24" s="56"/>
      <c r="F24" s="49">
        <f>IF('Suivi Projets'!F24&lt;&gt;"",'Suivi Projets'!F24,"")</f>
        <v>1807026</v>
      </c>
      <c r="G24" s="3" t="str">
        <f>IF('Suivi Projets'!G24&lt;&gt;"",'Suivi Projets'!G24,"")</f>
        <v>Superviseur electricité</v>
      </c>
      <c r="H24" s="3" t="str">
        <f>IF('Suivi Projets'!H24&lt;&gt;"",'Suivi Projets'!H24,"")</f>
        <v>SCHNEIDER</v>
      </c>
      <c r="I24" s="3" t="str">
        <f>IF('Suivi Projets'!I24&lt;&gt;"",'Suivi Projets'!I24,"")</f>
        <v>CUMBERLAND</v>
      </c>
      <c r="J24" s="8" t="str">
        <f>IF('Suivi Projets'!J24&lt;&gt;"",'Suivi Projets'!J24,"")</f>
        <v>Grenoble</v>
      </c>
      <c r="K24" s="8" t="str">
        <f>IF('Suivi Projets'!L24&lt;&gt;"",'Suivi Projets'!L24,"")</f>
        <v/>
      </c>
      <c r="L24" s="8" t="str">
        <f>IF('Suivi Projets'!M24&lt;&gt;"",'Suivi Projets'!M24,"")</f>
        <v/>
      </c>
      <c r="M24" s="8" t="str">
        <f>IF('Suivi Projets'!N24&lt;&gt;"",'Suivi Projets'!N24,"")</f>
        <v/>
      </c>
      <c r="N24" s="8" t="str">
        <f>IF('Suivi Projets'!O24&lt;&gt;"",'Suivi Projets'!O24,"")</f>
        <v/>
      </c>
      <c r="O24" s="8" t="str">
        <f>IF('Suivi Projets'!P24&lt;&gt;"",'Suivi Projets'!P24,"")</f>
        <v/>
      </c>
      <c r="P24" s="10" t="str">
        <f>IF('Suivi Projets'!Q24&lt;&gt;"",'Suivi Projets'!Q24,"")</f>
        <v>Cadre</v>
      </c>
      <c r="Q24" s="94" t="str">
        <f>IF('Suivi Projets'!R24&lt;&gt;"",'Suivi Projets'!R24,"")</f>
        <v>CDIC</v>
      </c>
      <c r="R24" s="104" t="str">
        <f>IF('Suivi Commandes'!F24&lt;&gt;"",'Suivi Commandes'!F24,"")</f>
        <v/>
      </c>
      <c r="S24" s="9" t="str">
        <f>IF('Suivi Commandes'!G24&lt;&gt;"",'Suivi Commandes'!G24,"")</f>
        <v/>
      </c>
      <c r="T24" s="28" t="str">
        <f ca="1">IF('Suivi Commandes'!H24&lt;&gt;"",'Suivi Commandes'!H24,"")</f>
        <v/>
      </c>
      <c r="U24" s="104">
        <f>IF('Suivi Contrat'!H24&lt;&gt;"",'Suivi Contrat'!H24,"")</f>
        <v>43313</v>
      </c>
      <c r="V24" s="9">
        <f>IF('Suivi Contrat'!I24&lt;&gt;"",'Suivi Contrat'!I24,"")</f>
        <v>43585</v>
      </c>
      <c r="W24" s="358">
        <f ca="1">IF('Suivi Contrat'!J24&lt;&gt;"",IF('Suivi Contrat'!J24&lt;&gt;"",'Suivi Contrat'!J24,""),"")</f>
        <v>1</v>
      </c>
      <c r="X24" s="9" t="str">
        <f>IF('Suivi Contrat'!K24&lt;&gt;"",'Suivi Contrat'!K24,"")</f>
        <v/>
      </c>
      <c r="Y24" s="9">
        <f>IF('Suivi Contrat'!L24&lt;&gt;"",'Suivi Contrat'!L24,"")</f>
        <v>43434</v>
      </c>
      <c r="Z24" s="358" t="str">
        <f ca="1">IF('Suivi Contrat'!M24&lt;&gt;"",'Suivi Contrat'!M24,"")</f>
        <v/>
      </c>
      <c r="AA24" s="9" t="str">
        <f>IF('Suivi Contrat'!N24&lt;&gt;"",'Suivi Contrat'!N24,"")</f>
        <v/>
      </c>
      <c r="AB24" s="358" t="str">
        <f ca="1">IF('Suivi Contrat'!O24&lt;&gt;"",'Suivi Contrat'!O24,"")</f>
        <v/>
      </c>
      <c r="AC24" s="118" t="str">
        <f>IF('Suivi Contrat'!P24&lt;&gt;"",'Suivi Contrat'!P24,"")</f>
        <v/>
      </c>
      <c r="AD24" s="109" t="str">
        <f>IF('Suivi Paies'!F24&lt;&gt;"",'Suivi Paies'!F24,"")</f>
        <v/>
      </c>
      <c r="AE24" s="4" t="str">
        <f>IF('Suivi Paies'!G24&lt;&gt;"",'Suivi Paies'!G24,"")</f>
        <v/>
      </c>
      <c r="AF24" s="4" t="str">
        <f>IF('Suivi Paies'!H24&lt;&gt;"",'Suivi Paies'!H24,"")</f>
        <v/>
      </c>
      <c r="AG24" s="4" t="str">
        <f>IF('Suivi Paies'!I24&lt;&gt;"",'Suivi Paies'!I24,"")</f>
        <v/>
      </c>
      <c r="AH24" s="4" t="str">
        <f>IF('Suivi Paies'!J24&lt;&gt;"",'Suivi Paies'!J24,"")</f>
        <v/>
      </c>
      <c r="AI24" s="4" t="str">
        <f>IF('Suivi Paies'!K24&lt;&gt;"",'Suivi Paies'!K24,"")</f>
        <v/>
      </c>
      <c r="AJ24" s="4" t="str">
        <f>IF('Suivi Paies'!L24&lt;&gt;"",'Suivi Paies'!L24,"")</f>
        <v/>
      </c>
      <c r="AK24" s="4" t="str">
        <f>IF('Suivi Paies'!M24&lt;&gt;"",'Suivi Paies'!M24,"")</f>
        <v/>
      </c>
      <c r="AL24" s="4" t="str">
        <f ca="1">IF('Suivi Paies'!N24&lt;&gt;"",'Suivi Paies'!N24,"")</f>
        <v>oui</v>
      </c>
      <c r="AM24" s="4" t="str">
        <f ca="1">IF('Suivi Paies'!O24&lt;&gt;"",'Suivi Paies'!O24,"")</f>
        <v>non</v>
      </c>
      <c r="AN24" s="22" t="str">
        <f>IF('Suivi Paies'!P24&lt;&gt;"",'Suivi Paies'!P24,"")</f>
        <v/>
      </c>
      <c r="AO24" s="22" t="str">
        <f>IF('Suivi Paies'!Q24&lt;&gt;"",'Suivi Paies'!Q24,"")</f>
        <v/>
      </c>
      <c r="AP24" s="12" t="str">
        <f>IF('Suivi Paies'!R24&lt;&gt;"",'Suivi Paies'!R24,"")</f>
        <v/>
      </c>
      <c r="AQ24" s="105" t="str">
        <f>IF('Suivi Paies'!S24&lt;&gt;"",'Suivi Paies'!S24,"")</f>
        <v/>
      </c>
      <c r="AR24" s="96" t="str">
        <f>IF('Suivi Consultants'!F24&lt;&gt;"",'Suivi Consultants'!F24,"")</f>
        <v>jdtjoe@live.fr</v>
      </c>
      <c r="AS24" s="23" t="str">
        <f>IF('Suivi Consultants'!G24&lt;&gt;"",'Suivi Consultants'!G24,"")</f>
        <v/>
      </c>
    </row>
    <row r="25" spans="1:45" x14ac:dyDescent="0.35">
      <c r="A25" s="73" t="s">
        <v>62</v>
      </c>
      <c r="B25" s="53"/>
      <c r="C25" s="53"/>
      <c r="D25" s="59">
        <v>1</v>
      </c>
      <c r="E25" s="56"/>
      <c r="F25" s="49">
        <f>IF('Suivi Projets'!F25&lt;&gt;"",'Suivi Projets'!F25,"")</f>
        <v>1611006</v>
      </c>
      <c r="G25" s="4" t="str">
        <f>IF('Suivi Projets'!G25&lt;&gt;"",'Suivi Projets'!G25,"")</f>
        <v>Superviseur Electricien</v>
      </c>
      <c r="H25" s="4" t="str">
        <f>IF('Suivi Projets'!H25&lt;&gt;"",'Suivi Projets'!H25,"")</f>
        <v>NUVIA</v>
      </c>
      <c r="I25" s="4" t="str">
        <f>IF('Suivi Projets'!I25&lt;&gt;"",'Suivi Projets'!I25,"")</f>
        <v>EPURE</v>
      </c>
      <c r="J25" s="4" t="str">
        <f>IF('Suivi Projets'!J25&lt;&gt;"",'Suivi Projets'!J25,"")</f>
        <v>CEA Valduc</v>
      </c>
      <c r="K25" s="4" t="str">
        <f>IF('Suivi Projets'!L25&lt;&gt;"",'Suivi Projets'!L25,"")</f>
        <v/>
      </c>
      <c r="L25" s="4" t="str">
        <f>IF('Suivi Projets'!M25&lt;&gt;"",'Suivi Projets'!M25,"")</f>
        <v/>
      </c>
      <c r="M25" s="4" t="str">
        <f>IF('Suivi Projets'!N25&lt;&gt;"",'Suivi Projets'!N25,"")</f>
        <v/>
      </c>
      <c r="N25" s="4" t="str">
        <f>IF('Suivi Projets'!O25&lt;&gt;"",'Suivi Projets'!O25,"")</f>
        <v/>
      </c>
      <c r="O25" s="4" t="str">
        <f>IF('Suivi Projets'!P25&lt;&gt;"",'Suivi Projets'!P25,"")</f>
        <v/>
      </c>
      <c r="P25" s="5" t="str">
        <f>IF('Suivi Projets'!Q25&lt;&gt;"",'Suivi Projets'!Q25,"")</f>
        <v>Cadre</v>
      </c>
      <c r="Q25" s="94" t="str">
        <f>IF('Suivi Projets'!R25&lt;&gt;"",'Suivi Projets'!R25,"")</f>
        <v>CDIC</v>
      </c>
      <c r="R25" s="104" t="str">
        <f>IF('Suivi Commandes'!F25&lt;&gt;"",'Suivi Commandes'!F25,"")</f>
        <v/>
      </c>
      <c r="S25" s="9" t="str">
        <f>IF('Suivi Commandes'!G25&lt;&gt;"",'Suivi Commandes'!G25,"")</f>
        <v/>
      </c>
      <c r="T25" s="28" t="str">
        <f ca="1">IF('Suivi Commandes'!H25&lt;&gt;"",'Suivi Commandes'!H25,"")</f>
        <v/>
      </c>
      <c r="U25" s="106">
        <f>IF('Suivi Contrat'!H25&lt;&gt;"",'Suivi Contrat'!H25,"")</f>
        <v>42691</v>
      </c>
      <c r="V25" s="5" t="str">
        <f>IF('Suivi Contrat'!I25&lt;&gt;"",'Suivi Contrat'!I25,"")</f>
        <v>31/06/2019</v>
      </c>
      <c r="W25" s="359">
        <f ca="1">IF('Suivi Contrat'!J25&lt;&gt;"",IF('Suivi Contrat'!J25&lt;&gt;"",'Suivi Contrat'!J25,""),"")</f>
        <v>0</v>
      </c>
      <c r="X25" s="5" t="str">
        <f>IF('Suivi Contrat'!K25&lt;&gt;"",'Suivi Contrat'!K25,"")</f>
        <v>oui</v>
      </c>
      <c r="Y25" s="5">
        <f>IF('Suivi Contrat'!L25&lt;&gt;"",'Suivi Contrat'!L25,"")</f>
        <v>42902</v>
      </c>
      <c r="Z25" s="359" t="str">
        <f ca="1">IF('Suivi Contrat'!M25&lt;&gt;"",'Suivi Contrat'!M25,"")</f>
        <v/>
      </c>
      <c r="AA25" s="5" t="str">
        <f>IF('Suivi Contrat'!N25&lt;&gt;"",'Suivi Contrat'!N25,"")</f>
        <v/>
      </c>
      <c r="AB25" s="359" t="str">
        <f ca="1">IF('Suivi Contrat'!O25&lt;&gt;"",'Suivi Contrat'!O25,"")</f>
        <v/>
      </c>
      <c r="AC25" s="117" t="str">
        <f>IF('Suivi Contrat'!P25&lt;&gt;"",'Suivi Contrat'!P25,"")</f>
        <v/>
      </c>
      <c r="AD25" s="106" t="str">
        <f>IF('Suivi Paies'!F25&lt;&gt;"",'Suivi Paies'!F25,"")</f>
        <v/>
      </c>
      <c r="AE25" s="4" t="str">
        <f>IF('Suivi Paies'!G25&lt;&gt;"",'Suivi Paies'!G25,"")</f>
        <v/>
      </c>
      <c r="AF25" s="4" t="str">
        <f>IF('Suivi Paies'!H25&lt;&gt;"",'Suivi Paies'!H25,"")</f>
        <v/>
      </c>
      <c r="AG25" s="4" t="str">
        <f>IF('Suivi Paies'!I25&lt;&gt;"",'Suivi Paies'!I25,"")</f>
        <v/>
      </c>
      <c r="AH25" s="4" t="str">
        <f>IF('Suivi Paies'!J25&lt;&gt;"",'Suivi Paies'!J25,"")</f>
        <v/>
      </c>
      <c r="AI25" s="16" t="str">
        <f>IF('Suivi Paies'!K25&lt;&gt;"",'Suivi Paies'!K25,"")</f>
        <v/>
      </c>
      <c r="AJ25" s="4" t="str">
        <f>IF('Suivi Paies'!L25&lt;&gt;"",'Suivi Paies'!L25,"")</f>
        <v/>
      </c>
      <c r="AK25" s="4" t="str">
        <f>IF('Suivi Paies'!M25&lt;&gt;"",'Suivi Paies'!M25,"")</f>
        <v/>
      </c>
      <c r="AL25" s="4" t="str">
        <f ca="1">IF('Suivi Paies'!N25&lt;&gt;"",'Suivi Paies'!N25,"")</f>
        <v>oui</v>
      </c>
      <c r="AM25" s="4" t="str">
        <f ca="1">IF('Suivi Paies'!O25&lt;&gt;"",'Suivi Paies'!O25,"")</f>
        <v>oui</v>
      </c>
      <c r="AN25" s="6" t="str">
        <f>IF('Suivi Paies'!P25&lt;&gt;"",'Suivi Paies'!P25,"")</f>
        <v/>
      </c>
      <c r="AO25" s="6" t="str">
        <f>IF('Suivi Paies'!Q25&lt;&gt;"",'Suivi Paies'!Q25,"")</f>
        <v/>
      </c>
      <c r="AP25" s="17" t="str">
        <f>IF('Suivi Paies'!R25&lt;&gt;"",'Suivi Paies'!R25,"")</f>
        <v/>
      </c>
      <c r="AQ25" s="107" t="str">
        <f>IF('Suivi Paies'!S25&lt;&gt;"",'Suivi Paies'!S25,"")</f>
        <v>X</v>
      </c>
      <c r="AR25" s="97" t="str">
        <f>IF('Suivi Consultants'!F25&lt;&gt;"",'Suivi Consultants'!F25,"")</f>
        <v>definodolive@yahoo.fr</v>
      </c>
      <c r="AS25" s="19" t="str">
        <f>IF('Suivi Consultants'!G25&lt;&gt;"",'Suivi Consultants'!G25,"")</f>
        <v>06 49 57 63 45</v>
      </c>
    </row>
    <row r="26" spans="1:45" x14ac:dyDescent="0.35">
      <c r="A26" s="70" t="s">
        <v>249</v>
      </c>
      <c r="B26" s="61">
        <v>1</v>
      </c>
      <c r="C26" s="53"/>
      <c r="D26" s="45"/>
      <c r="E26" s="56"/>
      <c r="F26" s="81" t="str">
        <f>IF('Suivi Projets'!F26&lt;&gt;"",'Suivi Projets'!F26,"")</f>
        <v/>
      </c>
      <c r="G26" s="3" t="str">
        <f>IF('Suivi Projets'!G26&lt;&gt;"",'Suivi Projets'!G26,"")</f>
        <v>Superviseur tuyauterie</v>
      </c>
      <c r="H26" s="3" t="str">
        <f>IF('Suivi Projets'!H26&lt;&gt;"",'Suivi Projets'!H26,"")</f>
        <v>FRAMATOME</v>
      </c>
      <c r="I26" s="3" t="str">
        <f>IF('Suivi Projets'!I26&lt;&gt;"",'Suivi Projets'!I26,"")</f>
        <v>EPR FA3</v>
      </c>
      <c r="J26" s="8" t="str">
        <f>IF('Suivi Projets'!J26&lt;&gt;"",'Suivi Projets'!J26,"")</f>
        <v>Flamanville</v>
      </c>
      <c r="K26" s="8" t="str">
        <f>IF('Suivi Projets'!L26&lt;&gt;"",'Suivi Projets'!L26,"")</f>
        <v/>
      </c>
      <c r="L26" s="8" t="str">
        <f>IF('Suivi Projets'!M26&lt;&gt;"",'Suivi Projets'!M26,"")</f>
        <v/>
      </c>
      <c r="M26" s="8" t="str">
        <f>IF('Suivi Projets'!N26&lt;&gt;"",'Suivi Projets'!N26,"")</f>
        <v/>
      </c>
      <c r="N26" s="8" t="str">
        <f>IF('Suivi Projets'!O26&lt;&gt;"",'Suivi Projets'!O26,"")</f>
        <v/>
      </c>
      <c r="O26" s="8" t="str">
        <f>IF('Suivi Projets'!P26&lt;&gt;"",'Suivi Projets'!P26,"")</f>
        <v/>
      </c>
      <c r="P26" s="10" t="str">
        <f>IF('Suivi Projets'!Q26&lt;&gt;"",'Suivi Projets'!Q26,"")</f>
        <v>Cadre</v>
      </c>
      <c r="Q26" s="94" t="str">
        <f>IF('Suivi Projets'!R26&lt;&gt;"",'Suivi Projets'!R26,"")</f>
        <v>CDIC</v>
      </c>
      <c r="R26" s="104" t="str">
        <f>IF('Suivi Commandes'!F26&lt;&gt;"",'Suivi Commandes'!F26,"")</f>
        <v/>
      </c>
      <c r="S26" s="9" t="str">
        <f>IF('Suivi Commandes'!G26&lt;&gt;"",'Suivi Commandes'!G26,"")</f>
        <v/>
      </c>
      <c r="T26" s="28" t="str">
        <f ca="1">IF('Suivi Commandes'!H26&lt;&gt;"",'Suivi Commandes'!H26,"")</f>
        <v/>
      </c>
      <c r="U26" s="104">
        <f>IF('Suivi Contrat'!H26&lt;&gt;"",'Suivi Contrat'!H26,"")</f>
        <v>43269</v>
      </c>
      <c r="V26" s="9">
        <f>IF('Suivi Contrat'!I26&lt;&gt;"",'Suivi Contrat'!I26,"")</f>
        <v>43465</v>
      </c>
      <c r="W26" s="358">
        <f ca="1">IF('Suivi Contrat'!J26&lt;&gt;"",IF('Suivi Contrat'!J26&lt;&gt;"",'Suivi Contrat'!J26,""),"")</f>
        <v>0</v>
      </c>
      <c r="X26" s="9" t="str">
        <f>IF('Suivi Contrat'!K26&lt;&gt;"",'Suivi Contrat'!K26,"")</f>
        <v>non</v>
      </c>
      <c r="Y26" s="9">
        <f>IF('Suivi Contrat'!L26&lt;&gt;"",'Suivi Contrat'!L26,"")</f>
        <v>43383</v>
      </c>
      <c r="Z26" s="358" t="str">
        <f ca="1">IF('Suivi Contrat'!M26&lt;&gt;"",'Suivi Contrat'!M26,"")</f>
        <v/>
      </c>
      <c r="AA26" s="9" t="str">
        <f>IF('Suivi Contrat'!N26&lt;&gt;"",'Suivi Contrat'!N26,"")</f>
        <v/>
      </c>
      <c r="AB26" s="358" t="str">
        <f ca="1">IF('Suivi Contrat'!O26&lt;&gt;"",'Suivi Contrat'!O26,"")</f>
        <v/>
      </c>
      <c r="AC26" s="118" t="str">
        <f>IF('Suivi Contrat'!P26&lt;&gt;"",'Suivi Contrat'!P26,"")</f>
        <v/>
      </c>
      <c r="AD26" s="109" t="str">
        <f>IF('Suivi Paies'!F26&lt;&gt;"",'Suivi Paies'!F26,"")</f>
        <v/>
      </c>
      <c r="AE26" s="4" t="str">
        <f>IF('Suivi Paies'!G26&lt;&gt;"",'Suivi Paies'!G26,"")</f>
        <v/>
      </c>
      <c r="AF26" s="4" t="str">
        <f>IF('Suivi Paies'!H26&lt;&gt;"",'Suivi Paies'!H26,"")</f>
        <v/>
      </c>
      <c r="AG26" s="4" t="str">
        <f>IF('Suivi Paies'!I26&lt;&gt;"",'Suivi Paies'!I26,"")</f>
        <v/>
      </c>
      <c r="AH26" s="4" t="str">
        <f>IF('Suivi Paies'!J26&lt;&gt;"",'Suivi Paies'!J26,"")</f>
        <v/>
      </c>
      <c r="AI26" s="4" t="str">
        <f>IF('Suivi Paies'!K26&lt;&gt;"",'Suivi Paies'!K26,"")</f>
        <v/>
      </c>
      <c r="AJ26" s="4" t="str">
        <f>IF('Suivi Paies'!L26&lt;&gt;"",'Suivi Paies'!L26,"")</f>
        <v/>
      </c>
      <c r="AK26" s="4" t="str">
        <f>IF('Suivi Paies'!M26&lt;&gt;"",'Suivi Paies'!M26,"")</f>
        <v/>
      </c>
      <c r="AL26" s="4" t="str">
        <f ca="1">IF('Suivi Paies'!N26&lt;&gt;"",'Suivi Paies'!N26,"")</f>
        <v>oui</v>
      </c>
      <c r="AM26" s="4" t="str">
        <f ca="1">IF('Suivi Paies'!O26&lt;&gt;"",'Suivi Paies'!O26,"")</f>
        <v>non</v>
      </c>
      <c r="AN26" s="22" t="str">
        <f>IF('Suivi Paies'!P26&lt;&gt;"",'Suivi Paies'!P26,"")</f>
        <v/>
      </c>
      <c r="AO26" s="22" t="str">
        <f>IF('Suivi Paies'!Q26&lt;&gt;"",'Suivi Paies'!Q26,"")</f>
        <v/>
      </c>
      <c r="AP26" s="12" t="str">
        <f>IF('Suivi Paies'!R26&lt;&gt;"",'Suivi Paies'!R26,"")</f>
        <v/>
      </c>
      <c r="AQ26" s="105" t="str">
        <f>IF('Suivi Paies'!S26&lt;&gt;"",'Suivi Paies'!S26,"")</f>
        <v/>
      </c>
      <c r="AR26" s="97" t="str">
        <f>IF('Suivi Consultants'!F26&lt;&gt;"",'Suivi Consultants'!F26,"")</f>
        <v xml:space="preserve"> deschateauxcamarat@hotmail.fr</v>
      </c>
      <c r="AS26" s="23" t="str">
        <f>IF('Suivi Consultants'!G26&lt;&gt;"",'Suivi Consultants'!G26,"")</f>
        <v/>
      </c>
    </row>
    <row r="27" spans="1:45" x14ac:dyDescent="0.35">
      <c r="A27" s="65" t="s">
        <v>306</v>
      </c>
      <c r="B27" s="53"/>
      <c r="C27" s="63">
        <v>1</v>
      </c>
      <c r="D27" s="45"/>
      <c r="E27" s="56"/>
      <c r="F27" s="49">
        <f>IF('Suivi Projets'!F27&lt;&gt;"",'Suivi Projets'!F27,"")</f>
        <v>1811019</v>
      </c>
      <c r="G27" s="4" t="str">
        <f>IF('Suivi Projets'!G27&lt;&gt;"",'Suivi Projets'!G27,"")</f>
        <v>Chef de projet tuyauterie</v>
      </c>
      <c r="H27" s="4" t="str">
        <f>IF('Suivi Projets'!H27&lt;&gt;"",'Suivi Projets'!H27,"")</f>
        <v>EDF</v>
      </c>
      <c r="I27" s="4" t="str">
        <f>IF('Suivi Projets'!I27&lt;&gt;"",'Suivi Projets'!I27,"")</f>
        <v>EPR FA3</v>
      </c>
      <c r="J27" s="4" t="str">
        <f>IF('Suivi Projets'!J27&lt;&gt;"",'Suivi Projets'!J27,"")</f>
        <v>Flamanville</v>
      </c>
      <c r="K27" s="4" t="str">
        <f>IF('Suivi Projets'!L27&lt;&gt;"",'Suivi Projets'!L27,"")</f>
        <v/>
      </c>
      <c r="L27" s="4" t="str">
        <f>IF('Suivi Projets'!M27&lt;&gt;"",'Suivi Projets'!M27,"")</f>
        <v/>
      </c>
      <c r="M27" s="4" t="str">
        <f>IF('Suivi Projets'!N27&lt;&gt;"",'Suivi Projets'!N27,"")</f>
        <v/>
      </c>
      <c r="N27" s="4" t="str">
        <f>IF('Suivi Projets'!O27&lt;&gt;"",'Suivi Projets'!O27,"")</f>
        <v/>
      </c>
      <c r="O27" s="4" t="str">
        <f>IF('Suivi Projets'!P27&lt;&gt;"",'Suivi Projets'!P27,"")</f>
        <v/>
      </c>
      <c r="P27" s="5" t="str">
        <f>IF('Suivi Projets'!Q27&lt;&gt;"",'Suivi Projets'!Q27,"")</f>
        <v>Cadre</v>
      </c>
      <c r="Q27" s="94" t="str">
        <f>IF('Suivi Projets'!R27&lt;&gt;"",'Suivi Projets'!R27,"")</f>
        <v>CDIC</v>
      </c>
      <c r="R27" s="104" t="str">
        <f>IF('Suivi Commandes'!F27&lt;&gt;"",'Suivi Commandes'!F27,"")</f>
        <v/>
      </c>
      <c r="S27" s="9" t="str">
        <f>IF('Suivi Commandes'!G27&lt;&gt;"",'Suivi Commandes'!G27,"")</f>
        <v/>
      </c>
      <c r="T27" s="28" t="str">
        <f ca="1">IF('Suivi Commandes'!H27&lt;&gt;"",'Suivi Commandes'!H27,"")</f>
        <v/>
      </c>
      <c r="U27" s="106">
        <f>IF('Suivi Contrat'!H27&lt;&gt;"",'Suivi Contrat'!H27,"")</f>
        <v>43416</v>
      </c>
      <c r="V27" s="5">
        <f>IF('Suivi Contrat'!I27&lt;&gt;"",'Suivi Contrat'!I27,"")</f>
        <v>43769</v>
      </c>
      <c r="W27" s="359">
        <f ca="1">IF('Suivi Contrat'!J27&lt;&gt;"",IF('Suivi Contrat'!J27&lt;&gt;"",'Suivi Contrat'!J27,""),"")</f>
        <v>0</v>
      </c>
      <c r="X27" s="5" t="str">
        <f>IF('Suivi Contrat'!K27&lt;&gt;"",'Suivi Contrat'!K27,"")</f>
        <v/>
      </c>
      <c r="Y27" s="5">
        <f>IF('Suivi Contrat'!L27&lt;&gt;"",'Suivi Contrat'!L27,"")</f>
        <v>43535</v>
      </c>
      <c r="Z27" s="359" t="str">
        <f ca="1">IF('Suivi Contrat'!M27&lt;&gt;"",'Suivi Contrat'!M27,"")</f>
        <v/>
      </c>
      <c r="AA27" s="5" t="str">
        <f>IF('Suivi Contrat'!N27&lt;&gt;"",'Suivi Contrat'!N27,"")</f>
        <v/>
      </c>
      <c r="AB27" s="359" t="str">
        <f ca="1">IF('Suivi Contrat'!O27&lt;&gt;"",'Suivi Contrat'!O27,"")</f>
        <v/>
      </c>
      <c r="AC27" s="117" t="str">
        <f>IF('Suivi Contrat'!P27&lt;&gt;"",'Suivi Contrat'!P27,"")</f>
        <v/>
      </c>
      <c r="AD27" s="106" t="str">
        <f>IF('Suivi Paies'!F27&lt;&gt;"",'Suivi Paies'!F27,"")</f>
        <v/>
      </c>
      <c r="AE27" s="25" t="str">
        <f>IF('Suivi Paies'!G27&lt;&gt;"",'Suivi Paies'!G27,"")</f>
        <v/>
      </c>
      <c r="AF27" s="25" t="str">
        <f>IF('Suivi Paies'!H27&lt;&gt;"",'Suivi Paies'!H27,"")</f>
        <v/>
      </c>
      <c r="AG27" s="25" t="str">
        <f>IF('Suivi Paies'!I27&lt;&gt;"",'Suivi Paies'!I27,"")</f>
        <v/>
      </c>
      <c r="AH27" s="25" t="str">
        <f>IF('Suivi Paies'!J27&lt;&gt;"",'Suivi Paies'!J27,"")</f>
        <v/>
      </c>
      <c r="AI27" s="16" t="str">
        <f>IF('Suivi Paies'!K27&lt;&gt;"",'Suivi Paies'!K27,"")</f>
        <v/>
      </c>
      <c r="AJ27" s="4" t="str">
        <f>IF('Suivi Paies'!L27&lt;&gt;"",'Suivi Paies'!L27,"")</f>
        <v/>
      </c>
      <c r="AK27" s="4" t="str">
        <f>IF('Suivi Paies'!M27&lt;&gt;"",'Suivi Paies'!M27,"")</f>
        <v/>
      </c>
      <c r="AL27" s="4" t="str">
        <f ca="1">IF('Suivi Paies'!N27&lt;&gt;"",'Suivi Paies'!N27,"")</f>
        <v>non</v>
      </c>
      <c r="AM27" s="4" t="str">
        <f ca="1">IF('Suivi Paies'!O27&lt;&gt;"",'Suivi Paies'!O27,"")</f>
        <v>non</v>
      </c>
      <c r="AN27" s="6" t="str">
        <f>IF('Suivi Paies'!P27&lt;&gt;"",'Suivi Paies'!P27,"")</f>
        <v/>
      </c>
      <c r="AO27" s="6" t="str">
        <f>IF('Suivi Paies'!Q27&lt;&gt;"",'Suivi Paies'!Q27,"")</f>
        <v/>
      </c>
      <c r="AP27" s="17" t="str">
        <f>IF('Suivi Paies'!R27&lt;&gt;"",'Suivi Paies'!R27,"")</f>
        <v/>
      </c>
      <c r="AQ27" s="107" t="str">
        <f>IF('Suivi Paies'!S27&lt;&gt;"",'Suivi Paies'!S27,"")</f>
        <v/>
      </c>
      <c r="AR27" s="97" t="str">
        <f>IF('Suivi Consultants'!F27&lt;&gt;"",'Suivi Consultants'!F27,"")</f>
        <v>hassinedhib@gmail.com</v>
      </c>
      <c r="AS27" s="19" t="str">
        <f>IF('Suivi Consultants'!G27&lt;&gt;"",'Suivi Consultants'!G27,"")</f>
        <v/>
      </c>
    </row>
    <row r="28" spans="1:45" ht="16.149999999999999" customHeight="1" x14ac:dyDescent="0.35">
      <c r="A28" s="73" t="s">
        <v>168</v>
      </c>
      <c r="B28" s="53"/>
      <c r="C28" s="53"/>
      <c r="D28" s="59">
        <v>1</v>
      </c>
      <c r="E28" s="56"/>
      <c r="F28" s="49">
        <f>IF('Suivi Projets'!F28&lt;&gt;"",'Suivi Projets'!F28,"")</f>
        <v>1712023</v>
      </c>
      <c r="G28" s="4" t="str">
        <f>IF('Suivi Projets'!G28&lt;&gt;"",'Suivi Projets'!G28,"")</f>
        <v xml:space="preserve">Superviseur Electricité </v>
      </c>
      <c r="H28" s="4" t="str">
        <f>IF('Suivi Projets'!H28&lt;&gt;"",'Suivi Projets'!H28,"")</f>
        <v>NUVIA</v>
      </c>
      <c r="I28" s="4" t="str">
        <f>IF('Suivi Projets'!I28&lt;&gt;"",'Suivi Projets'!I28,"")</f>
        <v>EPURE</v>
      </c>
      <c r="J28" s="4" t="str">
        <f>IF('Suivi Projets'!J28&lt;&gt;"",'Suivi Projets'!J28,"")</f>
        <v>CEA Valduc</v>
      </c>
      <c r="K28" s="4" t="str">
        <f>IF('Suivi Projets'!L28&lt;&gt;"",'Suivi Projets'!L28,"")</f>
        <v/>
      </c>
      <c r="L28" s="4" t="str">
        <f>IF('Suivi Projets'!M28&lt;&gt;"",'Suivi Projets'!M28,"")</f>
        <v/>
      </c>
      <c r="M28" s="4" t="str">
        <f>IF('Suivi Projets'!N28&lt;&gt;"",'Suivi Projets'!N28,"")</f>
        <v/>
      </c>
      <c r="N28" s="4" t="str">
        <f>IF('Suivi Projets'!O28&lt;&gt;"",'Suivi Projets'!O28,"")</f>
        <v/>
      </c>
      <c r="O28" s="4" t="str">
        <f>IF('Suivi Projets'!P28&lt;&gt;"",'Suivi Projets'!P28,"")</f>
        <v/>
      </c>
      <c r="P28" s="5" t="str">
        <f>IF('Suivi Projets'!Q28&lt;&gt;"",'Suivi Projets'!Q28,"")</f>
        <v>Cadre</v>
      </c>
      <c r="Q28" s="94" t="str">
        <f>IF('Suivi Projets'!R28&lt;&gt;"",'Suivi Projets'!R28,"")</f>
        <v>CDIC</v>
      </c>
      <c r="R28" s="104" t="str">
        <f>IF('Suivi Commandes'!F28&lt;&gt;"",'Suivi Commandes'!F28,"")</f>
        <v/>
      </c>
      <c r="S28" s="9" t="str">
        <f>IF('Suivi Commandes'!G28&lt;&gt;"",'Suivi Commandes'!G28,"")</f>
        <v/>
      </c>
      <c r="T28" s="28" t="str">
        <f ca="1">IF('Suivi Commandes'!H28&lt;&gt;"",'Suivi Commandes'!H28,"")</f>
        <v/>
      </c>
      <c r="U28" s="106">
        <f>IF('Suivi Contrat'!H28&lt;&gt;"",'Suivi Contrat'!H28,"")</f>
        <v>43103</v>
      </c>
      <c r="V28" s="5">
        <f>IF('Suivi Contrat'!I28&lt;&gt;"",'Suivi Contrat'!I28,"")</f>
        <v>43555</v>
      </c>
      <c r="W28" s="359">
        <f ca="1">IF('Suivi Contrat'!J28&lt;&gt;"",IF('Suivi Contrat'!J28&lt;&gt;"",'Suivi Contrat'!J28,""),"")</f>
        <v>0</v>
      </c>
      <c r="X28" s="5" t="str">
        <f>IF('Suivi Contrat'!K28&lt;&gt;"",'Suivi Contrat'!K28,"")</f>
        <v>oui</v>
      </c>
      <c r="Y28" s="5">
        <f>IF('Suivi Contrat'!L28&lt;&gt;"",'Suivi Contrat'!L28,"")</f>
        <v>43314</v>
      </c>
      <c r="Z28" s="359" t="str">
        <f ca="1">IF('Suivi Contrat'!M28&lt;&gt;"",'Suivi Contrat'!M28,"")</f>
        <v/>
      </c>
      <c r="AA28" s="5" t="str">
        <f>IF('Suivi Contrat'!N28&lt;&gt;"",'Suivi Contrat'!N28,"")</f>
        <v/>
      </c>
      <c r="AB28" s="359" t="str">
        <f ca="1">IF('Suivi Contrat'!O28&lt;&gt;"",'Suivi Contrat'!O28,"")</f>
        <v/>
      </c>
      <c r="AC28" s="117" t="str">
        <f>IF('Suivi Contrat'!P28&lt;&gt;"",'Suivi Contrat'!P28,"")</f>
        <v>prorog au 30.11.2018</v>
      </c>
      <c r="AD28" s="106" t="str">
        <f>IF('Suivi Paies'!F28&lt;&gt;"",'Suivi Paies'!F28,"")</f>
        <v/>
      </c>
      <c r="AE28" s="4" t="str">
        <f>IF('Suivi Paies'!G28&lt;&gt;"",'Suivi Paies'!G28,"")</f>
        <v/>
      </c>
      <c r="AF28" s="4" t="str">
        <f>IF('Suivi Paies'!H28&lt;&gt;"",'Suivi Paies'!H28,"")</f>
        <v/>
      </c>
      <c r="AG28" s="4" t="str">
        <f>IF('Suivi Paies'!I28&lt;&gt;"",'Suivi Paies'!I28,"")</f>
        <v/>
      </c>
      <c r="AH28" s="4" t="str">
        <f>IF('Suivi Paies'!J28&lt;&gt;"",'Suivi Paies'!J28,"")</f>
        <v/>
      </c>
      <c r="AI28" s="16" t="str">
        <f>IF('Suivi Paies'!K28&lt;&gt;"",'Suivi Paies'!K28,"")</f>
        <v/>
      </c>
      <c r="AJ28" s="4" t="str">
        <f>IF('Suivi Paies'!L28&lt;&gt;"",'Suivi Paies'!L28,"")</f>
        <v/>
      </c>
      <c r="AK28" s="4" t="str">
        <f>IF('Suivi Paies'!M28&lt;&gt;"",'Suivi Paies'!M28,"")</f>
        <v/>
      </c>
      <c r="AL28" s="4" t="str">
        <f ca="1">IF('Suivi Paies'!N28&lt;&gt;"",'Suivi Paies'!N28,"")</f>
        <v>oui</v>
      </c>
      <c r="AM28" s="4" t="str">
        <f ca="1">IF('Suivi Paies'!O28&lt;&gt;"",'Suivi Paies'!O28,"")</f>
        <v>non</v>
      </c>
      <c r="AN28" s="6" t="str">
        <f>IF('Suivi Paies'!P28&lt;&gt;"",'Suivi Paies'!P28,"")</f>
        <v/>
      </c>
      <c r="AO28" s="6" t="str">
        <f>IF('Suivi Paies'!Q28&lt;&gt;"",'Suivi Paies'!Q28,"")</f>
        <v/>
      </c>
      <c r="AP28" s="17" t="str">
        <f>IF('Suivi Paies'!R28&lt;&gt;"",'Suivi Paies'!R28,"")</f>
        <v/>
      </c>
      <c r="AQ28" s="107" t="str">
        <f>IF('Suivi Paies'!S28&lt;&gt;"",'Suivi Paies'!S28,"")</f>
        <v/>
      </c>
      <c r="AR28" s="97" t="str">
        <f>IF('Suivi Consultants'!F28&lt;&gt;"",'Suivi Consultants'!F28,"")</f>
        <v>Alain DIJOUX &lt;a.dijoux@epure-p1e.com&gt;</v>
      </c>
      <c r="AS28" s="19" t="str">
        <f>IF('Suivi Consultants'!G28&lt;&gt;"",'Suivi Consultants'!G28,"")</f>
        <v/>
      </c>
    </row>
    <row r="29" spans="1:45" x14ac:dyDescent="0.35">
      <c r="A29" s="69" t="s">
        <v>117</v>
      </c>
      <c r="B29" s="61">
        <v>1</v>
      </c>
      <c r="C29" s="53"/>
      <c r="D29" s="45"/>
      <c r="E29" s="56"/>
      <c r="F29" s="50">
        <f>IF('Suivi Projets'!F29&lt;&gt;"",'Suivi Projets'!F29,"")</f>
        <v>1702017</v>
      </c>
      <c r="G29" s="3" t="str">
        <f>IF('Suivi Projets'!G29&lt;&gt;"",'Suivi Projets'!G29,"")</f>
        <v>Superviseur Tuyauterie</v>
      </c>
      <c r="H29" s="3" t="str">
        <f>IF('Suivi Projets'!H29&lt;&gt;"",'Suivi Projets'!H29,"")</f>
        <v>EDF</v>
      </c>
      <c r="I29" s="3" t="str">
        <f>IF('Suivi Projets'!I29&lt;&gt;"",'Suivi Projets'!I29,"")</f>
        <v>EPR FA3</v>
      </c>
      <c r="J29" s="4" t="str">
        <f>IF('Suivi Projets'!J29&lt;&gt;"",'Suivi Projets'!J29,"")</f>
        <v>Flamanville</v>
      </c>
      <c r="K29" s="4" t="str">
        <f>IF('Suivi Projets'!L29&lt;&gt;"",'Suivi Projets'!L29,"")</f>
        <v/>
      </c>
      <c r="L29" s="4" t="str">
        <f>IF('Suivi Projets'!M29&lt;&gt;"",'Suivi Projets'!M29,"")</f>
        <v/>
      </c>
      <c r="M29" s="4" t="str">
        <f>IF('Suivi Projets'!N29&lt;&gt;"",'Suivi Projets'!N29,"")</f>
        <v/>
      </c>
      <c r="N29" s="4" t="str">
        <f>IF('Suivi Projets'!O29&lt;&gt;"",'Suivi Projets'!O29,"")</f>
        <v/>
      </c>
      <c r="O29" s="4" t="str">
        <f>IF('Suivi Projets'!P29&lt;&gt;"",'Suivi Projets'!P29,"")</f>
        <v/>
      </c>
      <c r="P29" s="10" t="str">
        <f>IF('Suivi Projets'!Q29&lt;&gt;"",'Suivi Projets'!Q29,"")</f>
        <v>Cadre</v>
      </c>
      <c r="Q29" s="94" t="str">
        <f>IF('Suivi Projets'!R29&lt;&gt;"",'Suivi Projets'!R29,"")</f>
        <v>CDIC</v>
      </c>
      <c r="R29" s="104" t="str">
        <f>IF('Suivi Commandes'!F29&lt;&gt;"",'Suivi Commandes'!F29,"")</f>
        <v/>
      </c>
      <c r="S29" s="9" t="str">
        <f>IF('Suivi Commandes'!G29&lt;&gt;"",'Suivi Commandes'!G29,"")</f>
        <v/>
      </c>
      <c r="T29" s="28" t="str">
        <f ca="1">IF('Suivi Commandes'!H29&lt;&gt;"",'Suivi Commandes'!H29,"")</f>
        <v/>
      </c>
      <c r="U29" s="104">
        <f>IF('Suivi Contrat'!H29&lt;&gt;"",'Suivi Contrat'!H29,"")</f>
        <v>42795</v>
      </c>
      <c r="V29" s="9">
        <f>IF('Suivi Contrat'!I29&lt;&gt;"",'Suivi Contrat'!I29,"")</f>
        <v>43465</v>
      </c>
      <c r="W29" s="358">
        <f ca="1">IF('Suivi Contrat'!J29&lt;&gt;"",IF('Suivi Contrat'!J29&lt;&gt;"",'Suivi Contrat'!J29,""),"")</f>
        <v>0</v>
      </c>
      <c r="X29" s="9" t="str">
        <f>IF('Suivi Contrat'!K29&lt;&gt;"",'Suivi Contrat'!K29,"")</f>
        <v>oui</v>
      </c>
      <c r="Y29" s="9">
        <f>IF('Suivi Contrat'!L29&lt;&gt;"",'Suivi Contrat'!L29,"")</f>
        <v>43008</v>
      </c>
      <c r="Z29" s="358" t="str">
        <f ca="1">IF('Suivi Contrat'!M29&lt;&gt;"",'Suivi Contrat'!M29,"")</f>
        <v/>
      </c>
      <c r="AA29" s="9" t="str">
        <f>IF('Suivi Contrat'!N29&lt;&gt;"",'Suivi Contrat'!N29,"")</f>
        <v/>
      </c>
      <c r="AB29" s="358" t="str">
        <f ca="1">IF('Suivi Contrat'!O29&lt;&gt;"",'Suivi Contrat'!O29,"")</f>
        <v/>
      </c>
      <c r="AC29" s="118" t="str">
        <f>IF('Suivi Contrat'!P29&lt;&gt;"",'Suivi Contrat'!P29,"")</f>
        <v>prorogation au 31.12.2018 ok</v>
      </c>
      <c r="AD29" s="109" t="str">
        <f>IF('Suivi Paies'!F29&lt;&gt;"",'Suivi Paies'!F29,"")</f>
        <v/>
      </c>
      <c r="AE29" s="4" t="str">
        <f>IF('Suivi Paies'!G29&lt;&gt;"",'Suivi Paies'!G29,"")</f>
        <v/>
      </c>
      <c r="AF29" s="4" t="str">
        <f>IF('Suivi Paies'!H29&lt;&gt;"",'Suivi Paies'!H29,"")</f>
        <v/>
      </c>
      <c r="AG29" s="4" t="str">
        <f>IF('Suivi Paies'!I29&lt;&gt;"",'Suivi Paies'!I29,"")</f>
        <v/>
      </c>
      <c r="AH29" s="4" t="str">
        <f>IF('Suivi Paies'!J29&lt;&gt;"",'Suivi Paies'!J29,"")</f>
        <v/>
      </c>
      <c r="AI29" s="4" t="str">
        <f>IF('Suivi Paies'!K29&lt;&gt;"",'Suivi Paies'!K29,"")</f>
        <v/>
      </c>
      <c r="AJ29" s="4" t="str">
        <f>IF('Suivi Paies'!L29&lt;&gt;"",'Suivi Paies'!L29,"")</f>
        <v/>
      </c>
      <c r="AK29" s="4" t="str">
        <f>IF('Suivi Paies'!M29&lt;&gt;"",'Suivi Paies'!M29,"")</f>
        <v/>
      </c>
      <c r="AL29" s="4" t="str">
        <f ca="1">IF('Suivi Paies'!N29&lt;&gt;"",'Suivi Paies'!N29,"")</f>
        <v>oui</v>
      </c>
      <c r="AM29" s="4" t="str">
        <f ca="1">IF('Suivi Paies'!O29&lt;&gt;"",'Suivi Paies'!O29,"")</f>
        <v>non</v>
      </c>
      <c r="AN29" s="22" t="str">
        <f>IF('Suivi Paies'!P29&lt;&gt;"",'Suivi Paies'!P29,"")</f>
        <v/>
      </c>
      <c r="AO29" s="22" t="str">
        <f>IF('Suivi Paies'!Q29&lt;&gt;"",'Suivi Paies'!Q29,"")</f>
        <v/>
      </c>
      <c r="AP29" s="12" t="str">
        <f>IF('Suivi Paies'!R29&lt;&gt;"",'Suivi Paies'!R29,"")</f>
        <v/>
      </c>
      <c r="AQ29" s="105" t="str">
        <f>IF('Suivi Paies'!S29&lt;&gt;"",'Suivi Paies'!S29,"")</f>
        <v>X</v>
      </c>
      <c r="AR29" s="97" t="str">
        <f>IF('Suivi Consultants'!F29&lt;&gt;"",'Suivi Consultants'!F29,"")</f>
        <v>tiago.dossantos@icloud.com</v>
      </c>
      <c r="AS29" s="23" t="str">
        <f>IF('Suivi Consultants'!G29&lt;&gt;"",'Suivi Consultants'!G29,"")</f>
        <v/>
      </c>
    </row>
    <row r="30" spans="1:45" x14ac:dyDescent="0.35">
      <c r="A30" s="367" t="s">
        <v>3</v>
      </c>
      <c r="B30" s="253"/>
      <c r="C30" s="256"/>
      <c r="D30" s="256"/>
      <c r="E30" s="56"/>
      <c r="F30" s="50">
        <f>IF('Suivi Projets'!F30&lt;&gt;"",'Suivi Projets'!F30,"")</f>
        <v>1212042</v>
      </c>
      <c r="G30" s="8" t="str">
        <f>IF('Suivi Projets'!G30&lt;&gt;"",'Suivi Projets'!G30,"")</f>
        <v>Commissioning Manager</v>
      </c>
      <c r="H30" s="8" t="str">
        <f>IF('Suivi Projets'!H30&lt;&gt;"",'Suivi Projets'!H30,"")</f>
        <v>TECHNIP</v>
      </c>
      <c r="I30" s="8" t="str">
        <f>IF('Suivi Projets'!I30&lt;&gt;"",'Suivi Projets'!I30,"")</f>
        <v>ENGRAIS</v>
      </c>
      <c r="J30" s="8" t="str">
        <f>IF('Suivi Projets'!J30&lt;&gt;"",'Suivi Projets'!J30,"")</f>
        <v>Domicile - France</v>
      </c>
      <c r="K30" s="374" t="str">
        <f>IF('Suivi Projets'!L30&lt;&gt;"",'Suivi Projets'!L30,"")</f>
        <v/>
      </c>
      <c r="L30" s="374" t="str">
        <f>IF('Suivi Projets'!M30&lt;&gt;"",'Suivi Projets'!M30,"")</f>
        <v/>
      </c>
      <c r="M30" s="374" t="str">
        <f>IF('Suivi Projets'!N30&lt;&gt;"",'Suivi Projets'!N30,"")</f>
        <v/>
      </c>
      <c r="N30" s="374" t="str">
        <f>IF('Suivi Projets'!O30&lt;&gt;"",'Suivi Projets'!O30,"")</f>
        <v/>
      </c>
      <c r="O30" s="374" t="str">
        <f>IF('Suivi Projets'!P30&lt;&gt;"",'Suivi Projets'!P30,"")</f>
        <v/>
      </c>
      <c r="P30" s="268" t="str">
        <f>IF('Suivi Projets'!Q30&lt;&gt;"",'Suivi Projets'!Q30,"")</f>
        <v/>
      </c>
      <c r="Q30" s="271" t="str">
        <f>IF('Suivi Projets'!R30&lt;&gt;"",'Suivi Projets'!R30,"")</f>
        <v/>
      </c>
      <c r="R30" s="341" t="str">
        <f>IF('Suivi Commandes'!F30&lt;&gt;"",'Suivi Commandes'!F30,"")</f>
        <v/>
      </c>
      <c r="S30" s="342" t="str">
        <f>IF('Suivi Commandes'!G30&lt;&gt;"",'Suivi Commandes'!G30,"")</f>
        <v/>
      </c>
      <c r="T30" s="122" t="str">
        <f ca="1">IF('Suivi Commandes'!H30&lt;&gt;"",'Suivi Commandes'!H30,"")</f>
        <v/>
      </c>
      <c r="U30" s="109">
        <f>IF('Suivi Contrat'!H30&lt;&gt;"",'Suivi Contrat'!H30,"")</f>
        <v>41395</v>
      </c>
      <c r="V30" s="26">
        <f>IF('Suivi Contrat'!I30&lt;&gt;"",'Suivi Contrat'!I30,"")</f>
        <v>43465</v>
      </c>
      <c r="W30" s="360">
        <f ca="1">IF('Suivi Contrat'!J30&lt;&gt;"",IF('Suivi Contrat'!J30&lt;&gt;"",'Suivi Contrat'!J30,""),"")</f>
        <v>1</v>
      </c>
      <c r="X30" s="26" t="str">
        <f>IF('Suivi Contrat'!K30&lt;&gt;"",'Suivi Contrat'!K30,"")</f>
        <v/>
      </c>
      <c r="Y30" s="26">
        <f>IF('Suivi Contrat'!L30&lt;&gt;"",'Suivi Contrat'!L30,"")</f>
        <v>42124</v>
      </c>
      <c r="Z30" s="360" t="str">
        <f ca="1">IF('Suivi Contrat'!M30&lt;&gt;"",'Suivi Contrat'!M30,"")</f>
        <v/>
      </c>
      <c r="AA30" s="26" t="str">
        <f>IF('Suivi Contrat'!N30&lt;&gt;"",'Suivi Contrat'!N30,"")</f>
        <v/>
      </c>
      <c r="AB30" s="360" t="str">
        <f ca="1">IF('Suivi Contrat'!O30&lt;&gt;"",'Suivi Contrat'!O30,"")</f>
        <v/>
      </c>
      <c r="AC30" s="118" t="str">
        <f>IF('Suivi Contrat'!P30&lt;&gt;"",'Suivi Contrat'!P30,"")</f>
        <v/>
      </c>
      <c r="AD30" s="109" t="str">
        <f>IF('Suivi Paies'!F30&lt;&gt;"",'Suivi Paies'!F30,"")</f>
        <v/>
      </c>
      <c r="AE30" s="4" t="str">
        <f>IF('Suivi Paies'!G30&lt;&gt;"",'Suivi Paies'!G30,"")</f>
        <v/>
      </c>
      <c r="AF30" s="4" t="str">
        <f>IF('Suivi Paies'!H30&lt;&gt;"",'Suivi Paies'!H30,"")</f>
        <v/>
      </c>
      <c r="AG30" s="4" t="str">
        <f>IF('Suivi Paies'!I30&lt;&gt;"",'Suivi Paies'!I30,"")</f>
        <v/>
      </c>
      <c r="AH30" s="4" t="str">
        <f>IF('Suivi Paies'!J30&lt;&gt;"",'Suivi Paies'!J30,"")</f>
        <v/>
      </c>
      <c r="AI30" s="4" t="str">
        <f>IF('Suivi Paies'!K30&lt;&gt;"",'Suivi Paies'!K30,"")</f>
        <v/>
      </c>
      <c r="AJ30" s="4" t="str">
        <f>IF('Suivi Paies'!L30&lt;&gt;"",'Suivi Paies'!L30,"")</f>
        <v/>
      </c>
      <c r="AK30" s="4" t="str">
        <f>IF('Suivi Paies'!M30&lt;&gt;"",'Suivi Paies'!M30,"")</f>
        <v/>
      </c>
      <c r="AL30" s="4" t="str">
        <f>IF('Suivi Paies'!N30&lt;&gt;"",'Suivi Paies'!N30,"")</f>
        <v/>
      </c>
      <c r="AM30" s="4" t="str">
        <f ca="1">IF('Suivi Paies'!O30&lt;&gt;"",'Suivi Paies'!O30,"")</f>
        <v>oui</v>
      </c>
      <c r="AN30" s="8" t="str">
        <f>IF('Suivi Paies'!P30&lt;&gt;"",'Suivi Paies'!P30,"")</f>
        <v/>
      </c>
      <c r="AO30" s="22" t="str">
        <f>IF('Suivi Paies'!Q30&lt;&gt;"",'Suivi Paies'!Q30,"")</f>
        <v/>
      </c>
      <c r="AP30" s="12" t="str">
        <f>IF('Suivi Paies'!R30&lt;&gt;"",'Suivi Paies'!R30,"")</f>
        <v/>
      </c>
      <c r="AQ30" s="105" t="str">
        <f>IF('Suivi Paies'!S30&lt;&gt;"",'Suivi Paies'!S30,"")</f>
        <v/>
      </c>
      <c r="AR30" s="274" t="str">
        <f>IF('Suivi Consultants'!F30&lt;&gt;"",'Suivi Consultants'!F30,"")</f>
        <v/>
      </c>
      <c r="AS30" s="337" t="str">
        <f>IF('Suivi Consultants'!G30&lt;&gt;"",'Suivi Consultants'!G30,"")</f>
        <v/>
      </c>
    </row>
    <row r="31" spans="1:45" x14ac:dyDescent="0.35">
      <c r="A31" s="252" t="s">
        <v>3</v>
      </c>
      <c r="B31" s="254">
        <v>1</v>
      </c>
      <c r="C31" s="257"/>
      <c r="D31" s="257"/>
      <c r="E31" s="56"/>
      <c r="F31" s="50">
        <f>IF('Suivi Projets'!F31&lt;&gt;"",'Suivi Projets'!F31,"")</f>
        <v>1411023</v>
      </c>
      <c r="G31" s="8" t="str">
        <f>IF('Suivi Projets'!G31&lt;&gt;"",'Suivi Projets'!G31,"")</f>
        <v>Ingénieur Etudes Process</v>
      </c>
      <c r="H31" s="8" t="str">
        <f>IF('Suivi Projets'!H31&lt;&gt;"",'Suivi Projets'!H31,"")</f>
        <v>SOFRECO</v>
      </c>
      <c r="I31" s="8" t="str">
        <f>IF('Suivi Projets'!I31&lt;&gt;"",'Suivi Projets'!I31,"")</f>
        <v>ASMIDAN</v>
      </c>
      <c r="J31" s="8" t="str">
        <f>IF('Suivi Projets'!J31&lt;&gt;"",'Suivi Projets'!J31,"")</f>
        <v>Domicile - France</v>
      </c>
      <c r="K31" s="375" t="str">
        <f>IF('Suivi Projets'!L31&lt;&gt;"",'Suivi Projets'!L31,"")</f>
        <v/>
      </c>
      <c r="L31" s="375" t="str">
        <f>IF('Suivi Projets'!M31&lt;&gt;"",'Suivi Projets'!M31,"")</f>
        <v/>
      </c>
      <c r="M31" s="375" t="str">
        <f>IF('Suivi Projets'!N31&lt;&gt;"",'Suivi Projets'!N31,"")</f>
        <v/>
      </c>
      <c r="N31" s="375" t="str">
        <f>IF('Suivi Projets'!O31&lt;&gt;"",'Suivi Projets'!O31,"")</f>
        <v/>
      </c>
      <c r="O31" s="375" t="str">
        <f>IF('Suivi Projets'!P31&lt;&gt;"",'Suivi Projets'!P31,"")</f>
        <v/>
      </c>
      <c r="P31" s="269" t="str">
        <f>IF('Suivi Projets'!Q31&lt;&gt;"",'Suivi Projets'!Q31,"")</f>
        <v>Cadre</v>
      </c>
      <c r="Q31" s="273" t="str">
        <f>IF('Suivi Projets'!R31&lt;&gt;"",'Suivi Projets'!R31,"")</f>
        <v>SST</v>
      </c>
      <c r="R31" s="343" t="str">
        <f>IF('Suivi Commandes'!F31&lt;&gt;"",'Suivi Commandes'!F31,"")</f>
        <v/>
      </c>
      <c r="S31" s="344" t="str">
        <f>IF('Suivi Commandes'!G31&lt;&gt;"",'Suivi Commandes'!G31,"")</f>
        <v/>
      </c>
      <c r="T31" s="123" t="str">
        <f ca="1">IF('Suivi Commandes'!H31&lt;&gt;"",'Suivi Commandes'!H31,"")</f>
        <v/>
      </c>
      <c r="U31" s="109">
        <f>IF('Suivi Contrat'!H31&lt;&gt;"",'Suivi Contrat'!H31,"")</f>
        <v>41724</v>
      </c>
      <c r="V31" s="26">
        <f>IF('Suivi Contrat'!I31&lt;&gt;"",'Suivi Contrat'!I31,"")</f>
        <v>43465</v>
      </c>
      <c r="W31" s="360">
        <f ca="1">IF('Suivi Contrat'!J31&lt;&gt;"",IF('Suivi Contrat'!J31&lt;&gt;"",'Suivi Contrat'!J31,""),"")</f>
        <v>1</v>
      </c>
      <c r="X31" s="26" t="str">
        <f>IF('Suivi Contrat'!K31&lt;&gt;"",'Suivi Contrat'!K31,"")</f>
        <v/>
      </c>
      <c r="Y31" s="26" t="str">
        <f>IF('Suivi Contrat'!L31&lt;&gt;"",'Suivi Contrat'!L31,"")</f>
        <v/>
      </c>
      <c r="Z31" s="360" t="str">
        <f ca="1">IF('Suivi Contrat'!M31&lt;&gt;"",'Suivi Contrat'!M31,"")</f>
        <v/>
      </c>
      <c r="AA31" s="26" t="str">
        <f>IF('Suivi Contrat'!N31&lt;&gt;"",'Suivi Contrat'!N31,"")</f>
        <v/>
      </c>
      <c r="AB31" s="360" t="str">
        <f ca="1">IF('Suivi Contrat'!O31&lt;&gt;"",'Suivi Contrat'!O31,"")</f>
        <v/>
      </c>
      <c r="AC31" s="119" t="str">
        <f>IF('Suivi Contrat'!P31&lt;&gt;"",'Suivi Contrat'!P31,"")</f>
        <v/>
      </c>
      <c r="AD31" s="110" t="str">
        <f>IF('Suivi Paies'!F31&lt;&gt;"",'Suivi Paies'!F31,"")</f>
        <v/>
      </c>
      <c r="AE31" s="4" t="str">
        <f>IF('Suivi Paies'!G31&lt;&gt;"",'Suivi Paies'!G31,"")</f>
        <v/>
      </c>
      <c r="AF31" s="4" t="str">
        <f>IF('Suivi Paies'!H31&lt;&gt;"",'Suivi Paies'!H31,"")</f>
        <v/>
      </c>
      <c r="AG31" s="4" t="str">
        <f>IF('Suivi Paies'!I31&lt;&gt;"",'Suivi Paies'!I31,"")</f>
        <v/>
      </c>
      <c r="AH31" s="4" t="str">
        <f>IF('Suivi Paies'!J31&lt;&gt;"",'Suivi Paies'!J31,"")</f>
        <v/>
      </c>
      <c r="AI31" s="4" t="str">
        <f>IF('Suivi Paies'!K31&lt;&gt;"",'Suivi Paies'!K31,"")</f>
        <v/>
      </c>
      <c r="AJ31" s="4" t="str">
        <f>IF('Suivi Paies'!L31&lt;&gt;"",'Suivi Paies'!L31,"")</f>
        <v/>
      </c>
      <c r="AK31" s="4" t="str">
        <f>IF('Suivi Paies'!M31&lt;&gt;"",'Suivi Paies'!M31,"")</f>
        <v/>
      </c>
      <c r="AL31" s="4" t="str">
        <f ca="1">IF('Suivi Paies'!N31&lt;&gt;"",'Suivi Paies'!N31,"")</f>
        <v>oui</v>
      </c>
      <c r="AM31" s="4" t="str">
        <f ca="1">IF('Suivi Paies'!O31&lt;&gt;"",'Suivi Paies'!O31,"")</f>
        <v>oui</v>
      </c>
      <c r="AN31" s="8" t="str">
        <f>IF('Suivi Paies'!P31&lt;&gt;"",'Suivi Paies'!P31,"")</f>
        <v/>
      </c>
      <c r="AO31" s="22" t="str">
        <f>IF('Suivi Paies'!Q31&lt;&gt;"",'Suivi Paies'!Q31,"")</f>
        <v/>
      </c>
      <c r="AP31" s="12" t="str">
        <f>IF('Suivi Paies'!R31&lt;&gt;"",'Suivi Paies'!R31,"")</f>
        <v/>
      </c>
      <c r="AQ31" s="105" t="str">
        <f>IF('Suivi Paies'!S31&lt;&gt;"",'Suivi Paies'!S31,"")</f>
        <v/>
      </c>
      <c r="AR31" s="275" t="str">
        <f>IF('Suivi Consultants'!F31&lt;&gt;"",'Suivi Consultants'!F31,"")</f>
        <v>bernard.drocourt@laposte.net</v>
      </c>
      <c r="AS31" s="338" t="str">
        <f>IF('Suivi Consultants'!G31&lt;&gt;"",'Suivi Consultants'!G31,"")</f>
        <v/>
      </c>
    </row>
    <row r="32" spans="1:45" ht="20" x14ac:dyDescent="0.35">
      <c r="A32" s="366" t="s">
        <v>3</v>
      </c>
      <c r="B32" s="255"/>
      <c r="C32" s="258"/>
      <c r="D32" s="258"/>
      <c r="E32" s="56"/>
      <c r="F32" s="50">
        <f>IF('Suivi Projets'!F32&lt;&gt;"",'Suivi Projets'!F32,"")</f>
        <v>1309056</v>
      </c>
      <c r="G32" s="8" t="str">
        <f>IF('Suivi Projets'!G32&lt;&gt;"",'Suivi Projets'!G32,"")</f>
        <v>Ingénieur Etudes Process</v>
      </c>
      <c r="H32" s="8" t="str">
        <f>IF('Suivi Projets'!H32&lt;&gt;"",'Suivi Projets'!H32,"")</f>
        <v>SOFRECO</v>
      </c>
      <c r="I32" s="8" t="str">
        <f>IF('Suivi Projets'!I32&lt;&gt;"",'Suivi Projets'!I32,"")</f>
        <v>IFERT</v>
      </c>
      <c r="J32" s="8" t="str">
        <f>IF('Suivi Projets'!J32&lt;&gt;"",'Suivi Projets'!J32,"")</f>
        <v>Domicile - France + Déplacement Tunisie</v>
      </c>
      <c r="K32" s="376" t="str">
        <f>IF('Suivi Projets'!L32&lt;&gt;"",'Suivi Projets'!L32,"")</f>
        <v/>
      </c>
      <c r="L32" s="376" t="str">
        <f>IF('Suivi Projets'!M32&lt;&gt;"",'Suivi Projets'!M32,"")</f>
        <v/>
      </c>
      <c r="M32" s="376" t="str">
        <f>IF('Suivi Projets'!N32&lt;&gt;"",'Suivi Projets'!N32,"")</f>
        <v/>
      </c>
      <c r="N32" s="376" t="str">
        <f>IF('Suivi Projets'!O32&lt;&gt;"",'Suivi Projets'!O32,"")</f>
        <v/>
      </c>
      <c r="O32" s="376" t="str">
        <f>IF('Suivi Projets'!P32&lt;&gt;"",'Suivi Projets'!P32,"")</f>
        <v/>
      </c>
      <c r="P32" s="270" t="str">
        <f>IF('Suivi Projets'!Q32&lt;&gt;"",'Suivi Projets'!Q32,"")</f>
        <v/>
      </c>
      <c r="Q32" s="272" t="str">
        <f>IF('Suivi Projets'!R32&lt;&gt;"",'Suivi Projets'!R32,"")</f>
        <v/>
      </c>
      <c r="R32" s="115" t="str">
        <f>IF('Suivi Commandes'!F32&lt;&gt;"",'Suivi Commandes'!F32,"")</f>
        <v/>
      </c>
      <c r="S32" s="38" t="str">
        <f>IF('Suivi Commandes'!G32&lt;&gt;"",'Suivi Commandes'!G32,"")</f>
        <v/>
      </c>
      <c r="T32" s="40" t="str">
        <f ca="1">IF('Suivi Commandes'!H32&lt;&gt;"",'Suivi Commandes'!H32,"")</f>
        <v/>
      </c>
      <c r="U32" s="109">
        <f>IF('Suivi Contrat'!H32&lt;&gt;"",'Suivi Contrat'!H32,"")</f>
        <v>41553</v>
      </c>
      <c r="V32" s="26">
        <f>IF('Suivi Contrat'!I32&lt;&gt;"",'Suivi Contrat'!I32,"")</f>
        <v>43465</v>
      </c>
      <c r="W32" s="360">
        <f ca="1">IF('Suivi Contrat'!J32&lt;&gt;"",IF('Suivi Contrat'!J32&lt;&gt;"",'Suivi Contrat'!J32,""),"")</f>
        <v>1</v>
      </c>
      <c r="X32" s="26" t="str">
        <f>IF('Suivi Contrat'!K32&lt;&gt;"",'Suivi Contrat'!K32,"")</f>
        <v/>
      </c>
      <c r="Y32" s="26" t="str">
        <f>IF('Suivi Contrat'!L32&lt;&gt;"",'Suivi Contrat'!L32,"")</f>
        <v/>
      </c>
      <c r="Z32" s="360" t="str">
        <f ca="1">IF('Suivi Contrat'!M32&lt;&gt;"",'Suivi Contrat'!M32,"")</f>
        <v/>
      </c>
      <c r="AA32" s="26" t="str">
        <f>IF('Suivi Contrat'!N32&lt;&gt;"",'Suivi Contrat'!N32,"")</f>
        <v/>
      </c>
      <c r="AB32" s="360" t="str">
        <f ca="1">IF('Suivi Contrat'!O32&lt;&gt;"",'Suivi Contrat'!O32,"")</f>
        <v/>
      </c>
      <c r="AC32" s="118" t="str">
        <f>IF('Suivi Contrat'!P32&lt;&gt;"",'Suivi Contrat'!P32,"")</f>
        <v/>
      </c>
      <c r="AD32" s="109" t="str">
        <f>IF('Suivi Paies'!F32&lt;&gt;"",'Suivi Paies'!F32,"")</f>
        <v/>
      </c>
      <c r="AE32" s="4" t="str">
        <f>IF('Suivi Paies'!G32&lt;&gt;"",'Suivi Paies'!G32,"")</f>
        <v/>
      </c>
      <c r="AF32" s="4" t="str">
        <f>IF('Suivi Paies'!H32&lt;&gt;"",'Suivi Paies'!H32,"")</f>
        <v/>
      </c>
      <c r="AG32" s="4" t="str">
        <f>IF('Suivi Paies'!I32&lt;&gt;"",'Suivi Paies'!I32,"")</f>
        <v/>
      </c>
      <c r="AH32" s="4" t="str">
        <f>IF('Suivi Paies'!J32&lt;&gt;"",'Suivi Paies'!J32,"")</f>
        <v/>
      </c>
      <c r="AI32" s="4" t="str">
        <f>IF('Suivi Paies'!K32&lt;&gt;"",'Suivi Paies'!K32,"")</f>
        <v/>
      </c>
      <c r="AJ32" s="4" t="str">
        <f>IF('Suivi Paies'!L32&lt;&gt;"",'Suivi Paies'!L32,"")</f>
        <v/>
      </c>
      <c r="AK32" s="4" t="str">
        <f>IF('Suivi Paies'!M32&lt;&gt;"",'Suivi Paies'!M32,"")</f>
        <v/>
      </c>
      <c r="AL32" s="4" t="str">
        <f>IF('Suivi Paies'!N32&lt;&gt;"",'Suivi Paies'!N32,"")</f>
        <v/>
      </c>
      <c r="AM32" s="4" t="str">
        <f ca="1">IF('Suivi Paies'!O32&lt;&gt;"",'Suivi Paies'!O32,"")</f>
        <v>oui</v>
      </c>
      <c r="AN32" s="8" t="str">
        <f>IF('Suivi Paies'!P32&lt;&gt;"",'Suivi Paies'!P32,"")</f>
        <v/>
      </c>
      <c r="AO32" s="22" t="str">
        <f>IF('Suivi Paies'!Q32&lt;&gt;"",'Suivi Paies'!Q32,"")</f>
        <v/>
      </c>
      <c r="AP32" s="12" t="str">
        <f>IF('Suivi Paies'!R32&lt;&gt;"",'Suivi Paies'!R32,"")</f>
        <v/>
      </c>
      <c r="AQ32" s="105" t="str">
        <f>IF('Suivi Paies'!S32&lt;&gt;"",'Suivi Paies'!S32,"")</f>
        <v/>
      </c>
      <c r="AR32" s="276" t="str">
        <f>IF('Suivi Consultants'!F32&lt;&gt;"",'Suivi Consultants'!F32,"")</f>
        <v/>
      </c>
      <c r="AS32" s="339" t="str">
        <f>IF('Suivi Consultants'!G32&lt;&gt;"",'Suivi Consultants'!G32,"")</f>
        <v/>
      </c>
    </row>
    <row r="33" spans="1:45" ht="20" x14ac:dyDescent="0.35">
      <c r="A33" s="65" t="s">
        <v>300</v>
      </c>
      <c r="B33" s="53"/>
      <c r="C33" s="63">
        <v>1</v>
      </c>
      <c r="D33" s="45"/>
      <c r="E33" s="56"/>
      <c r="F33" s="49">
        <f>IF('Suivi Projets'!F33&lt;&gt;"",'Suivi Projets'!F33,"")</f>
        <v>1810042</v>
      </c>
      <c r="G33" s="4" t="str">
        <f>IF('Suivi Projets'!G33&lt;&gt;"",'Suivi Projets'!G33,"")</f>
        <v>Contrôleur de travaux tuyauterie</v>
      </c>
      <c r="H33" s="4" t="str">
        <f>IF('Suivi Projets'!H33&lt;&gt;"",'Suivi Projets'!H33,"")</f>
        <v>EDF</v>
      </c>
      <c r="I33" s="4" t="str">
        <f>IF('Suivi Projets'!I33&lt;&gt;"",'Suivi Projets'!I33,"")</f>
        <v>EPR FA3</v>
      </c>
      <c r="J33" s="4" t="str">
        <f>IF('Suivi Projets'!J33&lt;&gt;"",'Suivi Projets'!J33,"")</f>
        <v>Flamanville</v>
      </c>
      <c r="K33" s="4" t="str">
        <f>IF('Suivi Projets'!L33&lt;&gt;"",'Suivi Projets'!L33,"")</f>
        <v/>
      </c>
      <c r="L33" s="4" t="str">
        <f>IF('Suivi Projets'!M33&lt;&gt;"",'Suivi Projets'!M33,"")</f>
        <v/>
      </c>
      <c r="M33" s="4" t="str">
        <f>IF('Suivi Projets'!N33&lt;&gt;"",'Suivi Projets'!N33,"")</f>
        <v/>
      </c>
      <c r="N33" s="4" t="str">
        <f>IF('Suivi Projets'!O33&lt;&gt;"",'Suivi Projets'!O33,"")</f>
        <v/>
      </c>
      <c r="O33" s="4" t="str">
        <f>IF('Suivi Projets'!P33&lt;&gt;"",'Suivi Projets'!P33,"")</f>
        <v/>
      </c>
      <c r="P33" s="5" t="str">
        <f>IF('Suivi Projets'!Q33&lt;&gt;"",'Suivi Projets'!Q33,"")</f>
        <v>Cadre</v>
      </c>
      <c r="Q33" s="94" t="str">
        <f>IF('Suivi Projets'!R33&lt;&gt;"",'Suivi Projets'!R33,"")</f>
        <v>CDIC</v>
      </c>
      <c r="R33" s="104" t="str">
        <f>IF('Suivi Commandes'!F33&lt;&gt;"",'Suivi Commandes'!F33,"")</f>
        <v/>
      </c>
      <c r="S33" s="9" t="str">
        <f>IF('Suivi Commandes'!G33&lt;&gt;"",'Suivi Commandes'!G33,"")</f>
        <v/>
      </c>
      <c r="T33" s="28" t="str">
        <f ca="1">IF('Suivi Commandes'!H33&lt;&gt;"",'Suivi Commandes'!H33,"")</f>
        <v/>
      </c>
      <c r="U33" s="106">
        <f>IF('Suivi Contrat'!H33&lt;&gt;"",'Suivi Contrat'!H33,"")</f>
        <v>43406</v>
      </c>
      <c r="V33" s="5">
        <f>IF('Suivi Contrat'!I33&lt;&gt;"",'Suivi Contrat'!I33,"")</f>
        <v>43769</v>
      </c>
      <c r="W33" s="359">
        <f ca="1">IF('Suivi Contrat'!J33&lt;&gt;"",IF('Suivi Contrat'!J33&lt;&gt;"",'Suivi Contrat'!J33,""),"")</f>
        <v>0</v>
      </c>
      <c r="X33" s="5" t="str">
        <f>IF('Suivi Contrat'!K33&lt;&gt;"",'Suivi Contrat'!K33,"")</f>
        <v/>
      </c>
      <c r="Y33" s="5">
        <f>IF('Suivi Contrat'!L33&lt;&gt;"",'Suivi Contrat'!L33,"")</f>
        <v>43535</v>
      </c>
      <c r="Z33" s="359" t="str">
        <f ca="1">IF('Suivi Contrat'!M33&lt;&gt;"",'Suivi Contrat'!M33,"")</f>
        <v/>
      </c>
      <c r="AA33" s="5" t="str">
        <f>IF('Suivi Contrat'!N33&lt;&gt;"",'Suivi Contrat'!N33,"")</f>
        <v/>
      </c>
      <c r="AB33" s="359" t="str">
        <f ca="1">IF('Suivi Contrat'!O33&lt;&gt;"",'Suivi Contrat'!O33,"")</f>
        <v/>
      </c>
      <c r="AC33" s="117" t="str">
        <f>IF('Suivi Contrat'!P33&lt;&gt;"",'Suivi Contrat'!P33,"")</f>
        <v/>
      </c>
      <c r="AD33" s="106" t="str">
        <f>IF('Suivi Paies'!F33&lt;&gt;"",'Suivi Paies'!F33,"")</f>
        <v/>
      </c>
      <c r="AE33" s="25" t="str">
        <f>IF('Suivi Paies'!G33&lt;&gt;"",'Suivi Paies'!G33,"")</f>
        <v/>
      </c>
      <c r="AF33" s="25" t="str">
        <f>IF('Suivi Paies'!H33&lt;&gt;"",'Suivi Paies'!H33,"")</f>
        <v/>
      </c>
      <c r="AG33" s="25" t="str">
        <f>IF('Suivi Paies'!I33&lt;&gt;"",'Suivi Paies'!I33,"")</f>
        <v/>
      </c>
      <c r="AH33" s="25" t="str">
        <f>IF('Suivi Paies'!J33&lt;&gt;"",'Suivi Paies'!J33,"")</f>
        <v/>
      </c>
      <c r="AI33" s="16" t="str">
        <f>IF('Suivi Paies'!K33&lt;&gt;"",'Suivi Paies'!K33,"")</f>
        <v/>
      </c>
      <c r="AJ33" s="4" t="str">
        <f>IF('Suivi Paies'!L33&lt;&gt;"",'Suivi Paies'!L33,"")</f>
        <v/>
      </c>
      <c r="AK33" s="4" t="str">
        <f>IF('Suivi Paies'!M33&lt;&gt;"",'Suivi Paies'!M33,"")</f>
        <v/>
      </c>
      <c r="AL33" s="4" t="str">
        <f ca="1">IF('Suivi Paies'!N33&lt;&gt;"",'Suivi Paies'!N33,"")</f>
        <v>non</v>
      </c>
      <c r="AM33" s="4" t="str">
        <f ca="1">IF('Suivi Paies'!O33&lt;&gt;"",'Suivi Paies'!O33,"")</f>
        <v>non</v>
      </c>
      <c r="AN33" s="6" t="str">
        <f>IF('Suivi Paies'!P33&lt;&gt;"",'Suivi Paies'!P33,"")</f>
        <v/>
      </c>
      <c r="AO33" s="6" t="str">
        <f>IF('Suivi Paies'!Q33&lt;&gt;"",'Suivi Paies'!Q33,"")</f>
        <v/>
      </c>
      <c r="AP33" s="17" t="str">
        <f>IF('Suivi Paies'!R33&lt;&gt;"",'Suivi Paies'!R33,"")</f>
        <v/>
      </c>
      <c r="AQ33" s="107" t="str">
        <f>IF('Suivi Paies'!S33&lt;&gt;"",'Suivi Paies'!S33,"")</f>
        <v/>
      </c>
      <c r="AR33" s="97" t="str">
        <f>IF('Suivi Consultants'!F33&lt;&gt;"",'Suivi Consultants'!F33,"")</f>
        <v>elise50700@hotmail.fr</v>
      </c>
      <c r="AS33" s="19" t="str">
        <f>IF('Suivi Consultants'!G33&lt;&gt;"",'Suivi Consultants'!G33,"")</f>
        <v/>
      </c>
    </row>
    <row r="34" spans="1:45" ht="18.75" customHeight="1" x14ac:dyDescent="0.35">
      <c r="A34" s="67" t="s">
        <v>154</v>
      </c>
      <c r="B34" s="61">
        <v>1</v>
      </c>
      <c r="C34" s="53"/>
      <c r="D34" s="45"/>
      <c r="E34" s="56"/>
      <c r="F34" s="49">
        <f>IF('Suivi Projets'!F34&lt;&gt;"",'Suivi Projets'!F34,"")</f>
        <v>1711003</v>
      </c>
      <c r="G34" s="4" t="str">
        <f>IF('Suivi Projets'!G34&lt;&gt;"",'Suivi Projets'!G34,"")</f>
        <v>Superviseur Essais Electricité</v>
      </c>
      <c r="H34" s="4" t="str">
        <f>IF('Suivi Projets'!H34&lt;&gt;"",'Suivi Projets'!H34,"")</f>
        <v>EDF</v>
      </c>
      <c r="I34" s="4" t="str">
        <f>IF('Suivi Projets'!I34&lt;&gt;"",'Suivi Projets'!I34,"")</f>
        <v>EPR FA3</v>
      </c>
      <c r="J34" s="4" t="str">
        <f>IF('Suivi Projets'!J34&lt;&gt;"",'Suivi Projets'!J34,"")</f>
        <v>Flamanville</v>
      </c>
      <c r="K34" s="4" t="str">
        <f>IF('Suivi Projets'!L34&lt;&gt;"",'Suivi Projets'!L34,"")</f>
        <v/>
      </c>
      <c r="L34" s="4" t="str">
        <f>IF('Suivi Projets'!M34&lt;&gt;"",'Suivi Projets'!M34,"")</f>
        <v/>
      </c>
      <c r="M34" s="4" t="str">
        <f>IF('Suivi Projets'!N34&lt;&gt;"",'Suivi Projets'!N34,"")</f>
        <v/>
      </c>
      <c r="N34" s="4" t="str">
        <f>IF('Suivi Projets'!O34&lt;&gt;"",'Suivi Projets'!O34,"")</f>
        <v/>
      </c>
      <c r="O34" s="4" t="str">
        <f>IF('Suivi Projets'!P34&lt;&gt;"",'Suivi Projets'!P34,"")</f>
        <v/>
      </c>
      <c r="P34" s="4" t="str">
        <f>IF('Suivi Projets'!Q34&lt;&gt;"",'Suivi Projets'!Q34,"")</f>
        <v>Cadre</v>
      </c>
      <c r="Q34" s="101" t="str">
        <f>IF('Suivi Projets'!R34&lt;&gt;"",'Suivi Projets'!R34,"")</f>
        <v>CDIC</v>
      </c>
      <c r="R34" s="106" t="str">
        <f>IF('Suivi Commandes'!F34&lt;&gt;"",'Suivi Commandes'!F34,"")</f>
        <v/>
      </c>
      <c r="S34" s="5" t="str">
        <f>IF('Suivi Commandes'!G34&lt;&gt;"",'Suivi Commandes'!G34,"")</f>
        <v/>
      </c>
      <c r="T34" s="7" t="str">
        <f ca="1">IF('Suivi Commandes'!H34&lt;&gt;"",'Suivi Commandes'!H34,"")</f>
        <v/>
      </c>
      <c r="U34" s="106">
        <f>IF('Suivi Contrat'!H34&lt;&gt;"",'Suivi Contrat'!H34,"")</f>
        <v>43062</v>
      </c>
      <c r="V34" s="5">
        <f>IF('Suivi Contrat'!I34&lt;&gt;"",'Suivi Contrat'!I34,"")</f>
        <v>43465</v>
      </c>
      <c r="W34" s="359">
        <f ca="1">IF('Suivi Contrat'!J34&lt;&gt;"",IF('Suivi Contrat'!J34&lt;&gt;"",'Suivi Contrat'!J34,""),"")</f>
        <v>0</v>
      </c>
      <c r="X34" s="5" t="str">
        <f>IF('Suivi Contrat'!K34&lt;&gt;"",'Suivi Contrat'!K34,"")</f>
        <v>oui</v>
      </c>
      <c r="Y34" s="5">
        <f>IF('Suivi Contrat'!L34&lt;&gt;"",'Suivi Contrat'!L34,"")</f>
        <v>43273</v>
      </c>
      <c r="Z34" s="359" t="str">
        <f ca="1">IF('Suivi Contrat'!M34&lt;&gt;"",'Suivi Contrat'!M34,"")</f>
        <v/>
      </c>
      <c r="AA34" s="5" t="str">
        <f>IF('Suivi Contrat'!N34&lt;&gt;"",'Suivi Contrat'!N34,"")</f>
        <v/>
      </c>
      <c r="AB34" s="359" t="str">
        <f ca="1">IF('Suivi Contrat'!O34&lt;&gt;"",'Suivi Contrat'!O34,"")</f>
        <v/>
      </c>
      <c r="AC34" s="7" t="str">
        <f>IF('Suivi Contrat'!P34&lt;&gt;"",'Suivi Contrat'!P34,"")</f>
        <v>prorogation au 31.12.2018 ok</v>
      </c>
      <c r="AD34" s="15" t="str">
        <f>IF('Suivi Paies'!F34&lt;&gt;"",'Suivi Paies'!F34,"")</f>
        <v/>
      </c>
      <c r="AE34" s="4" t="str">
        <f>IF('Suivi Paies'!G34&lt;&gt;"",'Suivi Paies'!G34,"")</f>
        <v/>
      </c>
      <c r="AF34" s="4" t="str">
        <f>IF('Suivi Paies'!H34&lt;&gt;"",'Suivi Paies'!H34,"")</f>
        <v/>
      </c>
      <c r="AG34" s="4" t="str">
        <f>IF('Suivi Paies'!I34&lt;&gt;"",'Suivi Paies'!I34,"")</f>
        <v/>
      </c>
      <c r="AH34" s="4" t="str">
        <f>IF('Suivi Paies'!J34&lt;&gt;"",'Suivi Paies'!J34,"")</f>
        <v/>
      </c>
      <c r="AI34" s="4" t="str">
        <f>IF('Suivi Paies'!K34&lt;&gt;"",'Suivi Paies'!K34,"")</f>
        <v/>
      </c>
      <c r="AJ34" s="4" t="str">
        <f>IF('Suivi Paies'!L34&lt;&gt;"",'Suivi Paies'!L34,"")</f>
        <v/>
      </c>
      <c r="AK34" s="4" t="str">
        <f>IF('Suivi Paies'!M34&lt;&gt;"",'Suivi Paies'!M34,"")</f>
        <v/>
      </c>
      <c r="AL34" s="4" t="str">
        <f ca="1">IF('Suivi Paies'!N34&lt;&gt;"",'Suivi Paies'!N34,"")</f>
        <v>oui</v>
      </c>
      <c r="AM34" s="4" t="str">
        <f ca="1">IF('Suivi Paies'!O34&lt;&gt;"",'Suivi Paies'!O34,"")</f>
        <v>non</v>
      </c>
      <c r="AN34" s="6" t="str">
        <f>IF('Suivi Paies'!P34&lt;&gt;"",'Suivi Paies'!P34,"")</f>
        <v/>
      </c>
      <c r="AO34" s="6" t="str">
        <f>IF('Suivi Paies'!Q34&lt;&gt;"",'Suivi Paies'!Q34,"")</f>
        <v/>
      </c>
      <c r="AP34" s="4" t="str">
        <f>IF('Suivi Paies'!R34&lt;&gt;"",'Suivi Paies'!R34,"")</f>
        <v/>
      </c>
      <c r="AQ34" s="108" t="str">
        <f>IF('Suivi Paies'!S34&lt;&gt;"",'Suivi Paies'!S34,"")</f>
        <v>X</v>
      </c>
      <c r="AR34" s="97" t="str">
        <f>IF('Suivi Consultants'!F34&lt;&gt;"",'Suivi Consultants'!F34,"")</f>
        <v>durand.jeanfrancois@yahoo.fr</v>
      </c>
      <c r="AS34" s="7" t="str">
        <f>IF('Suivi Consultants'!G34&lt;&gt;"",'Suivi Consultants'!G34,"")</f>
        <v/>
      </c>
    </row>
    <row r="35" spans="1:45" ht="16.149999999999999" customHeight="1" x14ac:dyDescent="0.35">
      <c r="A35" s="73" t="s">
        <v>235</v>
      </c>
      <c r="B35" s="53"/>
      <c r="C35" s="53"/>
      <c r="D35" s="59">
        <v>1</v>
      </c>
      <c r="E35" s="56"/>
      <c r="F35" s="49">
        <f>IF('Suivi Projets'!F35&lt;&gt;"",'Suivi Projets'!F35,"")</f>
        <v>1804067</v>
      </c>
      <c r="G35" s="4" t="str">
        <f>IF('Suivi Projets'!G35&lt;&gt;"",'Suivi Projets'!G35,"")</f>
        <v xml:space="preserve">Ingénieur Mécanicien </v>
      </c>
      <c r="H35" s="4" t="str">
        <f>IF('Suivi Projets'!H35&lt;&gt;"",'Suivi Projets'!H35,"")</f>
        <v>WESTINGHOUSE</v>
      </c>
      <c r="I35" s="4" t="str">
        <f>IF('Suivi Projets'!I35&lt;&gt;"",'Suivi Projets'!I35,"")</f>
        <v>DUS</v>
      </c>
      <c r="J35" s="4" t="str">
        <f>IF('Suivi Projets'!J35&lt;&gt;"",'Suivi Projets'!J35,"")</f>
        <v>CNPE Belleville</v>
      </c>
      <c r="K35" s="4" t="str">
        <f>IF('Suivi Projets'!L35&lt;&gt;"",'Suivi Projets'!L35,"")</f>
        <v/>
      </c>
      <c r="L35" s="4" t="str">
        <f>IF('Suivi Projets'!M35&lt;&gt;"",'Suivi Projets'!M35,"")</f>
        <v/>
      </c>
      <c r="M35" s="4" t="str">
        <f>IF('Suivi Projets'!N35&lt;&gt;"",'Suivi Projets'!N35,"")</f>
        <v/>
      </c>
      <c r="N35" s="4" t="str">
        <f>IF('Suivi Projets'!O35&lt;&gt;"",'Suivi Projets'!O35,"")</f>
        <v/>
      </c>
      <c r="O35" s="4" t="str">
        <f>IF('Suivi Projets'!P35&lt;&gt;"",'Suivi Projets'!P35,"")</f>
        <v/>
      </c>
      <c r="P35" s="5" t="str">
        <f>IF('Suivi Projets'!Q35&lt;&gt;"",'Suivi Projets'!Q35,"")</f>
        <v>Cadre</v>
      </c>
      <c r="Q35" s="94" t="str">
        <f>IF('Suivi Projets'!R35&lt;&gt;"",'Suivi Projets'!R35,"")</f>
        <v>CDIC</v>
      </c>
      <c r="R35" s="104" t="str">
        <f>IF('Suivi Commandes'!F35&lt;&gt;"",'Suivi Commandes'!F35,"")</f>
        <v/>
      </c>
      <c r="S35" s="9" t="str">
        <f>IF('Suivi Commandes'!G35&lt;&gt;"",'Suivi Commandes'!G35,"")</f>
        <v/>
      </c>
      <c r="T35" s="28" t="str">
        <f ca="1">IF('Suivi Commandes'!H35&lt;&gt;"",'Suivi Commandes'!H35,"")</f>
        <v/>
      </c>
      <c r="U35" s="106">
        <f>IF('Suivi Contrat'!H35&lt;&gt;"",'Suivi Contrat'!H35,"")</f>
        <v>43234</v>
      </c>
      <c r="V35" s="5">
        <f>IF('Suivi Contrat'!I35&lt;&gt;"",'Suivi Contrat'!I35,"")</f>
        <v>43392</v>
      </c>
      <c r="W35" s="359">
        <f ca="1">IF('Suivi Contrat'!J35&lt;&gt;"",IF('Suivi Contrat'!J35&lt;&gt;"",'Suivi Contrat'!J35,""),"")</f>
        <v>0</v>
      </c>
      <c r="X35" s="5" t="str">
        <f>IF('Suivi Contrat'!K35&lt;&gt;"",'Suivi Contrat'!K35,"")</f>
        <v>oui</v>
      </c>
      <c r="Y35" s="5">
        <f>IF('Suivi Contrat'!L35&lt;&gt;"",'Suivi Contrat'!L35,"")</f>
        <v>43447</v>
      </c>
      <c r="Z35" s="359" t="str">
        <f ca="1">IF('Suivi Contrat'!M35&lt;&gt;"",'Suivi Contrat'!M35,"")</f>
        <v/>
      </c>
      <c r="AA35" s="5" t="str">
        <f>IF('Suivi Contrat'!N35&lt;&gt;"",'Suivi Contrat'!N35,"")</f>
        <v/>
      </c>
      <c r="AB35" s="359" t="str">
        <f ca="1">IF('Suivi Contrat'!O35&lt;&gt;"",'Suivi Contrat'!O35,"")</f>
        <v/>
      </c>
      <c r="AC35" s="117" t="str">
        <f>IF('Suivi Contrat'!P35&lt;&gt;"",'Suivi Contrat'!P35,"")</f>
        <v>En attente commande</v>
      </c>
      <c r="AD35" s="106" t="str">
        <f>IF('Suivi Paies'!F35&lt;&gt;"",'Suivi Paies'!F35,"")</f>
        <v/>
      </c>
      <c r="AE35" s="4" t="str">
        <f>IF('Suivi Paies'!G35&lt;&gt;"",'Suivi Paies'!G35,"")</f>
        <v/>
      </c>
      <c r="AF35" s="4" t="str">
        <f>IF('Suivi Paies'!H35&lt;&gt;"",'Suivi Paies'!H35,"")</f>
        <v/>
      </c>
      <c r="AG35" s="4" t="str">
        <f>IF('Suivi Paies'!I35&lt;&gt;"",'Suivi Paies'!I35,"")</f>
        <v/>
      </c>
      <c r="AH35" s="4" t="str">
        <f>IF('Suivi Paies'!J35&lt;&gt;"",'Suivi Paies'!J35,"")</f>
        <v/>
      </c>
      <c r="AI35" s="16" t="str">
        <f>IF('Suivi Paies'!K35&lt;&gt;"",'Suivi Paies'!K35,"")</f>
        <v/>
      </c>
      <c r="AJ35" s="4" t="str">
        <f>IF('Suivi Paies'!L35&lt;&gt;"",'Suivi Paies'!L35,"")</f>
        <v/>
      </c>
      <c r="AK35" s="4" t="str">
        <f>IF('Suivi Paies'!M35&lt;&gt;"",'Suivi Paies'!M35,"")</f>
        <v/>
      </c>
      <c r="AL35" s="4" t="str">
        <f ca="1">IF('Suivi Paies'!N35&lt;&gt;"",'Suivi Paies'!N35,"")</f>
        <v>oui</v>
      </c>
      <c r="AM35" s="4" t="str">
        <f ca="1">IF('Suivi Paies'!O35&lt;&gt;"",'Suivi Paies'!O35,"")</f>
        <v>non</v>
      </c>
      <c r="AN35" s="6" t="str">
        <f>IF('Suivi Paies'!P35&lt;&gt;"",'Suivi Paies'!P35,"")</f>
        <v/>
      </c>
      <c r="AO35" s="6" t="str">
        <f>IF('Suivi Paies'!Q35&lt;&gt;"",'Suivi Paies'!Q35,"")</f>
        <v/>
      </c>
      <c r="AP35" s="17" t="str">
        <f>IF('Suivi Paies'!R35&lt;&gt;"",'Suivi Paies'!R35,"")</f>
        <v/>
      </c>
      <c r="AQ35" s="107" t="str">
        <f>IF('Suivi Paies'!S35&lt;&gt;"",'Suivi Paies'!S35,"")</f>
        <v>X</v>
      </c>
      <c r="AR35" s="97" t="str">
        <f>IF('Suivi Consultants'!F35&lt;&gt;"",'Suivi Consultants'!F35,"")</f>
        <v>kevinbrucebongue@yahoo.fr</v>
      </c>
      <c r="AS35" s="19" t="str">
        <f>IF('Suivi Consultants'!G35&lt;&gt;"",'Suivi Consultants'!G35,"")</f>
        <v/>
      </c>
    </row>
    <row r="36" spans="1:45" x14ac:dyDescent="0.35">
      <c r="A36" s="69" t="s">
        <v>251</v>
      </c>
      <c r="B36" s="61">
        <v>1</v>
      </c>
      <c r="C36" s="53"/>
      <c r="D36" s="45"/>
      <c r="E36" s="56"/>
      <c r="F36" s="49">
        <f>IF('Suivi Projets'!F36&lt;&gt;"",'Suivi Projets'!F36,"")</f>
        <v>1806036</v>
      </c>
      <c r="G36" s="4" t="str">
        <f>IF('Suivi Projets'!G36&lt;&gt;"",'Suivi Projets'!G36,"")</f>
        <v>Ingénieur Electricité</v>
      </c>
      <c r="H36" s="4" t="str">
        <f>IF('Suivi Projets'!H36&lt;&gt;"",'Suivi Projets'!H36,"")</f>
        <v xml:space="preserve">SCHNEIDER </v>
      </c>
      <c r="I36" s="4" t="str">
        <f>IF('Suivi Projets'!I36&lt;&gt;"",'Suivi Projets'!I36,"")</f>
        <v>CUMBERLAND</v>
      </c>
      <c r="J36" s="4" t="str">
        <f>IF('Suivi Projets'!J36&lt;&gt;"",'Suivi Projets'!J36,"")</f>
        <v>Grenoble</v>
      </c>
      <c r="K36" s="4" t="str">
        <f>IF('Suivi Projets'!L36&lt;&gt;"",'Suivi Projets'!L36,"")</f>
        <v/>
      </c>
      <c r="L36" s="4" t="str">
        <f>IF('Suivi Projets'!M36&lt;&gt;"",'Suivi Projets'!M36,"")</f>
        <v/>
      </c>
      <c r="M36" s="4" t="str">
        <f>IF('Suivi Projets'!N36&lt;&gt;"",'Suivi Projets'!N36,"")</f>
        <v/>
      </c>
      <c r="N36" s="4" t="str">
        <f>IF('Suivi Projets'!O36&lt;&gt;"",'Suivi Projets'!O36,"")</f>
        <v/>
      </c>
      <c r="O36" s="4" t="str">
        <f>IF('Suivi Projets'!P36&lt;&gt;"",'Suivi Projets'!P36,"")</f>
        <v/>
      </c>
      <c r="P36" s="4" t="str">
        <f>IF('Suivi Projets'!Q36&lt;&gt;"",'Suivi Projets'!Q36,"")</f>
        <v>Cadre</v>
      </c>
      <c r="Q36" s="101" t="str">
        <f>IF('Suivi Projets'!R36&lt;&gt;"",'Suivi Projets'!R36,"")</f>
        <v>CDIC</v>
      </c>
      <c r="R36" s="106" t="str">
        <f>IF('Suivi Commandes'!F36&lt;&gt;"",'Suivi Commandes'!F36,"")</f>
        <v/>
      </c>
      <c r="S36" s="5" t="str">
        <f>IF('Suivi Commandes'!G36&lt;&gt;"",'Suivi Commandes'!G36,"")</f>
        <v/>
      </c>
      <c r="T36" s="7" t="str">
        <f ca="1">IF('Suivi Commandes'!H36&lt;&gt;"",'Suivi Commandes'!H36,"")</f>
        <v/>
      </c>
      <c r="U36" s="106">
        <f>IF('Suivi Contrat'!H36&lt;&gt;"",'Suivi Contrat'!H36,"")</f>
        <v>43275</v>
      </c>
      <c r="V36" s="5">
        <f>IF('Suivi Contrat'!I36&lt;&gt;"",'Suivi Contrat'!I36,"")</f>
        <v>43615</v>
      </c>
      <c r="W36" s="359">
        <f ca="1">IF('Suivi Contrat'!J36&lt;&gt;"",IF('Suivi Contrat'!J36&lt;&gt;"",'Suivi Contrat'!J36,""),"")</f>
        <v>0</v>
      </c>
      <c r="X36" s="5" t="str">
        <f>IF('Suivi Contrat'!K36&lt;&gt;"",'Suivi Contrat'!K36,"")</f>
        <v>non</v>
      </c>
      <c r="Y36" s="5">
        <f>IF('Suivi Contrat'!L36&lt;&gt;"",'Suivi Contrat'!L36,"")</f>
        <v>43396</v>
      </c>
      <c r="Z36" s="359" t="str">
        <f ca="1">IF('Suivi Contrat'!M36&lt;&gt;"",'Suivi Contrat'!M36,"")</f>
        <v/>
      </c>
      <c r="AA36" s="5" t="str">
        <f>IF('Suivi Contrat'!N36&lt;&gt;"",'Suivi Contrat'!N36,"")</f>
        <v/>
      </c>
      <c r="AB36" s="359" t="str">
        <f ca="1">IF('Suivi Contrat'!O36&lt;&gt;"",'Suivi Contrat'!O36,"")</f>
        <v/>
      </c>
      <c r="AC36" s="7" t="str">
        <f>IF('Suivi Contrat'!P36&lt;&gt;"",'Suivi Contrat'!P36,"")</f>
        <v/>
      </c>
      <c r="AD36" s="15" t="str">
        <f>IF('Suivi Paies'!F36&lt;&gt;"",'Suivi Paies'!F36,"")</f>
        <v/>
      </c>
      <c r="AE36" s="4" t="str">
        <f>IF('Suivi Paies'!G36&lt;&gt;"",'Suivi Paies'!G36,"")</f>
        <v/>
      </c>
      <c r="AF36" s="4" t="str">
        <f>IF('Suivi Paies'!H36&lt;&gt;"",'Suivi Paies'!H36,"")</f>
        <v/>
      </c>
      <c r="AG36" s="4" t="str">
        <f>IF('Suivi Paies'!I36&lt;&gt;"",'Suivi Paies'!I36,"")</f>
        <v/>
      </c>
      <c r="AH36" s="4" t="str">
        <f>IF('Suivi Paies'!J36&lt;&gt;"",'Suivi Paies'!J36,"")</f>
        <v/>
      </c>
      <c r="AI36" s="4" t="str">
        <f>IF('Suivi Paies'!K36&lt;&gt;"",'Suivi Paies'!K36,"")</f>
        <v/>
      </c>
      <c r="AJ36" s="4" t="str">
        <f>IF('Suivi Paies'!L36&lt;&gt;"",'Suivi Paies'!L36,"")</f>
        <v/>
      </c>
      <c r="AK36" s="4" t="str">
        <f>IF('Suivi Paies'!M36&lt;&gt;"",'Suivi Paies'!M36,"")</f>
        <v/>
      </c>
      <c r="AL36" s="4" t="str">
        <f ca="1">IF('Suivi Paies'!N36&lt;&gt;"",'Suivi Paies'!N36,"")</f>
        <v>oui</v>
      </c>
      <c r="AM36" s="4" t="str">
        <f ca="1">IF('Suivi Paies'!O36&lt;&gt;"",'Suivi Paies'!O36,"")</f>
        <v>non</v>
      </c>
      <c r="AN36" s="6" t="str">
        <f>IF('Suivi Paies'!P36&lt;&gt;"",'Suivi Paies'!P36,"")</f>
        <v/>
      </c>
      <c r="AO36" s="6" t="str">
        <f>IF('Suivi Paies'!Q36&lt;&gt;"",'Suivi Paies'!Q36,"")</f>
        <v/>
      </c>
      <c r="AP36" s="4" t="str">
        <f>IF('Suivi Paies'!R36&lt;&gt;"",'Suivi Paies'!R36,"")</f>
        <v/>
      </c>
      <c r="AQ36" s="108" t="str">
        <f>IF('Suivi Paies'!S36&lt;&gt;"",'Suivi Paies'!S36,"")</f>
        <v/>
      </c>
      <c r="AR36" s="97" t="str">
        <f>IF('Suivi Consultants'!F36&lt;&gt;"",'Suivi Consultants'!F36,"")</f>
        <v>anthonypfletcher@gmail.com</v>
      </c>
      <c r="AS36" s="7" t="str">
        <f>IF('Suivi Consultants'!G36&lt;&gt;"",'Suivi Consultants'!G36,"")</f>
        <v/>
      </c>
    </row>
    <row r="37" spans="1:45" x14ac:dyDescent="0.35">
      <c r="A37" s="67" t="s">
        <v>275</v>
      </c>
      <c r="B37" s="61">
        <v>1</v>
      </c>
      <c r="C37" s="53"/>
      <c r="D37" s="45"/>
      <c r="E37" s="56"/>
      <c r="F37" s="49">
        <f>IF('Suivi Projets'!F37&lt;&gt;"",'Suivi Projets'!F37,"")</f>
        <v>1808029</v>
      </c>
      <c r="G37" s="4" t="str">
        <f>IF('Suivi Projets'!G37&lt;&gt;"",'Suivi Projets'!G37,"")</f>
        <v>Ingénieur d'Etudes</v>
      </c>
      <c r="H37" s="4" t="str">
        <f>IF('Suivi Projets'!H37&lt;&gt;"",'Suivi Projets'!H37,"")</f>
        <v>SCHNEIDER</v>
      </c>
      <c r="I37" s="4" t="str">
        <f>IF('Suivi Projets'!I37&lt;&gt;"",'Suivi Projets'!I37,"")</f>
        <v xml:space="preserve">ECOSTRUCTURE </v>
      </c>
      <c r="J37" s="4" t="str">
        <f>IF('Suivi Projets'!J37&lt;&gt;"",'Suivi Projets'!J37,"")</f>
        <v>Grenoble</v>
      </c>
      <c r="K37" s="4" t="str">
        <f>IF('Suivi Projets'!L37&lt;&gt;"",'Suivi Projets'!L37,"")</f>
        <v/>
      </c>
      <c r="L37" s="4" t="str">
        <f>IF('Suivi Projets'!M37&lt;&gt;"",'Suivi Projets'!M37,"")</f>
        <v/>
      </c>
      <c r="M37" s="4" t="str">
        <f>IF('Suivi Projets'!N37&lt;&gt;"",'Suivi Projets'!N37,"")</f>
        <v/>
      </c>
      <c r="N37" s="4" t="str">
        <f>IF('Suivi Projets'!O37&lt;&gt;"",'Suivi Projets'!O37,"")</f>
        <v/>
      </c>
      <c r="O37" s="4" t="str">
        <f>IF('Suivi Projets'!P37&lt;&gt;"",'Suivi Projets'!P37,"")</f>
        <v/>
      </c>
      <c r="P37" s="4" t="str">
        <f>IF('Suivi Projets'!Q37&lt;&gt;"",'Suivi Projets'!Q37,"")</f>
        <v>Cadre</v>
      </c>
      <c r="Q37" s="101" t="str">
        <f>IF('Suivi Projets'!R37&lt;&gt;"",'Suivi Projets'!R37,"")</f>
        <v>CDIC</v>
      </c>
      <c r="R37" s="106" t="str">
        <f>IF('Suivi Commandes'!F37&lt;&gt;"",'Suivi Commandes'!F37,"")</f>
        <v/>
      </c>
      <c r="S37" s="5" t="str">
        <f>IF('Suivi Commandes'!G37&lt;&gt;"",'Suivi Commandes'!G37,"")</f>
        <v/>
      </c>
      <c r="T37" s="7" t="str">
        <f ca="1">IF('Suivi Commandes'!H37&lt;&gt;"",'Suivi Commandes'!H37,"")</f>
        <v/>
      </c>
      <c r="U37" s="106">
        <f>IF('Suivi Contrat'!H37&lt;&gt;"",'Suivi Contrat'!H37,"")</f>
        <v>43346</v>
      </c>
      <c r="V37" s="5">
        <f>IF('Suivi Contrat'!I37&lt;&gt;"",'Suivi Contrat'!I37,"")</f>
        <v>43555</v>
      </c>
      <c r="W37" s="359">
        <f ca="1">IF('Suivi Contrat'!J37&lt;&gt;"",IF('Suivi Contrat'!J37&lt;&gt;"",'Suivi Contrat'!J37,""),"")</f>
        <v>0</v>
      </c>
      <c r="X37" s="5" t="str">
        <f>IF('Suivi Contrat'!K37&lt;&gt;"",'Suivi Contrat'!K37,"")</f>
        <v>non</v>
      </c>
      <c r="Y37" s="5">
        <f>IF('Suivi Contrat'!L37&lt;&gt;"",'Suivi Contrat'!L37,"")</f>
        <v>43467</v>
      </c>
      <c r="Z37" s="359" t="str">
        <f ca="1">IF('Suivi Contrat'!M37&lt;&gt;"",'Suivi Contrat'!M37,"")</f>
        <v/>
      </c>
      <c r="AA37" s="5" t="str">
        <f>IF('Suivi Contrat'!N37&lt;&gt;"",'Suivi Contrat'!N37,"")</f>
        <v/>
      </c>
      <c r="AB37" s="359" t="str">
        <f ca="1">IF('Suivi Contrat'!O37&lt;&gt;"",'Suivi Contrat'!O37,"")</f>
        <v/>
      </c>
      <c r="AC37" s="7" t="str">
        <f>IF('Suivi Contrat'!P37&lt;&gt;"",'Suivi Contrat'!P37,"")</f>
        <v/>
      </c>
      <c r="AD37" s="15" t="str">
        <f>IF('Suivi Paies'!F37&lt;&gt;"",'Suivi Paies'!F37,"")</f>
        <v/>
      </c>
      <c r="AE37" s="4" t="str">
        <f>IF('Suivi Paies'!G37&lt;&gt;"",'Suivi Paies'!G37,"")</f>
        <v/>
      </c>
      <c r="AF37" s="4" t="str">
        <f>IF('Suivi Paies'!H37&lt;&gt;"",'Suivi Paies'!H37,"")</f>
        <v/>
      </c>
      <c r="AG37" s="4" t="str">
        <f>IF('Suivi Paies'!I37&lt;&gt;"",'Suivi Paies'!I37,"")</f>
        <v/>
      </c>
      <c r="AH37" s="4" t="str">
        <f>IF('Suivi Paies'!J37&lt;&gt;"",'Suivi Paies'!J37,"")</f>
        <v/>
      </c>
      <c r="AI37" s="4" t="str">
        <f>IF('Suivi Paies'!K37&lt;&gt;"",'Suivi Paies'!K37,"")</f>
        <v/>
      </c>
      <c r="AJ37" s="4" t="str">
        <f>IF('Suivi Paies'!L37&lt;&gt;"",'Suivi Paies'!L37,"")</f>
        <v/>
      </c>
      <c r="AK37" s="4" t="str">
        <f>IF('Suivi Paies'!M37&lt;&gt;"",'Suivi Paies'!M37,"")</f>
        <v/>
      </c>
      <c r="AL37" s="4" t="str">
        <f ca="1">IF('Suivi Paies'!N37&lt;&gt;"",'Suivi Paies'!N37,"")</f>
        <v>non</v>
      </c>
      <c r="AM37" s="4" t="str">
        <f ca="1">IF('Suivi Paies'!O37&lt;&gt;"",'Suivi Paies'!O37,"")</f>
        <v>non</v>
      </c>
      <c r="AN37" s="6" t="str">
        <f>IF('Suivi Paies'!P37&lt;&gt;"",'Suivi Paies'!P37,"")</f>
        <v/>
      </c>
      <c r="AO37" s="6" t="str">
        <f>IF('Suivi Paies'!Q37&lt;&gt;"",'Suivi Paies'!Q37,"")</f>
        <v/>
      </c>
      <c r="AP37" s="4" t="str">
        <f>IF('Suivi Paies'!R37&lt;&gt;"",'Suivi Paies'!R37,"")</f>
        <v/>
      </c>
      <c r="AQ37" s="108" t="str">
        <f>IF('Suivi Paies'!S37&lt;&gt;"",'Suivi Paies'!S37,"")</f>
        <v/>
      </c>
      <c r="AR37" s="97" t="str">
        <f>IF('Suivi Consultants'!F37&lt;&gt;"",'Suivi Consultants'!F37,"")</f>
        <v>elena.frey@hotmail.fr</v>
      </c>
      <c r="AS37" s="7" t="str">
        <f>IF('Suivi Consultants'!G37&lt;&gt;"",'Suivi Consultants'!G37,"")</f>
        <v/>
      </c>
    </row>
    <row r="38" spans="1:45" x14ac:dyDescent="0.35">
      <c r="A38" s="73" t="s">
        <v>160</v>
      </c>
      <c r="B38" s="53"/>
      <c r="C38" s="53"/>
      <c r="D38" s="59">
        <v>1</v>
      </c>
      <c r="E38" s="56"/>
      <c r="F38" s="49">
        <f>IF('Suivi Projets'!F38&lt;&gt;"",'Suivi Projets'!F38,"")</f>
        <v>1711004</v>
      </c>
      <c r="G38" s="4" t="str">
        <f>IF('Suivi Projets'!G38&lt;&gt;"",'Suivi Projets'!G38,"")</f>
        <v>Chargé d'essais</v>
      </c>
      <c r="H38" s="4" t="str">
        <f>IF('Suivi Projets'!H38&lt;&gt;"",'Suivi Projets'!H38,"")</f>
        <v>CLEMESSY</v>
      </c>
      <c r="I38" s="4" t="str">
        <f>IF('Suivi Projets'!I38&lt;&gt;"",'Suivi Projets'!I38,"")</f>
        <v>DUS</v>
      </c>
      <c r="J38" s="4" t="str">
        <f>IF('Suivi Projets'!J38&lt;&gt;"",'Suivi Projets'!J38,"")</f>
        <v>Centrale du Bugey</v>
      </c>
      <c r="K38" s="4" t="str">
        <f>IF('Suivi Projets'!L38&lt;&gt;"",'Suivi Projets'!L38,"")</f>
        <v/>
      </c>
      <c r="L38" s="4" t="str">
        <f>IF('Suivi Projets'!M38&lt;&gt;"",'Suivi Projets'!M38,"")</f>
        <v/>
      </c>
      <c r="M38" s="4" t="str">
        <f>IF('Suivi Projets'!N38&lt;&gt;"",'Suivi Projets'!N38,"")</f>
        <v/>
      </c>
      <c r="N38" s="4" t="str">
        <f>IF('Suivi Projets'!O38&lt;&gt;"",'Suivi Projets'!O38,"")</f>
        <v/>
      </c>
      <c r="O38" s="4" t="str">
        <f>IF('Suivi Projets'!P38&lt;&gt;"",'Suivi Projets'!P38,"")</f>
        <v/>
      </c>
      <c r="P38" s="5" t="str">
        <f>IF('Suivi Projets'!Q38&lt;&gt;"",'Suivi Projets'!Q38,"")</f>
        <v>Cadre</v>
      </c>
      <c r="Q38" s="94" t="str">
        <f>IF('Suivi Projets'!R38&lt;&gt;"",'Suivi Projets'!R38,"")</f>
        <v>CDIC</v>
      </c>
      <c r="R38" s="104" t="str">
        <f>IF('Suivi Commandes'!F38&lt;&gt;"",'Suivi Commandes'!F38,"")</f>
        <v/>
      </c>
      <c r="S38" s="9" t="str">
        <f>IF('Suivi Commandes'!G38&lt;&gt;"",'Suivi Commandes'!G38,"")</f>
        <v/>
      </c>
      <c r="T38" s="28" t="str">
        <f ca="1">IF('Suivi Commandes'!H38&lt;&gt;"",'Suivi Commandes'!H38,"")</f>
        <v/>
      </c>
      <c r="U38" s="106">
        <f>IF('Suivi Contrat'!H38&lt;&gt;"",'Suivi Contrat'!H38,"")</f>
        <v>43052</v>
      </c>
      <c r="V38" s="5">
        <f>IF('Suivi Contrat'!I38&lt;&gt;"",'Suivi Contrat'!I38,"")</f>
        <v>43465</v>
      </c>
      <c r="W38" s="359">
        <f ca="1">IF('Suivi Contrat'!J38&lt;&gt;"",IF('Suivi Contrat'!J38&lt;&gt;"",'Suivi Contrat'!J38,""),"")</f>
        <v>0</v>
      </c>
      <c r="X38" s="5" t="str">
        <f>IF('Suivi Contrat'!K38&lt;&gt;"",'Suivi Contrat'!K38,"")</f>
        <v>oui</v>
      </c>
      <c r="Y38" s="5">
        <f>IF('Suivi Contrat'!L38&lt;&gt;"",'Suivi Contrat'!L38,"")</f>
        <v>43263</v>
      </c>
      <c r="Z38" s="359" t="str">
        <f ca="1">IF('Suivi Contrat'!M38&lt;&gt;"",'Suivi Contrat'!M38,"")</f>
        <v/>
      </c>
      <c r="AA38" s="5" t="str">
        <f>IF('Suivi Contrat'!N38&lt;&gt;"",'Suivi Contrat'!N38,"")</f>
        <v/>
      </c>
      <c r="AB38" s="359" t="str">
        <f ca="1">IF('Suivi Contrat'!O38&lt;&gt;"",'Suivi Contrat'!O38,"")</f>
        <v/>
      </c>
      <c r="AC38" s="117" t="str">
        <f>IF('Suivi Contrat'!P38&lt;&gt;"",'Suivi Contrat'!P38,"")</f>
        <v>En attente commande prolongation</v>
      </c>
      <c r="AD38" s="106" t="str">
        <f>IF('Suivi Paies'!F38&lt;&gt;"",'Suivi Paies'!F38,"")</f>
        <v/>
      </c>
      <c r="AE38" s="25" t="str">
        <f>IF('Suivi Paies'!G38&lt;&gt;"",'Suivi Paies'!G38,"")</f>
        <v/>
      </c>
      <c r="AF38" s="25" t="str">
        <f>IF('Suivi Paies'!H38&lt;&gt;"",'Suivi Paies'!H38,"")</f>
        <v/>
      </c>
      <c r="AG38" s="25" t="str">
        <f>IF('Suivi Paies'!I38&lt;&gt;"",'Suivi Paies'!I38,"")</f>
        <v/>
      </c>
      <c r="AH38" s="25" t="str">
        <f>IF('Suivi Paies'!J38&lt;&gt;"",'Suivi Paies'!J38,"")</f>
        <v/>
      </c>
      <c r="AI38" s="16" t="str">
        <f>IF('Suivi Paies'!K38&lt;&gt;"",'Suivi Paies'!K38,"")</f>
        <v/>
      </c>
      <c r="AJ38" s="4" t="str">
        <f>IF('Suivi Paies'!L38&lt;&gt;"",'Suivi Paies'!L38,"")</f>
        <v/>
      </c>
      <c r="AK38" s="4" t="str">
        <f>IF('Suivi Paies'!M38&lt;&gt;"",'Suivi Paies'!M38,"")</f>
        <v/>
      </c>
      <c r="AL38" s="4" t="str">
        <f ca="1">IF('Suivi Paies'!N38&lt;&gt;"",'Suivi Paies'!N38,"")</f>
        <v>oui</v>
      </c>
      <c r="AM38" s="4" t="str">
        <f ca="1">IF('Suivi Paies'!O38&lt;&gt;"",'Suivi Paies'!O38,"")</f>
        <v>non</v>
      </c>
      <c r="AN38" s="6" t="str">
        <f>IF('Suivi Paies'!P38&lt;&gt;"",'Suivi Paies'!P38,"")</f>
        <v/>
      </c>
      <c r="AO38" s="6" t="str">
        <f>IF('Suivi Paies'!Q38&lt;&gt;"",'Suivi Paies'!Q38,"")</f>
        <v/>
      </c>
      <c r="AP38" s="17" t="str">
        <f>IF('Suivi Paies'!R38&lt;&gt;"",'Suivi Paies'!R38,"")</f>
        <v/>
      </c>
      <c r="AQ38" s="107" t="str">
        <f>IF('Suivi Paies'!S38&lt;&gt;"",'Suivi Paies'!S38,"")</f>
        <v>X</v>
      </c>
      <c r="AR38" s="97" t="str">
        <f>IF('Suivi Consultants'!F38&lt;&gt;"",'Suivi Consultants'!F38,"")</f>
        <v>kaddour01@hotmail.fr</v>
      </c>
      <c r="AS38" s="19" t="str">
        <f>IF('Suivi Consultants'!G38&lt;&gt;"",'Suivi Consultants'!G38,"")</f>
        <v/>
      </c>
    </row>
    <row r="39" spans="1:45" x14ac:dyDescent="0.35">
      <c r="A39" s="71" t="s">
        <v>60</v>
      </c>
      <c r="B39" s="61">
        <v>1</v>
      </c>
      <c r="C39" s="53"/>
      <c r="D39" s="45"/>
      <c r="E39" s="56"/>
      <c r="F39" s="49">
        <f>IF('Suivi Projets'!F39&lt;&gt;"",'Suivi Projets'!F39,"")</f>
        <v>1706022</v>
      </c>
      <c r="G39" s="4" t="str">
        <f>IF('Suivi Projets'!G39&lt;&gt;"",'Suivi Projets'!G39,"")</f>
        <v xml:space="preserve">Gestionnaire Comptable </v>
      </c>
      <c r="H39" s="4" t="str">
        <f>IF('Suivi Projets'!H39&lt;&gt;"",'Suivi Projets'!H39,"")</f>
        <v>TOTAL DSIT</v>
      </c>
      <c r="I39" s="4" t="str">
        <f>IF('Suivi Projets'!I39&lt;&gt;"",'Suivi Projets'!I39,"")</f>
        <v>COST CONTROL</v>
      </c>
      <c r="J39" s="4" t="str">
        <f>IF('Suivi Projets'!J39&lt;&gt;"",'Suivi Projets'!J39,"")</f>
        <v>La Défense</v>
      </c>
      <c r="K39" s="4" t="str">
        <f>IF('Suivi Projets'!L39&lt;&gt;"",'Suivi Projets'!L39,"")</f>
        <v/>
      </c>
      <c r="L39" s="4" t="str">
        <f>IF('Suivi Projets'!M39&lt;&gt;"",'Suivi Projets'!M39,"")</f>
        <v/>
      </c>
      <c r="M39" s="4" t="str">
        <f>IF('Suivi Projets'!N39&lt;&gt;"",'Suivi Projets'!N39,"")</f>
        <v/>
      </c>
      <c r="N39" s="4" t="str">
        <f>IF('Suivi Projets'!O39&lt;&gt;"",'Suivi Projets'!O39,"")</f>
        <v/>
      </c>
      <c r="O39" s="4" t="str">
        <f>IF('Suivi Projets'!P39&lt;&gt;"",'Suivi Projets'!P39,"")</f>
        <v/>
      </c>
      <c r="P39" s="5" t="str">
        <f>IF('Suivi Projets'!Q39&lt;&gt;"",'Suivi Projets'!Q39,"")</f>
        <v>Cadre</v>
      </c>
      <c r="Q39" s="94" t="str">
        <f>IF('Suivi Projets'!R39&lt;&gt;"",'Suivi Projets'!R39,"")</f>
        <v>CDIC</v>
      </c>
      <c r="R39" s="104" t="str">
        <f>IF('Suivi Commandes'!F39&lt;&gt;"",'Suivi Commandes'!F39,"")</f>
        <v/>
      </c>
      <c r="S39" s="9" t="str">
        <f>IF('Suivi Commandes'!G39&lt;&gt;"",'Suivi Commandes'!G39,"")</f>
        <v/>
      </c>
      <c r="T39" s="28" t="str">
        <f ca="1">IF('Suivi Commandes'!H39&lt;&gt;"",'Suivi Commandes'!H39,"")</f>
        <v/>
      </c>
      <c r="U39" s="106">
        <f>IF('Suivi Contrat'!H39&lt;&gt;"",'Suivi Contrat'!H39,"")</f>
        <v>42898</v>
      </c>
      <c r="V39" s="5">
        <f>IF('Suivi Contrat'!I39&lt;&gt;"",'Suivi Contrat'!I39,"")</f>
        <v>43465</v>
      </c>
      <c r="W39" s="359">
        <f ca="1">IF('Suivi Contrat'!J39&lt;&gt;"",IF('Suivi Contrat'!J39&lt;&gt;"",'Suivi Contrat'!J39,""),"")</f>
        <v>0</v>
      </c>
      <c r="X39" s="5" t="str">
        <f>IF('Suivi Contrat'!K39&lt;&gt;"",'Suivi Contrat'!K39,"")</f>
        <v>oui</v>
      </c>
      <c r="Y39" s="5">
        <f>IF('Suivi Contrat'!L39&lt;&gt;"",'Suivi Contrat'!L39,"")</f>
        <v>43019</v>
      </c>
      <c r="Z39" s="359" t="str">
        <f ca="1">IF('Suivi Contrat'!M39&lt;&gt;"",'Suivi Contrat'!M39,"")</f>
        <v/>
      </c>
      <c r="AA39" s="5" t="str">
        <f>IF('Suivi Contrat'!N39&lt;&gt;"",'Suivi Contrat'!N39,"")</f>
        <v/>
      </c>
      <c r="AB39" s="359" t="str">
        <f ca="1">IF('Suivi Contrat'!O39&lt;&gt;"",'Suivi Contrat'!O39,"")</f>
        <v/>
      </c>
      <c r="AC39" s="117" t="str">
        <f>IF('Suivi Contrat'!P39&lt;&gt;"",'Suivi Contrat'!P39,"")</f>
        <v>notification envoyée le 30.03.2018</v>
      </c>
      <c r="AD39" s="106" t="str">
        <f>IF('Suivi Paies'!F39&lt;&gt;"",'Suivi Paies'!F39,"")</f>
        <v/>
      </c>
      <c r="AE39" s="4" t="str">
        <f>IF('Suivi Paies'!G39&lt;&gt;"",'Suivi Paies'!G39,"")</f>
        <v/>
      </c>
      <c r="AF39" s="4" t="str">
        <f>IF('Suivi Paies'!H39&lt;&gt;"",'Suivi Paies'!H39,"")</f>
        <v/>
      </c>
      <c r="AG39" s="4" t="str">
        <f>IF('Suivi Paies'!I39&lt;&gt;"",'Suivi Paies'!I39,"")</f>
        <v/>
      </c>
      <c r="AH39" s="4" t="str">
        <f>IF('Suivi Paies'!J39&lt;&gt;"",'Suivi Paies'!J39,"")</f>
        <v/>
      </c>
      <c r="AI39" s="4" t="str">
        <f>IF('Suivi Paies'!K39&lt;&gt;"",'Suivi Paies'!K39,"")</f>
        <v/>
      </c>
      <c r="AJ39" s="4" t="str">
        <f>IF('Suivi Paies'!L39&lt;&gt;"",'Suivi Paies'!L39,"")</f>
        <v/>
      </c>
      <c r="AK39" s="4" t="str">
        <f>IF('Suivi Paies'!M39&lt;&gt;"",'Suivi Paies'!M39,"")</f>
        <v/>
      </c>
      <c r="AL39" s="4" t="str">
        <f ca="1">IF('Suivi Paies'!N39&lt;&gt;"",'Suivi Paies'!N39,"")</f>
        <v>oui</v>
      </c>
      <c r="AM39" s="4" t="str">
        <f ca="1">IF('Suivi Paies'!O39&lt;&gt;"",'Suivi Paies'!O39,"")</f>
        <v>non</v>
      </c>
      <c r="AN39" s="6" t="str">
        <f>IF('Suivi Paies'!P39&lt;&gt;"",'Suivi Paies'!P39,"")</f>
        <v/>
      </c>
      <c r="AO39" s="6" t="str">
        <f>IF('Suivi Paies'!Q39&lt;&gt;"",'Suivi Paies'!Q39,"")</f>
        <v/>
      </c>
      <c r="AP39" s="18" t="str">
        <f>IF('Suivi Paies'!R39&lt;&gt;"",'Suivi Paies'!R39,"")</f>
        <v/>
      </c>
      <c r="AQ39" s="107" t="str">
        <f>IF('Suivi Paies'!S39&lt;&gt;"",'Suivi Paies'!S39,"")</f>
        <v/>
      </c>
      <c r="AR39" s="97" t="str">
        <f>IF('Suivi Consultants'!F39&lt;&gt;"",'Suivi Consultants'!F39,"")</f>
        <v>g.granville@laposte.net</v>
      </c>
      <c r="AS39" s="19" t="str">
        <f>IF('Suivi Consultants'!G39&lt;&gt;"",'Suivi Consultants'!G39,"")</f>
        <v/>
      </c>
    </row>
    <row r="40" spans="1:45" ht="16.5" customHeight="1" x14ac:dyDescent="0.35">
      <c r="A40" s="73" t="s">
        <v>98</v>
      </c>
      <c r="B40" s="53"/>
      <c r="C40" s="53"/>
      <c r="D40" s="59">
        <v>1</v>
      </c>
      <c r="E40" s="56"/>
      <c r="F40" s="49">
        <f>IF('Suivi Projets'!F40&lt;&gt;"",'Suivi Projets'!F40,"")</f>
        <v>1711059</v>
      </c>
      <c r="G40" s="4" t="str">
        <f>IF('Suivi Projets'!G40&lt;&gt;"",'Suivi Projets'!G40,"")</f>
        <v>Chargé des Essais</v>
      </c>
      <c r="H40" s="4" t="str">
        <f>IF('Suivi Projets'!H40&lt;&gt;"",'Suivi Projets'!H40,"")</f>
        <v>CLEMESSY</v>
      </c>
      <c r="I40" s="4" t="str">
        <f>IF('Suivi Projets'!I40&lt;&gt;"",'Suivi Projets'!I40,"")</f>
        <v>CNPE Paluel</v>
      </c>
      <c r="J40" s="4" t="str">
        <f>IF('Suivi Projets'!J40&lt;&gt;"",'Suivi Projets'!J40,"")</f>
        <v>CNPE Paluel</v>
      </c>
      <c r="K40" s="4" t="str">
        <f>IF('Suivi Projets'!L40&lt;&gt;"",'Suivi Projets'!L40,"")</f>
        <v/>
      </c>
      <c r="L40" s="4" t="str">
        <f>IF('Suivi Projets'!M40&lt;&gt;"",'Suivi Projets'!M40,"")</f>
        <v/>
      </c>
      <c r="M40" s="4" t="str">
        <f>IF('Suivi Projets'!N40&lt;&gt;"",'Suivi Projets'!N40,"")</f>
        <v/>
      </c>
      <c r="N40" s="4" t="str">
        <f>IF('Suivi Projets'!O40&lt;&gt;"",'Suivi Projets'!O40,"")</f>
        <v/>
      </c>
      <c r="O40" s="4" t="str">
        <f>IF('Suivi Projets'!P40&lt;&gt;"",'Suivi Projets'!P40,"")</f>
        <v/>
      </c>
      <c r="P40" s="5" t="str">
        <f>IF('Suivi Projets'!Q40&lt;&gt;"",'Suivi Projets'!Q40,"")</f>
        <v>Cadre</v>
      </c>
      <c r="Q40" s="94" t="str">
        <f>IF('Suivi Projets'!R40&lt;&gt;"",'Suivi Projets'!R40,"")</f>
        <v>CDIC</v>
      </c>
      <c r="R40" s="104" t="str">
        <f>IF('Suivi Commandes'!F40&lt;&gt;"",'Suivi Commandes'!F40,"")</f>
        <v/>
      </c>
      <c r="S40" s="9" t="str">
        <f>IF('Suivi Commandes'!G40&lt;&gt;"",'Suivi Commandes'!G40,"")</f>
        <v/>
      </c>
      <c r="T40" s="28" t="str">
        <f ca="1">IF('Suivi Commandes'!H40&lt;&gt;"",'Suivi Commandes'!H40,"")</f>
        <v/>
      </c>
      <c r="U40" s="106">
        <f>IF('Suivi Contrat'!H40&lt;&gt;"",'Suivi Contrat'!H40,"")</f>
        <v>43045</v>
      </c>
      <c r="V40" s="5">
        <f>IF('Suivi Contrat'!I40&lt;&gt;"",'Suivi Contrat'!I40,"")</f>
        <v>43465</v>
      </c>
      <c r="W40" s="359">
        <f ca="1">IF('Suivi Contrat'!J40&lt;&gt;"",IF('Suivi Contrat'!J40&lt;&gt;"",'Suivi Contrat'!J40,""),"")</f>
        <v>1</v>
      </c>
      <c r="X40" s="5" t="str">
        <f>IF('Suivi Contrat'!K40&lt;&gt;"",'Suivi Contrat'!K40,"")</f>
        <v/>
      </c>
      <c r="Y40" s="5" t="str">
        <f>IF('Suivi Contrat'!L40&lt;&gt;"",'Suivi Contrat'!L40,"")</f>
        <v/>
      </c>
      <c r="Z40" s="359" t="str">
        <f ca="1">IF('Suivi Contrat'!M40&lt;&gt;"",'Suivi Contrat'!M40,"")</f>
        <v/>
      </c>
      <c r="AA40" s="5" t="str">
        <f>IF('Suivi Contrat'!N40&lt;&gt;"",'Suivi Contrat'!N40,"")</f>
        <v/>
      </c>
      <c r="AB40" s="359" t="str">
        <f ca="1">IF('Suivi Contrat'!O40&lt;&gt;"",'Suivi Contrat'!O40,"")</f>
        <v/>
      </c>
      <c r="AC40" s="117" t="str">
        <f>IF('Suivi Contrat'!P40&lt;&gt;"",'Suivi Contrat'!P40,"")</f>
        <v>Démission &gt; Date ?</v>
      </c>
      <c r="AD40" s="106" t="str">
        <f>IF('Suivi Paies'!F40&lt;&gt;"",'Suivi Paies'!F40,"")</f>
        <v/>
      </c>
      <c r="AE40" s="25" t="str">
        <f>IF('Suivi Paies'!G40&lt;&gt;"",'Suivi Paies'!G40,"")</f>
        <v/>
      </c>
      <c r="AF40" s="25" t="str">
        <f>IF('Suivi Paies'!H40&lt;&gt;"",'Suivi Paies'!H40,"")</f>
        <v/>
      </c>
      <c r="AG40" s="25" t="str">
        <f>IF('Suivi Paies'!I40&lt;&gt;"",'Suivi Paies'!I40,"")</f>
        <v/>
      </c>
      <c r="AH40" s="25" t="str">
        <f>IF('Suivi Paies'!J40&lt;&gt;"",'Suivi Paies'!J40,"")</f>
        <v/>
      </c>
      <c r="AI40" s="16" t="str">
        <f>IF('Suivi Paies'!K40&lt;&gt;"",'Suivi Paies'!K40,"")</f>
        <v/>
      </c>
      <c r="AJ40" s="4" t="str">
        <f>IF('Suivi Paies'!L40&lt;&gt;"",'Suivi Paies'!L40,"")</f>
        <v/>
      </c>
      <c r="AK40" s="4" t="str">
        <f>IF('Suivi Paies'!M40&lt;&gt;"",'Suivi Paies'!M40,"")</f>
        <v/>
      </c>
      <c r="AL40" s="4" t="str">
        <f ca="1">IF('Suivi Paies'!N40&lt;&gt;"",'Suivi Paies'!N40,"")</f>
        <v>oui</v>
      </c>
      <c r="AM40" s="4" t="str">
        <f ca="1">IF('Suivi Paies'!O40&lt;&gt;"",'Suivi Paies'!O40,"")</f>
        <v>non</v>
      </c>
      <c r="AN40" s="6" t="str">
        <f>IF('Suivi Paies'!P40&lt;&gt;"",'Suivi Paies'!P40,"")</f>
        <v/>
      </c>
      <c r="AO40" s="6" t="str">
        <f>IF('Suivi Paies'!Q40&lt;&gt;"",'Suivi Paies'!Q40,"")</f>
        <v/>
      </c>
      <c r="AP40" s="17" t="str">
        <f>IF('Suivi Paies'!R40&lt;&gt;"",'Suivi Paies'!R40,"")</f>
        <v/>
      </c>
      <c r="AQ40" s="107" t="str">
        <f>IF('Suivi Paies'!S40&lt;&gt;"",'Suivi Paies'!S40,"")</f>
        <v/>
      </c>
      <c r="AR40" s="97" t="str">
        <f>IF('Suivi Consultants'!F40&lt;&gt;"",'Suivi Consultants'!F40,"")</f>
        <v>fabien.guilbert@hotmail.fr</v>
      </c>
      <c r="AS40" s="19" t="str">
        <f>IF('Suivi Consultants'!G40&lt;&gt;"",'Suivi Consultants'!G40,"")</f>
        <v/>
      </c>
    </row>
    <row r="41" spans="1:45" x14ac:dyDescent="0.35">
      <c r="A41" s="65" t="s">
        <v>298</v>
      </c>
      <c r="B41" s="53"/>
      <c r="C41" s="63">
        <v>1</v>
      </c>
      <c r="D41" s="45"/>
      <c r="E41" s="56"/>
      <c r="F41" s="49">
        <f>IF('Suivi Projets'!F41&lt;&gt;"",'Suivi Projets'!F41,"")</f>
        <v>1810040</v>
      </c>
      <c r="G41" s="4" t="str">
        <f>IF('Suivi Projets'!G41&lt;&gt;"",'Suivi Projets'!G41,"")</f>
        <v>Coordinateur électricité</v>
      </c>
      <c r="H41" s="4" t="str">
        <f>IF('Suivi Projets'!H41&lt;&gt;"",'Suivi Projets'!H41,"")</f>
        <v>EDF</v>
      </c>
      <c r="I41" s="4" t="str">
        <f>IF('Suivi Projets'!I41&lt;&gt;"",'Suivi Projets'!I41,"")</f>
        <v>EPR FA3</v>
      </c>
      <c r="J41" s="4" t="str">
        <f>IF('Suivi Projets'!J41&lt;&gt;"",'Suivi Projets'!J41,"")</f>
        <v>Flamanville</v>
      </c>
      <c r="K41" s="4" t="str">
        <f>IF('Suivi Projets'!L41&lt;&gt;"",'Suivi Projets'!L41,"")</f>
        <v/>
      </c>
      <c r="L41" s="4" t="str">
        <f>IF('Suivi Projets'!M41&lt;&gt;"",'Suivi Projets'!M41,"")</f>
        <v/>
      </c>
      <c r="M41" s="4" t="str">
        <f>IF('Suivi Projets'!N41&lt;&gt;"",'Suivi Projets'!N41,"")</f>
        <v/>
      </c>
      <c r="N41" s="4" t="str">
        <f>IF('Suivi Projets'!O41&lt;&gt;"",'Suivi Projets'!O41,"")</f>
        <v/>
      </c>
      <c r="O41" s="4" t="str">
        <f>IF('Suivi Projets'!P41&lt;&gt;"",'Suivi Projets'!P41,"")</f>
        <v/>
      </c>
      <c r="P41" s="5" t="str">
        <f>IF('Suivi Projets'!Q41&lt;&gt;"",'Suivi Projets'!Q41,"")</f>
        <v>Cadre</v>
      </c>
      <c r="Q41" s="94" t="str">
        <f>IF('Suivi Projets'!R41&lt;&gt;"",'Suivi Projets'!R41,"")</f>
        <v>CDIC</v>
      </c>
      <c r="R41" s="104" t="str">
        <f>IF('Suivi Commandes'!F41&lt;&gt;"",'Suivi Commandes'!F41,"")</f>
        <v/>
      </c>
      <c r="S41" s="9" t="str">
        <f>IF('Suivi Commandes'!G41&lt;&gt;"",'Suivi Commandes'!G41,"")</f>
        <v/>
      </c>
      <c r="T41" s="28" t="str">
        <f ca="1">IF('Suivi Commandes'!H41&lt;&gt;"",'Suivi Commandes'!H41,"")</f>
        <v/>
      </c>
      <c r="U41" s="106">
        <f>IF('Suivi Contrat'!H41&lt;&gt;"",'Suivi Contrat'!H41,"")</f>
        <v>43416</v>
      </c>
      <c r="V41" s="5">
        <f>IF('Suivi Contrat'!I41&lt;&gt;"",'Suivi Contrat'!I41,"")</f>
        <v>43769</v>
      </c>
      <c r="W41" s="359">
        <f ca="1">IF('Suivi Contrat'!J41&lt;&gt;"",IF('Suivi Contrat'!J41&lt;&gt;"",'Suivi Contrat'!J41,""),"")</f>
        <v>0</v>
      </c>
      <c r="X41" s="5" t="str">
        <f>IF('Suivi Contrat'!K41&lt;&gt;"",'Suivi Contrat'!K41,"")</f>
        <v/>
      </c>
      <c r="Y41" s="5">
        <f>IF('Suivi Contrat'!L41&lt;&gt;"",'Suivi Contrat'!L41,"")</f>
        <v>43535</v>
      </c>
      <c r="Z41" s="359" t="str">
        <f ca="1">IF('Suivi Contrat'!M41&lt;&gt;"",'Suivi Contrat'!M41,"")</f>
        <v/>
      </c>
      <c r="AA41" s="5" t="str">
        <f>IF('Suivi Contrat'!N41&lt;&gt;"",'Suivi Contrat'!N41,"")</f>
        <v/>
      </c>
      <c r="AB41" s="359" t="str">
        <f ca="1">IF('Suivi Contrat'!O41&lt;&gt;"",'Suivi Contrat'!O41,"")</f>
        <v/>
      </c>
      <c r="AC41" s="117" t="str">
        <f>IF('Suivi Contrat'!P41&lt;&gt;"",'Suivi Contrat'!P41,"")</f>
        <v/>
      </c>
      <c r="AD41" s="106" t="str">
        <f>IF('Suivi Paies'!F41&lt;&gt;"",'Suivi Paies'!F41,"")</f>
        <v/>
      </c>
      <c r="AE41" s="25" t="str">
        <f>IF('Suivi Paies'!G41&lt;&gt;"",'Suivi Paies'!G41,"")</f>
        <v/>
      </c>
      <c r="AF41" s="25" t="str">
        <f>IF('Suivi Paies'!H41&lt;&gt;"",'Suivi Paies'!H41,"")</f>
        <v/>
      </c>
      <c r="AG41" s="25" t="str">
        <f>IF('Suivi Paies'!I41&lt;&gt;"",'Suivi Paies'!I41,"")</f>
        <v/>
      </c>
      <c r="AH41" s="25" t="str">
        <f>IF('Suivi Paies'!J41&lt;&gt;"",'Suivi Paies'!J41,"")</f>
        <v/>
      </c>
      <c r="AI41" s="16" t="str">
        <f>IF('Suivi Paies'!K41&lt;&gt;"",'Suivi Paies'!K41,"")</f>
        <v/>
      </c>
      <c r="AJ41" s="4" t="str">
        <f>IF('Suivi Paies'!L41&lt;&gt;"",'Suivi Paies'!L41,"")</f>
        <v/>
      </c>
      <c r="AK41" s="4" t="str">
        <f>IF('Suivi Paies'!M41&lt;&gt;"",'Suivi Paies'!M41,"")</f>
        <v/>
      </c>
      <c r="AL41" s="4" t="str">
        <f ca="1">IF('Suivi Paies'!N41&lt;&gt;"",'Suivi Paies'!N41,"")</f>
        <v>non</v>
      </c>
      <c r="AM41" s="4" t="str">
        <f ca="1">IF('Suivi Paies'!O41&lt;&gt;"",'Suivi Paies'!O41,"")</f>
        <v>non</v>
      </c>
      <c r="AN41" s="6" t="str">
        <f>IF('Suivi Paies'!P41&lt;&gt;"",'Suivi Paies'!P41,"")</f>
        <v/>
      </c>
      <c r="AO41" s="6" t="str">
        <f>IF('Suivi Paies'!Q41&lt;&gt;"",'Suivi Paies'!Q41,"")</f>
        <v/>
      </c>
      <c r="AP41" s="17" t="str">
        <f>IF('Suivi Paies'!R41&lt;&gt;"",'Suivi Paies'!R41,"")</f>
        <v/>
      </c>
      <c r="AQ41" s="107" t="str">
        <f>IF('Suivi Paies'!S41&lt;&gt;"",'Suivi Paies'!S41,"")</f>
        <v/>
      </c>
      <c r="AR41" s="97" t="str">
        <f>IF('Suivi Consultants'!F41&lt;&gt;"",'Suivi Consultants'!F41,"")</f>
        <v>mrhervieugael@laposte.net</v>
      </c>
      <c r="AS41" s="19" t="str">
        <f>IF('Suivi Consultants'!G41&lt;&gt;"",'Suivi Consultants'!G41,"")</f>
        <v/>
      </c>
    </row>
    <row r="42" spans="1:45" x14ac:dyDescent="0.35">
      <c r="A42" s="71" t="s">
        <v>122</v>
      </c>
      <c r="B42" s="61">
        <v>1</v>
      </c>
      <c r="C42" s="53"/>
      <c r="D42" s="45"/>
      <c r="E42" s="56"/>
      <c r="F42" s="49">
        <f>IF('Suivi Projets'!F42&lt;&gt;"",'Suivi Projets'!F42,"")</f>
        <v>1712052</v>
      </c>
      <c r="G42" s="4" t="str">
        <f>IF('Suivi Projets'!G42&lt;&gt;"",'Suivi Projets'!G42,"")</f>
        <v>Coordinateur spécification</v>
      </c>
      <c r="H42" s="4" t="str">
        <f>IF('Suivi Projets'!H42&lt;&gt;"",'Suivi Projets'!H42,"")</f>
        <v>TOTAL MS</v>
      </c>
      <c r="I42" s="4" t="str">
        <f>IF('Suivi Projets'!I42&lt;&gt;"",'Suivi Projets'!I42,"")</f>
        <v>EXPERTISE</v>
      </c>
      <c r="J42" s="4" t="str">
        <f>IF('Suivi Projets'!J42&lt;&gt;"",'Suivi Projets'!J42,"")</f>
        <v>La Défense</v>
      </c>
      <c r="K42" s="4" t="str">
        <f>IF('Suivi Projets'!L42&lt;&gt;"",'Suivi Projets'!L42,"")</f>
        <v/>
      </c>
      <c r="L42" s="4" t="str">
        <f>IF('Suivi Projets'!M42&lt;&gt;"",'Suivi Projets'!M42,"")</f>
        <v/>
      </c>
      <c r="M42" s="4" t="str">
        <f>IF('Suivi Projets'!N42&lt;&gt;"",'Suivi Projets'!N42,"")</f>
        <v/>
      </c>
      <c r="N42" s="4" t="str">
        <f>IF('Suivi Projets'!O42&lt;&gt;"",'Suivi Projets'!O42,"")</f>
        <v/>
      </c>
      <c r="O42" s="4" t="str">
        <f>IF('Suivi Projets'!P42&lt;&gt;"",'Suivi Projets'!P42,"")</f>
        <v/>
      </c>
      <c r="P42" s="5" t="str">
        <f>IF('Suivi Projets'!Q42&lt;&gt;"",'Suivi Projets'!Q42,"")</f>
        <v>Cadre</v>
      </c>
      <c r="Q42" s="94" t="str">
        <f>IF('Suivi Projets'!R42&lt;&gt;"",'Suivi Projets'!R42,"")</f>
        <v>CDIC</v>
      </c>
      <c r="R42" s="104" t="str">
        <f>IF('Suivi Commandes'!F42&lt;&gt;"",'Suivi Commandes'!F42,"")</f>
        <v/>
      </c>
      <c r="S42" s="9" t="str">
        <f>IF('Suivi Commandes'!G42&lt;&gt;"",'Suivi Commandes'!G42,"")</f>
        <v/>
      </c>
      <c r="T42" s="28" t="str">
        <f ca="1">IF('Suivi Commandes'!H42&lt;&gt;"",'Suivi Commandes'!H42,"")</f>
        <v/>
      </c>
      <c r="U42" s="106">
        <f>IF('Suivi Contrat'!H42&lt;&gt;"",'Suivi Contrat'!H42,"")</f>
        <v>43110</v>
      </c>
      <c r="V42" s="5">
        <f>IF('Suivi Contrat'!I42&lt;&gt;"",'Suivi Contrat'!I42,"")</f>
        <v>43465</v>
      </c>
      <c r="W42" s="359">
        <f ca="1">IF('Suivi Contrat'!J42&lt;&gt;"",IF('Suivi Contrat'!J42&lt;&gt;"",'Suivi Contrat'!J42,""),"")</f>
        <v>0</v>
      </c>
      <c r="X42" s="5" t="str">
        <f>IF('Suivi Contrat'!K42&lt;&gt;"",'Suivi Contrat'!K42,"")</f>
        <v>oui</v>
      </c>
      <c r="Y42" s="5">
        <f>IF('Suivi Contrat'!L42&lt;&gt;"",'Suivi Contrat'!L42,"")</f>
        <v>43321</v>
      </c>
      <c r="Z42" s="359" t="str">
        <f ca="1">IF('Suivi Contrat'!M42&lt;&gt;"",'Suivi Contrat'!M42,"")</f>
        <v/>
      </c>
      <c r="AA42" s="5" t="str">
        <f>IF('Suivi Contrat'!N42&lt;&gt;"",'Suivi Contrat'!N42,"")</f>
        <v/>
      </c>
      <c r="AB42" s="359" t="str">
        <f ca="1">IF('Suivi Contrat'!O42&lt;&gt;"",'Suivi Contrat'!O42,"")</f>
        <v/>
      </c>
      <c r="AC42" s="117" t="str">
        <f>IF('Suivi Contrat'!P42&lt;&gt;"",'Suivi Contrat'!P42,"")</f>
        <v>procédure ok</v>
      </c>
      <c r="AD42" s="106" t="str">
        <f>IF('Suivi Paies'!F42&lt;&gt;"",'Suivi Paies'!F42,"")</f>
        <v/>
      </c>
      <c r="AE42" s="4" t="str">
        <f>IF('Suivi Paies'!G42&lt;&gt;"",'Suivi Paies'!G42,"")</f>
        <v/>
      </c>
      <c r="AF42" s="4" t="str">
        <f>IF('Suivi Paies'!H42&lt;&gt;"",'Suivi Paies'!H42,"")</f>
        <v/>
      </c>
      <c r="AG42" s="4" t="str">
        <f>IF('Suivi Paies'!I42&lt;&gt;"",'Suivi Paies'!I42,"")</f>
        <v/>
      </c>
      <c r="AH42" s="4" t="str">
        <f>IF('Suivi Paies'!J42&lt;&gt;"",'Suivi Paies'!J42,"")</f>
        <v/>
      </c>
      <c r="AI42" s="4" t="str">
        <f>IF('Suivi Paies'!K42&lt;&gt;"",'Suivi Paies'!K42,"")</f>
        <v/>
      </c>
      <c r="AJ42" s="4" t="str">
        <f>IF('Suivi Paies'!L42&lt;&gt;"",'Suivi Paies'!L42,"")</f>
        <v/>
      </c>
      <c r="AK42" s="4" t="str">
        <f>IF('Suivi Paies'!M42&lt;&gt;"",'Suivi Paies'!M42,"")</f>
        <v/>
      </c>
      <c r="AL42" s="4" t="str">
        <f ca="1">IF('Suivi Paies'!N42&lt;&gt;"",'Suivi Paies'!N42,"")</f>
        <v>oui</v>
      </c>
      <c r="AM42" s="4" t="str">
        <f ca="1">IF('Suivi Paies'!O42&lt;&gt;"",'Suivi Paies'!O42,"")</f>
        <v>non</v>
      </c>
      <c r="AN42" s="6" t="str">
        <f>IF('Suivi Paies'!P42&lt;&gt;"",'Suivi Paies'!P42,"")</f>
        <v/>
      </c>
      <c r="AO42" s="6" t="str">
        <f>IF('Suivi Paies'!Q42&lt;&gt;"",'Suivi Paies'!Q42,"")</f>
        <v/>
      </c>
      <c r="AP42" s="18" t="str">
        <f>IF('Suivi Paies'!R42&lt;&gt;"",'Suivi Paies'!R42,"")</f>
        <v/>
      </c>
      <c r="AQ42" s="107" t="str">
        <f>IF('Suivi Paies'!S42&lt;&gt;"",'Suivi Paies'!S42,"")</f>
        <v/>
      </c>
      <c r="AR42" s="97" t="str">
        <f>IF('Suivi Consultants'!F42&lt;&gt;"",'Suivi Consultants'!F42,"")</f>
        <v>Magnolia Avila Hochberg &lt;maghochberg@gmail.com&gt;</v>
      </c>
      <c r="AS42" s="19" t="str">
        <f>IF('Suivi Consultants'!G42&lt;&gt;"",'Suivi Consultants'!G42,"")</f>
        <v/>
      </c>
    </row>
    <row r="43" spans="1:45" ht="19.5" customHeight="1" x14ac:dyDescent="0.35">
      <c r="A43" s="79" t="s">
        <v>6</v>
      </c>
      <c r="B43" s="61">
        <v>1</v>
      </c>
      <c r="C43" s="53"/>
      <c r="D43" s="45"/>
      <c r="E43" s="56"/>
      <c r="F43" s="49">
        <f>IF('Suivi Projets'!F43&lt;&gt;"",'Suivi Projets'!F43,"")</f>
        <v>1612015</v>
      </c>
      <c r="G43" s="3" t="str">
        <f>IF('Suivi Projets'!G43&lt;&gt;"",'Suivi Projets'!G43,"")</f>
        <v>Expert Sulfurique</v>
      </c>
      <c r="H43" s="3" t="str">
        <f>IF('Suivi Projets'!H43&lt;&gt;"",'Suivi Projets'!H43,"")</f>
        <v>TECHNIP</v>
      </c>
      <c r="I43" s="3" t="str">
        <f>IF('Suivi Projets'!I43&lt;&gt;"",'Suivi Projets'!I43,"")</f>
        <v>ENGRAIS</v>
      </c>
      <c r="J43" s="8" t="str">
        <f>IF('Suivi Projets'!J43&lt;&gt;"",'Suivi Projets'!J43,"")</f>
        <v>Domicile + La Défense</v>
      </c>
      <c r="K43" s="8" t="str">
        <f>IF('Suivi Projets'!L43&lt;&gt;"",'Suivi Projets'!L43,"")</f>
        <v/>
      </c>
      <c r="L43" s="8" t="str">
        <f>IF('Suivi Projets'!M43&lt;&gt;"",'Suivi Projets'!M43,"")</f>
        <v/>
      </c>
      <c r="M43" s="8" t="str">
        <f>IF('Suivi Projets'!N43&lt;&gt;"",'Suivi Projets'!N43,"")</f>
        <v/>
      </c>
      <c r="N43" s="8" t="str">
        <f>IF('Suivi Projets'!O43&lt;&gt;"",'Suivi Projets'!O43,"")</f>
        <v/>
      </c>
      <c r="O43" s="8" t="str">
        <f>IF('Suivi Projets'!P43&lt;&gt;"",'Suivi Projets'!P43,"")</f>
        <v/>
      </c>
      <c r="P43" s="9" t="str">
        <f>IF('Suivi Projets'!Q43&lt;&gt;"",'Suivi Projets'!Q43,"")</f>
        <v>Cadre</v>
      </c>
      <c r="Q43" s="94" t="str">
        <f>IF('Suivi Projets'!R43&lt;&gt;"",'Suivi Projets'!R43,"")</f>
        <v>SST</v>
      </c>
      <c r="R43" s="104" t="str">
        <f>IF('Suivi Commandes'!F43&lt;&gt;"",'Suivi Commandes'!F43,"")</f>
        <v/>
      </c>
      <c r="S43" s="9" t="str">
        <f>IF('Suivi Commandes'!G43&lt;&gt;"",'Suivi Commandes'!G43,"")</f>
        <v/>
      </c>
      <c r="T43" s="28" t="str">
        <f ca="1">IF('Suivi Commandes'!H43&lt;&gt;"",'Suivi Commandes'!H43,"")</f>
        <v/>
      </c>
      <c r="U43" s="104" t="str">
        <f>IF('Suivi Contrat'!H43&lt;&gt;"",'Suivi Contrat'!H43,"")</f>
        <v/>
      </c>
      <c r="V43" s="9" t="str">
        <f>IF('Suivi Contrat'!I43&lt;&gt;"",'Suivi Contrat'!I43,"")</f>
        <v/>
      </c>
      <c r="W43" s="358" t="str">
        <f ca="1">IF('Suivi Contrat'!J43&lt;&gt;"",IF('Suivi Contrat'!J43&lt;&gt;"",'Suivi Contrat'!J43,""),"")</f>
        <v/>
      </c>
      <c r="X43" s="9" t="str">
        <f>IF('Suivi Contrat'!K43&lt;&gt;"",'Suivi Contrat'!K43,"")</f>
        <v/>
      </c>
      <c r="Y43" s="9" t="str">
        <f>IF('Suivi Contrat'!L43&lt;&gt;"",'Suivi Contrat'!L43,"")</f>
        <v/>
      </c>
      <c r="Z43" s="358" t="str">
        <f ca="1">IF('Suivi Contrat'!M43&lt;&gt;"",'Suivi Contrat'!M43,"")</f>
        <v/>
      </c>
      <c r="AA43" s="9" t="str">
        <f>IF('Suivi Contrat'!N43&lt;&gt;"",'Suivi Contrat'!N43,"")</f>
        <v/>
      </c>
      <c r="AB43" s="358" t="str">
        <f ca="1">IF('Suivi Contrat'!O43&lt;&gt;"",'Suivi Contrat'!O43,"")</f>
        <v/>
      </c>
      <c r="AC43" s="116" t="str">
        <f>IF('Suivi Contrat'!P43&lt;&gt;"",'Suivi Contrat'!P43,"")</f>
        <v/>
      </c>
      <c r="AD43" s="104" t="str">
        <f>IF('Suivi Paies'!F43&lt;&gt;"",'Suivi Paies'!F43,"")</f>
        <v/>
      </c>
      <c r="AE43" s="21" t="str">
        <f>IF('Suivi Paies'!G43&lt;&gt;"",'Suivi Paies'!G43,"")</f>
        <v/>
      </c>
      <c r="AF43" s="21" t="str">
        <f>IF('Suivi Paies'!H43&lt;&gt;"",'Suivi Paies'!H43,"")</f>
        <v/>
      </c>
      <c r="AG43" s="21" t="str">
        <f>IF('Suivi Paies'!I43&lt;&gt;"",'Suivi Paies'!I43,"")</f>
        <v/>
      </c>
      <c r="AH43" s="21" t="str">
        <f>IF('Suivi Paies'!J43&lt;&gt;"",'Suivi Paies'!J43,"")</f>
        <v/>
      </c>
      <c r="AI43" s="8" t="str">
        <f>IF('Suivi Paies'!K43&lt;&gt;"",'Suivi Paies'!K43,"")</f>
        <v/>
      </c>
      <c r="AJ43" s="8" t="str">
        <f>IF('Suivi Paies'!L43&lt;&gt;"",'Suivi Paies'!L43,"")</f>
        <v/>
      </c>
      <c r="AK43" s="8" t="str">
        <f>IF('Suivi Paies'!M43&lt;&gt;"",'Suivi Paies'!M43,"")</f>
        <v/>
      </c>
      <c r="AL43" s="8" t="str">
        <f ca="1">IF('Suivi Paies'!N43&lt;&gt;"",'Suivi Paies'!N43,"")</f>
        <v>oui</v>
      </c>
      <c r="AM43" s="8" t="str">
        <f ca="1">IF('Suivi Paies'!O43&lt;&gt;"",'Suivi Paies'!O43,"")</f>
        <v>oui</v>
      </c>
      <c r="AN43" s="22" t="str">
        <f>IF('Suivi Paies'!P43&lt;&gt;"",'Suivi Paies'!P43,"")</f>
        <v/>
      </c>
      <c r="AO43" s="22" t="str">
        <f>IF('Suivi Paies'!Q43&lt;&gt;"",'Suivi Paies'!Q43,"")</f>
        <v/>
      </c>
      <c r="AP43" s="12" t="str">
        <f>IF('Suivi Paies'!R43&lt;&gt;"",'Suivi Paies'!R43,"")</f>
        <v/>
      </c>
      <c r="AQ43" s="105" t="str">
        <f>IF('Suivi Paies'!S43&lt;&gt;"",'Suivi Paies'!S43,"")</f>
        <v/>
      </c>
      <c r="AR43" s="96" t="str">
        <f>IF('Suivi Consultants'!F43&lt;&gt;"",'Suivi Consultants'!F43,"")</f>
        <v/>
      </c>
      <c r="AS43" s="14" t="str">
        <f>IF('Suivi Consultants'!G43&lt;&gt;"",'Suivi Consultants'!G43,"")</f>
        <v/>
      </c>
    </row>
    <row r="44" spans="1:45" ht="23.5" customHeight="1" x14ac:dyDescent="0.35">
      <c r="A44" s="87" t="s">
        <v>24</v>
      </c>
      <c r="B44" s="61">
        <v>1</v>
      </c>
      <c r="C44" s="53"/>
      <c r="D44" s="45"/>
      <c r="E44" s="56"/>
      <c r="F44" s="49">
        <f>IF('Suivi Projets'!F44&lt;&gt;"",'Suivi Projets'!F44,"")</f>
        <v>1507020</v>
      </c>
      <c r="G44" s="4" t="str">
        <f>IF('Suivi Projets'!G44&lt;&gt;"",'Suivi Projets'!G44,"")</f>
        <v>Chargé d'affaires Contrôle-Commande</v>
      </c>
      <c r="H44" s="4" t="str">
        <f>IF('Suivi Projets'!H44&lt;&gt;"",'Suivi Projets'!H44,"")</f>
        <v>EMERSON</v>
      </c>
      <c r="I44" s="83" t="str">
        <f>IF('Suivi Projets'!I44&lt;&gt;"",'Suivi Projets'!I44,"")</f>
        <v/>
      </c>
      <c r="J44" s="4" t="str">
        <f>IF('Suivi Projets'!J44&lt;&gt;"",'Suivi Projets'!J44,"")</f>
        <v>Gardanne + Déplacement DOM TOM</v>
      </c>
      <c r="K44" s="4" t="str">
        <f>IF('Suivi Projets'!L44&lt;&gt;"",'Suivi Projets'!L44,"")</f>
        <v/>
      </c>
      <c r="L44" s="4" t="str">
        <f>IF('Suivi Projets'!M44&lt;&gt;"",'Suivi Projets'!M44,"")</f>
        <v/>
      </c>
      <c r="M44" s="4" t="str">
        <f>IF('Suivi Projets'!N44&lt;&gt;"",'Suivi Projets'!N44,"")</f>
        <v/>
      </c>
      <c r="N44" s="4" t="str">
        <f>IF('Suivi Projets'!O44&lt;&gt;"",'Suivi Projets'!O44,"")</f>
        <v/>
      </c>
      <c r="O44" s="4" t="str">
        <f>IF('Suivi Projets'!P44&lt;&gt;"",'Suivi Projets'!P44,"")</f>
        <v/>
      </c>
      <c r="P44" s="5" t="str">
        <f>IF('Suivi Projets'!Q44&lt;&gt;"",'Suivi Projets'!Q44,"")</f>
        <v>Cadre</v>
      </c>
      <c r="Q44" s="94" t="str">
        <f>IF('Suivi Projets'!R44&lt;&gt;"",'Suivi Projets'!R44,"")</f>
        <v>CDI</v>
      </c>
      <c r="R44" s="104" t="str">
        <f>IF('Suivi Commandes'!F44&lt;&gt;"",'Suivi Commandes'!F44,"")</f>
        <v/>
      </c>
      <c r="S44" s="9" t="str">
        <f>IF('Suivi Commandes'!G44&lt;&gt;"",'Suivi Commandes'!G44,"")</f>
        <v/>
      </c>
      <c r="T44" s="28" t="str">
        <f ca="1">IF('Suivi Commandes'!H44&lt;&gt;"",'Suivi Commandes'!H44,"")</f>
        <v/>
      </c>
      <c r="U44" s="106">
        <f>IF('Suivi Contrat'!H44&lt;&gt;"",'Suivi Contrat'!H44,"")</f>
        <v>42461</v>
      </c>
      <c r="V44" s="5">
        <f>IF('Suivi Contrat'!I44&lt;&gt;"",'Suivi Contrat'!I44,"")</f>
        <v>43449</v>
      </c>
      <c r="W44" s="359">
        <f ca="1">IF('Suivi Contrat'!J44&lt;&gt;"",IF('Suivi Contrat'!J44&lt;&gt;"",'Suivi Contrat'!J44,""),"")</f>
        <v>1</v>
      </c>
      <c r="X44" s="5" t="str">
        <f>IF('Suivi Contrat'!K44&lt;&gt;"",'Suivi Contrat'!K44,"")</f>
        <v/>
      </c>
      <c r="Y44" s="5" t="str">
        <f>IF('Suivi Contrat'!L44&lt;&gt;"",'Suivi Contrat'!L44,"")</f>
        <v/>
      </c>
      <c r="Z44" s="359" t="str">
        <f ca="1">IF('Suivi Contrat'!M44&lt;&gt;"",'Suivi Contrat'!M44,"")</f>
        <v/>
      </c>
      <c r="AA44" s="5" t="str">
        <f>IF('Suivi Contrat'!N44&lt;&gt;"",'Suivi Contrat'!N44,"")</f>
        <v/>
      </c>
      <c r="AB44" s="359" t="str">
        <f ca="1">IF('Suivi Contrat'!O44&lt;&gt;"",'Suivi Contrat'!O44,"")</f>
        <v/>
      </c>
      <c r="AC44" s="117" t="str">
        <f>IF('Suivi Contrat'!P44&lt;&gt;"",'Suivi Contrat'!P44,"")</f>
        <v/>
      </c>
      <c r="AD44" s="106" t="str">
        <f>IF('Suivi Paies'!F44&lt;&gt;"",'Suivi Paies'!F44,"")</f>
        <v/>
      </c>
      <c r="AE44" s="4" t="str">
        <f>IF('Suivi Paies'!G44&lt;&gt;"",'Suivi Paies'!G44,"")</f>
        <v/>
      </c>
      <c r="AF44" s="4" t="str">
        <f>IF('Suivi Paies'!H44&lt;&gt;"",'Suivi Paies'!H44,"")</f>
        <v/>
      </c>
      <c r="AG44" s="4" t="str">
        <f>IF('Suivi Paies'!I44&lt;&gt;"",'Suivi Paies'!I44,"")</f>
        <v/>
      </c>
      <c r="AH44" s="4" t="str">
        <f>IF('Suivi Paies'!J44&lt;&gt;"",'Suivi Paies'!J44,"")</f>
        <v/>
      </c>
      <c r="AI44" s="16" t="str">
        <f>IF('Suivi Paies'!K44&lt;&gt;"",'Suivi Paies'!K44,"")</f>
        <v/>
      </c>
      <c r="AJ44" s="4" t="str">
        <f>IF('Suivi Paies'!L44&lt;&gt;"",'Suivi Paies'!L44,"")</f>
        <v/>
      </c>
      <c r="AK44" s="4" t="str">
        <f>IF('Suivi Paies'!M44&lt;&gt;"",'Suivi Paies'!M44,"")</f>
        <v/>
      </c>
      <c r="AL44" s="4" t="str">
        <f ca="1">IF('Suivi Paies'!N44&lt;&gt;"",'Suivi Paies'!N44,"")</f>
        <v>oui</v>
      </c>
      <c r="AM44" s="4" t="str">
        <f ca="1">IF('Suivi Paies'!O44&lt;&gt;"",'Suivi Paies'!O44,"")</f>
        <v>oui</v>
      </c>
      <c r="AN44" s="6" t="str">
        <f>IF('Suivi Paies'!P44&lt;&gt;"",'Suivi Paies'!P44,"")</f>
        <v/>
      </c>
      <c r="AO44" s="6" t="str">
        <f>IF('Suivi Paies'!Q44&lt;&gt;"",'Suivi Paies'!Q44,"")</f>
        <v/>
      </c>
      <c r="AP44" s="17" t="str">
        <f>IF('Suivi Paies'!R44&lt;&gt;"",'Suivi Paies'!R44,"")</f>
        <v/>
      </c>
      <c r="AQ44" s="107" t="str">
        <f>IF('Suivi Paies'!S44&lt;&gt;"",'Suivi Paies'!S44,"")</f>
        <v/>
      </c>
      <c r="AR44" s="97" t="str">
        <f>IF('Suivi Consultants'!F44&lt;&gt;"",'Suivi Consultants'!F44,"")</f>
        <v>eric_joffre@yahoo.fr</v>
      </c>
      <c r="AS44" s="19" t="str">
        <f>IF('Suivi Consultants'!G44&lt;&gt;"",'Suivi Consultants'!G44,"")</f>
        <v>06.85.36.53.99</v>
      </c>
    </row>
    <row r="45" spans="1:45" ht="21.75" customHeight="1" x14ac:dyDescent="0.35">
      <c r="A45" s="67" t="s">
        <v>5</v>
      </c>
      <c r="B45" s="61">
        <v>1</v>
      </c>
      <c r="C45" s="53"/>
      <c r="D45" s="45"/>
      <c r="E45" s="56"/>
      <c r="F45" s="49">
        <f>IF('Suivi Projets'!F45&lt;&gt;"",'Suivi Projets'!F45,"")</f>
        <v>1501027</v>
      </c>
      <c r="G45" s="3" t="str">
        <f>IF('Suivi Projets'!G45&lt;&gt;"",'Suivi Projets'!G45,"")</f>
        <v>Chef de projet</v>
      </c>
      <c r="H45" s="3" t="str">
        <f>IF('Suivi Projets'!H45&lt;&gt;"",'Suivi Projets'!H45,"")</f>
        <v>ARAMCO - DPS</v>
      </c>
      <c r="I45" s="3" t="str">
        <f>IF('Suivi Projets'!I45&lt;&gt;"",'Suivi Projets'!I45,"")</f>
        <v>ARAMCO</v>
      </c>
      <c r="J45" s="8" t="str">
        <f>IF('Suivi Projets'!J45&lt;&gt;"",'Suivi Projets'!J45,"")</f>
        <v>Milan - Italie</v>
      </c>
      <c r="K45" s="8" t="str">
        <f>IF('Suivi Projets'!L45&lt;&gt;"",'Suivi Projets'!L45,"")</f>
        <v/>
      </c>
      <c r="L45" s="8" t="str">
        <f>IF('Suivi Projets'!M45&lt;&gt;"",'Suivi Projets'!M45,"")</f>
        <v/>
      </c>
      <c r="M45" s="8" t="str">
        <f>IF('Suivi Projets'!N45&lt;&gt;"",'Suivi Projets'!N45,"")</f>
        <v/>
      </c>
      <c r="N45" s="8" t="str">
        <f>IF('Suivi Projets'!O45&lt;&gt;"",'Suivi Projets'!O45,"")</f>
        <v/>
      </c>
      <c r="O45" s="8" t="str">
        <f>IF('Suivi Projets'!P45&lt;&gt;"",'Suivi Projets'!P45,"")</f>
        <v/>
      </c>
      <c r="P45" s="10" t="str">
        <f>IF('Suivi Projets'!Q45&lt;&gt;"",'Suivi Projets'!Q45,"")</f>
        <v>Cadre</v>
      </c>
      <c r="Q45" s="94" t="str">
        <f>IF('Suivi Projets'!R45&lt;&gt;"",'Suivi Projets'!R45,"")</f>
        <v>CDIC</v>
      </c>
      <c r="R45" s="104" t="str">
        <f>IF('Suivi Commandes'!F45&lt;&gt;"",'Suivi Commandes'!F45,"")</f>
        <v/>
      </c>
      <c r="S45" s="9" t="str">
        <f>IF('Suivi Commandes'!G45&lt;&gt;"",'Suivi Commandes'!G45,"")</f>
        <v/>
      </c>
      <c r="T45" s="28" t="str">
        <f ca="1">IF('Suivi Commandes'!H45&lt;&gt;"",'Suivi Commandes'!H45,"")</f>
        <v/>
      </c>
      <c r="U45" s="104">
        <f>IF('Suivi Contrat'!H45&lt;&gt;"",'Suivi Contrat'!H45,"")</f>
        <v>42037</v>
      </c>
      <c r="V45" s="9">
        <f>IF('Suivi Contrat'!I45&lt;&gt;"",'Suivi Contrat'!I45,"")</f>
        <v>43524</v>
      </c>
      <c r="W45" s="358">
        <f ca="1">IF('Suivi Contrat'!J45&lt;&gt;"",IF('Suivi Contrat'!J45&lt;&gt;"",'Suivi Contrat'!J45,""),"")</f>
        <v>0</v>
      </c>
      <c r="X45" s="9" t="str">
        <f>IF('Suivi Contrat'!K45&lt;&gt;"",'Suivi Contrat'!K45,"")</f>
        <v>oui</v>
      </c>
      <c r="Y45" s="9">
        <f>IF('Suivi Contrat'!L45&lt;&gt;"",'Suivi Contrat'!L45,"")</f>
        <v>42156</v>
      </c>
      <c r="Z45" s="358" t="str">
        <f ca="1">IF('Suivi Contrat'!M45&lt;&gt;"",'Suivi Contrat'!M45,"")</f>
        <v/>
      </c>
      <c r="AA45" s="9" t="str">
        <f>IF('Suivi Contrat'!N45&lt;&gt;"",'Suivi Contrat'!N45,"")</f>
        <v/>
      </c>
      <c r="AB45" s="358" t="str">
        <f ca="1">IF('Suivi Contrat'!O45&lt;&gt;"",'Suivi Contrat'!O45,"")</f>
        <v/>
      </c>
      <c r="AC45" s="116" t="str">
        <f>IF('Suivi Contrat'!P45&lt;&gt;"",'Suivi Contrat'!P45,"")</f>
        <v/>
      </c>
      <c r="AD45" s="104" t="str">
        <f>IF('Suivi Paies'!F45&lt;&gt;"",'Suivi Paies'!F45,"")</f>
        <v/>
      </c>
      <c r="AE45" s="4" t="str">
        <f>IF('Suivi Paies'!G45&lt;&gt;"",'Suivi Paies'!G45,"")</f>
        <v/>
      </c>
      <c r="AF45" s="4" t="str">
        <f>IF('Suivi Paies'!H45&lt;&gt;"",'Suivi Paies'!H45,"")</f>
        <v/>
      </c>
      <c r="AG45" s="4" t="str">
        <f>IF('Suivi Paies'!I45&lt;&gt;"",'Suivi Paies'!I45,"")</f>
        <v/>
      </c>
      <c r="AH45" s="4" t="str">
        <f>IF('Suivi Paies'!J45&lt;&gt;"",'Suivi Paies'!J45,"")</f>
        <v/>
      </c>
      <c r="AI45" s="4" t="str">
        <f>IF('Suivi Paies'!K45&lt;&gt;"",'Suivi Paies'!K45,"")</f>
        <v/>
      </c>
      <c r="AJ45" s="4" t="str">
        <f>IF('Suivi Paies'!L45&lt;&gt;"",'Suivi Paies'!L45,"")</f>
        <v/>
      </c>
      <c r="AK45" s="4" t="str">
        <f>IF('Suivi Paies'!M45&lt;&gt;"",'Suivi Paies'!M45,"")</f>
        <v/>
      </c>
      <c r="AL45" s="4" t="str">
        <f ca="1">IF('Suivi Paies'!N45&lt;&gt;"",'Suivi Paies'!N45,"")</f>
        <v>oui</v>
      </c>
      <c r="AM45" s="4" t="str">
        <f ca="1">IF('Suivi Paies'!O45&lt;&gt;"",'Suivi Paies'!O45,"")</f>
        <v>oui</v>
      </c>
      <c r="AN45" s="22" t="str">
        <f>IF('Suivi Paies'!P45&lt;&gt;"",'Suivi Paies'!P45,"")</f>
        <v/>
      </c>
      <c r="AO45" s="22" t="str">
        <f>IF('Suivi Paies'!Q45&lt;&gt;"",'Suivi Paies'!Q45,"")</f>
        <v/>
      </c>
      <c r="AP45" s="12" t="str">
        <f>IF('Suivi Paies'!R45&lt;&gt;"",'Suivi Paies'!R45,"")</f>
        <v/>
      </c>
      <c r="AQ45" s="105" t="str">
        <f>IF('Suivi Paies'!S45&lt;&gt;"",'Suivi Paies'!S45,"")</f>
        <v>X</v>
      </c>
      <c r="AR45" s="96" t="str">
        <f>IF('Suivi Consultants'!F45&lt;&gt;"",'Suivi Consultants'!F45,"")</f>
        <v>kamdja07@yahoo.fr</v>
      </c>
      <c r="AS45" s="14" t="str">
        <f>IF('Suivi Consultants'!G45&lt;&gt;"",'Suivi Consultants'!G45,"")</f>
        <v>06 70 94 68 51</v>
      </c>
    </row>
    <row r="46" spans="1:45" ht="16.149999999999999" customHeight="1" x14ac:dyDescent="0.35">
      <c r="A46" s="73" t="s">
        <v>277</v>
      </c>
      <c r="B46" s="53"/>
      <c r="C46" s="53"/>
      <c r="D46" s="59">
        <v>1</v>
      </c>
      <c r="E46" s="56"/>
      <c r="F46" s="49">
        <f>IF('Suivi Projets'!F46&lt;&gt;"",'Suivi Projets'!F46,"")</f>
        <v>1808046</v>
      </c>
      <c r="G46" s="4" t="str">
        <f>IF('Suivi Projets'!G46&lt;&gt;"",'Suivi Projets'!G46,"")</f>
        <v>Chargé d'essais électrique</v>
      </c>
      <c r="H46" s="4" t="str">
        <f>IF('Suivi Projets'!H46&lt;&gt;"",'Suivi Projets'!H46,"")</f>
        <v>CLEMESSY</v>
      </c>
      <c r="I46" s="4" t="str">
        <f>IF('Suivi Projets'!I46&lt;&gt;"",'Suivi Projets'!I46,"")</f>
        <v>DUS</v>
      </c>
      <c r="J46" s="4" t="str">
        <f>IF('Suivi Projets'!J46&lt;&gt;"",'Suivi Projets'!J46,"")</f>
        <v>Tricastin &amp; Cruas</v>
      </c>
      <c r="K46" s="4" t="str">
        <f>IF('Suivi Projets'!L46&lt;&gt;"",'Suivi Projets'!L46,"")</f>
        <v/>
      </c>
      <c r="L46" s="4" t="str">
        <f>IF('Suivi Projets'!M46&lt;&gt;"",'Suivi Projets'!M46,"")</f>
        <v/>
      </c>
      <c r="M46" s="4" t="str">
        <f>IF('Suivi Projets'!N46&lt;&gt;"",'Suivi Projets'!N46,"")</f>
        <v/>
      </c>
      <c r="N46" s="4" t="str">
        <f>IF('Suivi Projets'!O46&lt;&gt;"",'Suivi Projets'!O46,"")</f>
        <v/>
      </c>
      <c r="O46" s="4" t="str">
        <f>IF('Suivi Projets'!P46&lt;&gt;"",'Suivi Projets'!P46,"")</f>
        <v/>
      </c>
      <c r="P46" s="5" t="str">
        <f>IF('Suivi Projets'!Q46&lt;&gt;"",'Suivi Projets'!Q46,"")</f>
        <v>Cadre</v>
      </c>
      <c r="Q46" s="94" t="str">
        <f>IF('Suivi Projets'!R46&lt;&gt;"",'Suivi Projets'!R46,"")</f>
        <v>CDIC</v>
      </c>
      <c r="R46" s="104" t="str">
        <f>IF('Suivi Commandes'!F46&lt;&gt;"",'Suivi Commandes'!F46,"")</f>
        <v/>
      </c>
      <c r="S46" s="9" t="str">
        <f>IF('Suivi Commandes'!G46&lt;&gt;"",'Suivi Commandes'!G46,"")</f>
        <v/>
      </c>
      <c r="T46" s="28" t="str">
        <f ca="1">IF('Suivi Commandes'!H46&lt;&gt;"",'Suivi Commandes'!H46,"")</f>
        <v/>
      </c>
      <c r="U46" s="106">
        <f>IF('Suivi Contrat'!H46&lt;&gt;"",'Suivi Contrat'!H46,"")</f>
        <v>43367</v>
      </c>
      <c r="V46" s="5">
        <f>IF('Suivi Contrat'!I46&lt;&gt;"",'Suivi Contrat'!I46,"")</f>
        <v>43465</v>
      </c>
      <c r="W46" s="359">
        <f ca="1">IF('Suivi Contrat'!J46&lt;&gt;"",IF('Suivi Contrat'!J46&lt;&gt;"",'Suivi Contrat'!J46,""),"")</f>
        <v>0</v>
      </c>
      <c r="X46" s="5" t="str">
        <f>IF('Suivi Contrat'!K46&lt;&gt;"",'Suivi Contrat'!K46,"")</f>
        <v/>
      </c>
      <c r="Y46" s="5">
        <f>IF('Suivi Contrat'!L46&lt;&gt;"",'Suivi Contrat'!L46,"")</f>
        <v>43488</v>
      </c>
      <c r="Z46" s="359" t="str">
        <f ca="1">IF('Suivi Contrat'!M46&lt;&gt;"",'Suivi Contrat'!M46,"")</f>
        <v/>
      </c>
      <c r="AA46" s="5" t="str">
        <f>IF('Suivi Contrat'!N46&lt;&gt;"",'Suivi Contrat'!N46,"")</f>
        <v/>
      </c>
      <c r="AB46" s="359" t="str">
        <f ca="1">IF('Suivi Contrat'!O46&lt;&gt;"",'Suivi Contrat'!O46,"")</f>
        <v/>
      </c>
      <c r="AC46" s="117" t="str">
        <f>IF('Suivi Contrat'!P46&lt;&gt;"",'Suivi Contrat'!P46,"")</f>
        <v/>
      </c>
      <c r="AD46" s="106" t="str">
        <f>IF('Suivi Paies'!F46&lt;&gt;"",'Suivi Paies'!F46,"")</f>
        <v/>
      </c>
      <c r="AE46" s="4" t="str">
        <f>IF('Suivi Paies'!G46&lt;&gt;"",'Suivi Paies'!G46,"")</f>
        <v/>
      </c>
      <c r="AF46" s="4" t="str">
        <f>IF('Suivi Paies'!H46&lt;&gt;"",'Suivi Paies'!H46,"")</f>
        <v/>
      </c>
      <c r="AG46" s="4" t="str">
        <f>IF('Suivi Paies'!I46&lt;&gt;"",'Suivi Paies'!I46,"")</f>
        <v/>
      </c>
      <c r="AH46" s="4" t="str">
        <f>IF('Suivi Paies'!J46&lt;&gt;"",'Suivi Paies'!J46,"")</f>
        <v/>
      </c>
      <c r="AI46" s="16" t="str">
        <f>IF('Suivi Paies'!K46&lt;&gt;"",'Suivi Paies'!K46,"")</f>
        <v/>
      </c>
      <c r="AJ46" s="4" t="str">
        <f>IF('Suivi Paies'!L46&lt;&gt;"",'Suivi Paies'!L46,"")</f>
        <v/>
      </c>
      <c r="AK46" s="4" t="str">
        <f>IF('Suivi Paies'!M46&lt;&gt;"",'Suivi Paies'!M46,"")</f>
        <v/>
      </c>
      <c r="AL46" s="4" t="str">
        <f ca="1">IF('Suivi Paies'!N46&lt;&gt;"",'Suivi Paies'!N46,"")</f>
        <v>non</v>
      </c>
      <c r="AM46" s="4" t="str">
        <f ca="1">IF('Suivi Paies'!O46&lt;&gt;"",'Suivi Paies'!O46,"")</f>
        <v>non</v>
      </c>
      <c r="AN46" s="6" t="str">
        <f>IF('Suivi Paies'!P46&lt;&gt;"",'Suivi Paies'!P46,"")</f>
        <v/>
      </c>
      <c r="AO46" s="6" t="str">
        <f>IF('Suivi Paies'!Q46&lt;&gt;"",'Suivi Paies'!Q46,"")</f>
        <v/>
      </c>
      <c r="AP46" s="17" t="str">
        <f>IF('Suivi Paies'!R46&lt;&gt;"",'Suivi Paies'!R46,"")</f>
        <v/>
      </c>
      <c r="AQ46" s="107" t="str">
        <f>IF('Suivi Paies'!S46&lt;&gt;"",'Suivi Paies'!S46,"")</f>
        <v>X</v>
      </c>
      <c r="AR46" s="97" t="str">
        <f>IF('Suivi Consultants'!F46&lt;&gt;"",'Suivi Consultants'!F46,"")</f>
        <v>konatearouna@orange.fr</v>
      </c>
      <c r="AS46" s="19" t="str">
        <f>IF('Suivi Consultants'!G46&lt;&gt;"",'Suivi Consultants'!G46,"")</f>
        <v/>
      </c>
    </row>
    <row r="47" spans="1:45" ht="20.65" customHeight="1" x14ac:dyDescent="0.35">
      <c r="A47" s="67" t="s">
        <v>27</v>
      </c>
      <c r="B47" s="61">
        <v>1</v>
      </c>
      <c r="C47" s="53"/>
      <c r="D47" s="45"/>
      <c r="E47" s="56"/>
      <c r="F47" s="49">
        <f>IF('Suivi Projets'!F47&lt;&gt;"",'Suivi Projets'!F47,"")</f>
        <v>1612002</v>
      </c>
      <c r="G47" s="3" t="str">
        <f>IF('Suivi Projets'!G47&lt;&gt;"",'Suivi Projets'!G47,"")</f>
        <v>Chargé d'affaires Tuyauterie</v>
      </c>
      <c r="H47" s="3" t="str">
        <f>IF('Suivi Projets'!H47&lt;&gt;"",'Suivi Projets'!H47,"")</f>
        <v>FRAMATOME</v>
      </c>
      <c r="I47" s="3" t="str">
        <f>IF('Suivi Projets'!I47&lt;&gt;"",'Suivi Projets'!I47,"")</f>
        <v>EPR FA3</v>
      </c>
      <c r="J47" s="8" t="str">
        <f>IF('Suivi Projets'!J47&lt;&gt;"",'Suivi Projets'!J47,"")</f>
        <v>Flamanville</v>
      </c>
      <c r="K47" s="8" t="str">
        <f>IF('Suivi Projets'!L47&lt;&gt;"",'Suivi Projets'!L47,"")</f>
        <v/>
      </c>
      <c r="L47" s="8" t="str">
        <f>IF('Suivi Projets'!M47&lt;&gt;"",'Suivi Projets'!M47,"")</f>
        <v/>
      </c>
      <c r="M47" s="8" t="str">
        <f>IF('Suivi Projets'!N47&lt;&gt;"",'Suivi Projets'!N47,"")</f>
        <v/>
      </c>
      <c r="N47" s="8" t="str">
        <f>IF('Suivi Projets'!O47&lt;&gt;"",'Suivi Projets'!O47,"")</f>
        <v/>
      </c>
      <c r="O47" s="8" t="str">
        <f>IF('Suivi Projets'!P47&lt;&gt;"",'Suivi Projets'!P47,"")</f>
        <v/>
      </c>
      <c r="P47" s="10" t="str">
        <f>IF('Suivi Projets'!Q47&lt;&gt;"",'Suivi Projets'!Q47,"")</f>
        <v>Cadre</v>
      </c>
      <c r="Q47" s="94" t="str">
        <f>IF('Suivi Projets'!R47&lt;&gt;"",'Suivi Projets'!R47,"")</f>
        <v>CDIC</v>
      </c>
      <c r="R47" s="104" t="str">
        <f>IF('Suivi Commandes'!F47&lt;&gt;"",'Suivi Commandes'!F47,"")</f>
        <v/>
      </c>
      <c r="S47" s="9" t="str">
        <f>IF('Suivi Commandes'!G47&lt;&gt;"",'Suivi Commandes'!G47,"")</f>
        <v/>
      </c>
      <c r="T47" s="28" t="str">
        <f ca="1">IF('Suivi Commandes'!H47&lt;&gt;"",'Suivi Commandes'!H47,"")</f>
        <v/>
      </c>
      <c r="U47" s="104">
        <f>IF('Suivi Contrat'!H47&lt;&gt;"",'Suivi Contrat'!H47,"")</f>
        <v>42709</v>
      </c>
      <c r="V47" s="9">
        <f>IF('Suivi Contrat'!I47&lt;&gt;"",'Suivi Contrat'!I47,"")</f>
        <v>43600</v>
      </c>
      <c r="W47" s="358">
        <f ca="1">IF('Suivi Contrat'!J47&lt;&gt;"",IF('Suivi Contrat'!J47&lt;&gt;"",'Suivi Contrat'!J47,""),"")</f>
        <v>0</v>
      </c>
      <c r="X47" s="9" t="str">
        <f>IF('Suivi Contrat'!K47&lt;&gt;"",'Suivi Contrat'!K47,"")</f>
        <v>oui</v>
      </c>
      <c r="Y47" s="9">
        <f>IF('Suivi Contrat'!L47&lt;&gt;"",'Suivi Contrat'!L47,"")</f>
        <v>42920</v>
      </c>
      <c r="Z47" s="358" t="str">
        <f ca="1">IF('Suivi Contrat'!M47&lt;&gt;"",'Suivi Contrat'!M47,"")</f>
        <v/>
      </c>
      <c r="AA47" s="9" t="str">
        <f>IF('Suivi Contrat'!N47&lt;&gt;"",'Suivi Contrat'!N47,"")</f>
        <v/>
      </c>
      <c r="AB47" s="358" t="str">
        <f ca="1">IF('Suivi Contrat'!O47&lt;&gt;"",'Suivi Contrat'!O47,"")</f>
        <v/>
      </c>
      <c r="AC47" s="116" t="str">
        <f>IF('Suivi Contrat'!P47&lt;&gt;"",'Suivi Contrat'!P47,"")</f>
        <v>procédure ok</v>
      </c>
      <c r="AD47" s="104" t="str">
        <f>IF('Suivi Paies'!F47&lt;&gt;"",'Suivi Paies'!F47,"")</f>
        <v/>
      </c>
      <c r="AE47" s="4" t="str">
        <f>IF('Suivi Paies'!G47&lt;&gt;"",'Suivi Paies'!G47,"")</f>
        <v/>
      </c>
      <c r="AF47" s="4" t="str">
        <f>IF('Suivi Paies'!H47&lt;&gt;"",'Suivi Paies'!H47,"")</f>
        <v/>
      </c>
      <c r="AG47" s="4" t="str">
        <f>IF('Suivi Paies'!I47&lt;&gt;"",'Suivi Paies'!I47,"")</f>
        <v/>
      </c>
      <c r="AH47" s="4" t="str">
        <f>IF('Suivi Paies'!J47&lt;&gt;"",'Suivi Paies'!J47,"")</f>
        <v/>
      </c>
      <c r="AI47" s="4" t="str">
        <f>IF('Suivi Paies'!K47&lt;&gt;"",'Suivi Paies'!K47,"")</f>
        <v/>
      </c>
      <c r="AJ47" s="4" t="str">
        <f>IF('Suivi Paies'!L47&lt;&gt;"",'Suivi Paies'!L47,"")</f>
        <v/>
      </c>
      <c r="AK47" s="4" t="str">
        <f>IF('Suivi Paies'!M47&lt;&gt;"",'Suivi Paies'!M47,"")</f>
        <v/>
      </c>
      <c r="AL47" s="4" t="str">
        <f ca="1">IF('Suivi Paies'!N47&lt;&gt;"",'Suivi Paies'!N47,"")</f>
        <v>oui</v>
      </c>
      <c r="AM47" s="4" t="str">
        <f ca="1">IF('Suivi Paies'!O47&lt;&gt;"",'Suivi Paies'!O47,"")</f>
        <v>non</v>
      </c>
      <c r="AN47" s="22" t="str">
        <f>IF('Suivi Paies'!P47&lt;&gt;"",'Suivi Paies'!P47,"")</f>
        <v/>
      </c>
      <c r="AO47" s="22" t="str">
        <f>IF('Suivi Paies'!Q47&lt;&gt;"",'Suivi Paies'!Q47,"")</f>
        <v/>
      </c>
      <c r="AP47" s="12" t="str">
        <f>IF('Suivi Paies'!R47&lt;&gt;"",'Suivi Paies'!R47,"")</f>
        <v/>
      </c>
      <c r="AQ47" s="105" t="str">
        <f>IF('Suivi Paies'!S47&lt;&gt;"",'Suivi Paies'!S47,"")</f>
        <v>X</v>
      </c>
      <c r="AR47" s="97" t="str">
        <f>IF('Suivi Consultants'!F47&lt;&gt;"",'Suivi Consultants'!F47,"")</f>
        <v>cedric.koszuta@hotmail.fr</v>
      </c>
      <c r="AS47" s="14" t="str">
        <f>IF('Suivi Consultants'!G47&lt;&gt;"",'Suivi Consultants'!G47,"")</f>
        <v/>
      </c>
    </row>
    <row r="48" spans="1:45" x14ac:dyDescent="0.35">
      <c r="A48" s="64" t="s">
        <v>208</v>
      </c>
      <c r="B48" s="61">
        <v>1</v>
      </c>
      <c r="C48" s="53"/>
      <c r="D48" s="45"/>
      <c r="E48" s="56"/>
      <c r="F48" s="80" t="str">
        <f>IF('Suivi Projets'!F48&lt;&gt;"",'Suivi Projets'!F48,"")</f>
        <v/>
      </c>
      <c r="G48" s="8" t="str">
        <f>IF('Suivi Projets'!G48&lt;&gt;"",'Suivi Projets'!G48,"")</f>
        <v>HSE Manager</v>
      </c>
      <c r="H48" s="8" t="str">
        <f>IF('Suivi Projets'!H48&lt;&gt;"",'Suivi Projets'!H48,"")</f>
        <v>TOTAL EP Bulgarie</v>
      </c>
      <c r="I48" s="8" t="str">
        <f>IF('Suivi Projets'!I48&lt;&gt;"",'Suivi Projets'!I48,"")</f>
        <v>EXPERTISE</v>
      </c>
      <c r="J48" s="8" t="str">
        <f>IF('Suivi Projets'!J48&lt;&gt;"",'Suivi Projets'!J48,"")</f>
        <v>Sofia - Bulgarie</v>
      </c>
      <c r="K48" s="8" t="str">
        <f>IF('Suivi Projets'!L48&lt;&gt;"",'Suivi Projets'!L48,"")</f>
        <v/>
      </c>
      <c r="L48" s="8" t="str">
        <f>IF('Suivi Projets'!M48&lt;&gt;"",'Suivi Projets'!M48,"")</f>
        <v/>
      </c>
      <c r="M48" s="8" t="str">
        <f>IF('Suivi Projets'!N48&lt;&gt;"",'Suivi Projets'!N48,"")</f>
        <v/>
      </c>
      <c r="N48" s="8" t="str">
        <f>IF('Suivi Projets'!O48&lt;&gt;"",'Suivi Projets'!O48,"")</f>
        <v/>
      </c>
      <c r="O48" s="8" t="str">
        <f>IF('Suivi Projets'!P48&lt;&gt;"",'Suivi Projets'!P48,"")</f>
        <v/>
      </c>
      <c r="P48" s="10" t="str">
        <f>IF('Suivi Projets'!Q48&lt;&gt;"",'Suivi Projets'!Q48,"")</f>
        <v>Cadre</v>
      </c>
      <c r="Q48" s="101" t="str">
        <f>IF('Suivi Projets'!R48&lt;&gt;"",'Suivi Projets'!R48,"")</f>
        <v>SST</v>
      </c>
      <c r="R48" s="106" t="str">
        <f>IF('Suivi Commandes'!F48&lt;&gt;"",'Suivi Commandes'!F48,"")</f>
        <v/>
      </c>
      <c r="S48" s="5" t="str">
        <f>IF('Suivi Commandes'!G48&lt;&gt;"",'Suivi Commandes'!G48,"")</f>
        <v/>
      </c>
      <c r="T48" s="7" t="str">
        <f ca="1">IF('Suivi Commandes'!H48&lt;&gt;"",'Suivi Commandes'!H48,"")</f>
        <v/>
      </c>
      <c r="U48" s="109">
        <f>IF('Suivi Contrat'!H48&lt;&gt;"",'Suivi Contrat'!H48,"")</f>
        <v>43178</v>
      </c>
      <c r="V48" s="26">
        <f>IF('Suivi Contrat'!I48&lt;&gt;"",'Suivi Contrat'!I48,"")</f>
        <v>43524</v>
      </c>
      <c r="W48" s="360">
        <f ca="1">IF('Suivi Contrat'!J48&lt;&gt;"",IF('Suivi Contrat'!J48&lt;&gt;"",'Suivi Contrat'!J48,""),"")</f>
        <v>1</v>
      </c>
      <c r="X48" s="26" t="str">
        <f>IF('Suivi Contrat'!K48&lt;&gt;"",'Suivi Contrat'!K48,"")</f>
        <v/>
      </c>
      <c r="Y48" s="26" t="str">
        <f>IF('Suivi Contrat'!L48&lt;&gt;"",'Suivi Contrat'!L48,"")</f>
        <v/>
      </c>
      <c r="Z48" s="360" t="str">
        <f ca="1">IF('Suivi Contrat'!M48&lt;&gt;"",'Suivi Contrat'!M48,"")</f>
        <v/>
      </c>
      <c r="AA48" s="26" t="str">
        <f>IF('Suivi Contrat'!N48&lt;&gt;"",'Suivi Contrat'!N48,"")</f>
        <v/>
      </c>
      <c r="AB48" s="360" t="str">
        <f ca="1">IF('Suivi Contrat'!O48&lt;&gt;"",'Suivi Contrat'!O48,"")</f>
        <v/>
      </c>
      <c r="AC48" s="118" t="str">
        <f>IF('Suivi Contrat'!P48&lt;&gt;"",'Suivi Contrat'!P48,"")</f>
        <v/>
      </c>
      <c r="AD48" s="109" t="str">
        <f>IF('Suivi Paies'!F48&lt;&gt;"",'Suivi Paies'!F48,"")</f>
        <v/>
      </c>
      <c r="AE48" s="4" t="str">
        <f>IF('Suivi Paies'!G48&lt;&gt;"",'Suivi Paies'!G48,"")</f>
        <v/>
      </c>
      <c r="AF48" s="4" t="str">
        <f>IF('Suivi Paies'!H48&lt;&gt;"",'Suivi Paies'!H48,"")</f>
        <v/>
      </c>
      <c r="AG48" s="4" t="str">
        <f>IF('Suivi Paies'!I48&lt;&gt;"",'Suivi Paies'!I48,"")</f>
        <v/>
      </c>
      <c r="AH48" s="4" t="str">
        <f>IF('Suivi Paies'!J48&lt;&gt;"",'Suivi Paies'!J48,"")</f>
        <v/>
      </c>
      <c r="AI48" s="4" t="str">
        <f>IF('Suivi Paies'!K48&lt;&gt;"",'Suivi Paies'!K48,"")</f>
        <v/>
      </c>
      <c r="AJ48" s="4" t="str">
        <f>IF('Suivi Paies'!L48&lt;&gt;"",'Suivi Paies'!L48,"")</f>
        <v/>
      </c>
      <c r="AK48" s="4" t="str">
        <f>IF('Suivi Paies'!M48&lt;&gt;"",'Suivi Paies'!M48,"")</f>
        <v/>
      </c>
      <c r="AL48" s="4" t="str">
        <f ca="1">IF('Suivi Paies'!N48&lt;&gt;"",'Suivi Paies'!N48,"")</f>
        <v>oui</v>
      </c>
      <c r="AM48" s="4" t="str">
        <f ca="1">IF('Suivi Paies'!O48&lt;&gt;"",'Suivi Paies'!O48,"")</f>
        <v>non</v>
      </c>
      <c r="AN48" s="22" t="str">
        <f>IF('Suivi Paies'!P48&lt;&gt;"",'Suivi Paies'!P48,"")</f>
        <v/>
      </c>
      <c r="AO48" s="22" t="str">
        <f>IF('Suivi Paies'!Q48&lt;&gt;"",'Suivi Paies'!Q48,"")</f>
        <v/>
      </c>
      <c r="AP48" s="12" t="str">
        <f>IF('Suivi Paies'!R48&lt;&gt;"",'Suivi Paies'!R48,"")</f>
        <v/>
      </c>
      <c r="AQ48" s="105" t="str">
        <f>IF('Suivi Paies'!S48&lt;&gt;"",'Suivi Paies'!S48,"")</f>
        <v/>
      </c>
      <c r="AR48" s="96" t="str">
        <f>IF('Suivi Consultants'!F48&lt;&gt;"",'Suivi Consultants'!F48,"")</f>
        <v/>
      </c>
      <c r="AS48" s="23" t="str">
        <f>IF('Suivi Consultants'!G48&lt;&gt;"",'Suivi Consultants'!G48,"")</f>
        <v/>
      </c>
    </row>
    <row r="49" spans="1:45" ht="20" x14ac:dyDescent="0.35">
      <c r="A49" s="64" t="s">
        <v>147</v>
      </c>
      <c r="B49" s="61">
        <v>1</v>
      </c>
      <c r="C49" s="53"/>
      <c r="D49" s="45"/>
      <c r="E49" s="56"/>
      <c r="F49" s="50">
        <f>IF('Suivi Projets'!F49&lt;&gt;"",'Suivi Projets'!F49,"")</f>
        <v>1709040</v>
      </c>
      <c r="G49" s="8" t="str">
        <f>IF('Suivi Projets'!G49&lt;&gt;"",'Suivi Projets'!G49,"")</f>
        <v>Chargé d'affaires Instrumentation</v>
      </c>
      <c r="H49" s="8" t="str">
        <f>IF('Suivi Projets'!H49&lt;&gt;"",'Suivi Projets'!H49,"")</f>
        <v>FRAMATOME</v>
      </c>
      <c r="I49" s="4" t="str">
        <f>IF('Suivi Projets'!I49&lt;&gt;"",'Suivi Projets'!I49,"")</f>
        <v>EPR FA3</v>
      </c>
      <c r="J49" s="8" t="str">
        <f>IF('Suivi Projets'!J49&lt;&gt;"",'Suivi Projets'!J49,"")</f>
        <v>Flamanville</v>
      </c>
      <c r="K49" s="8" t="str">
        <f>IF('Suivi Projets'!L49&lt;&gt;"",'Suivi Projets'!L49,"")</f>
        <v/>
      </c>
      <c r="L49" s="8" t="str">
        <f>IF('Suivi Projets'!M49&lt;&gt;"",'Suivi Projets'!M49,"")</f>
        <v/>
      </c>
      <c r="M49" s="8" t="str">
        <f>IF('Suivi Projets'!N49&lt;&gt;"",'Suivi Projets'!N49,"")</f>
        <v/>
      </c>
      <c r="N49" s="8" t="str">
        <f>IF('Suivi Projets'!O49&lt;&gt;"",'Suivi Projets'!O49,"")</f>
        <v/>
      </c>
      <c r="O49" s="8" t="str">
        <f>IF('Suivi Projets'!P49&lt;&gt;"",'Suivi Projets'!P49,"")</f>
        <v/>
      </c>
      <c r="P49" s="10" t="str">
        <f>IF('Suivi Projets'!Q49&lt;&gt;"",'Suivi Projets'!Q49,"")</f>
        <v>Cadre</v>
      </c>
      <c r="Q49" s="101" t="str">
        <f>IF('Suivi Projets'!R49&lt;&gt;"",'Suivi Projets'!R49,"")</f>
        <v>SST</v>
      </c>
      <c r="R49" s="106" t="str">
        <f>IF('Suivi Commandes'!F49&lt;&gt;"",'Suivi Commandes'!F49,"")</f>
        <v/>
      </c>
      <c r="S49" s="5" t="str">
        <f>IF('Suivi Commandes'!G49&lt;&gt;"",'Suivi Commandes'!G49,"")</f>
        <v/>
      </c>
      <c r="T49" s="7" t="str">
        <f ca="1">IF('Suivi Commandes'!H49&lt;&gt;"",'Suivi Commandes'!H49,"")</f>
        <v/>
      </c>
      <c r="U49" s="109">
        <f>IF('Suivi Contrat'!H49&lt;&gt;"",'Suivi Contrat'!H49,"")</f>
        <v>43027</v>
      </c>
      <c r="V49" s="26">
        <f>IF('Suivi Contrat'!I49&lt;&gt;"",'Suivi Contrat'!I49,"")</f>
        <v>43434</v>
      </c>
      <c r="W49" s="360">
        <f ca="1">IF('Suivi Contrat'!J49&lt;&gt;"",IF('Suivi Contrat'!J49&lt;&gt;"",'Suivi Contrat'!J49,""),"")</f>
        <v>1</v>
      </c>
      <c r="X49" s="26" t="str">
        <f>IF('Suivi Contrat'!K49&lt;&gt;"",'Suivi Contrat'!K49,"")</f>
        <v/>
      </c>
      <c r="Y49" s="26" t="str">
        <f>IF('Suivi Contrat'!L49&lt;&gt;"",'Suivi Contrat'!L49,"")</f>
        <v/>
      </c>
      <c r="Z49" s="360" t="str">
        <f ca="1">IF('Suivi Contrat'!M49&lt;&gt;"",'Suivi Contrat'!M49,"")</f>
        <v/>
      </c>
      <c r="AA49" s="26" t="str">
        <f>IF('Suivi Contrat'!N49&lt;&gt;"",'Suivi Contrat'!N49,"")</f>
        <v/>
      </c>
      <c r="AB49" s="360" t="str">
        <f ca="1">IF('Suivi Contrat'!O49&lt;&gt;"",'Suivi Contrat'!O49,"")</f>
        <v/>
      </c>
      <c r="AC49" s="118" t="str">
        <f>IF('Suivi Contrat'!P49&lt;&gt;"",'Suivi Contrat'!P49,"")</f>
        <v/>
      </c>
      <c r="AD49" s="109" t="str">
        <f>IF('Suivi Paies'!F49&lt;&gt;"",'Suivi Paies'!F49,"")</f>
        <v/>
      </c>
      <c r="AE49" s="4" t="str">
        <f>IF('Suivi Paies'!G49&lt;&gt;"",'Suivi Paies'!G49,"")</f>
        <v/>
      </c>
      <c r="AF49" s="4" t="str">
        <f>IF('Suivi Paies'!H49&lt;&gt;"",'Suivi Paies'!H49,"")</f>
        <v/>
      </c>
      <c r="AG49" s="4" t="str">
        <f>IF('Suivi Paies'!I49&lt;&gt;"",'Suivi Paies'!I49,"")</f>
        <v/>
      </c>
      <c r="AH49" s="4" t="str">
        <f>IF('Suivi Paies'!J49&lt;&gt;"",'Suivi Paies'!J49,"")</f>
        <v/>
      </c>
      <c r="AI49" s="4" t="str">
        <f>IF('Suivi Paies'!K49&lt;&gt;"",'Suivi Paies'!K49,"")</f>
        <v/>
      </c>
      <c r="AJ49" s="4" t="str">
        <f>IF('Suivi Paies'!L49&lt;&gt;"",'Suivi Paies'!L49,"")</f>
        <v/>
      </c>
      <c r="AK49" s="4" t="str">
        <f>IF('Suivi Paies'!M49&lt;&gt;"",'Suivi Paies'!M49,"")</f>
        <v/>
      </c>
      <c r="AL49" s="4" t="str">
        <f ca="1">IF('Suivi Paies'!N49&lt;&gt;"",'Suivi Paies'!N49,"")</f>
        <v>oui</v>
      </c>
      <c r="AM49" s="4" t="str">
        <f ca="1">IF('Suivi Paies'!O49&lt;&gt;"",'Suivi Paies'!O49,"")</f>
        <v>non</v>
      </c>
      <c r="AN49" s="22" t="str">
        <f>IF('Suivi Paies'!P49&lt;&gt;"",'Suivi Paies'!P49,"")</f>
        <v/>
      </c>
      <c r="AO49" s="22" t="str">
        <f>IF('Suivi Paies'!Q49&lt;&gt;"",'Suivi Paies'!Q49,"")</f>
        <v/>
      </c>
      <c r="AP49" s="12" t="str">
        <f>IF('Suivi Paies'!R49&lt;&gt;"",'Suivi Paies'!R49,"")</f>
        <v/>
      </c>
      <c r="AQ49" s="105" t="str">
        <f>IF('Suivi Paies'!S49&lt;&gt;"",'Suivi Paies'!S49,"")</f>
        <v/>
      </c>
      <c r="AR49" s="96" t="str">
        <f>IF('Suivi Consultants'!F49&lt;&gt;"",'Suivi Consultants'!F49,"")</f>
        <v/>
      </c>
      <c r="AS49" s="23" t="str">
        <f>IF('Suivi Consultants'!G49&lt;&gt;"",'Suivi Consultants'!G49,"")</f>
        <v/>
      </c>
    </row>
    <row r="50" spans="1:45" x14ac:dyDescent="0.35">
      <c r="A50" s="73" t="s">
        <v>26</v>
      </c>
      <c r="B50" s="53"/>
      <c r="C50" s="53"/>
      <c r="D50" s="59">
        <v>1</v>
      </c>
      <c r="E50" s="56"/>
      <c r="F50" s="49">
        <f>IF('Suivi Projets'!F50&lt;&gt;"",'Suivi Projets'!F50,"")</f>
        <v>1712020</v>
      </c>
      <c r="G50" s="4" t="str">
        <f>IF('Suivi Projets'!G50&lt;&gt;"",'Suivi Projets'!G50,"")</f>
        <v>Superviseur Essais elec</v>
      </c>
      <c r="H50" s="4" t="str">
        <f>IF('Suivi Projets'!H50&lt;&gt;"",'Suivi Projets'!H50,"")</f>
        <v>NUVIA</v>
      </c>
      <c r="I50" s="4" t="str">
        <f>IF('Suivi Projets'!I50&lt;&gt;"",'Suivi Projets'!I50,"")</f>
        <v>CEA VALDUC</v>
      </c>
      <c r="J50" s="4" t="str">
        <f>IF('Suivi Projets'!J50&lt;&gt;"",'Suivi Projets'!J50,"")</f>
        <v>CEA Valduc</v>
      </c>
      <c r="K50" s="4" t="str">
        <f>IF('Suivi Projets'!L50&lt;&gt;"",'Suivi Projets'!L50,"")</f>
        <v/>
      </c>
      <c r="L50" s="4" t="str">
        <f>IF('Suivi Projets'!M50&lt;&gt;"",'Suivi Projets'!M50,"")</f>
        <v/>
      </c>
      <c r="M50" s="4" t="str">
        <f>IF('Suivi Projets'!N50&lt;&gt;"",'Suivi Projets'!N50,"")</f>
        <v/>
      </c>
      <c r="N50" s="4" t="str">
        <f>IF('Suivi Projets'!O50&lt;&gt;"",'Suivi Projets'!O50,"")</f>
        <v/>
      </c>
      <c r="O50" s="4" t="str">
        <f>IF('Suivi Projets'!P50&lt;&gt;"",'Suivi Projets'!P50,"")</f>
        <v/>
      </c>
      <c r="P50" s="5" t="str">
        <f>IF('Suivi Projets'!Q50&lt;&gt;"",'Suivi Projets'!Q50,"")</f>
        <v>Cadre</v>
      </c>
      <c r="Q50" s="94" t="str">
        <f>IF('Suivi Projets'!R50&lt;&gt;"",'Suivi Projets'!R50,"")</f>
        <v>CDIC</v>
      </c>
      <c r="R50" s="104" t="str">
        <f>IF('Suivi Commandes'!F50&lt;&gt;"",'Suivi Commandes'!F50,"")</f>
        <v/>
      </c>
      <c r="S50" s="9" t="str">
        <f>IF('Suivi Commandes'!G50&lt;&gt;"",'Suivi Commandes'!G50,"")</f>
        <v/>
      </c>
      <c r="T50" s="28" t="str">
        <f ca="1">IF('Suivi Commandes'!H50&lt;&gt;"",'Suivi Commandes'!H50,"")</f>
        <v/>
      </c>
      <c r="U50" s="106">
        <f>IF('Suivi Contrat'!H50&lt;&gt;"",'Suivi Contrat'!H50,"")</f>
        <v>43073</v>
      </c>
      <c r="V50" s="5">
        <f>IF('Suivi Contrat'!I50&lt;&gt;"",'Suivi Contrat'!I50,"")</f>
        <v>43555</v>
      </c>
      <c r="W50" s="359">
        <f ca="1">IF('Suivi Contrat'!J50&lt;&gt;"",IF('Suivi Contrat'!J50&lt;&gt;"",'Suivi Contrat'!J50,""),"")</f>
        <v>0</v>
      </c>
      <c r="X50" s="5" t="str">
        <f>IF('Suivi Contrat'!K50&lt;&gt;"",'Suivi Contrat'!K50,"")</f>
        <v>oui</v>
      </c>
      <c r="Y50" s="5">
        <f>IF('Suivi Contrat'!L50&lt;&gt;"",'Suivi Contrat'!L50,"")</f>
        <v>43284</v>
      </c>
      <c r="Z50" s="359" t="str">
        <f ca="1">IF('Suivi Contrat'!M50&lt;&gt;"",'Suivi Contrat'!M50,"")</f>
        <v/>
      </c>
      <c r="AA50" s="5" t="str">
        <f>IF('Suivi Contrat'!N50&lt;&gt;"",'Suivi Contrat'!N50,"")</f>
        <v/>
      </c>
      <c r="AB50" s="359" t="str">
        <f ca="1">IF('Suivi Contrat'!O50&lt;&gt;"",'Suivi Contrat'!O50,"")</f>
        <v/>
      </c>
      <c r="AC50" s="117" t="str">
        <f>IF('Suivi Contrat'!P50&lt;&gt;"",'Suivi Contrat'!P50,"")</f>
        <v>procédure ok</v>
      </c>
      <c r="AD50" s="106" t="str">
        <f>IF('Suivi Paies'!F50&lt;&gt;"",'Suivi Paies'!F50,"")</f>
        <v/>
      </c>
      <c r="AE50" s="25" t="str">
        <f>IF('Suivi Paies'!G50&lt;&gt;"",'Suivi Paies'!G50,"")</f>
        <v/>
      </c>
      <c r="AF50" s="25" t="str">
        <f>IF('Suivi Paies'!H50&lt;&gt;"",'Suivi Paies'!H50,"")</f>
        <v/>
      </c>
      <c r="AG50" s="25" t="str">
        <f>IF('Suivi Paies'!I50&lt;&gt;"",'Suivi Paies'!I50,"")</f>
        <v/>
      </c>
      <c r="AH50" s="25" t="str">
        <f>IF('Suivi Paies'!J50&lt;&gt;"",'Suivi Paies'!J50,"")</f>
        <v/>
      </c>
      <c r="AI50" s="16" t="str">
        <f>IF('Suivi Paies'!K50&lt;&gt;"",'Suivi Paies'!K50,"")</f>
        <v/>
      </c>
      <c r="AJ50" s="4" t="str">
        <f>IF('Suivi Paies'!L50&lt;&gt;"",'Suivi Paies'!L50,"")</f>
        <v/>
      </c>
      <c r="AK50" s="4" t="str">
        <f>IF('Suivi Paies'!M50&lt;&gt;"",'Suivi Paies'!M50,"")</f>
        <v/>
      </c>
      <c r="AL50" s="4" t="str">
        <f ca="1">IF('Suivi Paies'!N50&lt;&gt;"",'Suivi Paies'!N50,"")</f>
        <v>oui</v>
      </c>
      <c r="AM50" s="4" t="str">
        <f ca="1">IF('Suivi Paies'!O50&lt;&gt;"",'Suivi Paies'!O50,"")</f>
        <v>non</v>
      </c>
      <c r="AN50" s="6" t="str">
        <f>IF('Suivi Paies'!P50&lt;&gt;"",'Suivi Paies'!P50,"")</f>
        <v/>
      </c>
      <c r="AO50" s="6" t="str">
        <f>IF('Suivi Paies'!Q50&lt;&gt;"",'Suivi Paies'!Q50,"")</f>
        <v/>
      </c>
      <c r="AP50" s="17" t="str">
        <f>IF('Suivi Paies'!R50&lt;&gt;"",'Suivi Paies'!R50,"")</f>
        <v/>
      </c>
      <c r="AQ50" s="107" t="str">
        <f>IF('Suivi Paies'!S50&lt;&gt;"",'Suivi Paies'!S50,"")</f>
        <v>X</v>
      </c>
      <c r="AR50" s="97" t="str">
        <f>IF('Suivi Consultants'!F50&lt;&gt;"",'Suivi Consultants'!F50,"")</f>
        <v>Bertrand Legendre &lt;bertrandlegendre@yahoo.fr&gt;</v>
      </c>
      <c r="AS50" s="19" t="str">
        <f>IF('Suivi Consultants'!G50&lt;&gt;"",'Suivi Consultants'!G50,"")</f>
        <v/>
      </c>
    </row>
    <row r="51" spans="1:45" x14ac:dyDescent="0.35">
      <c r="A51" s="65" t="s">
        <v>350</v>
      </c>
      <c r="B51" s="53"/>
      <c r="C51" s="63">
        <v>1</v>
      </c>
      <c r="D51" s="45"/>
      <c r="E51" s="56"/>
      <c r="F51" s="49">
        <f>IF('Suivi Projets'!F51&lt;&gt;"",'Suivi Projets'!F51,"")</f>
        <v>1811039</v>
      </c>
      <c r="G51" s="4" t="str">
        <f>IF('Suivi Projets'!G51&lt;&gt;"",'Suivi Projets'!G51,"")</f>
        <v>Contrôleur de travaux</v>
      </c>
      <c r="H51" s="4" t="str">
        <f>IF('Suivi Projets'!H51&lt;&gt;"",'Suivi Projets'!H51,"")</f>
        <v>EDF</v>
      </c>
      <c r="I51" s="4" t="str">
        <f>IF('Suivi Projets'!I51&lt;&gt;"",'Suivi Projets'!I51,"")</f>
        <v>EPR FA3</v>
      </c>
      <c r="J51" s="4" t="str">
        <f>IF('Suivi Projets'!J51&lt;&gt;"",'Suivi Projets'!J51,"")</f>
        <v>Flamanville</v>
      </c>
      <c r="K51" s="4" t="str">
        <f>IF('Suivi Projets'!L51&lt;&gt;"",'Suivi Projets'!L51,"")</f>
        <v/>
      </c>
      <c r="L51" s="4" t="str">
        <f>IF('Suivi Projets'!M51&lt;&gt;"",'Suivi Projets'!M51,"")</f>
        <v/>
      </c>
      <c r="M51" s="4" t="str">
        <f>IF('Suivi Projets'!N51&lt;&gt;"",'Suivi Projets'!N51,"")</f>
        <v/>
      </c>
      <c r="N51" s="4" t="str">
        <f>IF('Suivi Projets'!O51&lt;&gt;"",'Suivi Projets'!O51,"")</f>
        <v/>
      </c>
      <c r="O51" s="4" t="str">
        <f>IF('Suivi Projets'!P51&lt;&gt;"",'Suivi Projets'!P51,"")</f>
        <v/>
      </c>
      <c r="P51" s="5" t="str">
        <f>IF('Suivi Projets'!Q51&lt;&gt;"",'Suivi Projets'!Q51,"")</f>
        <v>Cadre</v>
      </c>
      <c r="Q51" s="94" t="str">
        <f>IF('Suivi Projets'!R51&lt;&gt;"",'Suivi Projets'!R51,"")</f>
        <v>CDIC</v>
      </c>
      <c r="R51" s="104" t="str">
        <f>IF('Suivi Commandes'!F51&lt;&gt;"",'Suivi Commandes'!F51,"")</f>
        <v/>
      </c>
      <c r="S51" s="9" t="str">
        <f>IF('Suivi Commandes'!G51&lt;&gt;"",'Suivi Commandes'!G51,"")</f>
        <v/>
      </c>
      <c r="T51" s="28" t="str">
        <f ca="1">IF('Suivi Commandes'!H51&lt;&gt;"",'Suivi Commandes'!H51,"")</f>
        <v/>
      </c>
      <c r="U51" s="106">
        <f>IF('Suivi Contrat'!H51&lt;&gt;"",'Suivi Contrat'!H51,"")</f>
        <v>43423</v>
      </c>
      <c r="V51" s="5">
        <f>IF('Suivi Contrat'!I51&lt;&gt;"",'Suivi Contrat'!I51,"")</f>
        <v>43769</v>
      </c>
      <c r="W51" s="359">
        <f ca="1">IF('Suivi Contrat'!J51&lt;&gt;"",IF('Suivi Contrat'!J51&lt;&gt;"",'Suivi Contrat'!J51,""),"")</f>
        <v>0</v>
      </c>
      <c r="X51" s="5" t="str">
        <f>IF('Suivi Contrat'!K51&lt;&gt;"",'Suivi Contrat'!K51,"")</f>
        <v/>
      </c>
      <c r="Y51" s="5">
        <f>IF('Suivi Contrat'!L51&lt;&gt;"",'Suivi Contrat'!L51,"")</f>
        <v>43542</v>
      </c>
      <c r="Z51" s="359" t="str">
        <f ca="1">IF('Suivi Contrat'!M51&lt;&gt;"",'Suivi Contrat'!M51,"")</f>
        <v/>
      </c>
      <c r="AA51" s="5" t="str">
        <f>IF('Suivi Contrat'!N51&lt;&gt;"",'Suivi Contrat'!N51,"")</f>
        <v/>
      </c>
      <c r="AB51" s="359" t="str">
        <f ca="1">IF('Suivi Contrat'!O51&lt;&gt;"",'Suivi Contrat'!O51,"")</f>
        <v/>
      </c>
      <c r="AC51" s="117" t="str">
        <f>IF('Suivi Contrat'!P51&lt;&gt;"",'Suivi Contrat'!P51,"")</f>
        <v/>
      </c>
      <c r="AD51" s="106" t="str">
        <f>IF('Suivi Paies'!F51&lt;&gt;"",'Suivi Paies'!F51,"")</f>
        <v/>
      </c>
      <c r="AE51" s="25" t="str">
        <f>IF('Suivi Paies'!G51&lt;&gt;"",'Suivi Paies'!G51,"")</f>
        <v/>
      </c>
      <c r="AF51" s="25" t="str">
        <f>IF('Suivi Paies'!H51&lt;&gt;"",'Suivi Paies'!H51,"")</f>
        <v/>
      </c>
      <c r="AG51" s="25" t="str">
        <f>IF('Suivi Paies'!I51&lt;&gt;"",'Suivi Paies'!I51,"")</f>
        <v/>
      </c>
      <c r="AH51" s="25" t="str">
        <f>IF('Suivi Paies'!J51&lt;&gt;"",'Suivi Paies'!J51,"")</f>
        <v/>
      </c>
      <c r="AI51" s="16" t="str">
        <f>IF('Suivi Paies'!K51&lt;&gt;"",'Suivi Paies'!K51,"")</f>
        <v/>
      </c>
      <c r="AJ51" s="4" t="str">
        <f>IF('Suivi Paies'!L51&lt;&gt;"",'Suivi Paies'!L51,"")</f>
        <v/>
      </c>
      <c r="AK51" s="4" t="str">
        <f>IF('Suivi Paies'!M51&lt;&gt;"",'Suivi Paies'!M51,"")</f>
        <v/>
      </c>
      <c r="AL51" s="4" t="str">
        <f ca="1">IF('Suivi Paies'!N51&lt;&gt;"",'Suivi Paies'!N51,"")</f>
        <v>non</v>
      </c>
      <c r="AM51" s="4" t="str">
        <f ca="1">IF('Suivi Paies'!O51&lt;&gt;"",'Suivi Paies'!O51,"")</f>
        <v>non</v>
      </c>
      <c r="AN51" s="6" t="str">
        <f>IF('Suivi Paies'!P51&lt;&gt;"",'Suivi Paies'!P51,"")</f>
        <v/>
      </c>
      <c r="AO51" s="6" t="str">
        <f>IF('Suivi Paies'!Q51&lt;&gt;"",'Suivi Paies'!Q51,"")</f>
        <v/>
      </c>
      <c r="AP51" s="17" t="str">
        <f>IF('Suivi Paies'!R51&lt;&gt;"",'Suivi Paies'!R51,"")</f>
        <v/>
      </c>
      <c r="AQ51" s="107" t="str">
        <f>IF('Suivi Paies'!S51&lt;&gt;"",'Suivi Paies'!S51,"")</f>
        <v/>
      </c>
      <c r="AR51" s="97" t="str">
        <f>IF('Suivi Consultants'!F51&lt;&gt;"",'Suivi Consultants'!F51,"")</f>
        <v/>
      </c>
      <c r="AS51" s="19" t="str">
        <f>IF('Suivi Consultants'!G51&lt;&gt;"",'Suivi Consultants'!G51,"")</f>
        <v/>
      </c>
    </row>
    <row r="52" spans="1:45" ht="20.25" customHeight="1" x14ac:dyDescent="0.35">
      <c r="A52" s="75" t="s">
        <v>194</v>
      </c>
      <c r="B52" s="53"/>
      <c r="C52" s="53"/>
      <c r="D52" s="59">
        <v>1</v>
      </c>
      <c r="E52" s="56"/>
      <c r="F52" s="50">
        <f>IF('Suivi Projets'!F52&lt;&gt;"",'Suivi Projets'!F52,"")</f>
        <v>1802003</v>
      </c>
      <c r="G52" s="8" t="str">
        <f>IF('Suivi Projets'!G52&lt;&gt;"",'Suivi Projets'!G52,"")</f>
        <v>Responsable Consignation</v>
      </c>
      <c r="H52" s="4" t="str">
        <f>IF('Suivi Projets'!H52&lt;&gt;"",'Suivi Projets'!H52,"")</f>
        <v>CLEMESSY</v>
      </c>
      <c r="I52" s="4" t="str">
        <f>IF('Suivi Projets'!I52&lt;&gt;"",'Suivi Projets'!I52,"")</f>
        <v>DUS</v>
      </c>
      <c r="J52" s="4" t="str">
        <f>IF('Suivi Projets'!J52&lt;&gt;"",'Suivi Projets'!J52,"")</f>
        <v>Centrale du Blayais</v>
      </c>
      <c r="K52" s="4" t="str">
        <f>IF('Suivi Projets'!L52&lt;&gt;"",'Suivi Projets'!L52,"")</f>
        <v/>
      </c>
      <c r="L52" s="4" t="str">
        <f>IF('Suivi Projets'!M52&lt;&gt;"",'Suivi Projets'!M52,"")</f>
        <v/>
      </c>
      <c r="M52" s="4" t="str">
        <f>IF('Suivi Projets'!N52&lt;&gt;"",'Suivi Projets'!N52,"")</f>
        <v/>
      </c>
      <c r="N52" s="4" t="str">
        <f>IF('Suivi Projets'!O52&lt;&gt;"",'Suivi Projets'!O52,"")</f>
        <v/>
      </c>
      <c r="O52" s="4" t="str">
        <f>IF('Suivi Projets'!P52&lt;&gt;"",'Suivi Projets'!P52,"")</f>
        <v/>
      </c>
      <c r="P52" s="5" t="str">
        <f>IF('Suivi Projets'!Q52&lt;&gt;"",'Suivi Projets'!Q52,"")</f>
        <v>Cadre</v>
      </c>
      <c r="Q52" s="94" t="str">
        <f>IF('Suivi Projets'!R52&lt;&gt;"",'Suivi Projets'!R52,"")</f>
        <v>CDIC</v>
      </c>
      <c r="R52" s="104" t="str">
        <f>IF('Suivi Commandes'!F52&lt;&gt;"",'Suivi Commandes'!F52,"")</f>
        <v/>
      </c>
      <c r="S52" s="9" t="str">
        <f>IF('Suivi Commandes'!G52&lt;&gt;"",'Suivi Commandes'!G52,"")</f>
        <v/>
      </c>
      <c r="T52" s="28" t="str">
        <f ca="1">IF('Suivi Commandes'!H52&lt;&gt;"",'Suivi Commandes'!H52,"")</f>
        <v/>
      </c>
      <c r="U52" s="106">
        <f>IF('Suivi Contrat'!H52&lt;&gt;"",'Suivi Contrat'!H52,"")</f>
        <v>43136</v>
      </c>
      <c r="V52" s="5">
        <f>IF('Suivi Contrat'!I52&lt;&gt;"",'Suivi Contrat'!I52,"")</f>
        <v>43554</v>
      </c>
      <c r="W52" s="359">
        <f ca="1">IF('Suivi Contrat'!J52&lt;&gt;"",IF('Suivi Contrat'!J52&lt;&gt;"",'Suivi Contrat'!J52,""),"")</f>
        <v>0</v>
      </c>
      <c r="X52" s="5" t="str">
        <f>IF('Suivi Contrat'!K52&lt;&gt;"",'Suivi Contrat'!K52,"")</f>
        <v>oui</v>
      </c>
      <c r="Y52" s="5">
        <f>IF('Suivi Contrat'!L52&lt;&gt;"",'Suivi Contrat'!L52,"")</f>
        <v>43347</v>
      </c>
      <c r="Z52" s="359" t="str">
        <f ca="1">IF('Suivi Contrat'!M52&lt;&gt;"",'Suivi Contrat'!M52,"")</f>
        <v/>
      </c>
      <c r="AA52" s="5" t="str">
        <f>IF('Suivi Contrat'!N52&lt;&gt;"",'Suivi Contrat'!N52,"")</f>
        <v/>
      </c>
      <c r="AB52" s="359" t="str">
        <f ca="1">IF('Suivi Contrat'!O52&lt;&gt;"",'Suivi Contrat'!O52,"")</f>
        <v/>
      </c>
      <c r="AC52" s="118" t="str">
        <f>IF('Suivi Contrat'!P52&lt;&gt;"",'Suivi Contrat'!P52,"")</f>
        <v/>
      </c>
      <c r="AD52" s="109" t="str">
        <f>IF('Suivi Paies'!F52&lt;&gt;"",'Suivi Paies'!F52,"")</f>
        <v/>
      </c>
      <c r="AE52" s="4" t="str">
        <f>IF('Suivi Paies'!G52&lt;&gt;"",'Suivi Paies'!G52,"")</f>
        <v/>
      </c>
      <c r="AF52" s="4" t="str">
        <f>IF('Suivi Paies'!H52&lt;&gt;"",'Suivi Paies'!H52,"")</f>
        <v/>
      </c>
      <c r="AG52" s="4" t="str">
        <f>IF('Suivi Paies'!I52&lt;&gt;"",'Suivi Paies'!I52,"")</f>
        <v/>
      </c>
      <c r="AH52" s="4" t="str">
        <f>IF('Suivi Paies'!J52&lt;&gt;"",'Suivi Paies'!J52,"")</f>
        <v/>
      </c>
      <c r="AI52" s="4" t="str">
        <f>IF('Suivi Paies'!K52&lt;&gt;"",'Suivi Paies'!K52,"")</f>
        <v/>
      </c>
      <c r="AJ52" s="4" t="str">
        <f>IF('Suivi Paies'!L52&lt;&gt;"",'Suivi Paies'!L52,"")</f>
        <v/>
      </c>
      <c r="AK52" s="4" t="str">
        <f>IF('Suivi Paies'!M52&lt;&gt;"",'Suivi Paies'!M52,"")</f>
        <v/>
      </c>
      <c r="AL52" s="4" t="str">
        <f ca="1">IF('Suivi Paies'!N52&lt;&gt;"",'Suivi Paies'!N52,"")</f>
        <v>oui</v>
      </c>
      <c r="AM52" s="4" t="str">
        <f ca="1">IF('Suivi Paies'!O52&lt;&gt;"",'Suivi Paies'!O52,"")</f>
        <v>non</v>
      </c>
      <c r="AN52" s="6" t="str">
        <f>IF('Suivi Paies'!P52&lt;&gt;"",'Suivi Paies'!P52,"")</f>
        <v/>
      </c>
      <c r="AO52" s="6" t="str">
        <f>IF('Suivi Paies'!Q52&lt;&gt;"",'Suivi Paies'!Q52,"")</f>
        <v/>
      </c>
      <c r="AP52" s="17" t="str">
        <f>IF('Suivi Paies'!R52&lt;&gt;"",'Suivi Paies'!R52,"")</f>
        <v/>
      </c>
      <c r="AQ52" s="107" t="str">
        <f>IF('Suivi Paies'!S52&lt;&gt;"",'Suivi Paies'!S52,"")</f>
        <v/>
      </c>
      <c r="AR52" s="97" t="str">
        <f>IF('Suivi Consultants'!F52&lt;&gt;"",'Suivi Consultants'!F52,"")</f>
        <v>Romain Linkowski &lt;Linkowski.romain@hotmail.fr&gt;</v>
      </c>
      <c r="AS52" s="19" t="str">
        <f>IF('Suivi Consultants'!G52&lt;&gt;"",'Suivi Consultants'!G52,"")</f>
        <v/>
      </c>
    </row>
    <row r="53" spans="1:45" x14ac:dyDescent="0.35">
      <c r="A53" s="67" t="s">
        <v>118</v>
      </c>
      <c r="B53" s="61">
        <v>1</v>
      </c>
      <c r="C53" s="53"/>
      <c r="D53" s="45"/>
      <c r="E53" s="56"/>
      <c r="F53" s="49">
        <f>IF('Suivi Projets'!F53&lt;&gt;"",'Suivi Projets'!F53,"")</f>
        <v>1702018</v>
      </c>
      <c r="G53" s="3" t="str">
        <f>IF('Suivi Projets'!G53&lt;&gt;"",'Suivi Projets'!G53,"")</f>
        <v>Superviseur Tuyauterie</v>
      </c>
      <c r="H53" s="3" t="str">
        <f>IF('Suivi Projets'!H53&lt;&gt;"",'Suivi Projets'!H53,"")</f>
        <v>EDF</v>
      </c>
      <c r="I53" s="3" t="str">
        <f>IF('Suivi Projets'!I53&lt;&gt;"",'Suivi Projets'!I53,"")</f>
        <v>EPR FA3</v>
      </c>
      <c r="J53" s="8" t="str">
        <f>IF('Suivi Projets'!J53&lt;&gt;"",'Suivi Projets'!J53,"")</f>
        <v>Flamanville</v>
      </c>
      <c r="K53" s="8" t="str">
        <f>IF('Suivi Projets'!L53&lt;&gt;"",'Suivi Projets'!L53,"")</f>
        <v/>
      </c>
      <c r="L53" s="8" t="str">
        <f>IF('Suivi Projets'!M53&lt;&gt;"",'Suivi Projets'!M53,"")</f>
        <v/>
      </c>
      <c r="M53" s="8" t="str">
        <f>IF('Suivi Projets'!N53&lt;&gt;"",'Suivi Projets'!N53,"")</f>
        <v/>
      </c>
      <c r="N53" s="8" t="str">
        <f>IF('Suivi Projets'!O53&lt;&gt;"",'Suivi Projets'!O53,"")</f>
        <v/>
      </c>
      <c r="O53" s="8" t="str">
        <f>IF('Suivi Projets'!P53&lt;&gt;"",'Suivi Projets'!P53,"")</f>
        <v/>
      </c>
      <c r="P53" s="10" t="str">
        <f>IF('Suivi Projets'!Q53&lt;&gt;"",'Suivi Projets'!Q53,"")</f>
        <v>Cadre</v>
      </c>
      <c r="Q53" s="94" t="str">
        <f>IF('Suivi Projets'!R53&lt;&gt;"",'Suivi Projets'!R53,"")</f>
        <v>CDIC</v>
      </c>
      <c r="R53" s="104" t="str">
        <f>IF('Suivi Commandes'!F53&lt;&gt;"",'Suivi Commandes'!F53,"")</f>
        <v/>
      </c>
      <c r="S53" s="9" t="str">
        <f>IF('Suivi Commandes'!G53&lt;&gt;"",'Suivi Commandes'!G53,"")</f>
        <v/>
      </c>
      <c r="T53" s="28" t="str">
        <f ca="1">IF('Suivi Commandes'!H53&lt;&gt;"",'Suivi Commandes'!H53,"")</f>
        <v/>
      </c>
      <c r="U53" s="104">
        <f>IF('Suivi Contrat'!H53&lt;&gt;"",'Suivi Contrat'!H53,"")</f>
        <v>42821</v>
      </c>
      <c r="V53" s="9">
        <f>IF('Suivi Contrat'!I53&lt;&gt;"",'Suivi Contrat'!I53,"")</f>
        <v>43465</v>
      </c>
      <c r="W53" s="358">
        <f ca="1">IF('Suivi Contrat'!J53&lt;&gt;"",IF('Suivi Contrat'!J53&lt;&gt;"",'Suivi Contrat'!J53,""),"")</f>
        <v>0</v>
      </c>
      <c r="X53" s="9" t="str">
        <f>IF('Suivi Contrat'!K53&lt;&gt;"",'Suivi Contrat'!K53,"")</f>
        <v>oui</v>
      </c>
      <c r="Y53" s="9">
        <f>IF('Suivi Contrat'!L53&lt;&gt;"",'Suivi Contrat'!L53,"")</f>
        <v>43034</v>
      </c>
      <c r="Z53" s="358" t="str">
        <f ca="1">IF('Suivi Contrat'!M53&lt;&gt;"",'Suivi Contrat'!M53,"")</f>
        <v/>
      </c>
      <c r="AA53" s="9" t="str">
        <f>IF('Suivi Contrat'!N53&lt;&gt;"",'Suivi Contrat'!N53,"")</f>
        <v/>
      </c>
      <c r="AB53" s="358" t="str">
        <f ca="1">IF('Suivi Contrat'!O53&lt;&gt;"",'Suivi Contrat'!O53,"")</f>
        <v/>
      </c>
      <c r="AC53" s="118" t="str">
        <f>IF('Suivi Contrat'!P53&lt;&gt;"",'Suivi Contrat'!P53,"")</f>
        <v>procédure ok</v>
      </c>
      <c r="AD53" s="109" t="str">
        <f>IF('Suivi Paies'!F53&lt;&gt;"",'Suivi Paies'!F53,"")</f>
        <v/>
      </c>
      <c r="AE53" s="4" t="str">
        <f>IF('Suivi Paies'!G53&lt;&gt;"",'Suivi Paies'!G53,"")</f>
        <v/>
      </c>
      <c r="AF53" s="4" t="str">
        <f>IF('Suivi Paies'!H53&lt;&gt;"",'Suivi Paies'!H53,"")</f>
        <v/>
      </c>
      <c r="AG53" s="4" t="str">
        <f>IF('Suivi Paies'!I53&lt;&gt;"",'Suivi Paies'!I53,"")</f>
        <v/>
      </c>
      <c r="AH53" s="4" t="str">
        <f>IF('Suivi Paies'!J53&lt;&gt;"",'Suivi Paies'!J53,"")</f>
        <v/>
      </c>
      <c r="AI53" s="4" t="str">
        <f>IF('Suivi Paies'!K53&lt;&gt;"",'Suivi Paies'!K53,"")</f>
        <v/>
      </c>
      <c r="AJ53" s="4" t="str">
        <f>IF('Suivi Paies'!L53&lt;&gt;"",'Suivi Paies'!L53,"")</f>
        <v/>
      </c>
      <c r="AK53" s="4" t="str">
        <f>IF('Suivi Paies'!M53&lt;&gt;"",'Suivi Paies'!M53,"")</f>
        <v/>
      </c>
      <c r="AL53" s="4" t="str">
        <f ca="1">IF('Suivi Paies'!N53&lt;&gt;"",'Suivi Paies'!N53,"")</f>
        <v>oui</v>
      </c>
      <c r="AM53" s="4" t="str">
        <f ca="1">IF('Suivi Paies'!O53&lt;&gt;"",'Suivi Paies'!O53,"")</f>
        <v>non</v>
      </c>
      <c r="AN53" s="22" t="str">
        <f>IF('Suivi Paies'!P53&lt;&gt;"",'Suivi Paies'!P53,"")</f>
        <v/>
      </c>
      <c r="AO53" s="22" t="str">
        <f>IF('Suivi Paies'!Q53&lt;&gt;"",'Suivi Paies'!Q53,"")</f>
        <v/>
      </c>
      <c r="AP53" s="12" t="str">
        <f>IF('Suivi Paies'!R53&lt;&gt;"",'Suivi Paies'!R53,"")</f>
        <v/>
      </c>
      <c r="AQ53" s="105" t="str">
        <f>IF('Suivi Paies'!S53&lt;&gt;"",'Suivi Paies'!S53,"")</f>
        <v>X</v>
      </c>
      <c r="AR53" s="97" t="str">
        <f>IF('Suivi Consultants'!F53&lt;&gt;"",'Suivi Consultants'!F53,"")</f>
        <v>marc.louvion.fra@gmail.com</v>
      </c>
      <c r="AS53" s="14" t="str">
        <f>IF('Suivi Consultants'!G53&lt;&gt;"",'Suivi Consultants'!G53,"")</f>
        <v/>
      </c>
    </row>
    <row r="54" spans="1:45" x14ac:dyDescent="0.35">
      <c r="A54" s="68" t="s">
        <v>165</v>
      </c>
      <c r="B54" s="61">
        <v>1</v>
      </c>
      <c r="C54" s="53"/>
      <c r="D54" s="45"/>
      <c r="E54" s="56"/>
      <c r="F54" s="49">
        <f>IF('Suivi Projets'!F54&lt;&gt;"",'Suivi Projets'!F54,"")</f>
        <v>1711016</v>
      </c>
      <c r="G54" s="4" t="str">
        <f>IF('Suivi Projets'!G54&lt;&gt;"",'Suivi Projets'!G54,"")</f>
        <v>Chef de Projet</v>
      </c>
      <c r="H54" s="4" t="str">
        <f>IF('Suivi Projets'!H54&lt;&gt;"",'Suivi Projets'!H54,"")</f>
        <v>SCHNEIDER</v>
      </c>
      <c r="I54" s="4" t="str">
        <f>IF('Suivi Projets'!I54&lt;&gt;"",'Suivi Projets'!I54,"")</f>
        <v>DUS</v>
      </c>
      <c r="J54" s="4" t="str">
        <f>IF('Suivi Projets'!J54&lt;&gt;"",'Suivi Projets'!J54,"")</f>
        <v>Grenoble</v>
      </c>
      <c r="K54" s="4" t="str">
        <f>IF('Suivi Projets'!L54&lt;&gt;"",'Suivi Projets'!L54,"")</f>
        <v/>
      </c>
      <c r="L54" s="4" t="str">
        <f>IF('Suivi Projets'!M54&lt;&gt;"",'Suivi Projets'!M54,"")</f>
        <v/>
      </c>
      <c r="M54" s="4" t="str">
        <f>IF('Suivi Projets'!N54&lt;&gt;"",'Suivi Projets'!N54,"")</f>
        <v/>
      </c>
      <c r="N54" s="4" t="str">
        <f>IF('Suivi Projets'!O54&lt;&gt;"",'Suivi Projets'!O54,"")</f>
        <v/>
      </c>
      <c r="O54" s="4" t="str">
        <f>IF('Suivi Projets'!P54&lt;&gt;"",'Suivi Projets'!P54,"")</f>
        <v/>
      </c>
      <c r="P54" s="4" t="str">
        <f>IF('Suivi Projets'!Q54&lt;&gt;"",'Suivi Projets'!Q54,"")</f>
        <v>Cadre</v>
      </c>
      <c r="Q54" s="101" t="str">
        <f>IF('Suivi Projets'!R54&lt;&gt;"",'Suivi Projets'!R54,"")</f>
        <v>CDIC</v>
      </c>
      <c r="R54" s="106" t="str">
        <f>IF('Suivi Commandes'!F54&lt;&gt;"",'Suivi Commandes'!F54,"")</f>
        <v/>
      </c>
      <c r="S54" s="5" t="str">
        <f>IF('Suivi Commandes'!G54&lt;&gt;"",'Suivi Commandes'!G54,"")</f>
        <v/>
      </c>
      <c r="T54" s="7" t="str">
        <f ca="1">IF('Suivi Commandes'!H54&lt;&gt;"",'Suivi Commandes'!H54,"")</f>
        <v/>
      </c>
      <c r="U54" s="106">
        <f>IF('Suivi Contrat'!H54&lt;&gt;"",'Suivi Contrat'!H54,"")</f>
        <v>43073</v>
      </c>
      <c r="V54" s="5">
        <f>IF('Suivi Contrat'!I54&lt;&gt;"",'Suivi Contrat'!I54,"")</f>
        <v>43465</v>
      </c>
      <c r="W54" s="359">
        <f ca="1">IF('Suivi Contrat'!J54&lt;&gt;"",IF('Suivi Contrat'!J54&lt;&gt;"",'Suivi Contrat'!J54,""),"")</f>
        <v>0</v>
      </c>
      <c r="X54" s="5" t="str">
        <f>IF('Suivi Contrat'!K54&lt;&gt;"",'Suivi Contrat'!K54,"")</f>
        <v>oui</v>
      </c>
      <c r="Y54" s="5">
        <f>IF('Suivi Contrat'!L54&lt;&gt;"",'Suivi Contrat'!L54,"")</f>
        <v>43284</v>
      </c>
      <c r="Z54" s="359" t="str">
        <f ca="1">IF('Suivi Contrat'!M54&lt;&gt;"",'Suivi Contrat'!M54,"")</f>
        <v/>
      </c>
      <c r="AA54" s="5" t="str">
        <f>IF('Suivi Contrat'!N54&lt;&gt;"",'Suivi Contrat'!N54,"")</f>
        <v/>
      </c>
      <c r="AB54" s="359" t="str">
        <f ca="1">IF('Suivi Contrat'!O54&lt;&gt;"",'Suivi Contrat'!O54,"")</f>
        <v/>
      </c>
      <c r="AC54" s="7" t="str">
        <f>IF('Suivi Contrat'!P54&lt;&gt;"",'Suivi Contrat'!P54,"")</f>
        <v/>
      </c>
      <c r="AD54" s="15" t="str">
        <f>IF('Suivi Paies'!F54&lt;&gt;"",'Suivi Paies'!F54,"")</f>
        <v/>
      </c>
      <c r="AE54" s="4" t="str">
        <f>IF('Suivi Paies'!G54&lt;&gt;"",'Suivi Paies'!G54,"")</f>
        <v/>
      </c>
      <c r="AF54" s="4" t="str">
        <f>IF('Suivi Paies'!H54&lt;&gt;"",'Suivi Paies'!H54,"")</f>
        <v/>
      </c>
      <c r="AG54" s="4" t="str">
        <f>IF('Suivi Paies'!I54&lt;&gt;"",'Suivi Paies'!I54,"")</f>
        <v/>
      </c>
      <c r="AH54" s="4" t="str">
        <f>IF('Suivi Paies'!J54&lt;&gt;"",'Suivi Paies'!J54,"")</f>
        <v/>
      </c>
      <c r="AI54" s="4" t="str">
        <f>IF('Suivi Paies'!K54&lt;&gt;"",'Suivi Paies'!K54,"")</f>
        <v/>
      </c>
      <c r="AJ54" s="4" t="str">
        <f>IF('Suivi Paies'!L54&lt;&gt;"",'Suivi Paies'!L54,"")</f>
        <v/>
      </c>
      <c r="AK54" s="4" t="str">
        <f>IF('Suivi Paies'!M54&lt;&gt;"",'Suivi Paies'!M54,"")</f>
        <v/>
      </c>
      <c r="AL54" s="4" t="str">
        <f ca="1">IF('Suivi Paies'!N54&lt;&gt;"",'Suivi Paies'!N54,"")</f>
        <v>oui</v>
      </c>
      <c r="AM54" s="4" t="str">
        <f ca="1">IF('Suivi Paies'!O54&lt;&gt;"",'Suivi Paies'!O54,"")</f>
        <v>non</v>
      </c>
      <c r="AN54" s="6" t="str">
        <f>IF('Suivi Paies'!P54&lt;&gt;"",'Suivi Paies'!P54,"")</f>
        <v/>
      </c>
      <c r="AO54" s="6" t="str">
        <f>IF('Suivi Paies'!Q54&lt;&gt;"",'Suivi Paies'!Q54,"")</f>
        <v/>
      </c>
      <c r="AP54" s="4" t="str">
        <f>IF('Suivi Paies'!R54&lt;&gt;"",'Suivi Paies'!R54,"")</f>
        <v/>
      </c>
      <c r="AQ54" s="108" t="str">
        <f>IF('Suivi Paies'!S54&lt;&gt;"",'Suivi Paies'!S54,"")</f>
        <v/>
      </c>
      <c r="AR54" s="97" t="str">
        <f>IF('Suivi Consultants'!F54&lt;&gt;"",'Suivi Consultants'!F54,"")</f>
        <v>manteau nicolas &lt;nicolas.manteau@gmail.com&gt;</v>
      </c>
      <c r="AS54" s="7" t="str">
        <f>IF('Suivi Consultants'!G54&lt;&gt;"",'Suivi Consultants'!G54,"")</f>
        <v/>
      </c>
    </row>
    <row r="55" spans="1:45" x14ac:dyDescent="0.35">
      <c r="A55" s="73" t="s">
        <v>234</v>
      </c>
      <c r="B55" s="53"/>
      <c r="C55" s="53"/>
      <c r="D55" s="59">
        <v>1</v>
      </c>
      <c r="E55" s="56"/>
      <c r="F55" s="81" t="str">
        <f>IF('Suivi Projets'!F55&lt;&gt;"",'Suivi Projets'!F55,"")</f>
        <v/>
      </c>
      <c r="G55" s="4" t="str">
        <f>IF('Suivi Projets'!G55&lt;&gt;"",'Suivi Projets'!G55,"")</f>
        <v>Ingénieur Mécanicien</v>
      </c>
      <c r="H55" s="4" t="str">
        <f>IF('Suivi Projets'!H55&lt;&gt;"",'Suivi Projets'!H55,"")</f>
        <v>WESTINGHOUSE</v>
      </c>
      <c r="I55" s="4" t="str">
        <f>IF('Suivi Projets'!I55&lt;&gt;"",'Suivi Projets'!I55,"")</f>
        <v>DUS Essais</v>
      </c>
      <c r="J55" s="4" t="str">
        <f>IF('Suivi Projets'!J55&lt;&gt;"",'Suivi Projets'!J55,"")</f>
        <v>CNPE</v>
      </c>
      <c r="K55" s="4" t="str">
        <f>IF('Suivi Projets'!L55&lt;&gt;"",'Suivi Projets'!L55,"")</f>
        <v/>
      </c>
      <c r="L55" s="4" t="str">
        <f>IF('Suivi Projets'!M55&lt;&gt;"",'Suivi Projets'!M55,"")</f>
        <v/>
      </c>
      <c r="M55" s="4" t="str">
        <f>IF('Suivi Projets'!N55&lt;&gt;"",'Suivi Projets'!N55,"")</f>
        <v/>
      </c>
      <c r="N55" s="4" t="str">
        <f>IF('Suivi Projets'!O55&lt;&gt;"",'Suivi Projets'!O55,"")</f>
        <v/>
      </c>
      <c r="O55" s="4" t="str">
        <f>IF('Suivi Projets'!P55&lt;&gt;"",'Suivi Projets'!P55,"")</f>
        <v/>
      </c>
      <c r="P55" s="5" t="str">
        <f>IF('Suivi Projets'!Q55&lt;&gt;"",'Suivi Projets'!Q55,"")</f>
        <v>Cadre</v>
      </c>
      <c r="Q55" s="94" t="str">
        <f>IF('Suivi Projets'!R55&lt;&gt;"",'Suivi Projets'!R55,"")</f>
        <v>CDIC</v>
      </c>
      <c r="R55" s="104" t="str">
        <f>IF('Suivi Commandes'!F55&lt;&gt;"",'Suivi Commandes'!F55,"")</f>
        <v/>
      </c>
      <c r="S55" s="9" t="str">
        <f>IF('Suivi Commandes'!G55&lt;&gt;"",'Suivi Commandes'!G55,"")</f>
        <v/>
      </c>
      <c r="T55" s="28" t="str">
        <f ca="1">IF('Suivi Commandes'!H55&lt;&gt;"",'Suivi Commandes'!H55,"")</f>
        <v/>
      </c>
      <c r="U55" s="106">
        <f>IF('Suivi Contrat'!H55&lt;&gt;"",'Suivi Contrat'!H55,"")</f>
        <v>43206</v>
      </c>
      <c r="V55" s="5">
        <f>IF('Suivi Contrat'!I55&lt;&gt;"",'Suivi Contrat'!I55,"")</f>
        <v>43392</v>
      </c>
      <c r="W55" s="359">
        <f ca="1">IF('Suivi Contrat'!J55&lt;&gt;"",IF('Suivi Contrat'!J55&lt;&gt;"",'Suivi Contrat'!J55,""),"")</f>
        <v>0</v>
      </c>
      <c r="X55" s="5" t="str">
        <f>IF('Suivi Contrat'!K55&lt;&gt;"",'Suivi Contrat'!K55,"")</f>
        <v>oui</v>
      </c>
      <c r="Y55" s="5">
        <f>IF('Suivi Contrat'!L55&lt;&gt;"",'Suivi Contrat'!L55,"")</f>
        <v>43419</v>
      </c>
      <c r="Z55" s="359" t="str">
        <f ca="1">IF('Suivi Contrat'!M55&lt;&gt;"",'Suivi Contrat'!M55,"")</f>
        <v/>
      </c>
      <c r="AA55" s="5" t="str">
        <f>IF('Suivi Contrat'!N55&lt;&gt;"",'Suivi Contrat'!N55,"")</f>
        <v/>
      </c>
      <c r="AB55" s="359" t="str">
        <f ca="1">IF('Suivi Contrat'!O55&lt;&gt;"",'Suivi Contrat'!O55,"")</f>
        <v/>
      </c>
      <c r="AC55" s="117" t="str">
        <f>IF('Suivi Contrat'!P55&lt;&gt;"",'Suivi Contrat'!P55,"")</f>
        <v>En attente commande</v>
      </c>
      <c r="AD55" s="106" t="str">
        <f>IF('Suivi Paies'!F55&lt;&gt;"",'Suivi Paies'!F55,"")</f>
        <v/>
      </c>
      <c r="AE55" s="25" t="str">
        <f>IF('Suivi Paies'!G55&lt;&gt;"",'Suivi Paies'!G55,"")</f>
        <v/>
      </c>
      <c r="AF55" s="25" t="str">
        <f>IF('Suivi Paies'!H55&lt;&gt;"",'Suivi Paies'!H55,"")</f>
        <v/>
      </c>
      <c r="AG55" s="25" t="str">
        <f>IF('Suivi Paies'!I55&lt;&gt;"",'Suivi Paies'!I55,"")</f>
        <v/>
      </c>
      <c r="AH55" s="25" t="str">
        <f>IF('Suivi Paies'!J55&lt;&gt;"",'Suivi Paies'!J55,"")</f>
        <v/>
      </c>
      <c r="AI55" s="16" t="str">
        <f>IF('Suivi Paies'!K55&lt;&gt;"",'Suivi Paies'!K55,"")</f>
        <v/>
      </c>
      <c r="AJ55" s="4" t="str">
        <f>IF('Suivi Paies'!L55&lt;&gt;"",'Suivi Paies'!L55,"")</f>
        <v/>
      </c>
      <c r="AK55" s="4" t="str">
        <f>IF('Suivi Paies'!M55&lt;&gt;"",'Suivi Paies'!M55,"")</f>
        <v/>
      </c>
      <c r="AL55" s="4" t="str">
        <f ca="1">IF('Suivi Paies'!N55&lt;&gt;"",'Suivi Paies'!N55,"")</f>
        <v>oui</v>
      </c>
      <c r="AM55" s="4" t="str">
        <f ca="1">IF('Suivi Paies'!O55&lt;&gt;"",'Suivi Paies'!O55,"")</f>
        <v>non</v>
      </c>
      <c r="AN55" s="6" t="str">
        <f>IF('Suivi Paies'!P55&lt;&gt;"",'Suivi Paies'!P55,"")</f>
        <v/>
      </c>
      <c r="AO55" s="6" t="str">
        <f>IF('Suivi Paies'!Q55&lt;&gt;"",'Suivi Paies'!Q55,"")</f>
        <v/>
      </c>
      <c r="AP55" s="17" t="str">
        <f>IF('Suivi Paies'!R55&lt;&gt;"",'Suivi Paies'!R55,"")</f>
        <v/>
      </c>
      <c r="AQ55" s="107" t="str">
        <f>IF('Suivi Paies'!S55&lt;&gt;"",'Suivi Paies'!S55,"")</f>
        <v>X</v>
      </c>
      <c r="AR55" s="97" t="str">
        <f>IF('Suivi Consultants'!F55&lt;&gt;"",'Suivi Consultants'!F55,"")</f>
        <v>miente12@gmail.com</v>
      </c>
      <c r="AS55" s="19" t="str">
        <f>IF('Suivi Consultants'!G55&lt;&gt;"",'Suivi Consultants'!G55,"")</f>
        <v/>
      </c>
    </row>
    <row r="56" spans="1:45" ht="16.149999999999999" customHeight="1" x14ac:dyDescent="0.35">
      <c r="A56" s="77" t="s">
        <v>25</v>
      </c>
      <c r="B56" s="53"/>
      <c r="C56" s="53"/>
      <c r="D56" s="45"/>
      <c r="E56" s="76">
        <v>1</v>
      </c>
      <c r="F56" s="49">
        <f>IF('Suivi Projets'!F56&lt;&gt;"",'Suivi Projets'!F56,"")</f>
        <v>171207</v>
      </c>
      <c r="G56" s="4" t="str">
        <f>IF('Suivi Projets'!G56&lt;&gt;"",'Suivi Projets'!G56,"")</f>
        <v>Coordinateur Etudes</v>
      </c>
      <c r="H56" s="4" t="str">
        <f>IF('Suivi Projets'!H56&lt;&gt;"",'Suivi Projets'!H56,"")</f>
        <v>CNIM UK</v>
      </c>
      <c r="I56" s="83" t="str">
        <f>IF('Suivi Projets'!I56&lt;&gt;"",'Suivi Projets'!I56,"")</f>
        <v/>
      </c>
      <c r="J56" s="4" t="str">
        <f>IF('Suivi Projets'!J56&lt;&gt;"",'Suivi Projets'!J56,"")</f>
        <v>Sittingbourne</v>
      </c>
      <c r="K56" s="4" t="str">
        <f>IF('Suivi Projets'!L56&lt;&gt;"",'Suivi Projets'!L56,"")</f>
        <v/>
      </c>
      <c r="L56" s="4" t="str">
        <f>IF('Suivi Projets'!M56&lt;&gt;"",'Suivi Projets'!M56,"")</f>
        <v/>
      </c>
      <c r="M56" s="4" t="str">
        <f>IF('Suivi Projets'!N56&lt;&gt;"",'Suivi Projets'!N56,"")</f>
        <v/>
      </c>
      <c r="N56" s="4" t="str">
        <f>IF('Suivi Projets'!O56&lt;&gt;"",'Suivi Projets'!O56,"")</f>
        <v/>
      </c>
      <c r="O56" s="4" t="str">
        <f>IF('Suivi Projets'!P56&lt;&gt;"",'Suivi Projets'!P56,"")</f>
        <v/>
      </c>
      <c r="P56" s="5" t="str">
        <f>IF('Suivi Projets'!Q56&lt;&gt;"",'Suivi Projets'!Q56,"")</f>
        <v>Cadre</v>
      </c>
      <c r="Q56" s="94" t="str">
        <f>IF('Suivi Projets'!R56&lt;&gt;"",'Suivi Projets'!R56,"")</f>
        <v>CDIC</v>
      </c>
      <c r="R56" s="104" t="str">
        <f>IF('Suivi Commandes'!F56&lt;&gt;"",'Suivi Commandes'!F56,"")</f>
        <v/>
      </c>
      <c r="S56" s="9" t="str">
        <f>IF('Suivi Commandes'!G56&lt;&gt;"",'Suivi Commandes'!G56,"")</f>
        <v/>
      </c>
      <c r="T56" s="28" t="str">
        <f ca="1">IF('Suivi Commandes'!H56&lt;&gt;"",'Suivi Commandes'!H56,"")</f>
        <v/>
      </c>
      <c r="U56" s="106">
        <f>IF('Suivi Contrat'!H56&lt;&gt;"",'Suivi Contrat'!H56,"")</f>
        <v>43115</v>
      </c>
      <c r="V56" s="5">
        <f>IF('Suivi Contrat'!I56&lt;&gt;"",'Suivi Contrat'!I56,"")</f>
        <v>43524</v>
      </c>
      <c r="W56" s="359">
        <f ca="1">IF('Suivi Contrat'!J56&lt;&gt;"",IF('Suivi Contrat'!J56&lt;&gt;"",'Suivi Contrat'!J56,""),"")</f>
        <v>0</v>
      </c>
      <c r="X56" s="5" t="str">
        <f>IF('Suivi Contrat'!K56&lt;&gt;"",'Suivi Contrat'!K56,"")</f>
        <v>oui</v>
      </c>
      <c r="Y56" s="5" t="str">
        <f>IF('Suivi Contrat'!L56&lt;&gt;"",'Suivi Contrat'!L56,"")</f>
        <v/>
      </c>
      <c r="Z56" s="359" t="str">
        <f ca="1">IF('Suivi Contrat'!M56&lt;&gt;"",'Suivi Contrat'!M56,"")</f>
        <v/>
      </c>
      <c r="AA56" s="5" t="str">
        <f>IF('Suivi Contrat'!N56&lt;&gt;"",'Suivi Contrat'!N56,"")</f>
        <v/>
      </c>
      <c r="AB56" s="359" t="str">
        <f ca="1">IF('Suivi Contrat'!O56&lt;&gt;"",'Suivi Contrat'!O56,"")</f>
        <v/>
      </c>
      <c r="AC56" s="117" t="str">
        <f>IF('Suivi Contrat'!P56&lt;&gt;"",'Suivi Contrat'!P56,"")</f>
        <v>procédure ok</v>
      </c>
      <c r="AD56" s="106" t="str">
        <f>IF('Suivi Paies'!F56&lt;&gt;"",'Suivi Paies'!F56,"")</f>
        <v/>
      </c>
      <c r="AE56" s="4" t="str">
        <f>IF('Suivi Paies'!G56&lt;&gt;"",'Suivi Paies'!G56,"")</f>
        <v/>
      </c>
      <c r="AF56" s="4" t="str">
        <f>IF('Suivi Paies'!H56&lt;&gt;"",'Suivi Paies'!H56,"")</f>
        <v/>
      </c>
      <c r="AG56" s="4" t="str">
        <f>IF('Suivi Paies'!I56&lt;&gt;"",'Suivi Paies'!I56,"")</f>
        <v/>
      </c>
      <c r="AH56" s="4" t="str">
        <f>IF('Suivi Paies'!J56&lt;&gt;"",'Suivi Paies'!J56,"")</f>
        <v/>
      </c>
      <c r="AI56" s="16" t="str">
        <f>IF('Suivi Paies'!K56&lt;&gt;"",'Suivi Paies'!K56,"")</f>
        <v/>
      </c>
      <c r="AJ56" s="4" t="str">
        <f>IF('Suivi Paies'!L56&lt;&gt;"",'Suivi Paies'!L56,"")</f>
        <v/>
      </c>
      <c r="AK56" s="4" t="str">
        <f>IF('Suivi Paies'!M56&lt;&gt;"",'Suivi Paies'!M56,"")</f>
        <v/>
      </c>
      <c r="AL56" s="4" t="str">
        <f ca="1">IF('Suivi Paies'!N56&lt;&gt;"",'Suivi Paies'!N56,"")</f>
        <v>oui</v>
      </c>
      <c r="AM56" s="4" t="str">
        <f ca="1">IF('Suivi Paies'!O56&lt;&gt;"",'Suivi Paies'!O56,"")</f>
        <v>non</v>
      </c>
      <c r="AN56" s="6" t="str">
        <f>IF('Suivi Paies'!P56&lt;&gt;"",'Suivi Paies'!P56,"")</f>
        <v/>
      </c>
      <c r="AO56" s="6" t="str">
        <f>IF('Suivi Paies'!Q56&lt;&gt;"",'Suivi Paies'!Q56,"")</f>
        <v/>
      </c>
      <c r="AP56" s="17" t="str">
        <f>IF('Suivi Paies'!R56&lt;&gt;"",'Suivi Paies'!R56,"")</f>
        <v/>
      </c>
      <c r="AQ56" s="107" t="str">
        <f>IF('Suivi Paies'!S56&lt;&gt;"",'Suivi Paies'!S56,"")</f>
        <v>X</v>
      </c>
      <c r="AR56" s="97" t="str">
        <f>IF('Suivi Consultants'!F56&lt;&gt;"",'Suivi Consultants'!F56,"")</f>
        <v/>
      </c>
      <c r="AS56" s="19" t="str">
        <f>IF('Suivi Consultants'!G56&lt;&gt;"",'Suivi Consultants'!G56,"")</f>
        <v/>
      </c>
    </row>
    <row r="57" spans="1:45" ht="16.149999999999999" customHeight="1" x14ac:dyDescent="0.35">
      <c r="A57" s="73" t="s">
        <v>256</v>
      </c>
      <c r="B57" s="53"/>
      <c r="C57" s="53"/>
      <c r="D57" s="59">
        <v>1</v>
      </c>
      <c r="E57" s="56"/>
      <c r="F57" s="49">
        <f>IF('Suivi Projets'!F57&lt;&gt;"",'Suivi Projets'!F57,"")</f>
        <v>1806062</v>
      </c>
      <c r="G57" s="83" t="str">
        <f>IF('Suivi Projets'!G57&lt;&gt;"",'Suivi Projets'!G57,"")</f>
        <v/>
      </c>
      <c r="H57" s="4" t="str">
        <f>IF('Suivi Projets'!H57&lt;&gt;"",'Suivi Projets'!H57,"")</f>
        <v>CLEMESSY</v>
      </c>
      <c r="I57" s="83" t="str">
        <f>IF('Suivi Projets'!I57&lt;&gt;"",'Suivi Projets'!I57,"")</f>
        <v/>
      </c>
      <c r="J57" s="4" t="str">
        <f>IF('Suivi Projets'!J57&lt;&gt;"",'Suivi Projets'!J57,"")</f>
        <v>CNPE Tricastin</v>
      </c>
      <c r="K57" s="4" t="str">
        <f>IF('Suivi Projets'!L57&lt;&gt;"",'Suivi Projets'!L57,"")</f>
        <v/>
      </c>
      <c r="L57" s="4" t="str">
        <f>IF('Suivi Projets'!M57&lt;&gt;"",'Suivi Projets'!M57,"")</f>
        <v/>
      </c>
      <c r="M57" s="4" t="str">
        <f>IF('Suivi Projets'!N57&lt;&gt;"",'Suivi Projets'!N57,"")</f>
        <v/>
      </c>
      <c r="N57" s="4" t="str">
        <f>IF('Suivi Projets'!O57&lt;&gt;"",'Suivi Projets'!O57,"")</f>
        <v/>
      </c>
      <c r="O57" s="4" t="str">
        <f>IF('Suivi Projets'!P57&lt;&gt;"",'Suivi Projets'!P57,"")</f>
        <v/>
      </c>
      <c r="P57" s="5" t="str">
        <f>IF('Suivi Projets'!Q57&lt;&gt;"",'Suivi Projets'!Q57,"")</f>
        <v>Cadre</v>
      </c>
      <c r="Q57" s="94" t="str">
        <f>IF('Suivi Projets'!R57&lt;&gt;"",'Suivi Projets'!R57,"")</f>
        <v>CDIC</v>
      </c>
      <c r="R57" s="104" t="str">
        <f>IF('Suivi Commandes'!F57&lt;&gt;"",'Suivi Commandes'!F57,"")</f>
        <v/>
      </c>
      <c r="S57" s="9" t="str">
        <f>IF('Suivi Commandes'!G57&lt;&gt;"",'Suivi Commandes'!G57,"")</f>
        <v/>
      </c>
      <c r="T57" s="28" t="str">
        <f ca="1">IF('Suivi Commandes'!H57&lt;&gt;"",'Suivi Commandes'!H57,"")</f>
        <v/>
      </c>
      <c r="U57" s="106">
        <f>IF('Suivi Contrat'!H57&lt;&gt;"",'Suivi Contrat'!H57,"")</f>
        <v>43290</v>
      </c>
      <c r="V57" s="5">
        <f>IF('Suivi Contrat'!I57&lt;&gt;"",'Suivi Contrat'!I57,"")</f>
        <v>43524</v>
      </c>
      <c r="W57" s="359">
        <f ca="1">IF('Suivi Contrat'!J57&lt;&gt;"",IF('Suivi Contrat'!J57&lt;&gt;"",'Suivi Contrat'!J57,""),"")</f>
        <v>0</v>
      </c>
      <c r="X57" s="5" t="str">
        <f>IF('Suivi Contrat'!K57&lt;&gt;"",'Suivi Contrat'!K57,"")</f>
        <v>non</v>
      </c>
      <c r="Y57" s="5">
        <f>IF('Suivi Contrat'!L57&lt;&gt;"",'Suivi Contrat'!L57,"")</f>
        <v>43407</v>
      </c>
      <c r="Z57" s="359" t="str">
        <f ca="1">IF('Suivi Contrat'!M57&lt;&gt;"",'Suivi Contrat'!M57,"")</f>
        <v/>
      </c>
      <c r="AA57" s="5" t="str">
        <f>IF('Suivi Contrat'!N57&lt;&gt;"",'Suivi Contrat'!N57,"")</f>
        <v/>
      </c>
      <c r="AB57" s="359" t="str">
        <f ca="1">IF('Suivi Contrat'!O57&lt;&gt;"",'Suivi Contrat'!O57,"")</f>
        <v/>
      </c>
      <c r="AC57" s="117" t="str">
        <f>IF('Suivi Contrat'!P57&lt;&gt;"",'Suivi Contrat'!P57,"")</f>
        <v/>
      </c>
      <c r="AD57" s="106" t="str">
        <f>IF('Suivi Paies'!F57&lt;&gt;"",'Suivi Paies'!F57,"")</f>
        <v/>
      </c>
      <c r="AE57" s="4" t="str">
        <f>IF('Suivi Paies'!G57&lt;&gt;"",'Suivi Paies'!G57,"")</f>
        <v/>
      </c>
      <c r="AF57" s="4" t="str">
        <f>IF('Suivi Paies'!H57&lt;&gt;"",'Suivi Paies'!H57,"")</f>
        <v/>
      </c>
      <c r="AG57" s="4" t="str">
        <f>IF('Suivi Paies'!I57&lt;&gt;"",'Suivi Paies'!I57,"")</f>
        <v/>
      </c>
      <c r="AH57" s="4" t="str">
        <f>IF('Suivi Paies'!J57&lt;&gt;"",'Suivi Paies'!J57,"")</f>
        <v/>
      </c>
      <c r="AI57" s="16" t="str">
        <f>IF('Suivi Paies'!K57&lt;&gt;"",'Suivi Paies'!K57,"")</f>
        <v/>
      </c>
      <c r="AJ57" s="4" t="str">
        <f>IF('Suivi Paies'!L57&lt;&gt;"",'Suivi Paies'!L57,"")</f>
        <v/>
      </c>
      <c r="AK57" s="4" t="str">
        <f>IF('Suivi Paies'!M57&lt;&gt;"",'Suivi Paies'!M57,"")</f>
        <v/>
      </c>
      <c r="AL57" s="4" t="str">
        <f ca="1">IF('Suivi Paies'!N57&lt;&gt;"",'Suivi Paies'!N57,"")</f>
        <v>oui</v>
      </c>
      <c r="AM57" s="4" t="str">
        <f ca="1">IF('Suivi Paies'!O57&lt;&gt;"",'Suivi Paies'!O57,"")</f>
        <v>non</v>
      </c>
      <c r="AN57" s="6" t="str">
        <f>IF('Suivi Paies'!P57&lt;&gt;"",'Suivi Paies'!P57,"")</f>
        <v/>
      </c>
      <c r="AO57" s="6" t="str">
        <f>IF('Suivi Paies'!Q57&lt;&gt;"",'Suivi Paies'!Q57,"")</f>
        <v/>
      </c>
      <c r="AP57" s="17" t="str">
        <f>IF('Suivi Paies'!R57&lt;&gt;"",'Suivi Paies'!R57,"")</f>
        <v/>
      </c>
      <c r="AQ57" s="107" t="str">
        <f>IF('Suivi Paies'!S57&lt;&gt;"",'Suivi Paies'!S57,"")</f>
        <v/>
      </c>
      <c r="AR57" s="97" t="str">
        <f>IF('Suivi Consultants'!F57&lt;&gt;"",'Suivi Consultants'!F57,"")</f>
        <v>Oualid.mekkid@yahoo.fr</v>
      </c>
      <c r="AS57" s="19" t="str">
        <f>IF('Suivi Consultants'!G57&lt;&gt;"",'Suivi Consultants'!G57,"")</f>
        <v/>
      </c>
    </row>
    <row r="58" spans="1:45" x14ac:dyDescent="0.35">
      <c r="A58" s="67" t="s">
        <v>74</v>
      </c>
      <c r="B58" s="61">
        <v>1</v>
      </c>
      <c r="C58" s="53"/>
      <c r="D58" s="45"/>
      <c r="E58" s="56"/>
      <c r="F58" s="43">
        <f>IF('Suivi Projets'!F58&lt;&gt;"",'Suivi Projets'!F58,"")</f>
        <v>1605020</v>
      </c>
      <c r="G58" s="3" t="str">
        <f>IF('Suivi Projets'!G58&lt;&gt;"",'Suivi Projets'!G58,"")</f>
        <v>Ingénieur HSE</v>
      </c>
      <c r="H58" s="3" t="str">
        <f>IF('Suivi Projets'!H58&lt;&gt;"",'Suivi Projets'!H58,"")</f>
        <v>SCHNEIDER</v>
      </c>
      <c r="I58" s="10" t="str">
        <f>IF('Suivi Projets'!I58&lt;&gt;"",'Suivi Projets'!I58,"")</f>
        <v>PROJET HSE</v>
      </c>
      <c r="J58" s="8" t="str">
        <f>IF('Suivi Projets'!J58&lt;&gt;"",'Suivi Projets'!J58,"")</f>
        <v>Grenoble</v>
      </c>
      <c r="K58" s="8" t="str">
        <f>IF('Suivi Projets'!L58&lt;&gt;"",'Suivi Projets'!L58,"")</f>
        <v/>
      </c>
      <c r="L58" s="8" t="str">
        <f>IF('Suivi Projets'!M58&lt;&gt;"",'Suivi Projets'!M58,"")</f>
        <v/>
      </c>
      <c r="M58" s="8" t="str">
        <f>IF('Suivi Projets'!N58&lt;&gt;"",'Suivi Projets'!N58,"")</f>
        <v/>
      </c>
      <c r="N58" s="8" t="str">
        <f>IF('Suivi Projets'!O58&lt;&gt;"",'Suivi Projets'!O58,"")</f>
        <v/>
      </c>
      <c r="O58" s="8" t="str">
        <f>IF('Suivi Projets'!P58&lt;&gt;"",'Suivi Projets'!P58,"")</f>
        <v/>
      </c>
      <c r="P58" s="3" t="str">
        <f>IF('Suivi Projets'!Q58&lt;&gt;"",'Suivi Projets'!Q58,"")</f>
        <v>Cadre</v>
      </c>
      <c r="Q58" s="94" t="str">
        <f>IF('Suivi Projets'!R58&lt;&gt;"",'Suivi Projets'!R58,"")</f>
        <v>CDIC</v>
      </c>
      <c r="R58" s="104" t="str">
        <f>IF('Suivi Commandes'!F58&lt;&gt;"",'Suivi Commandes'!F58,"")</f>
        <v/>
      </c>
      <c r="S58" s="9" t="str">
        <f>IF('Suivi Commandes'!G58&lt;&gt;"",'Suivi Commandes'!G58,"")</f>
        <v/>
      </c>
      <c r="T58" s="28" t="str">
        <f ca="1">IF('Suivi Commandes'!H58&lt;&gt;"",'Suivi Commandes'!H58,"")</f>
        <v/>
      </c>
      <c r="U58" s="104">
        <f>IF('Suivi Contrat'!H58&lt;&gt;"",'Suivi Contrat'!H58,"")</f>
        <v>42522</v>
      </c>
      <c r="V58" s="9">
        <f>IF('Suivi Contrat'!I58&lt;&gt;"",'Suivi Contrat'!I58,"")</f>
        <v>43462</v>
      </c>
      <c r="W58" s="358">
        <f ca="1">IF('Suivi Contrat'!J58&lt;&gt;"",IF('Suivi Contrat'!J58&lt;&gt;"",'Suivi Contrat'!J58,""),"")</f>
        <v>0</v>
      </c>
      <c r="X58" s="9" t="str">
        <f>IF('Suivi Contrat'!K58&lt;&gt;"",'Suivi Contrat'!K58,"")</f>
        <v>oui</v>
      </c>
      <c r="Y58" s="9">
        <f>IF('Suivi Contrat'!L58&lt;&gt;"",'Suivi Contrat'!L58,"")</f>
        <v>42643</v>
      </c>
      <c r="Z58" s="358" t="str">
        <f ca="1">IF('Suivi Contrat'!M58&lt;&gt;"",'Suivi Contrat'!M58,"")</f>
        <v/>
      </c>
      <c r="AA58" s="9" t="str">
        <f>IF('Suivi Contrat'!N58&lt;&gt;"",'Suivi Contrat'!N58,"")</f>
        <v/>
      </c>
      <c r="AB58" s="358" t="str">
        <f ca="1">IF('Suivi Contrat'!O58&lt;&gt;"",'Suivi Contrat'!O58,"")</f>
        <v/>
      </c>
      <c r="AC58" s="118" t="str">
        <f>IF('Suivi Contrat'!P58&lt;&gt;"",'Suivi Contrat'!P58,"")</f>
        <v>procédure ok</v>
      </c>
      <c r="AD58" s="109" t="str">
        <f>IF('Suivi Paies'!F58&lt;&gt;"",'Suivi Paies'!F58,"")</f>
        <v/>
      </c>
      <c r="AE58" s="4" t="str">
        <f>IF('Suivi Paies'!G58&lt;&gt;"",'Suivi Paies'!G58,"")</f>
        <v/>
      </c>
      <c r="AF58" s="4" t="str">
        <f>IF('Suivi Paies'!H58&lt;&gt;"",'Suivi Paies'!H58,"")</f>
        <v/>
      </c>
      <c r="AG58" s="4" t="str">
        <f>IF('Suivi Paies'!I58&lt;&gt;"",'Suivi Paies'!I58,"")</f>
        <v/>
      </c>
      <c r="AH58" s="4" t="str">
        <f>IF('Suivi Paies'!J58&lt;&gt;"",'Suivi Paies'!J58,"")</f>
        <v/>
      </c>
      <c r="AI58" s="4" t="str">
        <f>IF('Suivi Paies'!K58&lt;&gt;"",'Suivi Paies'!K58,"")</f>
        <v/>
      </c>
      <c r="AJ58" s="4" t="str">
        <f>IF('Suivi Paies'!L58&lt;&gt;"",'Suivi Paies'!L58,"")</f>
        <v/>
      </c>
      <c r="AK58" s="4" t="str">
        <f>IF('Suivi Paies'!M58&lt;&gt;"",'Suivi Paies'!M58,"")</f>
        <v/>
      </c>
      <c r="AL58" s="4" t="str">
        <f ca="1">IF('Suivi Paies'!N58&lt;&gt;"",'Suivi Paies'!N58,"")</f>
        <v>oui</v>
      </c>
      <c r="AM58" s="4" t="str">
        <f ca="1">IF('Suivi Paies'!O58&lt;&gt;"",'Suivi Paies'!O58,"")</f>
        <v>oui</v>
      </c>
      <c r="AN58" s="22" t="str">
        <f>IF('Suivi Paies'!P58&lt;&gt;"",'Suivi Paies'!P58,"")</f>
        <v/>
      </c>
      <c r="AO58" s="22" t="str">
        <f>IF('Suivi Paies'!Q58&lt;&gt;"",'Suivi Paies'!Q58,"")</f>
        <v/>
      </c>
      <c r="AP58" s="12" t="str">
        <f>IF('Suivi Paies'!R58&lt;&gt;"",'Suivi Paies'!R58,"")</f>
        <v/>
      </c>
      <c r="AQ58" s="105" t="str">
        <f>IF('Suivi Paies'!S58&lt;&gt;"",'Suivi Paies'!S58,"")</f>
        <v/>
      </c>
      <c r="AR58" s="96" t="str">
        <f>IF('Suivi Consultants'!F58&lt;&gt;"",'Suivi Consultants'!F58,"")</f>
        <v>ifmonterob@gmail.com</v>
      </c>
      <c r="AS58" s="14" t="str">
        <f>IF('Suivi Consultants'!G58&lt;&gt;"",'Suivi Consultants'!G58,"")</f>
        <v/>
      </c>
    </row>
    <row r="59" spans="1:45" ht="16.149999999999999" customHeight="1" x14ac:dyDescent="0.35">
      <c r="A59" s="88" t="s">
        <v>119</v>
      </c>
      <c r="B59" s="61">
        <v>1</v>
      </c>
      <c r="C59" s="53"/>
      <c r="D59" s="45"/>
      <c r="E59" s="56"/>
      <c r="F59" s="82" t="str">
        <f>IF('Suivi Projets'!F59&lt;&gt;"",'Suivi Projets'!F59,"")</f>
        <v/>
      </c>
      <c r="G59" s="3" t="str">
        <f>IF('Suivi Projets'!G59&lt;&gt;"",'Suivi Projets'!G59,"")</f>
        <v>QA/QC Manager</v>
      </c>
      <c r="H59" s="3" t="str">
        <f>IF('Suivi Projets'!H59&lt;&gt;"",'Suivi Projets'!H59,"")</f>
        <v>TOTAL SA</v>
      </c>
      <c r="I59" s="3" t="str">
        <f>IF('Suivi Projets'!I59&lt;&gt;"",'Suivi Projets'!I59,"")</f>
        <v>ABSHERON</v>
      </c>
      <c r="J59" s="3" t="str">
        <f>IF('Suivi Projets'!J59&lt;&gt;"",'Suivi Projets'!J59,"")</f>
        <v>La Défense</v>
      </c>
      <c r="K59" s="3" t="str">
        <f>IF('Suivi Projets'!L59&lt;&gt;"",'Suivi Projets'!L59,"")</f>
        <v/>
      </c>
      <c r="L59" s="3" t="str">
        <f>IF('Suivi Projets'!M59&lt;&gt;"",'Suivi Projets'!M59,"")</f>
        <v/>
      </c>
      <c r="M59" s="3" t="str">
        <f>IF('Suivi Projets'!N59&lt;&gt;"",'Suivi Projets'!N59,"")</f>
        <v/>
      </c>
      <c r="N59" s="3" t="str">
        <f>IF('Suivi Projets'!O59&lt;&gt;"",'Suivi Projets'!O59,"")</f>
        <v/>
      </c>
      <c r="O59" s="3" t="str">
        <f>IF('Suivi Projets'!P59&lt;&gt;"",'Suivi Projets'!P59,"")</f>
        <v/>
      </c>
      <c r="P59" s="3" t="str">
        <f>IF('Suivi Projets'!Q59&lt;&gt;"",'Suivi Projets'!Q59,"")</f>
        <v>Cadre</v>
      </c>
      <c r="Q59" s="94" t="str">
        <f>IF('Suivi Projets'!R59&lt;&gt;"",'Suivi Projets'!R59,"")</f>
        <v>SST</v>
      </c>
      <c r="R59" s="104" t="str">
        <f>IF('Suivi Commandes'!F59&lt;&gt;"",'Suivi Commandes'!F59,"")</f>
        <v/>
      </c>
      <c r="S59" s="9" t="str">
        <f>IF('Suivi Commandes'!G59&lt;&gt;"",'Suivi Commandes'!G59,"")</f>
        <v/>
      </c>
      <c r="T59" s="28" t="str">
        <f ca="1">IF('Suivi Commandes'!H59&lt;&gt;"",'Suivi Commandes'!H59,"")</f>
        <v/>
      </c>
      <c r="U59" s="104">
        <f>IF('Suivi Contrat'!H59&lt;&gt;"",'Suivi Contrat'!H59,"")</f>
        <v>42800</v>
      </c>
      <c r="V59" s="9">
        <f>IF('Suivi Contrat'!I59&lt;&gt;"",'Suivi Contrat'!I59,"")</f>
        <v>43465</v>
      </c>
      <c r="W59" s="358">
        <f ca="1">IF('Suivi Contrat'!J59&lt;&gt;"",IF('Suivi Contrat'!J59&lt;&gt;"",'Suivi Contrat'!J59,""),"")</f>
        <v>1</v>
      </c>
      <c r="X59" s="3" t="str">
        <f>IF('Suivi Contrat'!K59&lt;&gt;"",'Suivi Contrat'!K59,"")</f>
        <v/>
      </c>
      <c r="Y59" s="3" t="str">
        <f>IF('Suivi Contrat'!L59&lt;&gt;"",'Suivi Contrat'!L59,"")</f>
        <v/>
      </c>
      <c r="Z59" s="358" t="str">
        <f ca="1">IF('Suivi Contrat'!M59&lt;&gt;"",'Suivi Contrat'!M59,"")</f>
        <v/>
      </c>
      <c r="AA59" s="3" t="str">
        <f>IF('Suivi Contrat'!N59&lt;&gt;"",'Suivi Contrat'!N59,"")</f>
        <v/>
      </c>
      <c r="AB59" s="358" t="str">
        <f ca="1">IF('Suivi Contrat'!O59&lt;&gt;"",'Suivi Contrat'!O59,"")</f>
        <v/>
      </c>
      <c r="AC59" s="28" t="str">
        <f>IF('Suivi Contrat'!P59&lt;&gt;"",'Suivi Contrat'!P59,"")</f>
        <v/>
      </c>
      <c r="AD59" s="2" t="str">
        <f>IF('Suivi Paies'!F59&lt;&gt;"",'Suivi Paies'!F59,"")</f>
        <v/>
      </c>
      <c r="AE59" s="3" t="str">
        <f>IF('Suivi Paies'!G59&lt;&gt;"",'Suivi Paies'!G59,"")</f>
        <v/>
      </c>
      <c r="AF59" s="3" t="str">
        <f>IF('Suivi Paies'!H59&lt;&gt;"",'Suivi Paies'!H59,"")</f>
        <v/>
      </c>
      <c r="AG59" s="3" t="str">
        <f>IF('Suivi Paies'!I59&lt;&gt;"",'Suivi Paies'!I59,"")</f>
        <v/>
      </c>
      <c r="AH59" s="3" t="str">
        <f>IF('Suivi Paies'!J59&lt;&gt;"",'Suivi Paies'!J59,"")</f>
        <v/>
      </c>
      <c r="AI59" s="3" t="str">
        <f>IF('Suivi Paies'!K59&lt;&gt;"",'Suivi Paies'!K59,"")</f>
        <v/>
      </c>
      <c r="AJ59" s="3" t="str">
        <f>IF('Suivi Paies'!L59&lt;&gt;"",'Suivi Paies'!L59,"")</f>
        <v/>
      </c>
      <c r="AK59" s="3" t="str">
        <f>IF('Suivi Paies'!M59&lt;&gt;"",'Suivi Paies'!M59,"")</f>
        <v/>
      </c>
      <c r="AL59" s="3" t="str">
        <f ca="1">IF('Suivi Paies'!N59&lt;&gt;"",'Suivi Paies'!N59,"")</f>
        <v>oui</v>
      </c>
      <c r="AM59" s="3" t="str">
        <f ca="1">IF('Suivi Paies'!O59&lt;&gt;"",'Suivi Paies'!O59,"")</f>
        <v>non</v>
      </c>
      <c r="AN59" s="3" t="str">
        <f>IF('Suivi Paies'!P59&lt;&gt;"",'Suivi Paies'!P59,"")</f>
        <v/>
      </c>
      <c r="AO59" s="27" t="str">
        <f>IF('Suivi Paies'!Q59&lt;&gt;"",'Suivi Paies'!Q59,"")</f>
        <v/>
      </c>
      <c r="AP59" s="3" t="str">
        <f>IF('Suivi Paies'!R59&lt;&gt;"",'Suivi Paies'!R59,"")</f>
        <v/>
      </c>
      <c r="AQ59" s="28" t="str">
        <f>IF('Suivi Paies'!S59&lt;&gt;"",'Suivi Paies'!S59,"")</f>
        <v/>
      </c>
      <c r="AR59" s="2" t="str">
        <f>IF('Suivi Consultants'!F59&lt;&gt;"",'Suivi Consultants'!F59,"")</f>
        <v/>
      </c>
      <c r="AS59" s="28" t="str">
        <f>IF('Suivi Consultants'!G59&lt;&gt;"",'Suivi Consultants'!G59,"")</f>
        <v/>
      </c>
    </row>
    <row r="60" spans="1:45" x14ac:dyDescent="0.35">
      <c r="A60" s="73" t="s">
        <v>210</v>
      </c>
      <c r="B60" s="53"/>
      <c r="C60" s="53"/>
      <c r="D60" s="59">
        <v>1</v>
      </c>
      <c r="E60" s="56"/>
      <c r="F60" s="81" t="str">
        <f>IF('Suivi Projets'!F60&lt;&gt;"",'Suivi Projets'!F60,"")</f>
        <v/>
      </c>
      <c r="G60" s="4" t="str">
        <f>IF('Suivi Projets'!G60&lt;&gt;"",'Suivi Projets'!G60,"")</f>
        <v>Ingénieur mécanicien</v>
      </c>
      <c r="H60" s="4" t="str">
        <f>IF('Suivi Projets'!H60&lt;&gt;"",'Suivi Projets'!H60,"")</f>
        <v>WESTINGHOUSE</v>
      </c>
      <c r="I60" s="4" t="str">
        <f>IF('Suivi Projets'!I60&lt;&gt;"",'Suivi Projets'!I60,"")</f>
        <v>DUS Essais</v>
      </c>
      <c r="J60" s="4" t="str">
        <f>IF('Suivi Projets'!J60&lt;&gt;"",'Suivi Projets'!J60,"")</f>
        <v>France</v>
      </c>
      <c r="K60" s="4" t="str">
        <f>IF('Suivi Projets'!L60&lt;&gt;"",'Suivi Projets'!L60,"")</f>
        <v/>
      </c>
      <c r="L60" s="4" t="str">
        <f>IF('Suivi Projets'!M60&lt;&gt;"",'Suivi Projets'!M60,"")</f>
        <v/>
      </c>
      <c r="M60" s="4" t="str">
        <f>IF('Suivi Projets'!N60&lt;&gt;"",'Suivi Projets'!N60,"")</f>
        <v/>
      </c>
      <c r="N60" s="4" t="str">
        <f>IF('Suivi Projets'!O60&lt;&gt;"",'Suivi Projets'!O60,"")</f>
        <v/>
      </c>
      <c r="O60" s="4" t="str">
        <f>IF('Suivi Projets'!P60&lt;&gt;"",'Suivi Projets'!P60,"")</f>
        <v/>
      </c>
      <c r="P60" s="5" t="str">
        <f>IF('Suivi Projets'!Q60&lt;&gt;"",'Suivi Projets'!Q60,"")</f>
        <v>Cadre</v>
      </c>
      <c r="Q60" s="94" t="str">
        <f>IF('Suivi Projets'!R60&lt;&gt;"",'Suivi Projets'!R60,"")</f>
        <v>CDIC</v>
      </c>
      <c r="R60" s="104" t="str">
        <f>IF('Suivi Commandes'!F60&lt;&gt;"",'Suivi Commandes'!F60,"")</f>
        <v/>
      </c>
      <c r="S60" s="9" t="str">
        <f>IF('Suivi Commandes'!G60&lt;&gt;"",'Suivi Commandes'!G60,"")</f>
        <v/>
      </c>
      <c r="T60" s="28" t="str">
        <f ca="1">IF('Suivi Commandes'!H60&lt;&gt;"",'Suivi Commandes'!H60,"")</f>
        <v/>
      </c>
      <c r="U60" s="106">
        <f>IF('Suivi Contrat'!H60&lt;&gt;"",'Suivi Contrat'!H60,"")</f>
        <v>43206</v>
      </c>
      <c r="V60" s="5">
        <f>IF('Suivi Contrat'!I60&lt;&gt;"",'Suivi Contrat'!I60,"")</f>
        <v>43392</v>
      </c>
      <c r="W60" s="359">
        <f ca="1">IF('Suivi Contrat'!J60&lt;&gt;"",IF('Suivi Contrat'!J60&lt;&gt;"",'Suivi Contrat'!J60,""),"")</f>
        <v>0</v>
      </c>
      <c r="X60" s="5" t="str">
        <f>IF('Suivi Contrat'!K60&lt;&gt;"",'Suivi Contrat'!K60,"")</f>
        <v>oui</v>
      </c>
      <c r="Y60" s="5">
        <f>IF('Suivi Contrat'!L60&lt;&gt;"",'Suivi Contrat'!L60,"")</f>
        <v>43419</v>
      </c>
      <c r="Z60" s="359" t="str">
        <f ca="1">IF('Suivi Contrat'!M60&lt;&gt;"",'Suivi Contrat'!M60,"")</f>
        <v/>
      </c>
      <c r="AA60" s="5" t="str">
        <f>IF('Suivi Contrat'!N60&lt;&gt;"",'Suivi Contrat'!N60,"")</f>
        <v/>
      </c>
      <c r="AB60" s="359" t="str">
        <f ca="1">IF('Suivi Contrat'!O60&lt;&gt;"",'Suivi Contrat'!O60,"")</f>
        <v/>
      </c>
      <c r="AC60" s="117" t="str">
        <f>IF('Suivi Contrat'!P60&lt;&gt;"",'Suivi Contrat'!P60,"")</f>
        <v>En attente commande</v>
      </c>
      <c r="AD60" s="106" t="str">
        <f>IF('Suivi Paies'!F60&lt;&gt;"",'Suivi Paies'!F60,"")</f>
        <v/>
      </c>
      <c r="AE60" s="25" t="str">
        <f>IF('Suivi Paies'!G60&lt;&gt;"",'Suivi Paies'!G60,"")</f>
        <v/>
      </c>
      <c r="AF60" s="25" t="str">
        <f>IF('Suivi Paies'!H60&lt;&gt;"",'Suivi Paies'!H60,"")</f>
        <v/>
      </c>
      <c r="AG60" s="25" t="str">
        <f>IF('Suivi Paies'!I60&lt;&gt;"",'Suivi Paies'!I60,"")</f>
        <v/>
      </c>
      <c r="AH60" s="25" t="str">
        <f>IF('Suivi Paies'!J60&lt;&gt;"",'Suivi Paies'!J60,"")</f>
        <v/>
      </c>
      <c r="AI60" s="16" t="str">
        <f>IF('Suivi Paies'!K60&lt;&gt;"",'Suivi Paies'!K60,"")</f>
        <v/>
      </c>
      <c r="AJ60" s="4" t="str">
        <f>IF('Suivi Paies'!L60&lt;&gt;"",'Suivi Paies'!L60,"")</f>
        <v/>
      </c>
      <c r="AK60" s="4" t="str">
        <f>IF('Suivi Paies'!M60&lt;&gt;"",'Suivi Paies'!M60,"")</f>
        <v/>
      </c>
      <c r="AL60" s="4" t="str">
        <f ca="1">IF('Suivi Paies'!N60&lt;&gt;"",'Suivi Paies'!N60,"")</f>
        <v>oui</v>
      </c>
      <c r="AM60" s="4" t="str">
        <f ca="1">IF('Suivi Paies'!O60&lt;&gt;"",'Suivi Paies'!O60,"")</f>
        <v>non</v>
      </c>
      <c r="AN60" s="6" t="str">
        <f>IF('Suivi Paies'!P60&lt;&gt;"",'Suivi Paies'!P60,"")</f>
        <v/>
      </c>
      <c r="AO60" s="6" t="str">
        <f>IF('Suivi Paies'!Q60&lt;&gt;"",'Suivi Paies'!Q60,"")</f>
        <v/>
      </c>
      <c r="AP60" s="17" t="str">
        <f>IF('Suivi Paies'!R60&lt;&gt;"",'Suivi Paies'!R60,"")</f>
        <v/>
      </c>
      <c r="AQ60" s="107" t="str">
        <f>IF('Suivi Paies'!S60&lt;&gt;"",'Suivi Paies'!S60,"")</f>
        <v>X</v>
      </c>
      <c r="AR60" s="97" t="str">
        <f>IF('Suivi Consultants'!F60&lt;&gt;"",'Suivi Consultants'!F60,"")</f>
        <v>octapereira@yahoo.fr</v>
      </c>
      <c r="AS60" s="19" t="str">
        <f>IF('Suivi Consultants'!G60&lt;&gt;"",'Suivi Consultants'!G60,"")</f>
        <v/>
      </c>
    </row>
    <row r="61" spans="1:45" x14ac:dyDescent="0.35">
      <c r="A61" s="67" t="s">
        <v>264</v>
      </c>
      <c r="B61" s="61">
        <v>1</v>
      </c>
      <c r="C61" s="53"/>
      <c r="D61" s="45"/>
      <c r="E61" s="56"/>
      <c r="F61" s="49">
        <f>IF('Suivi Projets'!F61&lt;&gt;"",'Suivi Projets'!F61,"")</f>
        <v>1806049</v>
      </c>
      <c r="G61" s="4" t="str">
        <f>IF('Suivi Projets'!G61&lt;&gt;"",'Suivi Projets'!G61,"")</f>
        <v>Installation manager</v>
      </c>
      <c r="H61" s="4" t="str">
        <f>IF('Suivi Projets'!H61&lt;&gt;"",'Suivi Projets'!H61,"")</f>
        <v xml:space="preserve">SCHNEIDER </v>
      </c>
      <c r="I61" s="4" t="str">
        <f>IF('Suivi Projets'!I61&lt;&gt;"",'Suivi Projets'!I61,"")</f>
        <v>CUMBERLAND</v>
      </c>
      <c r="J61" s="4" t="str">
        <f>IF('Suivi Projets'!J61&lt;&gt;"",'Suivi Projets'!J61,"")</f>
        <v>Grenoble</v>
      </c>
      <c r="K61" s="4" t="str">
        <f>IF('Suivi Projets'!L61&lt;&gt;"",'Suivi Projets'!L61,"")</f>
        <v/>
      </c>
      <c r="L61" s="4" t="str">
        <f>IF('Suivi Projets'!M61&lt;&gt;"",'Suivi Projets'!M61,"")</f>
        <v/>
      </c>
      <c r="M61" s="4" t="str">
        <f>IF('Suivi Projets'!N61&lt;&gt;"",'Suivi Projets'!N61,"")</f>
        <v/>
      </c>
      <c r="N61" s="4" t="str">
        <f>IF('Suivi Projets'!O61&lt;&gt;"",'Suivi Projets'!O61,"")</f>
        <v/>
      </c>
      <c r="O61" s="4" t="str">
        <f>IF('Suivi Projets'!P61&lt;&gt;"",'Suivi Projets'!P61,"")</f>
        <v/>
      </c>
      <c r="P61" s="4" t="str">
        <f>IF('Suivi Projets'!Q61&lt;&gt;"",'Suivi Projets'!Q61,"")</f>
        <v>Cadre</v>
      </c>
      <c r="Q61" s="101" t="str">
        <f>IF('Suivi Projets'!R61&lt;&gt;"",'Suivi Projets'!R61,"")</f>
        <v>CDIC</v>
      </c>
      <c r="R61" s="106" t="str">
        <f>IF('Suivi Commandes'!F61&lt;&gt;"",'Suivi Commandes'!F61,"")</f>
        <v/>
      </c>
      <c r="S61" s="5" t="str">
        <f>IF('Suivi Commandes'!G61&lt;&gt;"",'Suivi Commandes'!G61,"")</f>
        <v/>
      </c>
      <c r="T61" s="7" t="str">
        <f ca="1">IF('Suivi Commandes'!H61&lt;&gt;"",'Suivi Commandes'!H61,"")</f>
        <v/>
      </c>
      <c r="U61" s="106">
        <f>IF('Suivi Contrat'!H61&lt;&gt;"",'Suivi Contrat'!H61,"")</f>
        <v>43282</v>
      </c>
      <c r="V61" s="5">
        <f>IF('Suivi Contrat'!I61&lt;&gt;"",'Suivi Contrat'!I61,"")</f>
        <v>43585</v>
      </c>
      <c r="W61" s="359">
        <f ca="1">IF('Suivi Contrat'!J61&lt;&gt;"",IF('Suivi Contrat'!J61&lt;&gt;"",'Suivi Contrat'!J61,""),"")</f>
        <v>0</v>
      </c>
      <c r="X61" s="5" t="str">
        <f>IF('Suivi Contrat'!K61&lt;&gt;"",'Suivi Contrat'!K61,"")</f>
        <v>non</v>
      </c>
      <c r="Y61" s="5">
        <f>IF('Suivi Contrat'!L61&lt;&gt;"",'Suivi Contrat'!L61,"")</f>
        <v>43404</v>
      </c>
      <c r="Z61" s="359" t="str">
        <f ca="1">IF('Suivi Contrat'!M61&lt;&gt;"",'Suivi Contrat'!M61,"")</f>
        <v/>
      </c>
      <c r="AA61" s="5" t="str">
        <f>IF('Suivi Contrat'!N61&lt;&gt;"",'Suivi Contrat'!N61,"")</f>
        <v/>
      </c>
      <c r="AB61" s="359" t="str">
        <f ca="1">IF('Suivi Contrat'!O61&lt;&gt;"",'Suivi Contrat'!O61,"")</f>
        <v/>
      </c>
      <c r="AC61" s="7" t="str">
        <f>IF('Suivi Contrat'!P61&lt;&gt;"",'Suivi Contrat'!P61,"")</f>
        <v/>
      </c>
      <c r="AD61" s="15" t="str">
        <f>IF('Suivi Paies'!F61&lt;&gt;"",'Suivi Paies'!F61,"")</f>
        <v/>
      </c>
      <c r="AE61" s="4" t="str">
        <f>IF('Suivi Paies'!G61&lt;&gt;"",'Suivi Paies'!G61,"")</f>
        <v/>
      </c>
      <c r="AF61" s="4" t="str">
        <f>IF('Suivi Paies'!H61&lt;&gt;"",'Suivi Paies'!H61,"")</f>
        <v/>
      </c>
      <c r="AG61" s="4" t="str">
        <f>IF('Suivi Paies'!I61&lt;&gt;"",'Suivi Paies'!I61,"")</f>
        <v/>
      </c>
      <c r="AH61" s="4" t="str">
        <f>IF('Suivi Paies'!J61&lt;&gt;"",'Suivi Paies'!J61,"")</f>
        <v/>
      </c>
      <c r="AI61" s="4" t="str">
        <f>IF('Suivi Paies'!K61&lt;&gt;"",'Suivi Paies'!K61,"")</f>
        <v/>
      </c>
      <c r="AJ61" s="4" t="str">
        <f>IF('Suivi Paies'!L61&lt;&gt;"",'Suivi Paies'!L61,"")</f>
        <v/>
      </c>
      <c r="AK61" s="4" t="str">
        <f>IF('Suivi Paies'!M61&lt;&gt;"",'Suivi Paies'!M61,"")</f>
        <v/>
      </c>
      <c r="AL61" s="4" t="str">
        <f ca="1">IF('Suivi Paies'!N61&lt;&gt;"",'Suivi Paies'!N61,"")</f>
        <v>oui</v>
      </c>
      <c r="AM61" s="4" t="str">
        <f ca="1">IF('Suivi Paies'!O61&lt;&gt;"",'Suivi Paies'!O61,"")</f>
        <v>non</v>
      </c>
      <c r="AN61" s="6" t="str">
        <f>IF('Suivi Paies'!P61&lt;&gt;"",'Suivi Paies'!P61,"")</f>
        <v/>
      </c>
      <c r="AO61" s="6" t="str">
        <f>IF('Suivi Paies'!Q61&lt;&gt;"",'Suivi Paies'!Q61,"")</f>
        <v/>
      </c>
      <c r="AP61" s="4" t="str">
        <f>IF('Suivi Paies'!R61&lt;&gt;"",'Suivi Paies'!R61,"")</f>
        <v/>
      </c>
      <c r="AQ61" s="108" t="str">
        <f>IF('Suivi Paies'!S61&lt;&gt;"",'Suivi Paies'!S61,"")</f>
        <v/>
      </c>
      <c r="AR61" s="97" t="str">
        <f>IF('Suivi Consultants'!F61&lt;&gt;"",'Suivi Consultants'!F61,"")</f>
        <v>nicacristian@yahoo.com</v>
      </c>
      <c r="AS61" s="7" t="str">
        <f>IF('Suivi Consultants'!G61&lt;&gt;"",'Suivi Consultants'!G61,"")</f>
        <v/>
      </c>
    </row>
    <row r="62" spans="1:45" x14ac:dyDescent="0.35">
      <c r="A62" s="73" t="s">
        <v>269</v>
      </c>
      <c r="B62" s="53"/>
      <c r="C62" s="53"/>
      <c r="D62" s="59">
        <v>1</v>
      </c>
      <c r="E62" s="56"/>
      <c r="F62" s="49">
        <f>IF('Suivi Projets'!F62&lt;&gt;"",'Suivi Projets'!F62,"")</f>
        <v>1807022</v>
      </c>
      <c r="G62" s="4" t="str">
        <f>IF('Suivi Projets'!G62&lt;&gt;"",'Suivi Projets'!G62,"")</f>
        <v>Chargé d'essais Electrique</v>
      </c>
      <c r="H62" s="4" t="str">
        <f>IF('Suivi Projets'!H62&lt;&gt;"",'Suivi Projets'!H62,"")</f>
        <v>CLEMESSY</v>
      </c>
      <c r="I62" s="4" t="str">
        <f>IF('Suivi Projets'!I62&lt;&gt;"",'Suivi Projets'!I62,"")</f>
        <v>DUS</v>
      </c>
      <c r="J62" s="4" t="str">
        <f>IF('Suivi Projets'!J62&lt;&gt;"",'Suivi Projets'!J62,"")</f>
        <v>Civaux</v>
      </c>
      <c r="K62" s="4" t="str">
        <f>IF('Suivi Projets'!L62&lt;&gt;"",'Suivi Projets'!L62,"")</f>
        <v/>
      </c>
      <c r="L62" s="4" t="str">
        <f>IF('Suivi Projets'!M62&lt;&gt;"",'Suivi Projets'!M62,"")</f>
        <v/>
      </c>
      <c r="M62" s="4" t="str">
        <f>IF('Suivi Projets'!N62&lt;&gt;"",'Suivi Projets'!N62,"")</f>
        <v/>
      </c>
      <c r="N62" s="4" t="str">
        <f>IF('Suivi Projets'!O62&lt;&gt;"",'Suivi Projets'!O62,"")</f>
        <v/>
      </c>
      <c r="O62" s="4" t="str">
        <f>IF('Suivi Projets'!P62&lt;&gt;"",'Suivi Projets'!P62,"")</f>
        <v/>
      </c>
      <c r="P62" s="5" t="str">
        <f>IF('Suivi Projets'!Q62&lt;&gt;"",'Suivi Projets'!Q62,"")</f>
        <v>Cadre</v>
      </c>
      <c r="Q62" s="94" t="str">
        <f>IF('Suivi Projets'!R62&lt;&gt;"",'Suivi Projets'!R62,"")</f>
        <v>CDIC</v>
      </c>
      <c r="R62" s="104" t="str">
        <f>IF('Suivi Commandes'!F62&lt;&gt;"",'Suivi Commandes'!F62,"")</f>
        <v/>
      </c>
      <c r="S62" s="9" t="str">
        <f>IF('Suivi Commandes'!G62&lt;&gt;"",'Suivi Commandes'!G62,"")</f>
        <v/>
      </c>
      <c r="T62" s="28" t="str">
        <f ca="1">IF('Suivi Commandes'!H62&lt;&gt;"",'Suivi Commandes'!H62,"")</f>
        <v/>
      </c>
      <c r="U62" s="106">
        <f>IF('Suivi Contrat'!H62&lt;&gt;"",'Suivi Contrat'!H62,"")</f>
        <v>43311</v>
      </c>
      <c r="V62" s="5">
        <f>IF('Suivi Contrat'!I62&lt;&gt;"",'Suivi Contrat'!I62,"")</f>
        <v>43434</v>
      </c>
      <c r="W62" s="359">
        <f ca="1">IF('Suivi Contrat'!J62&lt;&gt;"",IF('Suivi Contrat'!J62&lt;&gt;"",'Suivi Contrat'!J62,""),"")</f>
        <v>0</v>
      </c>
      <c r="X62" s="5" t="str">
        <f>IF('Suivi Contrat'!K62&lt;&gt;"",'Suivi Contrat'!K62,"")</f>
        <v>non</v>
      </c>
      <c r="Y62" s="5">
        <f>IF('Suivi Contrat'!L62&lt;&gt;"",'Suivi Contrat'!L62,"")</f>
        <v>43433</v>
      </c>
      <c r="Z62" s="359" t="str">
        <f ca="1">IF('Suivi Contrat'!M62&lt;&gt;"",'Suivi Contrat'!M62,"")</f>
        <v/>
      </c>
      <c r="AA62" s="5" t="str">
        <f>IF('Suivi Contrat'!N62&lt;&gt;"",'Suivi Contrat'!N62,"")</f>
        <v/>
      </c>
      <c r="AB62" s="359" t="str">
        <f ca="1">IF('Suivi Contrat'!O62&lt;&gt;"",'Suivi Contrat'!O62,"")</f>
        <v/>
      </c>
      <c r="AC62" s="117" t="str">
        <f>IF('Suivi Contrat'!P62&lt;&gt;"",'Suivi Contrat'!P62,"")</f>
        <v>démission au 30/11/2018</v>
      </c>
      <c r="AD62" s="106" t="str">
        <f>IF('Suivi Paies'!F62&lt;&gt;"",'Suivi Paies'!F62,"")</f>
        <v/>
      </c>
      <c r="AE62" s="4" t="str">
        <f>IF('Suivi Paies'!G62&lt;&gt;"",'Suivi Paies'!G62,"")</f>
        <v/>
      </c>
      <c r="AF62" s="4" t="str">
        <f>IF('Suivi Paies'!H62&lt;&gt;"",'Suivi Paies'!H62,"")</f>
        <v/>
      </c>
      <c r="AG62" s="4" t="str">
        <f>IF('Suivi Paies'!I62&lt;&gt;"",'Suivi Paies'!I62,"")</f>
        <v/>
      </c>
      <c r="AH62" s="4" t="str">
        <f>IF('Suivi Paies'!J62&lt;&gt;"",'Suivi Paies'!J62,"")</f>
        <v/>
      </c>
      <c r="AI62" s="16" t="str">
        <f>IF('Suivi Paies'!K62&lt;&gt;"",'Suivi Paies'!K62,"")</f>
        <v/>
      </c>
      <c r="AJ62" s="4" t="str">
        <f>IF('Suivi Paies'!L62&lt;&gt;"",'Suivi Paies'!L62,"")</f>
        <v/>
      </c>
      <c r="AK62" s="4" t="str">
        <f>IF('Suivi Paies'!M62&lt;&gt;"",'Suivi Paies'!M62,"")</f>
        <v/>
      </c>
      <c r="AL62" s="4" t="str">
        <f ca="1">IF('Suivi Paies'!N62&lt;&gt;"",'Suivi Paies'!N62,"")</f>
        <v>oui</v>
      </c>
      <c r="AM62" s="4" t="str">
        <f ca="1">IF('Suivi Paies'!O62&lt;&gt;"",'Suivi Paies'!O62,"")</f>
        <v>non</v>
      </c>
      <c r="AN62" s="6" t="str">
        <f>IF('Suivi Paies'!P62&lt;&gt;"",'Suivi Paies'!P62,"")</f>
        <v/>
      </c>
      <c r="AO62" s="6" t="str">
        <f>IF('Suivi Paies'!Q62&lt;&gt;"",'Suivi Paies'!Q62,"")</f>
        <v/>
      </c>
      <c r="AP62" s="17" t="str">
        <f>IF('Suivi Paies'!R62&lt;&gt;"",'Suivi Paies'!R62,"")</f>
        <v/>
      </c>
      <c r="AQ62" s="107" t="str">
        <f>IF('Suivi Paies'!S62&lt;&gt;"",'Suivi Paies'!S62,"")</f>
        <v/>
      </c>
      <c r="AR62" s="97" t="str">
        <f>IF('Suivi Consultants'!F62&lt;&gt;"",'Suivi Consultants'!F62,"")</f>
        <v>silas.nkolbayanag@laposte.net</v>
      </c>
      <c r="AS62" s="19" t="str">
        <f>IF('Suivi Consultants'!G62&lt;&gt;"",'Suivi Consultants'!G62,"")</f>
        <v/>
      </c>
    </row>
    <row r="63" spans="1:45" ht="17.649999999999999" customHeight="1" x14ac:dyDescent="0.35">
      <c r="A63" s="67" t="s">
        <v>197</v>
      </c>
      <c r="B63" s="61">
        <v>1</v>
      </c>
      <c r="C63" s="53"/>
      <c r="D63" s="45"/>
      <c r="E63" s="56"/>
      <c r="F63" s="49">
        <f>IF('Suivi Projets'!F63&lt;&gt;"",'Suivi Projets'!F63,"")</f>
        <v>1711004</v>
      </c>
      <c r="G63" s="3" t="str">
        <f>IF('Suivi Projets'!G63&lt;&gt;"",'Suivi Projets'!G63,"")</f>
        <v>Gestionnaire de contrat</v>
      </c>
      <c r="H63" s="3" t="str">
        <f>IF('Suivi Projets'!H63&lt;&gt;"",'Suivi Projets'!H63,"")</f>
        <v>FRAMATOME</v>
      </c>
      <c r="I63" s="3" t="str">
        <f>IF('Suivi Projets'!I63&lt;&gt;"",'Suivi Projets'!I63,"")</f>
        <v>EPR FA3</v>
      </c>
      <c r="J63" s="8" t="str">
        <f>IF('Suivi Projets'!J63&lt;&gt;"",'Suivi Projets'!J63,"")</f>
        <v>Flamanville</v>
      </c>
      <c r="K63" s="8" t="str">
        <f>IF('Suivi Projets'!L63&lt;&gt;"",'Suivi Projets'!L63,"")</f>
        <v/>
      </c>
      <c r="L63" s="8" t="str">
        <f>IF('Suivi Projets'!M63&lt;&gt;"",'Suivi Projets'!M63,"")</f>
        <v/>
      </c>
      <c r="M63" s="8" t="str">
        <f>IF('Suivi Projets'!N63&lt;&gt;"",'Suivi Projets'!N63,"")</f>
        <v/>
      </c>
      <c r="N63" s="8" t="str">
        <f>IF('Suivi Projets'!O63&lt;&gt;"",'Suivi Projets'!O63,"")</f>
        <v/>
      </c>
      <c r="O63" s="8" t="str">
        <f>IF('Suivi Projets'!P63&lt;&gt;"",'Suivi Projets'!P63,"")</f>
        <v/>
      </c>
      <c r="P63" s="10" t="str">
        <f>IF('Suivi Projets'!Q63&lt;&gt;"",'Suivi Projets'!Q63,"")</f>
        <v>Cadre</v>
      </c>
      <c r="Q63" s="94" t="str">
        <f>IF('Suivi Projets'!R63&lt;&gt;"",'Suivi Projets'!R63,"")</f>
        <v>CDIC</v>
      </c>
      <c r="R63" s="104" t="str">
        <f>IF('Suivi Commandes'!F63&lt;&gt;"",'Suivi Commandes'!F63,"")</f>
        <v/>
      </c>
      <c r="S63" s="9" t="str">
        <f>IF('Suivi Commandes'!G63&lt;&gt;"",'Suivi Commandes'!G63,"")</f>
        <v/>
      </c>
      <c r="T63" s="28" t="str">
        <f ca="1">IF('Suivi Commandes'!H63&lt;&gt;"",'Suivi Commandes'!H63,"")</f>
        <v/>
      </c>
      <c r="U63" s="104">
        <f>IF('Suivi Contrat'!H63&lt;&gt;"",'Suivi Contrat'!H63,"")</f>
        <v>43052</v>
      </c>
      <c r="V63" s="9">
        <f>IF('Suivi Contrat'!I63&lt;&gt;"",'Suivi Contrat'!I63,"")</f>
        <v>43465</v>
      </c>
      <c r="W63" s="358">
        <f ca="1">IF('Suivi Contrat'!J63&lt;&gt;"",IF('Suivi Contrat'!J63&lt;&gt;"",'Suivi Contrat'!J63,""),"")</f>
        <v>0</v>
      </c>
      <c r="X63" s="9" t="str">
        <f>IF('Suivi Contrat'!K63&lt;&gt;"",'Suivi Contrat'!K63,"")</f>
        <v>oui</v>
      </c>
      <c r="Y63" s="9">
        <f>IF('Suivi Contrat'!L63&lt;&gt;"",'Suivi Contrat'!L63,"")</f>
        <v>43263</v>
      </c>
      <c r="Z63" s="358" t="str">
        <f ca="1">IF('Suivi Contrat'!M63&lt;&gt;"",'Suivi Contrat'!M63,"")</f>
        <v/>
      </c>
      <c r="AA63" s="9" t="str">
        <f>IF('Suivi Contrat'!N63&lt;&gt;"",'Suivi Contrat'!N63,"")</f>
        <v/>
      </c>
      <c r="AB63" s="358" t="str">
        <f ca="1">IF('Suivi Contrat'!O63&lt;&gt;"",'Suivi Contrat'!O63,"")</f>
        <v/>
      </c>
      <c r="AC63" s="118" t="str">
        <f>IF('Suivi Contrat'!P63&lt;&gt;"",'Suivi Contrat'!P63,"")</f>
        <v>procédure ok &gt; En attente prolongation 6 mois</v>
      </c>
      <c r="AD63" s="109" t="str">
        <f>IF('Suivi Paies'!F63&lt;&gt;"",'Suivi Paies'!F63,"")</f>
        <v/>
      </c>
      <c r="AE63" s="4" t="str">
        <f>IF('Suivi Paies'!G63&lt;&gt;"",'Suivi Paies'!G63,"")</f>
        <v/>
      </c>
      <c r="AF63" s="4" t="str">
        <f>IF('Suivi Paies'!H63&lt;&gt;"",'Suivi Paies'!H63,"")</f>
        <v/>
      </c>
      <c r="AG63" s="4" t="str">
        <f>IF('Suivi Paies'!I63&lt;&gt;"",'Suivi Paies'!I63,"")</f>
        <v/>
      </c>
      <c r="AH63" s="4" t="str">
        <f>IF('Suivi Paies'!J63&lt;&gt;"",'Suivi Paies'!J63,"")</f>
        <v/>
      </c>
      <c r="AI63" s="4" t="str">
        <f>IF('Suivi Paies'!K63&lt;&gt;"",'Suivi Paies'!K63,"")</f>
        <v/>
      </c>
      <c r="AJ63" s="4" t="str">
        <f>IF('Suivi Paies'!L63&lt;&gt;"",'Suivi Paies'!L63,"")</f>
        <v/>
      </c>
      <c r="AK63" s="4" t="str">
        <f>IF('Suivi Paies'!M63&lt;&gt;"",'Suivi Paies'!M63,"")</f>
        <v/>
      </c>
      <c r="AL63" s="4" t="str">
        <f ca="1">IF('Suivi Paies'!N63&lt;&gt;"",'Suivi Paies'!N63,"")</f>
        <v>oui</v>
      </c>
      <c r="AM63" s="4" t="str">
        <f ca="1">IF('Suivi Paies'!O63&lt;&gt;"",'Suivi Paies'!O63,"")</f>
        <v>non</v>
      </c>
      <c r="AN63" s="22" t="str">
        <f>IF('Suivi Paies'!P63&lt;&gt;"",'Suivi Paies'!P63,"")</f>
        <v/>
      </c>
      <c r="AO63" s="22" t="str">
        <f>IF('Suivi Paies'!Q63&lt;&gt;"",'Suivi Paies'!Q63,"")</f>
        <v/>
      </c>
      <c r="AP63" s="12" t="str">
        <f>IF('Suivi Paies'!R63&lt;&gt;"",'Suivi Paies'!R63,"")</f>
        <v/>
      </c>
      <c r="AQ63" s="105" t="str">
        <f>IF('Suivi Paies'!S63&lt;&gt;"",'Suivi Paies'!S63,"")</f>
        <v>X</v>
      </c>
      <c r="AR63" s="97" t="str">
        <f>IF('Suivi Consultants'!F63&lt;&gt;"",'Suivi Consultants'!F63,"")</f>
        <v>gabonbi@gmail.com</v>
      </c>
      <c r="AS63" s="14" t="str">
        <f>IF('Suivi Consultants'!G63&lt;&gt;"",'Suivi Consultants'!G63,"")</f>
        <v/>
      </c>
    </row>
    <row r="64" spans="1:45" x14ac:dyDescent="0.35">
      <c r="A64" s="67" t="s">
        <v>89</v>
      </c>
      <c r="B64" s="61">
        <v>1</v>
      </c>
      <c r="C64" s="53"/>
      <c r="D64" s="45"/>
      <c r="E64" s="56"/>
      <c r="F64" s="43">
        <f>IF('Suivi Projets'!F64&lt;&gt;"",'Suivi Projets'!F64,"")</f>
        <v>1701044</v>
      </c>
      <c r="G64" s="3" t="str">
        <f>IF('Suivi Projets'!G64&lt;&gt;"",'Suivi Projets'!G64,"")</f>
        <v>Superviseur Tuyauterie</v>
      </c>
      <c r="H64" s="3" t="str">
        <f>IF('Suivi Projets'!H64&lt;&gt;"",'Suivi Projets'!H64,"")</f>
        <v>FRAMATOME</v>
      </c>
      <c r="I64" s="10" t="str">
        <f>IF('Suivi Projets'!I64&lt;&gt;"",'Suivi Projets'!I64,"")</f>
        <v>EPR FA3</v>
      </c>
      <c r="J64" s="8" t="str">
        <f>IF('Suivi Projets'!J64&lt;&gt;"",'Suivi Projets'!J64,"")</f>
        <v>Flamanville</v>
      </c>
      <c r="K64" s="8" t="str">
        <f>IF('Suivi Projets'!L64&lt;&gt;"",'Suivi Projets'!L64,"")</f>
        <v/>
      </c>
      <c r="L64" s="8" t="str">
        <f>IF('Suivi Projets'!M64&lt;&gt;"",'Suivi Projets'!M64,"")</f>
        <v/>
      </c>
      <c r="M64" s="8" t="str">
        <f>IF('Suivi Projets'!N64&lt;&gt;"",'Suivi Projets'!N64,"")</f>
        <v/>
      </c>
      <c r="N64" s="8" t="str">
        <f>IF('Suivi Projets'!O64&lt;&gt;"",'Suivi Projets'!O64,"")</f>
        <v/>
      </c>
      <c r="O64" s="8" t="str">
        <f>IF('Suivi Projets'!P64&lt;&gt;"",'Suivi Projets'!P64,"")</f>
        <v/>
      </c>
      <c r="P64" s="3" t="str">
        <f>IF('Suivi Projets'!Q64&lt;&gt;"",'Suivi Projets'!Q64,"")</f>
        <v>Cadre</v>
      </c>
      <c r="Q64" s="94" t="str">
        <f>IF('Suivi Projets'!R64&lt;&gt;"",'Suivi Projets'!R64,"")</f>
        <v>CDIC</v>
      </c>
      <c r="R64" s="104" t="str">
        <f>IF('Suivi Commandes'!F64&lt;&gt;"",'Suivi Commandes'!F64,"")</f>
        <v/>
      </c>
      <c r="S64" s="9" t="str">
        <f>IF('Suivi Commandes'!G64&lt;&gt;"",'Suivi Commandes'!G64,"")</f>
        <v/>
      </c>
      <c r="T64" s="28" t="str">
        <f ca="1">IF('Suivi Commandes'!H64&lt;&gt;"",'Suivi Commandes'!H64,"")</f>
        <v/>
      </c>
      <c r="U64" s="104">
        <f>IF('Suivi Contrat'!H64&lt;&gt;"",'Suivi Contrat'!H64,"")</f>
        <v>42772</v>
      </c>
      <c r="V64" s="9">
        <f>IF('Suivi Contrat'!I64&lt;&gt;"",'Suivi Contrat'!I64,"")</f>
        <v>43769</v>
      </c>
      <c r="W64" s="358">
        <f ca="1">IF('Suivi Contrat'!J64&lt;&gt;"",IF('Suivi Contrat'!J64&lt;&gt;"",'Suivi Contrat'!J64,""),"")</f>
        <v>0</v>
      </c>
      <c r="X64" s="9" t="str">
        <f>IF('Suivi Contrat'!K64&lt;&gt;"",'Suivi Contrat'!K64,"")</f>
        <v>oui</v>
      </c>
      <c r="Y64" s="9">
        <f>IF('Suivi Contrat'!L64&lt;&gt;"",'Suivi Contrat'!L64,"")</f>
        <v>42891</v>
      </c>
      <c r="Z64" s="358" t="str">
        <f ca="1">IF('Suivi Contrat'!M64&lt;&gt;"",'Suivi Contrat'!M64,"")</f>
        <v/>
      </c>
      <c r="AA64" s="9" t="str">
        <f>IF('Suivi Contrat'!N64&lt;&gt;"",'Suivi Contrat'!N64,"")</f>
        <v/>
      </c>
      <c r="AB64" s="358" t="str">
        <f ca="1">IF('Suivi Contrat'!O64&lt;&gt;"",'Suivi Contrat'!O64,"")</f>
        <v/>
      </c>
      <c r="AC64" s="118" t="str">
        <f>IF('Suivi Contrat'!P64&lt;&gt;"",'Suivi Contrat'!P64,"")</f>
        <v>procédure ok</v>
      </c>
      <c r="AD64" s="109" t="str">
        <f>IF('Suivi Paies'!F64&lt;&gt;"",'Suivi Paies'!F64,"")</f>
        <v/>
      </c>
      <c r="AE64" s="4" t="str">
        <f>IF('Suivi Paies'!G64&lt;&gt;"",'Suivi Paies'!G64,"")</f>
        <v/>
      </c>
      <c r="AF64" s="4" t="str">
        <f>IF('Suivi Paies'!H64&lt;&gt;"",'Suivi Paies'!H64,"")</f>
        <v/>
      </c>
      <c r="AG64" s="4" t="str">
        <f>IF('Suivi Paies'!I64&lt;&gt;"",'Suivi Paies'!I64,"")</f>
        <v/>
      </c>
      <c r="AH64" s="4" t="str">
        <f>IF('Suivi Paies'!J64&lt;&gt;"",'Suivi Paies'!J64,"")</f>
        <v/>
      </c>
      <c r="AI64" s="8" t="str">
        <f>IF('Suivi Paies'!K64&lt;&gt;"",'Suivi Paies'!K64,"")</f>
        <v/>
      </c>
      <c r="AJ64" s="8" t="str">
        <f>IF('Suivi Paies'!L64&lt;&gt;"",'Suivi Paies'!L64,"")</f>
        <v/>
      </c>
      <c r="AK64" s="8" t="str">
        <f>IF('Suivi Paies'!M64&lt;&gt;"",'Suivi Paies'!M64,"")</f>
        <v/>
      </c>
      <c r="AL64" s="8" t="str">
        <f ca="1">IF('Suivi Paies'!N64&lt;&gt;"",'Suivi Paies'!N64,"")</f>
        <v>oui</v>
      </c>
      <c r="AM64" s="8" t="str">
        <f ca="1">IF('Suivi Paies'!O64&lt;&gt;"",'Suivi Paies'!O64,"")</f>
        <v>non</v>
      </c>
      <c r="AN64" s="22" t="str">
        <f>IF('Suivi Paies'!P64&lt;&gt;"",'Suivi Paies'!P64,"")</f>
        <v/>
      </c>
      <c r="AO64" s="22" t="str">
        <f>IF('Suivi Paies'!Q64&lt;&gt;"",'Suivi Paies'!Q64,"")</f>
        <v/>
      </c>
      <c r="AP64" s="12" t="str">
        <f>IF('Suivi Paies'!R64&lt;&gt;"",'Suivi Paies'!R64,"")</f>
        <v/>
      </c>
      <c r="AQ64" s="105" t="str">
        <f>IF('Suivi Paies'!S64&lt;&gt;"",'Suivi Paies'!S64,"")</f>
        <v/>
      </c>
      <c r="AR64" s="96" t="str">
        <f>IF('Suivi Consultants'!F64&lt;&gt;"",'Suivi Consultants'!F64,"")</f>
        <v>remy.orlandi@hotmail.fr</v>
      </c>
      <c r="AS64" s="14" t="str">
        <f>IF('Suivi Consultants'!G64&lt;&gt;"",'Suivi Consultants'!G64,"")</f>
        <v/>
      </c>
    </row>
    <row r="65" spans="1:45" ht="20" x14ac:dyDescent="0.35">
      <c r="A65" s="67" t="s">
        <v>29</v>
      </c>
      <c r="B65" s="61">
        <v>1</v>
      </c>
      <c r="C65" s="53"/>
      <c r="D65" s="45"/>
      <c r="E65" s="56"/>
      <c r="F65" s="49">
        <f>IF('Suivi Projets'!F65&lt;&gt;"",'Suivi Projets'!F65,"")</f>
        <v>1803034</v>
      </c>
      <c r="G65" s="4" t="str">
        <f>IF('Suivi Projets'!G65&lt;&gt;"",'Suivi Projets'!G65,"")</f>
        <v>Essayeur</v>
      </c>
      <c r="H65" s="4" t="str">
        <f>IF('Suivi Projets'!H65&lt;&gt;"",'Suivi Projets'!H65,"")</f>
        <v>EDF</v>
      </c>
      <c r="I65" s="4" t="str">
        <f>IF('Suivi Projets'!I65&lt;&gt;"",'Suivi Projets'!I65,"")</f>
        <v>EPR - FA3</v>
      </c>
      <c r="J65" s="8" t="str">
        <f>IF('Suivi Projets'!J65&lt;&gt;"",'Suivi Projets'!J65,"")</f>
        <v>Flamanville</v>
      </c>
      <c r="K65" s="8" t="str">
        <f>IF('Suivi Projets'!L65&lt;&gt;"",'Suivi Projets'!L65,"")</f>
        <v/>
      </c>
      <c r="L65" s="8" t="str">
        <f>IF('Suivi Projets'!M65&lt;&gt;"",'Suivi Projets'!M65,"")</f>
        <v/>
      </c>
      <c r="M65" s="8" t="str">
        <f>IF('Suivi Projets'!N65&lt;&gt;"",'Suivi Projets'!N65,"")</f>
        <v/>
      </c>
      <c r="N65" s="8" t="str">
        <f>IF('Suivi Projets'!O65&lt;&gt;"",'Suivi Projets'!O65,"")</f>
        <v/>
      </c>
      <c r="O65" s="8" t="str">
        <f>IF('Suivi Projets'!P65&lt;&gt;"",'Suivi Projets'!P65,"")</f>
        <v/>
      </c>
      <c r="P65" s="5" t="str">
        <f>IF('Suivi Projets'!Q65&lt;&gt;"",'Suivi Projets'!Q65,"")</f>
        <v>Cadre</v>
      </c>
      <c r="Q65" s="94" t="str">
        <f>IF('Suivi Projets'!R65&lt;&gt;"",'Suivi Projets'!R65,"")</f>
        <v>CDIC</v>
      </c>
      <c r="R65" s="104" t="str">
        <f>IF('Suivi Commandes'!F65&lt;&gt;"",'Suivi Commandes'!F65,"")</f>
        <v/>
      </c>
      <c r="S65" s="9" t="str">
        <f>IF('Suivi Commandes'!G65&lt;&gt;"",'Suivi Commandes'!G65,"")</f>
        <v/>
      </c>
      <c r="T65" s="28" t="str">
        <f ca="1">IF('Suivi Commandes'!H65&lt;&gt;"",'Suivi Commandes'!H65,"")</f>
        <v/>
      </c>
      <c r="U65" s="106">
        <f>IF('Suivi Contrat'!H65&lt;&gt;"",'Suivi Contrat'!H65,"")</f>
        <v>43176</v>
      </c>
      <c r="V65" s="5">
        <f>IF('Suivi Contrat'!I65&lt;&gt;"",'Suivi Contrat'!I65,"")</f>
        <v>43465</v>
      </c>
      <c r="W65" s="359">
        <f ca="1">IF('Suivi Contrat'!J65&lt;&gt;"",IF('Suivi Contrat'!J65&lt;&gt;"",'Suivi Contrat'!J65,""),"")</f>
        <v>1</v>
      </c>
      <c r="X65" s="5" t="str">
        <f>IF('Suivi Contrat'!K65&lt;&gt;"",'Suivi Contrat'!K65,"")</f>
        <v/>
      </c>
      <c r="Y65" s="5" t="str">
        <f>IF('Suivi Contrat'!L65&lt;&gt;"",'Suivi Contrat'!L65,"")</f>
        <v/>
      </c>
      <c r="Z65" s="359" t="str">
        <f ca="1">IF('Suivi Contrat'!M65&lt;&gt;"",'Suivi Contrat'!M65,"")</f>
        <v/>
      </c>
      <c r="AA65" s="5" t="str">
        <f>IF('Suivi Contrat'!N65&lt;&gt;"",'Suivi Contrat'!N65,"")</f>
        <v/>
      </c>
      <c r="AB65" s="359" t="str">
        <f ca="1">IF('Suivi Contrat'!O65&lt;&gt;"",'Suivi Contrat'!O65,"")</f>
        <v/>
      </c>
      <c r="AC65" s="120" t="str">
        <f>IF('Suivi Contrat'!P65&lt;&gt;"",'Suivi Contrat'!P65,"")</f>
        <v>convoc envoyée le 06.11.2018
envoyer notification le 23/11/2018</v>
      </c>
      <c r="AD65" s="111" t="str">
        <f>IF('Suivi Paies'!F65&lt;&gt;"",'Suivi Paies'!F65,"")</f>
        <v/>
      </c>
      <c r="AE65" s="25" t="str">
        <f>IF('Suivi Paies'!G65&lt;&gt;"",'Suivi Paies'!G65,"")</f>
        <v/>
      </c>
      <c r="AF65" s="25" t="str">
        <f>IF('Suivi Paies'!H65&lt;&gt;"",'Suivi Paies'!H65,"")</f>
        <v/>
      </c>
      <c r="AG65" s="25" t="str">
        <f>IF('Suivi Paies'!I65&lt;&gt;"",'Suivi Paies'!I65,"")</f>
        <v/>
      </c>
      <c r="AH65" s="25" t="str">
        <f>IF('Suivi Paies'!J65&lt;&gt;"",'Suivi Paies'!J65,"")</f>
        <v/>
      </c>
      <c r="AI65" s="16" t="str">
        <f>IF('Suivi Paies'!K65&lt;&gt;"",'Suivi Paies'!K65,"")</f>
        <v/>
      </c>
      <c r="AJ65" s="4" t="str">
        <f>IF('Suivi Paies'!L65&lt;&gt;"",'Suivi Paies'!L65,"")</f>
        <v/>
      </c>
      <c r="AK65" s="4" t="str">
        <f>IF('Suivi Paies'!M65&lt;&gt;"",'Suivi Paies'!M65,"")</f>
        <v/>
      </c>
      <c r="AL65" s="4" t="str">
        <f ca="1">IF('Suivi Paies'!N65&lt;&gt;"",'Suivi Paies'!N65,"")</f>
        <v>oui</v>
      </c>
      <c r="AM65" s="4" t="str">
        <f ca="1">IF('Suivi Paies'!O65&lt;&gt;"",'Suivi Paies'!O65,"")</f>
        <v>non</v>
      </c>
      <c r="AN65" s="6" t="str">
        <f>IF('Suivi Paies'!P65&lt;&gt;"",'Suivi Paies'!P65,"")</f>
        <v/>
      </c>
      <c r="AO65" s="6" t="str">
        <f>IF('Suivi Paies'!Q65&lt;&gt;"",'Suivi Paies'!Q65,"")</f>
        <v/>
      </c>
      <c r="AP65" s="17" t="str">
        <f>IF('Suivi Paies'!R65&lt;&gt;"",'Suivi Paies'!R65,"")</f>
        <v/>
      </c>
      <c r="AQ65" s="107" t="str">
        <f>IF('Suivi Paies'!S65&lt;&gt;"",'Suivi Paies'!S65,"")</f>
        <v/>
      </c>
      <c r="AR65" s="97" t="str">
        <f>IF('Suivi Consultants'!F65&lt;&gt;"",'Suivi Consultants'!F65,"")</f>
        <v>alainperreal@sfr.fr</v>
      </c>
      <c r="AS65" s="19" t="str">
        <f>IF('Suivi Consultants'!G65&lt;&gt;"",'Suivi Consultants'!G65,"")</f>
        <v/>
      </c>
    </row>
    <row r="66" spans="1:45" x14ac:dyDescent="0.35">
      <c r="A66" s="65" t="s">
        <v>295</v>
      </c>
      <c r="B66" s="53"/>
      <c r="C66" s="63">
        <v>1</v>
      </c>
      <c r="D66" s="45"/>
      <c r="E66" s="56"/>
      <c r="F66" s="49">
        <f>IF('Suivi Projets'!F66&lt;&gt;"",'Suivi Projets'!F66,"")</f>
        <v>1810041</v>
      </c>
      <c r="G66" s="4" t="str">
        <f>IF('Suivi Projets'!G66&lt;&gt;"",'Suivi Projets'!G66,"")</f>
        <v>Essayeur Electricité</v>
      </c>
      <c r="H66" s="4" t="str">
        <f>IF('Suivi Projets'!H66&lt;&gt;"",'Suivi Projets'!H66,"")</f>
        <v>EDF</v>
      </c>
      <c r="I66" s="4" t="str">
        <f>IF('Suivi Projets'!I66&lt;&gt;"",'Suivi Projets'!I66,"")</f>
        <v>EPR - FA3</v>
      </c>
      <c r="J66" s="8" t="str">
        <f>IF('Suivi Projets'!J66&lt;&gt;"",'Suivi Projets'!J66,"")</f>
        <v>Flamanville</v>
      </c>
      <c r="K66" s="8" t="str">
        <f>IF('Suivi Projets'!L66&lt;&gt;"",'Suivi Projets'!L66,"")</f>
        <v/>
      </c>
      <c r="L66" s="8" t="str">
        <f>IF('Suivi Projets'!M66&lt;&gt;"",'Suivi Projets'!M66,"")</f>
        <v/>
      </c>
      <c r="M66" s="8" t="str">
        <f>IF('Suivi Projets'!N66&lt;&gt;"",'Suivi Projets'!N66,"")</f>
        <v/>
      </c>
      <c r="N66" s="8" t="str">
        <f>IF('Suivi Projets'!O66&lt;&gt;"",'Suivi Projets'!O66,"")</f>
        <v/>
      </c>
      <c r="O66" s="8" t="str">
        <f>IF('Suivi Projets'!P66&lt;&gt;"",'Suivi Projets'!P66,"")</f>
        <v/>
      </c>
      <c r="P66" s="5" t="str">
        <f>IF('Suivi Projets'!Q66&lt;&gt;"",'Suivi Projets'!Q66,"")</f>
        <v>Cadre</v>
      </c>
      <c r="Q66" s="94" t="str">
        <f>IF('Suivi Projets'!R66&lt;&gt;"",'Suivi Projets'!R66,"")</f>
        <v>CDIC</v>
      </c>
      <c r="R66" s="104" t="str">
        <f>IF('Suivi Commandes'!F66&lt;&gt;"",'Suivi Commandes'!F66,"")</f>
        <v/>
      </c>
      <c r="S66" s="9" t="str">
        <f>IF('Suivi Commandes'!G66&lt;&gt;"",'Suivi Commandes'!G66,"")</f>
        <v/>
      </c>
      <c r="T66" s="28" t="str">
        <f ca="1">IF('Suivi Commandes'!H66&lt;&gt;"",'Suivi Commandes'!H66,"")</f>
        <v/>
      </c>
      <c r="U66" s="106">
        <f>IF('Suivi Contrat'!H66&lt;&gt;"",'Suivi Contrat'!H66,"")</f>
        <v>43423</v>
      </c>
      <c r="V66" s="5">
        <f>IF('Suivi Contrat'!I66&lt;&gt;"",'Suivi Contrat'!I66,"")</f>
        <v>43769</v>
      </c>
      <c r="W66" s="359">
        <f ca="1">IF('Suivi Contrat'!J66&lt;&gt;"",IF('Suivi Contrat'!J66&lt;&gt;"",'Suivi Contrat'!J66,""),"")</f>
        <v>0</v>
      </c>
      <c r="X66" s="5" t="str">
        <f>IF('Suivi Contrat'!K66&lt;&gt;"",'Suivi Contrat'!K66,"")</f>
        <v/>
      </c>
      <c r="Y66" s="5">
        <f>IF('Suivi Contrat'!L66&lt;&gt;"",'Suivi Contrat'!L66,"")</f>
        <v>43535</v>
      </c>
      <c r="Z66" s="359" t="str">
        <f ca="1">IF('Suivi Contrat'!M66&lt;&gt;"",'Suivi Contrat'!M66,"")</f>
        <v/>
      </c>
      <c r="AA66" s="5" t="str">
        <f>IF('Suivi Contrat'!N66&lt;&gt;"",'Suivi Contrat'!N66,"")</f>
        <v/>
      </c>
      <c r="AB66" s="359" t="str">
        <f ca="1">IF('Suivi Contrat'!O66&lt;&gt;"",'Suivi Contrat'!O66,"")</f>
        <v/>
      </c>
      <c r="AC66" s="117" t="str">
        <f>IF('Suivi Contrat'!P66&lt;&gt;"",'Suivi Contrat'!P66,"")</f>
        <v/>
      </c>
      <c r="AD66" s="106" t="str">
        <f>IF('Suivi Paies'!F66&lt;&gt;"",'Suivi Paies'!F66,"")</f>
        <v/>
      </c>
      <c r="AE66" s="25" t="str">
        <f>IF('Suivi Paies'!G66&lt;&gt;"",'Suivi Paies'!G66,"")</f>
        <v/>
      </c>
      <c r="AF66" s="25" t="str">
        <f>IF('Suivi Paies'!H66&lt;&gt;"",'Suivi Paies'!H66,"")</f>
        <v/>
      </c>
      <c r="AG66" s="25" t="str">
        <f>IF('Suivi Paies'!I66&lt;&gt;"",'Suivi Paies'!I66,"")</f>
        <v/>
      </c>
      <c r="AH66" s="25" t="str">
        <f>IF('Suivi Paies'!J66&lt;&gt;"",'Suivi Paies'!J66,"")</f>
        <v/>
      </c>
      <c r="AI66" s="16" t="str">
        <f>IF('Suivi Paies'!K66&lt;&gt;"",'Suivi Paies'!K66,"")</f>
        <v/>
      </c>
      <c r="AJ66" s="4" t="str">
        <f>IF('Suivi Paies'!L66&lt;&gt;"",'Suivi Paies'!L66,"")</f>
        <v/>
      </c>
      <c r="AK66" s="4" t="str">
        <f>IF('Suivi Paies'!M66&lt;&gt;"",'Suivi Paies'!M66,"")</f>
        <v/>
      </c>
      <c r="AL66" s="4" t="str">
        <f ca="1">IF('Suivi Paies'!N66&lt;&gt;"",'Suivi Paies'!N66,"")</f>
        <v>non</v>
      </c>
      <c r="AM66" s="4" t="str">
        <f ca="1">IF('Suivi Paies'!O66&lt;&gt;"",'Suivi Paies'!O66,"")</f>
        <v>non</v>
      </c>
      <c r="AN66" s="6" t="str">
        <f>IF('Suivi Paies'!P66&lt;&gt;"",'Suivi Paies'!P66,"")</f>
        <v/>
      </c>
      <c r="AO66" s="6" t="str">
        <f>IF('Suivi Paies'!Q66&lt;&gt;"",'Suivi Paies'!Q66,"")</f>
        <v/>
      </c>
      <c r="AP66" s="17" t="str">
        <f>IF('Suivi Paies'!R66&lt;&gt;"",'Suivi Paies'!R66,"")</f>
        <v/>
      </c>
      <c r="AQ66" s="107" t="str">
        <f>IF('Suivi Paies'!S66&lt;&gt;"",'Suivi Paies'!S66,"")</f>
        <v/>
      </c>
      <c r="AR66" s="97" t="str">
        <f>IF('Suivi Consultants'!F66&lt;&gt;"",'Suivi Consultants'!F66,"")</f>
        <v>pouteau.joel@wanadoo.fr</v>
      </c>
      <c r="AS66" s="19" t="str">
        <f>IF('Suivi Consultants'!G66&lt;&gt;"",'Suivi Consultants'!G66,"")</f>
        <v/>
      </c>
    </row>
    <row r="67" spans="1:45" x14ac:dyDescent="0.35">
      <c r="A67" s="46" t="s">
        <v>32</v>
      </c>
      <c r="B67" s="53">
        <v>1</v>
      </c>
      <c r="C67" s="53"/>
      <c r="D67" s="45"/>
      <c r="E67" s="56"/>
      <c r="F67" s="50">
        <f>IF('Suivi Projets'!F67&lt;&gt;"",'Suivi Projets'!F67,"")</f>
        <v>1711044</v>
      </c>
      <c r="G67" s="8" t="str">
        <f>IF('Suivi Projets'!G67&lt;&gt;"",'Suivi Projets'!G67,"")</f>
        <v>Ingénieur Projet</v>
      </c>
      <c r="H67" s="4" t="str">
        <f>IF('Suivi Projets'!H67&lt;&gt;"",'Suivi Projets'!H67,"")</f>
        <v>CHEMVIRON</v>
      </c>
      <c r="I67" s="4" t="str">
        <f>IF('Suivi Projets'!I67&lt;&gt;"",'Suivi Projets'!I67,"")</f>
        <v>ETUDES PROCEDES</v>
      </c>
      <c r="J67" s="4" t="str">
        <f>IF('Suivi Projets'!J67&lt;&gt;"",'Suivi Projets'!J67,"")</f>
        <v>Rueil-Malmaison</v>
      </c>
      <c r="K67" s="4" t="str">
        <f>IF('Suivi Projets'!L67&lt;&gt;"",'Suivi Projets'!L67,"")</f>
        <v/>
      </c>
      <c r="L67" s="4" t="str">
        <f>IF('Suivi Projets'!M67&lt;&gt;"",'Suivi Projets'!M67,"")</f>
        <v/>
      </c>
      <c r="M67" s="4" t="str">
        <f>IF('Suivi Projets'!N67&lt;&gt;"",'Suivi Projets'!N67,"")</f>
        <v/>
      </c>
      <c r="N67" s="4" t="str">
        <f>IF('Suivi Projets'!O67&lt;&gt;"",'Suivi Projets'!O67,"")</f>
        <v/>
      </c>
      <c r="O67" s="4" t="str">
        <f>IF('Suivi Projets'!P67&lt;&gt;"",'Suivi Projets'!P67,"")</f>
        <v/>
      </c>
      <c r="P67" s="4" t="str">
        <f>IF('Suivi Projets'!Q67&lt;&gt;"",'Suivi Projets'!Q67,"")</f>
        <v>Cadre</v>
      </c>
      <c r="Q67" s="101" t="str">
        <f>IF('Suivi Projets'!R67&lt;&gt;"",'Suivi Projets'!R67,"")</f>
        <v>CDIC</v>
      </c>
      <c r="R67" s="106" t="str">
        <f>IF('Suivi Commandes'!F67&lt;&gt;"",'Suivi Commandes'!F67,"")</f>
        <v/>
      </c>
      <c r="S67" s="5" t="str">
        <f>IF('Suivi Commandes'!G67&lt;&gt;"",'Suivi Commandes'!G67,"")</f>
        <v/>
      </c>
      <c r="T67" s="7" t="str">
        <f ca="1">IF('Suivi Commandes'!H67&lt;&gt;"",'Suivi Commandes'!H67,"")</f>
        <v/>
      </c>
      <c r="U67" s="106">
        <f>IF('Suivi Contrat'!H67&lt;&gt;"",'Suivi Contrat'!H67,"")</f>
        <v>43102</v>
      </c>
      <c r="V67" s="5">
        <f>IF('Suivi Contrat'!I67&lt;&gt;"",'Suivi Contrat'!I67,"")</f>
        <v>43465</v>
      </c>
      <c r="W67" s="359">
        <f ca="1">IF('Suivi Contrat'!J67&lt;&gt;"",IF('Suivi Contrat'!J67&lt;&gt;"",'Suivi Contrat'!J67,""),"")</f>
        <v>0</v>
      </c>
      <c r="X67" s="5" t="str">
        <f>IF('Suivi Contrat'!K67&lt;&gt;"",'Suivi Contrat'!K67,"")</f>
        <v>non</v>
      </c>
      <c r="Y67" s="5">
        <f>IF('Suivi Contrat'!L67&lt;&gt;"",'Suivi Contrat'!L67,"")</f>
        <v>43221</v>
      </c>
      <c r="Z67" s="359" t="str">
        <f ca="1">IF('Suivi Contrat'!M67&lt;&gt;"",'Suivi Contrat'!M67,"")</f>
        <v/>
      </c>
      <c r="AA67" s="5" t="str">
        <f>IF('Suivi Contrat'!N67&lt;&gt;"",'Suivi Contrat'!N67,"")</f>
        <v/>
      </c>
      <c r="AB67" s="359" t="str">
        <f ca="1">IF('Suivi Contrat'!O67&lt;&gt;"",'Suivi Contrat'!O67,"")</f>
        <v/>
      </c>
      <c r="AC67" s="118" t="str">
        <f>IF('Suivi Contrat'!P67&lt;&gt;"",'Suivi Contrat'!P67,"")</f>
        <v>ne pas envoyer notification de licenciement</v>
      </c>
      <c r="AD67" s="109" t="str">
        <f>IF('Suivi Paies'!F67&lt;&gt;"",'Suivi Paies'!F67,"")</f>
        <v/>
      </c>
      <c r="AE67" s="4" t="str">
        <f>IF('Suivi Paies'!G67&lt;&gt;"",'Suivi Paies'!G67,"")</f>
        <v/>
      </c>
      <c r="AF67" s="4" t="str">
        <f>IF('Suivi Paies'!H67&lt;&gt;"",'Suivi Paies'!H67,"")</f>
        <v/>
      </c>
      <c r="AG67" s="4" t="str">
        <f>IF('Suivi Paies'!I67&lt;&gt;"",'Suivi Paies'!I67,"")</f>
        <v/>
      </c>
      <c r="AH67" s="4" t="str">
        <f>IF('Suivi Paies'!J67&lt;&gt;"",'Suivi Paies'!J67,"")</f>
        <v/>
      </c>
      <c r="AI67" s="4" t="str">
        <f>IF('Suivi Paies'!K67&lt;&gt;"",'Suivi Paies'!K67,"")</f>
        <v/>
      </c>
      <c r="AJ67" s="4" t="str">
        <f>IF('Suivi Paies'!L67&lt;&gt;"",'Suivi Paies'!L67,"")</f>
        <v/>
      </c>
      <c r="AK67" s="4" t="str">
        <f>IF('Suivi Paies'!M67&lt;&gt;"",'Suivi Paies'!M67,"")</f>
        <v/>
      </c>
      <c r="AL67" s="4" t="str">
        <f ca="1">IF('Suivi Paies'!N67&lt;&gt;"",'Suivi Paies'!N67,"")</f>
        <v>oui</v>
      </c>
      <c r="AM67" s="4" t="str">
        <f ca="1">IF('Suivi Paies'!O67&lt;&gt;"",'Suivi Paies'!O67,"")</f>
        <v>non</v>
      </c>
      <c r="AN67" s="6" t="str">
        <f>IF('Suivi Paies'!P67&lt;&gt;"",'Suivi Paies'!P67,"")</f>
        <v/>
      </c>
      <c r="AO67" s="6" t="str">
        <f>IF('Suivi Paies'!Q67&lt;&gt;"",'Suivi Paies'!Q67,"")</f>
        <v/>
      </c>
      <c r="AP67" s="17" t="str">
        <f>IF('Suivi Paies'!R67&lt;&gt;"",'Suivi Paies'!R67,"")</f>
        <v/>
      </c>
      <c r="AQ67" s="107" t="str">
        <f>IF('Suivi Paies'!S67&lt;&gt;"",'Suivi Paies'!S67,"")</f>
        <v/>
      </c>
      <c r="AR67" s="97" t="str">
        <f>IF('Suivi Consultants'!F67&lt;&gt;"",'Suivi Consultants'!F67,"")</f>
        <v>s_renucci@yahoo.fr</v>
      </c>
      <c r="AS67" s="19" t="str">
        <f>IF('Suivi Consultants'!G67&lt;&gt;"",'Suivi Consultants'!G67,"")</f>
        <v/>
      </c>
    </row>
    <row r="68" spans="1:45" ht="20" x14ac:dyDescent="0.35">
      <c r="A68" s="67" t="s">
        <v>242</v>
      </c>
      <c r="B68" s="61">
        <v>1</v>
      </c>
      <c r="C68" s="53"/>
      <c r="D68" s="45"/>
      <c r="E68" s="56"/>
      <c r="F68" s="50">
        <f>IF('Suivi Projets'!F68&lt;&gt;"",'Suivi Projets'!F68,"")</f>
        <v>1804100</v>
      </c>
      <c r="G68" s="8" t="str">
        <f>IF('Suivi Projets'!G68&lt;&gt;"",'Suivi Projets'!G68,"")</f>
        <v>Chargée d'offres basse tension</v>
      </c>
      <c r="H68" s="8" t="str">
        <f>IF('Suivi Projets'!H68&lt;&gt;"",'Suivi Projets'!H68,"")</f>
        <v>SCHNEIDER</v>
      </c>
      <c r="I68" s="8" t="str">
        <f>IF('Suivi Projets'!I68&lt;&gt;"",'Suivi Projets'!I68,"")</f>
        <v>QUOTEAM</v>
      </c>
      <c r="J68" s="8" t="str">
        <f>IF('Suivi Projets'!J68&lt;&gt;"",'Suivi Projets'!J68,"")</f>
        <v>Grenoble</v>
      </c>
      <c r="K68" s="8" t="str">
        <f>IF('Suivi Projets'!L68&lt;&gt;"",'Suivi Projets'!L68,"")</f>
        <v/>
      </c>
      <c r="L68" s="8" t="str">
        <f>IF('Suivi Projets'!M68&lt;&gt;"",'Suivi Projets'!M68,"")</f>
        <v/>
      </c>
      <c r="M68" s="8" t="str">
        <f>IF('Suivi Projets'!N68&lt;&gt;"",'Suivi Projets'!N68,"")</f>
        <v/>
      </c>
      <c r="N68" s="8" t="str">
        <f>IF('Suivi Projets'!O68&lt;&gt;"",'Suivi Projets'!O68,"")</f>
        <v/>
      </c>
      <c r="O68" s="8" t="str">
        <f>IF('Suivi Projets'!P68&lt;&gt;"",'Suivi Projets'!P68,"")</f>
        <v/>
      </c>
      <c r="P68" s="10" t="str">
        <f>IF('Suivi Projets'!Q68&lt;&gt;"",'Suivi Projets'!Q68,"")</f>
        <v>Cadre</v>
      </c>
      <c r="Q68" s="101" t="str">
        <f>IF('Suivi Projets'!R68&lt;&gt;"",'Suivi Projets'!R68,"")</f>
        <v>CDIC</v>
      </c>
      <c r="R68" s="106" t="str">
        <f>IF('Suivi Commandes'!F68&lt;&gt;"",'Suivi Commandes'!F68,"")</f>
        <v/>
      </c>
      <c r="S68" s="5" t="str">
        <f>IF('Suivi Commandes'!G68&lt;&gt;"",'Suivi Commandes'!G68,"")</f>
        <v/>
      </c>
      <c r="T68" s="7" t="str">
        <f ca="1">IF('Suivi Commandes'!H68&lt;&gt;"",'Suivi Commandes'!H68,"")</f>
        <v/>
      </c>
      <c r="U68" s="109">
        <f>IF('Suivi Contrat'!H68&lt;&gt;"",'Suivi Contrat'!H68,"")</f>
        <v>43234</v>
      </c>
      <c r="V68" s="10">
        <f>IF('Suivi Contrat'!I68&lt;&gt;"",'Suivi Contrat'!I68,"")</f>
        <v>43427</v>
      </c>
      <c r="W68" s="361">
        <f ca="1">IF('Suivi Contrat'!J68&lt;&gt;"",IF('Suivi Contrat'!J68&lt;&gt;"",'Suivi Contrat'!J68,""),"")</f>
        <v>0</v>
      </c>
      <c r="X68" s="10" t="str">
        <f>IF('Suivi Contrat'!K68&lt;&gt;"",'Suivi Contrat'!K68,"")</f>
        <v>oui</v>
      </c>
      <c r="Y68" s="10">
        <f>IF('Suivi Contrat'!L68&lt;&gt;"",'Suivi Contrat'!L68,"")</f>
        <v>43447</v>
      </c>
      <c r="Z68" s="361" t="str">
        <f ca="1">IF('Suivi Contrat'!M68&lt;&gt;"",'Suivi Contrat'!M68,"")</f>
        <v/>
      </c>
      <c r="AA68" s="10" t="str">
        <f>IF('Suivi Contrat'!N68&lt;&gt;"",'Suivi Contrat'!N68,"")</f>
        <v/>
      </c>
      <c r="AB68" s="361" t="str">
        <f ca="1">IF('Suivi Contrat'!O68&lt;&gt;"",'Suivi Contrat'!O68,"")</f>
        <v/>
      </c>
      <c r="AC68" s="118" t="str">
        <f>IF('Suivi Contrat'!P68&lt;&gt;"",'Suivi Contrat'!P68,"")</f>
        <v>rupture PE envoyée le 23.10.2018</v>
      </c>
      <c r="AD68" s="109" t="str">
        <f>IF('Suivi Paies'!F68&lt;&gt;"",'Suivi Paies'!F68,"")</f>
        <v/>
      </c>
      <c r="AE68" s="4" t="str">
        <f>IF('Suivi Paies'!G68&lt;&gt;"",'Suivi Paies'!G68,"")</f>
        <v/>
      </c>
      <c r="AF68" s="4" t="str">
        <f>IF('Suivi Paies'!H68&lt;&gt;"",'Suivi Paies'!H68,"")</f>
        <v/>
      </c>
      <c r="AG68" s="4" t="str">
        <f>IF('Suivi Paies'!I68&lt;&gt;"",'Suivi Paies'!I68,"")</f>
        <v/>
      </c>
      <c r="AH68" s="4" t="str">
        <f>IF('Suivi Paies'!J68&lt;&gt;"",'Suivi Paies'!J68,"")</f>
        <v/>
      </c>
      <c r="AI68" s="4" t="str">
        <f>IF('Suivi Paies'!K68&lt;&gt;"",'Suivi Paies'!K68,"")</f>
        <v/>
      </c>
      <c r="AJ68" s="4" t="str">
        <f>IF('Suivi Paies'!L68&lt;&gt;"",'Suivi Paies'!L68,"")</f>
        <v/>
      </c>
      <c r="AK68" s="4" t="str">
        <f>IF('Suivi Paies'!M68&lt;&gt;"",'Suivi Paies'!M68,"")</f>
        <v/>
      </c>
      <c r="AL68" s="4" t="str">
        <f ca="1">IF('Suivi Paies'!N68&lt;&gt;"",'Suivi Paies'!N68,"")</f>
        <v>oui</v>
      </c>
      <c r="AM68" s="4" t="str">
        <f ca="1">IF('Suivi Paies'!O68&lt;&gt;"",'Suivi Paies'!O68,"")</f>
        <v>non</v>
      </c>
      <c r="AN68" s="22" t="str">
        <f>IF('Suivi Paies'!P68&lt;&gt;"",'Suivi Paies'!P68,"")</f>
        <v/>
      </c>
      <c r="AO68" s="22" t="str">
        <f>IF('Suivi Paies'!Q68&lt;&gt;"",'Suivi Paies'!Q68,"")</f>
        <v/>
      </c>
      <c r="AP68" s="12" t="str">
        <f>IF('Suivi Paies'!R68&lt;&gt;"",'Suivi Paies'!R68,"")</f>
        <v/>
      </c>
      <c r="AQ68" s="105" t="str">
        <f>IF('Suivi Paies'!S68&lt;&gt;"",'Suivi Paies'!S68,"")</f>
        <v/>
      </c>
      <c r="AR68" s="96" t="str">
        <f>IF('Suivi Consultants'!F68&lt;&gt;"",'Suivi Consultants'!F68,"")</f>
        <v>aidiren@hotmail.fr</v>
      </c>
      <c r="AS68" s="14" t="str">
        <f>IF('Suivi Consultants'!G68&lt;&gt;"",'Suivi Consultants'!G68,"")</f>
        <v/>
      </c>
    </row>
    <row r="69" spans="1:45" x14ac:dyDescent="0.35">
      <c r="A69" s="73" t="s">
        <v>302</v>
      </c>
      <c r="B69" s="53"/>
      <c r="C69" s="53"/>
      <c r="D69" s="59">
        <v>1</v>
      </c>
      <c r="E69" s="56"/>
      <c r="F69" s="49">
        <f>IF('Suivi Projets'!F69&lt;&gt;"",'Suivi Projets'!F69,"")</f>
        <v>1810031</v>
      </c>
      <c r="G69" s="4" t="str">
        <f>IF('Suivi Projets'!G69&lt;&gt;"",'Suivi Projets'!G69,"")</f>
        <v>Chargé d'essais Electrique</v>
      </c>
      <c r="H69" s="4" t="str">
        <f>IF('Suivi Projets'!H69&lt;&gt;"",'Suivi Projets'!H69,"")</f>
        <v>CLEMESSY</v>
      </c>
      <c r="I69" s="4" t="str">
        <f>IF('Suivi Projets'!I69&lt;&gt;"",'Suivi Projets'!I69,"")</f>
        <v>DUS</v>
      </c>
      <c r="J69" s="8" t="str">
        <f>IF('Suivi Projets'!J69&lt;&gt;"",'Suivi Projets'!J69,"")</f>
        <v>CNPE Tricastin &amp; Cruas</v>
      </c>
      <c r="K69" s="8" t="str">
        <f>IF('Suivi Projets'!L69&lt;&gt;"",'Suivi Projets'!L69,"")</f>
        <v/>
      </c>
      <c r="L69" s="8" t="str">
        <f>IF('Suivi Projets'!M69&lt;&gt;"",'Suivi Projets'!M69,"")</f>
        <v/>
      </c>
      <c r="M69" s="8" t="str">
        <f>IF('Suivi Projets'!N69&lt;&gt;"",'Suivi Projets'!N69,"")</f>
        <v/>
      </c>
      <c r="N69" s="8" t="str">
        <f>IF('Suivi Projets'!O69&lt;&gt;"",'Suivi Projets'!O69,"")</f>
        <v/>
      </c>
      <c r="O69" s="8" t="str">
        <f>IF('Suivi Projets'!P69&lt;&gt;"",'Suivi Projets'!P69,"")</f>
        <v/>
      </c>
      <c r="P69" s="4" t="str">
        <f>IF('Suivi Projets'!Q69&lt;&gt;"",'Suivi Projets'!Q69,"")</f>
        <v>Cadre</v>
      </c>
      <c r="Q69" s="101" t="str">
        <f>IF('Suivi Projets'!R69&lt;&gt;"",'Suivi Projets'!R69,"")</f>
        <v>CDIC</v>
      </c>
      <c r="R69" s="106" t="str">
        <f>IF('Suivi Commandes'!F69&lt;&gt;"",'Suivi Commandes'!F69,"")</f>
        <v/>
      </c>
      <c r="S69" s="5" t="str">
        <f>IF('Suivi Commandes'!G69&lt;&gt;"",'Suivi Commandes'!G69,"")</f>
        <v/>
      </c>
      <c r="T69" s="7" t="str">
        <f ca="1">IF('Suivi Commandes'!H69&lt;&gt;"",'Suivi Commandes'!H69,"")</f>
        <v/>
      </c>
      <c r="U69" s="106">
        <f>IF('Suivi Contrat'!H69&lt;&gt;"",'Suivi Contrat'!H69,"")</f>
        <v>43409</v>
      </c>
      <c r="V69" s="5">
        <f>IF('Suivi Contrat'!I69&lt;&gt;"",'Suivi Contrat'!I69,"")</f>
        <v>43615</v>
      </c>
      <c r="W69" s="359">
        <f ca="1">IF('Suivi Contrat'!J69&lt;&gt;"",IF('Suivi Contrat'!J69&lt;&gt;"",'Suivi Contrat'!J69,""),"")</f>
        <v>0</v>
      </c>
      <c r="X69" s="5" t="str">
        <f>IF('Suivi Contrat'!K69&lt;&gt;"",'Suivi Contrat'!K69,"")</f>
        <v/>
      </c>
      <c r="Y69" s="5">
        <f>IF('Suivi Contrat'!L69&lt;&gt;"",'Suivi Contrat'!L69,"")</f>
        <v>43528</v>
      </c>
      <c r="Z69" s="359" t="str">
        <f ca="1">IF('Suivi Contrat'!M69&lt;&gt;"",'Suivi Contrat'!M69,"")</f>
        <v/>
      </c>
      <c r="AA69" s="5" t="str">
        <f>IF('Suivi Contrat'!N69&lt;&gt;"",'Suivi Contrat'!N69,"")</f>
        <v/>
      </c>
      <c r="AB69" s="359" t="str">
        <f ca="1">IF('Suivi Contrat'!O69&lt;&gt;"",'Suivi Contrat'!O69,"")</f>
        <v/>
      </c>
      <c r="AC69" s="120" t="str">
        <f>IF('Suivi Contrat'!P69&lt;&gt;"",'Suivi Contrat'!P69,"")</f>
        <v/>
      </c>
      <c r="AD69" s="111" t="str">
        <f>IF('Suivi Paies'!F69&lt;&gt;"",'Suivi Paies'!F69,"")</f>
        <v/>
      </c>
      <c r="AE69" s="21" t="str">
        <f>IF('Suivi Paies'!G69&lt;&gt;"",'Suivi Paies'!G69,"")</f>
        <v/>
      </c>
      <c r="AF69" s="21" t="str">
        <f>IF('Suivi Paies'!H69&lt;&gt;"",'Suivi Paies'!H69,"")</f>
        <v/>
      </c>
      <c r="AG69" s="21" t="str">
        <f>IF('Suivi Paies'!I69&lt;&gt;"",'Suivi Paies'!I69,"")</f>
        <v/>
      </c>
      <c r="AH69" s="21" t="str">
        <f>IF('Suivi Paies'!J69&lt;&gt;"",'Suivi Paies'!J69,"")</f>
        <v/>
      </c>
      <c r="AI69" s="8" t="str">
        <f>IF('Suivi Paies'!K69&lt;&gt;"",'Suivi Paies'!K69,"")</f>
        <v/>
      </c>
      <c r="AJ69" s="8" t="str">
        <f>IF('Suivi Paies'!L69&lt;&gt;"",'Suivi Paies'!L69,"")</f>
        <v/>
      </c>
      <c r="AK69" s="8" t="str">
        <f>IF('Suivi Paies'!M69&lt;&gt;"",'Suivi Paies'!M69,"")</f>
        <v/>
      </c>
      <c r="AL69" s="8" t="str">
        <f ca="1">IF('Suivi Paies'!N69&lt;&gt;"",'Suivi Paies'!N69,"")</f>
        <v>non</v>
      </c>
      <c r="AM69" s="8" t="str">
        <f ca="1">IF('Suivi Paies'!O69&lt;&gt;"",'Suivi Paies'!O69,"")</f>
        <v>non</v>
      </c>
      <c r="AN69" s="22" t="str">
        <f>IF('Suivi Paies'!P69&lt;&gt;"",'Suivi Paies'!P69,"")</f>
        <v/>
      </c>
      <c r="AO69" s="22" t="str">
        <f>IF('Suivi Paies'!Q69&lt;&gt;"",'Suivi Paies'!Q69,"")</f>
        <v/>
      </c>
      <c r="AP69" s="12" t="str">
        <f>IF('Suivi Paies'!R69&lt;&gt;"",'Suivi Paies'!R69,"")</f>
        <v/>
      </c>
      <c r="AQ69" s="105" t="str">
        <f>IF('Suivi Paies'!S69&lt;&gt;"",'Suivi Paies'!S69,"")</f>
        <v/>
      </c>
      <c r="AR69" s="97" t="str">
        <f>IF('Suivi Consultants'!F69&lt;&gt;"",'Suivi Consultants'!F69,"")</f>
        <v>anthonyr69000@gmail.com</v>
      </c>
      <c r="AS69" s="24" t="str">
        <f>IF('Suivi Consultants'!G69&lt;&gt;"",'Suivi Consultants'!G69,"")</f>
        <v/>
      </c>
    </row>
    <row r="70" spans="1:45" ht="24.65" customHeight="1" x14ac:dyDescent="0.35">
      <c r="A70" s="67" t="s">
        <v>352</v>
      </c>
      <c r="B70" s="61">
        <v>1</v>
      </c>
      <c r="C70" s="53"/>
      <c r="D70" s="45"/>
      <c r="E70" s="56"/>
      <c r="F70" s="50">
        <f>IF('Suivi Projets'!F70&lt;&gt;"",'Suivi Projets'!F70,"")</f>
        <v>1811037</v>
      </c>
      <c r="G70" s="8" t="str">
        <f>IF('Suivi Projets'!G70&lt;&gt;"",'Suivi Projets'!G70,"")</f>
        <v>Superviseur Electromecanique</v>
      </c>
      <c r="H70" s="8" t="str">
        <f>IF('Suivi Projets'!H70&lt;&gt;"",'Suivi Projets'!H70,"")</f>
        <v>SIEMENS</v>
      </c>
      <c r="I70" s="8" t="str">
        <f>IF('Suivi Projets'!I70&lt;&gt;"",'Suivi Projets'!I70,"")</f>
        <v>GIS 8DN8-5</v>
      </c>
      <c r="J70" s="8" t="str">
        <f>IF('Suivi Projets'!J70&lt;&gt;"",'Suivi Projets'!J70,"")</f>
        <v>Mangin</v>
      </c>
      <c r="K70" s="8" t="str">
        <f>IF('Suivi Projets'!L70&lt;&gt;"",'Suivi Projets'!L70,"")</f>
        <v/>
      </c>
      <c r="L70" s="8" t="str">
        <f>IF('Suivi Projets'!M70&lt;&gt;"",'Suivi Projets'!M70,"")</f>
        <v/>
      </c>
      <c r="M70" s="8" t="str">
        <f>IF('Suivi Projets'!N70&lt;&gt;"",'Suivi Projets'!N70,"")</f>
        <v/>
      </c>
      <c r="N70" s="8" t="str">
        <f>IF('Suivi Projets'!O70&lt;&gt;"",'Suivi Projets'!O70,"")</f>
        <v/>
      </c>
      <c r="O70" s="8" t="str">
        <f>IF('Suivi Projets'!P70&lt;&gt;"",'Suivi Projets'!P70,"")</f>
        <v/>
      </c>
      <c r="P70" s="10" t="str">
        <f>IF('Suivi Projets'!Q70&lt;&gt;"",'Suivi Projets'!Q70,"")</f>
        <v>Cadre</v>
      </c>
      <c r="Q70" s="101" t="str">
        <f>IF('Suivi Projets'!R70&lt;&gt;"",'Suivi Projets'!R70,"")</f>
        <v>CDIC</v>
      </c>
      <c r="R70" s="106" t="str">
        <f>IF('Suivi Commandes'!F70&lt;&gt;"",'Suivi Commandes'!F70,"")</f>
        <v/>
      </c>
      <c r="S70" s="5" t="str">
        <f>IF('Suivi Commandes'!G70&lt;&gt;"",'Suivi Commandes'!G70,"")</f>
        <v/>
      </c>
      <c r="T70" s="7" t="str">
        <f ca="1">IF('Suivi Commandes'!H70&lt;&gt;"",'Suivi Commandes'!H70,"")</f>
        <v/>
      </c>
      <c r="U70" s="109">
        <f>IF('Suivi Contrat'!H70&lt;&gt;"",'Suivi Contrat'!H70,"")</f>
        <v>43423</v>
      </c>
      <c r="V70" s="10">
        <f>IF('Suivi Contrat'!I70&lt;&gt;"",'Suivi Contrat'!I70,"")</f>
        <v>43448</v>
      </c>
      <c r="W70" s="361">
        <f ca="1">IF('Suivi Contrat'!J70&lt;&gt;"",IF('Suivi Contrat'!J70&lt;&gt;"",'Suivi Contrat'!J70,""),"")</f>
        <v>0</v>
      </c>
      <c r="X70" s="10" t="str">
        <f>IF('Suivi Contrat'!K70&lt;&gt;"",'Suivi Contrat'!K70,"")</f>
        <v/>
      </c>
      <c r="Y70" s="10">
        <f>IF('Suivi Contrat'!L70&lt;&gt;"",'Suivi Contrat'!L70,"")</f>
        <v>43542</v>
      </c>
      <c r="Z70" s="361" t="str">
        <f ca="1">IF('Suivi Contrat'!M70&lt;&gt;"",'Suivi Contrat'!M70,"")</f>
        <v/>
      </c>
      <c r="AA70" s="10" t="str">
        <f>IF('Suivi Contrat'!N70&lt;&gt;"",'Suivi Contrat'!N70,"")</f>
        <v/>
      </c>
      <c r="AB70" s="361" t="str">
        <f ca="1">IF('Suivi Contrat'!O70&lt;&gt;"",'Suivi Contrat'!O70,"")</f>
        <v/>
      </c>
      <c r="AC70" s="118" t="str">
        <f>IF('Suivi Contrat'!P70&lt;&gt;"",'Suivi Contrat'!P70,"")</f>
        <v/>
      </c>
      <c r="AD70" s="109" t="str">
        <f>IF('Suivi Paies'!F70&lt;&gt;"",'Suivi Paies'!F70,"")</f>
        <v/>
      </c>
      <c r="AE70" s="4" t="str">
        <f>IF('Suivi Paies'!G70&lt;&gt;"",'Suivi Paies'!G70,"")</f>
        <v/>
      </c>
      <c r="AF70" s="4" t="str">
        <f>IF('Suivi Paies'!H70&lt;&gt;"",'Suivi Paies'!H70,"")</f>
        <v/>
      </c>
      <c r="AG70" s="4" t="str">
        <f>IF('Suivi Paies'!I70&lt;&gt;"",'Suivi Paies'!I70,"")</f>
        <v/>
      </c>
      <c r="AH70" s="4" t="str">
        <f>IF('Suivi Paies'!J70&lt;&gt;"",'Suivi Paies'!J70,"")</f>
        <v/>
      </c>
      <c r="AI70" s="4" t="str">
        <f>IF('Suivi Paies'!K70&lt;&gt;"",'Suivi Paies'!K70,"")</f>
        <v/>
      </c>
      <c r="AJ70" s="4" t="str">
        <f>IF('Suivi Paies'!L70&lt;&gt;"",'Suivi Paies'!L70,"")</f>
        <v/>
      </c>
      <c r="AK70" s="4" t="str">
        <f>IF('Suivi Paies'!M70&lt;&gt;"",'Suivi Paies'!M70,"")</f>
        <v/>
      </c>
      <c r="AL70" s="4" t="str">
        <f ca="1">IF('Suivi Paies'!N70&lt;&gt;"",'Suivi Paies'!N70,"")</f>
        <v>non</v>
      </c>
      <c r="AM70" s="4" t="str">
        <f ca="1">IF('Suivi Paies'!O70&lt;&gt;"",'Suivi Paies'!O70,"")</f>
        <v>non</v>
      </c>
      <c r="AN70" s="22" t="str">
        <f>IF('Suivi Paies'!P70&lt;&gt;"",'Suivi Paies'!P70,"")</f>
        <v/>
      </c>
      <c r="AO70" s="22" t="str">
        <f>IF('Suivi Paies'!Q70&lt;&gt;"",'Suivi Paies'!Q70,"")</f>
        <v/>
      </c>
      <c r="AP70" s="12" t="str">
        <f>IF('Suivi Paies'!R70&lt;&gt;"",'Suivi Paies'!R70,"")</f>
        <v/>
      </c>
      <c r="AQ70" s="105" t="str">
        <f>IF('Suivi Paies'!S70&lt;&gt;"",'Suivi Paies'!S70,"")</f>
        <v/>
      </c>
      <c r="AR70" s="96" t="str">
        <f>IF('Suivi Consultants'!F70&lt;&gt;"",'Suivi Consultants'!F70,"")</f>
        <v/>
      </c>
      <c r="AS70" s="14" t="str">
        <f>IF('Suivi Consultants'!G70&lt;&gt;"",'Suivi Consultants'!G70,"")</f>
        <v/>
      </c>
    </row>
    <row r="71" spans="1:45" ht="20" x14ac:dyDescent="0.35">
      <c r="A71" s="74" t="s">
        <v>200</v>
      </c>
      <c r="B71" s="53"/>
      <c r="C71" s="53"/>
      <c r="D71" s="59">
        <v>1</v>
      </c>
      <c r="E71" s="56"/>
      <c r="F71" s="49">
        <f>IF('Suivi Projets'!F71&lt;&gt;"",'Suivi Projets'!F71,"")</f>
        <v>1803009</v>
      </c>
      <c r="G71" s="4" t="str">
        <f>IF('Suivi Projets'!G71&lt;&gt;"",'Suivi Projets'!G71,"")</f>
        <v xml:space="preserve">Chargé d'essais </v>
      </c>
      <c r="H71" s="4" t="str">
        <f>IF('Suivi Projets'!H71&lt;&gt;"",'Suivi Projets'!H71,"")</f>
        <v xml:space="preserve">EDF </v>
      </c>
      <c r="I71" s="4" t="str">
        <f>IF('Suivi Projets'!I71&lt;&gt;"",'Suivi Projets'!I71,"")</f>
        <v>CNPE Paluel</v>
      </c>
      <c r="J71" s="8" t="str">
        <f>IF('Suivi Projets'!J71&lt;&gt;"",'Suivi Projets'!J71,"")</f>
        <v>Paluel</v>
      </c>
      <c r="K71" s="8" t="str">
        <f>IF('Suivi Projets'!L71&lt;&gt;"",'Suivi Projets'!L71,"")</f>
        <v/>
      </c>
      <c r="L71" s="8" t="str">
        <f>IF('Suivi Projets'!M71&lt;&gt;"",'Suivi Projets'!M71,"")</f>
        <v/>
      </c>
      <c r="M71" s="8" t="str">
        <f>IF('Suivi Projets'!N71&lt;&gt;"",'Suivi Projets'!N71,"")</f>
        <v/>
      </c>
      <c r="N71" s="8" t="str">
        <f>IF('Suivi Projets'!O71&lt;&gt;"",'Suivi Projets'!O71,"")</f>
        <v/>
      </c>
      <c r="O71" s="8" t="str">
        <f>IF('Suivi Projets'!P71&lt;&gt;"",'Suivi Projets'!P71,"")</f>
        <v/>
      </c>
      <c r="P71" s="4" t="str">
        <f>IF('Suivi Projets'!Q71&lt;&gt;"",'Suivi Projets'!Q71,"")</f>
        <v>Cadre</v>
      </c>
      <c r="Q71" s="101" t="str">
        <f>IF('Suivi Projets'!R71&lt;&gt;"",'Suivi Projets'!R71,"")</f>
        <v>CDIC</v>
      </c>
      <c r="R71" s="106" t="str">
        <f>IF('Suivi Commandes'!F71&lt;&gt;"",'Suivi Commandes'!F71,"")</f>
        <v/>
      </c>
      <c r="S71" s="5" t="str">
        <f>IF('Suivi Commandes'!G71&lt;&gt;"",'Suivi Commandes'!G71,"")</f>
        <v/>
      </c>
      <c r="T71" s="7" t="str">
        <f ca="1">IF('Suivi Commandes'!H71&lt;&gt;"",'Suivi Commandes'!H71,"")</f>
        <v/>
      </c>
      <c r="U71" s="106">
        <f>IF('Suivi Contrat'!H71&lt;&gt;"",'Suivi Contrat'!H71,"")</f>
        <v>43171</v>
      </c>
      <c r="V71" s="5">
        <f>IF('Suivi Contrat'!I71&lt;&gt;"",'Suivi Contrat'!I71,"")</f>
        <v>43465</v>
      </c>
      <c r="W71" s="359">
        <f ca="1">IF('Suivi Contrat'!J71&lt;&gt;"",IF('Suivi Contrat'!J71&lt;&gt;"",'Suivi Contrat'!J71,""),"")</f>
        <v>0</v>
      </c>
      <c r="X71" s="5" t="str">
        <f>IF('Suivi Contrat'!K71&lt;&gt;"",'Suivi Contrat'!K71,"")</f>
        <v>oui</v>
      </c>
      <c r="Y71" s="5">
        <f>IF('Suivi Contrat'!L71&lt;&gt;"",'Suivi Contrat'!L71,"")</f>
        <v>43384</v>
      </c>
      <c r="Z71" s="359" t="str">
        <f ca="1">IF('Suivi Contrat'!M71&lt;&gt;"",'Suivi Contrat'!M71,"")</f>
        <v/>
      </c>
      <c r="AA71" s="5" t="str">
        <f>IF('Suivi Contrat'!N71&lt;&gt;"",'Suivi Contrat'!N71,"")</f>
        <v/>
      </c>
      <c r="AB71" s="359" t="str">
        <f ca="1">IF('Suivi Contrat'!O71&lt;&gt;"",'Suivi Contrat'!O71,"")</f>
        <v/>
      </c>
      <c r="AC71" s="120" t="str">
        <f>IF('Suivi Contrat'!P71&lt;&gt;"",'Suivi Contrat'!P71,"")</f>
        <v>Convoc envoyée le 31/10/2018 /
envoyer notification le 19/11</v>
      </c>
      <c r="AD71" s="111" t="str">
        <f>IF('Suivi Paies'!F71&lt;&gt;"",'Suivi Paies'!F71,"")</f>
        <v/>
      </c>
      <c r="AE71" s="21" t="str">
        <f>IF('Suivi Paies'!G71&lt;&gt;"",'Suivi Paies'!G71,"")</f>
        <v/>
      </c>
      <c r="AF71" s="21" t="str">
        <f>IF('Suivi Paies'!H71&lt;&gt;"",'Suivi Paies'!H71,"")</f>
        <v/>
      </c>
      <c r="AG71" s="21" t="str">
        <f>IF('Suivi Paies'!I71&lt;&gt;"",'Suivi Paies'!I71,"")</f>
        <v/>
      </c>
      <c r="AH71" s="21" t="str">
        <f>IF('Suivi Paies'!J71&lt;&gt;"",'Suivi Paies'!J71,"")</f>
        <v/>
      </c>
      <c r="AI71" s="8" t="str">
        <f>IF('Suivi Paies'!K71&lt;&gt;"",'Suivi Paies'!K71,"")</f>
        <v/>
      </c>
      <c r="AJ71" s="8" t="str">
        <f>IF('Suivi Paies'!L71&lt;&gt;"",'Suivi Paies'!L71,"")</f>
        <v/>
      </c>
      <c r="AK71" s="8" t="str">
        <f>IF('Suivi Paies'!M71&lt;&gt;"",'Suivi Paies'!M71,"")</f>
        <v/>
      </c>
      <c r="AL71" s="8" t="str">
        <f ca="1">IF('Suivi Paies'!N71&lt;&gt;"",'Suivi Paies'!N71,"")</f>
        <v>oui</v>
      </c>
      <c r="AM71" s="8" t="str">
        <f ca="1">IF('Suivi Paies'!O71&lt;&gt;"",'Suivi Paies'!O71,"")</f>
        <v>non</v>
      </c>
      <c r="AN71" s="22" t="str">
        <f>IF('Suivi Paies'!P71&lt;&gt;"",'Suivi Paies'!P71,"")</f>
        <v/>
      </c>
      <c r="AO71" s="22" t="str">
        <f>IF('Suivi Paies'!Q71&lt;&gt;"",'Suivi Paies'!Q71,"")</f>
        <v/>
      </c>
      <c r="AP71" s="12" t="str">
        <f>IF('Suivi Paies'!R71&lt;&gt;"",'Suivi Paies'!R71,"")</f>
        <v/>
      </c>
      <c r="AQ71" s="105" t="str">
        <f>IF('Suivi Paies'!S71&lt;&gt;"",'Suivi Paies'!S71,"")</f>
        <v>X</v>
      </c>
      <c r="AR71" s="97" t="str">
        <f>IF('Suivi Consultants'!F71&lt;&gt;"",'Suivi Consultants'!F71,"")</f>
        <v>rossellefabrice@gmail.com</v>
      </c>
      <c r="AS71" s="24" t="str">
        <f>IF('Suivi Consultants'!G71&lt;&gt;"",'Suivi Consultants'!G71,"")</f>
        <v/>
      </c>
    </row>
    <row r="72" spans="1:45" x14ac:dyDescent="0.35">
      <c r="A72" s="73" t="s">
        <v>285</v>
      </c>
      <c r="B72" s="53"/>
      <c r="C72" s="53"/>
      <c r="D72" s="59">
        <v>1</v>
      </c>
      <c r="E72" s="56"/>
      <c r="F72" s="49">
        <f>IF('Suivi Projets'!F72&lt;&gt;"",'Suivi Projets'!F72,"")</f>
        <v>1810030</v>
      </c>
      <c r="G72" s="4" t="str">
        <f>IF('Suivi Projets'!G72&lt;&gt;"",'Suivi Projets'!G72,"")</f>
        <v>Chargé d'essais électrique</v>
      </c>
      <c r="H72" s="4" t="str">
        <f>IF('Suivi Projets'!H72&lt;&gt;"",'Suivi Projets'!H72,"")</f>
        <v>CLEMESSY</v>
      </c>
      <c r="I72" s="4" t="str">
        <f>IF('Suivi Projets'!I72&lt;&gt;"",'Suivi Projets'!I72,"")</f>
        <v>DUS</v>
      </c>
      <c r="J72" s="8" t="str">
        <f>IF('Suivi Projets'!J72&lt;&gt;"",'Suivi Projets'!J72,"")</f>
        <v>Tricastin &amp; Cruas</v>
      </c>
      <c r="K72" s="8" t="str">
        <f>IF('Suivi Projets'!L72&lt;&gt;"",'Suivi Projets'!L72,"")</f>
        <v/>
      </c>
      <c r="L72" s="8" t="str">
        <f>IF('Suivi Projets'!M72&lt;&gt;"",'Suivi Projets'!M72,"")</f>
        <v/>
      </c>
      <c r="M72" s="8" t="str">
        <f>IF('Suivi Projets'!N72&lt;&gt;"",'Suivi Projets'!N72,"")</f>
        <v/>
      </c>
      <c r="N72" s="8" t="str">
        <f>IF('Suivi Projets'!O72&lt;&gt;"",'Suivi Projets'!O72,"")</f>
        <v/>
      </c>
      <c r="O72" s="8" t="str">
        <f>IF('Suivi Projets'!P72&lt;&gt;"",'Suivi Projets'!P72,"")</f>
        <v/>
      </c>
      <c r="P72" s="4" t="str">
        <f>IF('Suivi Projets'!Q72&lt;&gt;"",'Suivi Projets'!Q72,"")</f>
        <v>Non cadre</v>
      </c>
      <c r="Q72" s="101" t="str">
        <f>IF('Suivi Projets'!R72&lt;&gt;"",'Suivi Projets'!R72,"")</f>
        <v>CDIC</v>
      </c>
      <c r="R72" s="106" t="str">
        <f>IF('Suivi Commandes'!F72&lt;&gt;"",'Suivi Commandes'!F72,"")</f>
        <v/>
      </c>
      <c r="S72" s="5" t="str">
        <f>IF('Suivi Commandes'!G72&lt;&gt;"",'Suivi Commandes'!G72,"")</f>
        <v/>
      </c>
      <c r="T72" s="7" t="str">
        <f ca="1">IF('Suivi Commandes'!H72&lt;&gt;"",'Suivi Commandes'!H72,"")</f>
        <v/>
      </c>
      <c r="U72" s="106">
        <f>IF('Suivi Contrat'!H72&lt;&gt;"",'Suivi Contrat'!H72,"")</f>
        <v>43430</v>
      </c>
      <c r="V72" s="5">
        <f>IF('Suivi Contrat'!I72&lt;&gt;"",'Suivi Contrat'!I72,"")</f>
        <v>43615</v>
      </c>
      <c r="W72" s="359">
        <f ca="1">IF('Suivi Contrat'!J72&lt;&gt;"",IF('Suivi Contrat'!J72&lt;&gt;"",'Suivi Contrat'!J72,""),"")</f>
        <v>0</v>
      </c>
      <c r="X72" s="5" t="str">
        <f>IF('Suivi Contrat'!K72&lt;&gt;"",'Suivi Contrat'!K72,"")</f>
        <v/>
      </c>
      <c r="Y72" s="5">
        <f>IF('Suivi Contrat'!L72&lt;&gt;"",'Suivi Contrat'!L72,"")</f>
        <v>43490</v>
      </c>
      <c r="Z72" s="359" t="str">
        <f ca="1">IF('Suivi Contrat'!M72&lt;&gt;"",'Suivi Contrat'!M72,"")</f>
        <v/>
      </c>
      <c r="AA72" s="5" t="str">
        <f>IF('Suivi Contrat'!N72&lt;&gt;"",'Suivi Contrat'!N72,"")</f>
        <v/>
      </c>
      <c r="AB72" s="359" t="str">
        <f ca="1">IF('Suivi Contrat'!O72&lt;&gt;"",'Suivi Contrat'!O72,"")</f>
        <v/>
      </c>
      <c r="AC72" s="120" t="str">
        <f>IF('Suivi Contrat'!P72&lt;&gt;"",'Suivi Contrat'!P72,"")</f>
        <v/>
      </c>
      <c r="AD72" s="111" t="str">
        <f>IF('Suivi Paies'!F72&lt;&gt;"",'Suivi Paies'!F72,"")</f>
        <v/>
      </c>
      <c r="AE72" s="21" t="str">
        <f>IF('Suivi Paies'!G72&lt;&gt;"",'Suivi Paies'!G72,"")</f>
        <v/>
      </c>
      <c r="AF72" s="21" t="str">
        <f>IF('Suivi Paies'!H72&lt;&gt;"",'Suivi Paies'!H72,"")</f>
        <v/>
      </c>
      <c r="AG72" s="21" t="str">
        <f>IF('Suivi Paies'!I72&lt;&gt;"",'Suivi Paies'!I72,"")</f>
        <v/>
      </c>
      <c r="AH72" s="21" t="str">
        <f>IF('Suivi Paies'!J72&lt;&gt;"",'Suivi Paies'!J72,"")</f>
        <v/>
      </c>
      <c r="AI72" s="8" t="str">
        <f>IF('Suivi Paies'!K72&lt;&gt;"",'Suivi Paies'!K72,"")</f>
        <v/>
      </c>
      <c r="AJ72" s="8" t="str">
        <f>IF('Suivi Paies'!L72&lt;&gt;"",'Suivi Paies'!L72,"")</f>
        <v/>
      </c>
      <c r="AK72" s="8" t="str">
        <f>IF('Suivi Paies'!M72&lt;&gt;"",'Suivi Paies'!M72,"")</f>
        <v/>
      </c>
      <c r="AL72" s="8" t="str">
        <f ca="1">IF('Suivi Paies'!N72&lt;&gt;"",'Suivi Paies'!N72,"")</f>
        <v>non</v>
      </c>
      <c r="AM72" s="8" t="str">
        <f ca="1">IF('Suivi Paies'!O72&lt;&gt;"",'Suivi Paies'!O72,"")</f>
        <v>non</v>
      </c>
      <c r="AN72" s="22" t="str">
        <f>IF('Suivi Paies'!P72&lt;&gt;"",'Suivi Paies'!P72,"")</f>
        <v/>
      </c>
      <c r="AO72" s="22" t="str">
        <f>IF('Suivi Paies'!Q72&lt;&gt;"",'Suivi Paies'!Q72,"")</f>
        <v/>
      </c>
      <c r="AP72" s="12" t="str">
        <f>IF('Suivi Paies'!R72&lt;&gt;"",'Suivi Paies'!R72,"")</f>
        <v/>
      </c>
      <c r="AQ72" s="105" t="str">
        <f>IF('Suivi Paies'!S72&lt;&gt;"",'Suivi Paies'!S72,"")</f>
        <v/>
      </c>
      <c r="AR72" s="97" t="str">
        <f>IF('Suivi Consultants'!F72&lt;&gt;"",'Suivi Consultants'!F72,"")</f>
        <v>romain_rossi@ymail.com</v>
      </c>
      <c r="AS72" s="24" t="str">
        <f>IF('Suivi Consultants'!G72&lt;&gt;"",'Suivi Consultants'!G72,"")</f>
        <v/>
      </c>
    </row>
    <row r="73" spans="1:45" x14ac:dyDescent="0.35">
      <c r="A73" s="67" t="s">
        <v>290</v>
      </c>
      <c r="B73" s="61">
        <v>1</v>
      </c>
      <c r="C73" s="53"/>
      <c r="D73" s="45"/>
      <c r="E73" s="56"/>
      <c r="F73" s="50">
        <f>IF('Suivi Projets'!F73&lt;&gt;"",'Suivi Projets'!F73,"")</f>
        <v>1810029</v>
      </c>
      <c r="G73" s="8" t="str">
        <f>IF('Suivi Projets'!G73&lt;&gt;"",'Suivi Projets'!G73,"")</f>
        <v>Superviseur échaffaudage</v>
      </c>
      <c r="H73" s="8" t="str">
        <f>IF('Suivi Projets'!H73&lt;&gt;"",'Suivi Projets'!H73,"")</f>
        <v>EDF</v>
      </c>
      <c r="I73" s="8" t="str">
        <f>IF('Suivi Projets'!I73&lt;&gt;"",'Suivi Projets'!I73,"")</f>
        <v>EPR FA3</v>
      </c>
      <c r="J73" s="8" t="str">
        <f>IF('Suivi Projets'!J73&lt;&gt;"",'Suivi Projets'!J73,"")</f>
        <v>Flamanville</v>
      </c>
      <c r="K73" s="8" t="str">
        <f>IF('Suivi Projets'!L73&lt;&gt;"",'Suivi Projets'!L73,"")</f>
        <v/>
      </c>
      <c r="L73" s="8" t="str">
        <f>IF('Suivi Projets'!M73&lt;&gt;"",'Suivi Projets'!M73,"")</f>
        <v/>
      </c>
      <c r="M73" s="8" t="str">
        <f>IF('Suivi Projets'!N73&lt;&gt;"",'Suivi Projets'!N73,"")</f>
        <v/>
      </c>
      <c r="N73" s="8" t="str">
        <f>IF('Suivi Projets'!O73&lt;&gt;"",'Suivi Projets'!O73,"")</f>
        <v/>
      </c>
      <c r="O73" s="8" t="str">
        <f>IF('Suivi Projets'!P73&lt;&gt;"",'Suivi Projets'!P73,"")</f>
        <v/>
      </c>
      <c r="P73" s="10" t="str">
        <f>IF('Suivi Projets'!Q73&lt;&gt;"",'Suivi Projets'!Q73,"")</f>
        <v>Cadre</v>
      </c>
      <c r="Q73" s="101" t="str">
        <f>IF('Suivi Projets'!R73&lt;&gt;"",'Suivi Projets'!R73,"")</f>
        <v>CDIC</v>
      </c>
      <c r="R73" s="106" t="str">
        <f>IF('Suivi Commandes'!F73&lt;&gt;"",'Suivi Commandes'!F73,"")</f>
        <v/>
      </c>
      <c r="S73" s="5" t="str">
        <f>IF('Suivi Commandes'!G73&lt;&gt;"",'Suivi Commandes'!G73,"")</f>
        <v/>
      </c>
      <c r="T73" s="7" t="str">
        <f ca="1">IF('Suivi Commandes'!H73&lt;&gt;"",'Suivi Commandes'!H73,"")</f>
        <v/>
      </c>
      <c r="U73" s="109">
        <f>IF('Suivi Contrat'!H73&lt;&gt;"",'Suivi Contrat'!H73,"")</f>
        <v>43375</v>
      </c>
      <c r="V73" s="10">
        <f>IF('Suivi Contrat'!I73&lt;&gt;"",'Suivi Contrat'!I73,"")</f>
        <v>43739</v>
      </c>
      <c r="W73" s="361">
        <f ca="1">IF('Suivi Contrat'!J73&lt;&gt;"",IF('Suivi Contrat'!J73&lt;&gt;"",'Suivi Contrat'!J73,""),"")</f>
        <v>0</v>
      </c>
      <c r="X73" s="10" t="str">
        <f>IF('Suivi Contrat'!K73&lt;&gt;"",'Suivi Contrat'!K73,"")</f>
        <v/>
      </c>
      <c r="Y73" s="10" t="str">
        <f>IF('Suivi Contrat'!L73&lt;&gt;"",'Suivi Contrat'!L73,"")</f>
        <v/>
      </c>
      <c r="Z73" s="361" t="str">
        <f ca="1">IF('Suivi Contrat'!M73&lt;&gt;"",'Suivi Contrat'!M73,"")</f>
        <v/>
      </c>
      <c r="AA73" s="10" t="str">
        <f>IF('Suivi Contrat'!N73&lt;&gt;"",'Suivi Contrat'!N73,"")</f>
        <v/>
      </c>
      <c r="AB73" s="361" t="str">
        <f ca="1">IF('Suivi Contrat'!O73&lt;&gt;"",'Suivi Contrat'!O73,"")</f>
        <v/>
      </c>
      <c r="AC73" s="118" t="str">
        <f>IF('Suivi Contrat'!P73&lt;&gt;"",'Suivi Contrat'!P73,"")</f>
        <v/>
      </c>
      <c r="AD73" s="109" t="str">
        <f>IF('Suivi Paies'!F73&lt;&gt;"",'Suivi Paies'!F73,"")</f>
        <v/>
      </c>
      <c r="AE73" s="4" t="str">
        <f>IF('Suivi Paies'!G73&lt;&gt;"",'Suivi Paies'!G73,"")</f>
        <v/>
      </c>
      <c r="AF73" s="4" t="str">
        <f>IF('Suivi Paies'!H73&lt;&gt;"",'Suivi Paies'!H73,"")</f>
        <v/>
      </c>
      <c r="AG73" s="4" t="str">
        <f>IF('Suivi Paies'!I73&lt;&gt;"",'Suivi Paies'!I73,"")</f>
        <v/>
      </c>
      <c r="AH73" s="4" t="str">
        <f>IF('Suivi Paies'!J73&lt;&gt;"",'Suivi Paies'!J73,"")</f>
        <v/>
      </c>
      <c r="AI73" s="4" t="str">
        <f>IF('Suivi Paies'!K73&lt;&gt;"",'Suivi Paies'!K73,"")</f>
        <v/>
      </c>
      <c r="AJ73" s="4" t="str">
        <f>IF('Suivi Paies'!L73&lt;&gt;"",'Suivi Paies'!L73,"")</f>
        <v/>
      </c>
      <c r="AK73" s="4" t="str">
        <f>IF('Suivi Paies'!M73&lt;&gt;"",'Suivi Paies'!M73,"")</f>
        <v/>
      </c>
      <c r="AL73" s="4" t="str">
        <f ca="1">IF('Suivi Paies'!N73&lt;&gt;"",'Suivi Paies'!N73,"")</f>
        <v>non</v>
      </c>
      <c r="AM73" s="4" t="str">
        <f ca="1">IF('Suivi Paies'!O73&lt;&gt;"",'Suivi Paies'!O73,"")</f>
        <v>non</v>
      </c>
      <c r="AN73" s="22" t="str">
        <f>IF('Suivi Paies'!P73&lt;&gt;"",'Suivi Paies'!P73,"")</f>
        <v/>
      </c>
      <c r="AO73" s="22" t="str">
        <f>IF('Suivi Paies'!Q73&lt;&gt;"",'Suivi Paies'!Q73,"")</f>
        <v/>
      </c>
      <c r="AP73" s="12" t="str">
        <f>IF('Suivi Paies'!R73&lt;&gt;"",'Suivi Paies'!R73,"")</f>
        <v/>
      </c>
      <c r="AQ73" s="105" t="str">
        <f>IF('Suivi Paies'!S73&lt;&gt;"",'Suivi Paies'!S73,"")</f>
        <v/>
      </c>
      <c r="AR73" s="96" t="str">
        <f>IF('Suivi Consultants'!F73&lt;&gt;"",'Suivi Consultants'!F73,"")</f>
        <v>rousseau.b@outlook.fr</v>
      </c>
      <c r="AS73" s="14" t="str">
        <f>IF('Suivi Consultants'!G73&lt;&gt;"",'Suivi Consultants'!G73,"")</f>
        <v/>
      </c>
    </row>
    <row r="74" spans="1:45" ht="20" x14ac:dyDescent="0.35">
      <c r="A74" s="74" t="s">
        <v>129</v>
      </c>
      <c r="B74" s="53"/>
      <c r="C74" s="53"/>
      <c r="D74" s="59">
        <v>1</v>
      </c>
      <c r="E74" s="56"/>
      <c r="F74" s="81" t="str">
        <f>IF('Suivi Projets'!F74&lt;&gt;"",'Suivi Projets'!F74,"")</f>
        <v/>
      </c>
      <c r="G74" s="4" t="str">
        <f>IF('Suivi Projets'!G74&lt;&gt;"",'Suivi Projets'!G74,"")</f>
        <v>Ingénieur Mécanique</v>
      </c>
      <c r="H74" s="4" t="str">
        <f>IF('Suivi Projets'!H74&lt;&gt;"",'Suivi Projets'!H74,"")</f>
        <v>APAVE</v>
      </c>
      <c r="I74" s="4" t="str">
        <f>IF('Suivi Projets'!I74&lt;&gt;"",'Suivi Projets'!I74,"")</f>
        <v>JEUMONT</v>
      </c>
      <c r="J74" s="8" t="str">
        <f>IF('Suivi Projets'!J74&lt;&gt;"",'Suivi Projets'!J74,"")</f>
        <v>Jeumont</v>
      </c>
      <c r="K74" s="8" t="str">
        <f>IF('Suivi Projets'!L74&lt;&gt;"",'Suivi Projets'!L74,"")</f>
        <v/>
      </c>
      <c r="L74" s="8" t="str">
        <f>IF('Suivi Projets'!M74&lt;&gt;"",'Suivi Projets'!M74,"")</f>
        <v/>
      </c>
      <c r="M74" s="8" t="str">
        <f>IF('Suivi Projets'!N74&lt;&gt;"",'Suivi Projets'!N74,"")</f>
        <v/>
      </c>
      <c r="N74" s="8" t="str">
        <f>IF('Suivi Projets'!O74&lt;&gt;"",'Suivi Projets'!O74,"")</f>
        <v/>
      </c>
      <c r="O74" s="8" t="str">
        <f>IF('Suivi Projets'!P74&lt;&gt;"",'Suivi Projets'!P74,"")</f>
        <v/>
      </c>
      <c r="P74" s="4" t="str">
        <f>IF('Suivi Projets'!Q74&lt;&gt;"",'Suivi Projets'!Q74,"")</f>
        <v>Cadre</v>
      </c>
      <c r="Q74" s="101" t="str">
        <f>IF('Suivi Projets'!R74&lt;&gt;"",'Suivi Projets'!R74,"")</f>
        <v>CDIC</v>
      </c>
      <c r="R74" s="106" t="str">
        <f>IF('Suivi Commandes'!F74&lt;&gt;"",'Suivi Commandes'!F74,"")</f>
        <v/>
      </c>
      <c r="S74" s="5" t="str">
        <f>IF('Suivi Commandes'!G74&lt;&gt;"",'Suivi Commandes'!G74,"")</f>
        <v/>
      </c>
      <c r="T74" s="7" t="str">
        <f ca="1">IF('Suivi Commandes'!H74&lt;&gt;"",'Suivi Commandes'!H74,"")</f>
        <v/>
      </c>
      <c r="U74" s="106">
        <f>IF('Suivi Contrat'!H74&lt;&gt;"",'Suivi Contrat'!H74,"")</f>
        <v>43290</v>
      </c>
      <c r="V74" s="5">
        <f>IF('Suivi Contrat'!I74&lt;&gt;"",'Suivi Contrat'!I74,"")</f>
        <v>43465</v>
      </c>
      <c r="W74" s="359">
        <f ca="1">IF('Suivi Contrat'!J74&lt;&gt;"",IF('Suivi Contrat'!J74&lt;&gt;"",'Suivi Contrat'!J74,""),"")</f>
        <v>0</v>
      </c>
      <c r="X74" s="5" t="str">
        <f>IF('Suivi Contrat'!K74&lt;&gt;"",'Suivi Contrat'!K74,"")</f>
        <v>non</v>
      </c>
      <c r="Y74" s="5">
        <f>IF('Suivi Contrat'!L74&lt;&gt;"",'Suivi Contrat'!L74,"")</f>
        <v>43412</v>
      </c>
      <c r="Z74" s="359" t="str">
        <f ca="1">IF('Suivi Contrat'!M74&lt;&gt;"",'Suivi Contrat'!M74,"")</f>
        <v/>
      </c>
      <c r="AA74" s="5" t="str">
        <f>IF('Suivi Contrat'!N74&lt;&gt;"",'Suivi Contrat'!N74,"")</f>
        <v/>
      </c>
      <c r="AB74" s="359" t="str">
        <f ca="1">IF('Suivi Contrat'!O74&lt;&gt;"",'Suivi Contrat'!O74,"")</f>
        <v/>
      </c>
      <c r="AC74" s="120" t="str">
        <f>IF('Suivi Contrat'!P74&lt;&gt;"",'Suivi Contrat'!P74,"")</f>
        <v>Convocation envoyée le 08/11  / envoyer notification le 27 novembre</v>
      </c>
      <c r="AD74" s="111" t="str">
        <f>IF('Suivi Paies'!F74&lt;&gt;"",'Suivi Paies'!F74,"")</f>
        <v/>
      </c>
      <c r="AE74" s="21" t="str">
        <f>IF('Suivi Paies'!G74&lt;&gt;"",'Suivi Paies'!G74,"")</f>
        <v/>
      </c>
      <c r="AF74" s="21" t="str">
        <f>IF('Suivi Paies'!H74&lt;&gt;"",'Suivi Paies'!H74,"")</f>
        <v/>
      </c>
      <c r="AG74" s="21" t="str">
        <f>IF('Suivi Paies'!I74&lt;&gt;"",'Suivi Paies'!I74,"")</f>
        <v/>
      </c>
      <c r="AH74" s="21" t="str">
        <f>IF('Suivi Paies'!J74&lt;&gt;"",'Suivi Paies'!J74,"")</f>
        <v/>
      </c>
      <c r="AI74" s="8" t="str">
        <f>IF('Suivi Paies'!K74&lt;&gt;"",'Suivi Paies'!K74,"")</f>
        <v/>
      </c>
      <c r="AJ74" s="8" t="str">
        <f>IF('Suivi Paies'!L74&lt;&gt;"",'Suivi Paies'!L74,"")</f>
        <v/>
      </c>
      <c r="AK74" s="8" t="str">
        <f>IF('Suivi Paies'!M74&lt;&gt;"",'Suivi Paies'!M74,"")</f>
        <v/>
      </c>
      <c r="AL74" s="8" t="str">
        <f ca="1">IF('Suivi Paies'!N74&lt;&gt;"",'Suivi Paies'!N74,"")</f>
        <v>oui</v>
      </c>
      <c r="AM74" s="8" t="str">
        <f ca="1">IF('Suivi Paies'!O74&lt;&gt;"",'Suivi Paies'!O74,"")</f>
        <v>non</v>
      </c>
      <c r="AN74" s="22" t="str">
        <f>IF('Suivi Paies'!P74&lt;&gt;"",'Suivi Paies'!P74,"")</f>
        <v/>
      </c>
      <c r="AO74" s="22" t="str">
        <f>IF('Suivi Paies'!Q74&lt;&gt;"",'Suivi Paies'!Q74,"")</f>
        <v/>
      </c>
      <c r="AP74" s="12" t="str">
        <f>IF('Suivi Paies'!R74&lt;&gt;"",'Suivi Paies'!R74,"")</f>
        <v/>
      </c>
      <c r="AQ74" s="105" t="str">
        <f>IF('Suivi Paies'!S74&lt;&gt;"",'Suivi Paies'!S74,"")</f>
        <v>X</v>
      </c>
      <c r="AR74" s="97" t="str">
        <f>IF('Suivi Consultants'!F74&lt;&gt;"",'Suivi Consultants'!F74,"")</f>
        <v>ludovic.rozan@sfr.fr</v>
      </c>
      <c r="AS74" s="24" t="str">
        <f>IF('Suivi Consultants'!G74&lt;&gt;"",'Suivi Consultants'!G74,"")</f>
        <v/>
      </c>
    </row>
    <row r="75" spans="1:45" ht="20" x14ac:dyDescent="0.35">
      <c r="A75" s="86" t="s">
        <v>131</v>
      </c>
      <c r="B75" s="61">
        <v>1</v>
      </c>
      <c r="C75" s="53"/>
      <c r="D75" s="45"/>
      <c r="E75" s="56"/>
      <c r="F75" s="80" t="str">
        <f>IF('Suivi Projets'!F75&lt;&gt;"",'Suivi Projets'!F75,"")</f>
        <v/>
      </c>
      <c r="G75" s="84" t="str">
        <f>IF('Suivi Projets'!G75&lt;&gt;"",'Suivi Projets'!G75,"")</f>
        <v/>
      </c>
      <c r="H75" s="84" t="str">
        <f>IF('Suivi Projets'!H75&lt;&gt;"",'Suivi Projets'!H75,"")</f>
        <v/>
      </c>
      <c r="I75" s="84" t="str">
        <f>IF('Suivi Projets'!I75&lt;&gt;"",'Suivi Projets'!I75,"")</f>
        <v/>
      </c>
      <c r="J75" s="84" t="str">
        <f>IF('Suivi Projets'!J75&lt;&gt;"",'Suivi Projets'!J75,"")</f>
        <v/>
      </c>
      <c r="K75" s="84" t="str">
        <f>IF('Suivi Projets'!L75&lt;&gt;"",'Suivi Projets'!L75,"")</f>
        <v/>
      </c>
      <c r="L75" s="84" t="str">
        <f>IF('Suivi Projets'!M75&lt;&gt;"",'Suivi Projets'!M75,"")</f>
        <v/>
      </c>
      <c r="M75" s="84" t="str">
        <f>IF('Suivi Projets'!N75&lt;&gt;"",'Suivi Projets'!N75,"")</f>
        <v/>
      </c>
      <c r="N75" s="84" t="str">
        <f>IF('Suivi Projets'!O75&lt;&gt;"",'Suivi Projets'!O75,"")</f>
        <v/>
      </c>
      <c r="O75" s="84" t="str">
        <f>IF('Suivi Projets'!P75&lt;&gt;"",'Suivi Projets'!P75,"")</f>
        <v/>
      </c>
      <c r="P75" s="10" t="str">
        <f>IF('Suivi Projets'!Q75&lt;&gt;"",'Suivi Projets'!Q75,"")</f>
        <v>Cadre</v>
      </c>
      <c r="Q75" s="101" t="str">
        <f>IF('Suivi Projets'!R75&lt;&gt;"",'Suivi Projets'!R75,"")</f>
        <v>CDIC</v>
      </c>
      <c r="R75" s="106" t="str">
        <f>IF('Suivi Commandes'!F75&lt;&gt;"",'Suivi Commandes'!F75,"")</f>
        <v/>
      </c>
      <c r="S75" s="5" t="str">
        <f>IF('Suivi Commandes'!G75&lt;&gt;"",'Suivi Commandes'!G75,"")</f>
        <v/>
      </c>
      <c r="T75" s="7" t="str">
        <f ca="1">IF('Suivi Commandes'!H75&lt;&gt;"",'Suivi Commandes'!H75,"")</f>
        <v/>
      </c>
      <c r="U75" s="109">
        <f>IF('Suivi Contrat'!H75&lt;&gt;"",'Suivi Contrat'!H75,"")</f>
        <v>42905</v>
      </c>
      <c r="V75" s="9" t="str">
        <f>IF('Suivi Contrat'!I75&lt;&gt;"",'Suivi Contrat'!I75,"")</f>
        <v/>
      </c>
      <c r="W75" s="358">
        <f ca="1">IF('Suivi Contrat'!J75&lt;&gt;"",IF('Suivi Contrat'!J75&lt;&gt;"",'Suivi Contrat'!J75,""),"")</f>
        <v>0</v>
      </c>
      <c r="X75" s="9" t="str">
        <f>IF('Suivi Contrat'!K75&lt;&gt;"",'Suivi Contrat'!K75,"")</f>
        <v>oui</v>
      </c>
      <c r="Y75" s="26">
        <f>IF('Suivi Contrat'!L75&lt;&gt;"",'Suivi Contrat'!L75,"")</f>
        <v>43118</v>
      </c>
      <c r="Z75" s="360" t="str">
        <f ca="1">IF('Suivi Contrat'!M75&lt;&gt;"",'Suivi Contrat'!M75,"")</f>
        <v/>
      </c>
      <c r="AA75" s="26" t="str">
        <f>IF('Suivi Contrat'!N75&lt;&gt;"",'Suivi Contrat'!N75,"")</f>
        <v/>
      </c>
      <c r="AB75" s="360" t="str">
        <f ca="1">IF('Suivi Contrat'!O75&lt;&gt;"",'Suivi Contrat'!O75,"")</f>
        <v/>
      </c>
      <c r="AC75" s="116" t="str">
        <f>IF('Suivi Contrat'!P75&lt;&gt;"",'Suivi Contrat'!P75,"")</f>
        <v>Convov envoyée le 12.11.2018 / envoyer convoc le 30.11.2018</v>
      </c>
      <c r="AD75" s="104" t="str">
        <f>IF('Suivi Paies'!F75&lt;&gt;"",'Suivi Paies'!F75,"")</f>
        <v/>
      </c>
      <c r="AE75" s="4" t="str">
        <f>IF('Suivi Paies'!G75&lt;&gt;"",'Suivi Paies'!G75,"")</f>
        <v/>
      </c>
      <c r="AF75" s="4" t="str">
        <f>IF('Suivi Paies'!H75&lt;&gt;"",'Suivi Paies'!H75,"")</f>
        <v/>
      </c>
      <c r="AG75" s="4" t="str">
        <f>IF('Suivi Paies'!I75&lt;&gt;"",'Suivi Paies'!I75,"")</f>
        <v/>
      </c>
      <c r="AH75" s="4" t="str">
        <f>IF('Suivi Paies'!J75&lt;&gt;"",'Suivi Paies'!J75,"")</f>
        <v/>
      </c>
      <c r="AI75" s="4" t="str">
        <f>IF('Suivi Paies'!K75&lt;&gt;"",'Suivi Paies'!K75,"")</f>
        <v/>
      </c>
      <c r="AJ75" s="4" t="str">
        <f>IF('Suivi Paies'!L75&lt;&gt;"",'Suivi Paies'!L75,"")</f>
        <v/>
      </c>
      <c r="AK75" s="4" t="str">
        <f>IF('Suivi Paies'!M75&lt;&gt;"",'Suivi Paies'!M75,"")</f>
        <v/>
      </c>
      <c r="AL75" s="4" t="str">
        <f ca="1">IF('Suivi Paies'!N75&lt;&gt;"",'Suivi Paies'!N75,"")</f>
        <v>oui</v>
      </c>
      <c r="AM75" s="4" t="str">
        <f ca="1">IF('Suivi Paies'!O75&lt;&gt;"",'Suivi Paies'!O75,"")</f>
        <v>non</v>
      </c>
      <c r="AN75" s="22" t="str">
        <f>IF('Suivi Paies'!P75&lt;&gt;"",'Suivi Paies'!P75,"")</f>
        <v/>
      </c>
      <c r="AO75" s="22" t="str">
        <f>IF('Suivi Paies'!Q75&lt;&gt;"",'Suivi Paies'!Q75,"")</f>
        <v/>
      </c>
      <c r="AP75" s="12" t="str">
        <f>IF('Suivi Paies'!R75&lt;&gt;"",'Suivi Paies'!R75,"")</f>
        <v/>
      </c>
      <c r="AQ75" s="105" t="str">
        <f>IF('Suivi Paies'!S75&lt;&gt;"",'Suivi Paies'!S75,"")</f>
        <v/>
      </c>
      <c r="AR75" s="96" t="str">
        <f>IF('Suivi Consultants'!F75&lt;&gt;"",'Suivi Consultants'!F75,"")</f>
        <v>fatisarr2003@yahoo.fr</v>
      </c>
      <c r="AS75" s="23" t="str">
        <f>IF('Suivi Consultants'!G75&lt;&gt;"",'Suivi Consultants'!G75,"")</f>
        <v/>
      </c>
    </row>
    <row r="76" spans="1:45" x14ac:dyDescent="0.35">
      <c r="A76" s="85" t="s">
        <v>28</v>
      </c>
      <c r="B76" s="53"/>
      <c r="C76" s="53"/>
      <c r="D76" s="59">
        <v>1</v>
      </c>
      <c r="E76" s="56"/>
      <c r="F76" s="49">
        <f>IF('Suivi Projets'!F76&lt;&gt;"",'Suivi Projets'!F76,"")</f>
        <v>1411042</v>
      </c>
      <c r="G76" s="4" t="str">
        <f>IF('Suivi Projets'!G76&lt;&gt;"",'Suivi Projets'!G76,"")</f>
        <v>Superviseur Electricien</v>
      </c>
      <c r="H76" s="4" t="str">
        <f>IF('Suivi Projets'!H76&lt;&gt;"",'Suivi Projets'!H76,"")</f>
        <v>NUVIA</v>
      </c>
      <c r="I76" s="4" t="str">
        <f>IF('Suivi Projets'!I76&lt;&gt;"",'Suivi Projets'!I76,"")</f>
        <v>EPURE</v>
      </c>
      <c r="J76" s="4" t="str">
        <f>IF('Suivi Projets'!J76&lt;&gt;"",'Suivi Projets'!J76,"")</f>
        <v>CEA Valduc</v>
      </c>
      <c r="K76" s="4" t="str">
        <f>IF('Suivi Projets'!L76&lt;&gt;"",'Suivi Projets'!L76,"")</f>
        <v/>
      </c>
      <c r="L76" s="4" t="str">
        <f>IF('Suivi Projets'!M76&lt;&gt;"",'Suivi Projets'!M76,"")</f>
        <v/>
      </c>
      <c r="M76" s="4" t="str">
        <f>IF('Suivi Projets'!N76&lt;&gt;"",'Suivi Projets'!N76,"")</f>
        <v/>
      </c>
      <c r="N76" s="4" t="str">
        <f>IF('Suivi Projets'!O76&lt;&gt;"",'Suivi Projets'!O76,"")</f>
        <v/>
      </c>
      <c r="O76" s="4" t="str">
        <f>IF('Suivi Projets'!P76&lt;&gt;"",'Suivi Projets'!P76,"")</f>
        <v/>
      </c>
      <c r="P76" s="5" t="str">
        <f>IF('Suivi Projets'!Q76&lt;&gt;"",'Suivi Projets'!Q76,"")</f>
        <v>Cadre</v>
      </c>
      <c r="Q76" s="94" t="str">
        <f>IF('Suivi Projets'!R76&lt;&gt;"",'Suivi Projets'!R76,"")</f>
        <v>CDI</v>
      </c>
      <c r="R76" s="104" t="str">
        <f>IF('Suivi Commandes'!F76&lt;&gt;"",'Suivi Commandes'!F76,"")</f>
        <v/>
      </c>
      <c r="S76" s="9" t="str">
        <f>IF('Suivi Commandes'!G76&lt;&gt;"",'Suivi Commandes'!G76,"")</f>
        <v/>
      </c>
      <c r="T76" s="28" t="str">
        <f ca="1">IF('Suivi Commandes'!H76&lt;&gt;"",'Suivi Commandes'!H76,"")</f>
        <v/>
      </c>
      <c r="U76" s="106">
        <f>IF('Suivi Contrat'!H76&lt;&gt;"",'Suivi Contrat'!H76,"")</f>
        <v>42688</v>
      </c>
      <c r="V76" s="5">
        <f>IF('Suivi Contrat'!I76&lt;&gt;"",'Suivi Contrat'!I76,"")</f>
        <v>43496</v>
      </c>
      <c r="W76" s="359">
        <f ca="1">IF('Suivi Contrat'!J76&lt;&gt;"",IF('Suivi Contrat'!J76&lt;&gt;"",'Suivi Contrat'!J76,""),"")</f>
        <v>1</v>
      </c>
      <c r="X76" s="5" t="str">
        <f>IF('Suivi Contrat'!K76&lt;&gt;"",'Suivi Contrat'!K76,"")</f>
        <v/>
      </c>
      <c r="Y76" s="5">
        <f>IF('Suivi Contrat'!L76&lt;&gt;"",'Suivi Contrat'!L76,"")</f>
        <v>42095</v>
      </c>
      <c r="Z76" s="359" t="str">
        <f ca="1">IF('Suivi Contrat'!M76&lt;&gt;"",'Suivi Contrat'!M76,"")</f>
        <v/>
      </c>
      <c r="AA76" s="5" t="str">
        <f>IF('Suivi Contrat'!N76&lt;&gt;"",'Suivi Contrat'!N76,"")</f>
        <v/>
      </c>
      <c r="AB76" s="359" t="str">
        <f ca="1">IF('Suivi Contrat'!O76&lt;&gt;"",'Suivi Contrat'!O76,"")</f>
        <v/>
      </c>
      <c r="AC76" s="117" t="str">
        <f>IF('Suivi Contrat'!P76&lt;&gt;"",'Suivi Contrat'!P76,"")</f>
        <v>Reprise le 19 Novembre</v>
      </c>
      <c r="AD76" s="106" t="str">
        <f>IF('Suivi Paies'!F76&lt;&gt;"",'Suivi Paies'!F76,"")</f>
        <v/>
      </c>
      <c r="AE76" s="4" t="str">
        <f>IF('Suivi Paies'!G76&lt;&gt;"",'Suivi Paies'!G76,"")</f>
        <v/>
      </c>
      <c r="AF76" s="4" t="str">
        <f>IF('Suivi Paies'!H76&lt;&gt;"",'Suivi Paies'!H76,"")</f>
        <v/>
      </c>
      <c r="AG76" s="4" t="str">
        <f>IF('Suivi Paies'!I76&lt;&gt;"",'Suivi Paies'!I76,"")</f>
        <v/>
      </c>
      <c r="AH76" s="4" t="str">
        <f>IF('Suivi Paies'!J76&lt;&gt;"",'Suivi Paies'!J76,"")</f>
        <v/>
      </c>
      <c r="AI76" s="16" t="str">
        <f>IF('Suivi Paies'!K76&lt;&gt;"",'Suivi Paies'!K76,"")</f>
        <v/>
      </c>
      <c r="AJ76" s="4" t="str">
        <f>IF('Suivi Paies'!L76&lt;&gt;"",'Suivi Paies'!L76,"")</f>
        <v/>
      </c>
      <c r="AK76" s="4" t="str">
        <f>IF('Suivi Paies'!M76&lt;&gt;"",'Suivi Paies'!M76,"")</f>
        <v/>
      </c>
      <c r="AL76" s="4" t="str">
        <f ca="1">IF('Suivi Paies'!N76&lt;&gt;"",'Suivi Paies'!N76,"")</f>
        <v>oui</v>
      </c>
      <c r="AM76" s="4" t="str">
        <f ca="1">IF('Suivi Paies'!O76&lt;&gt;"",'Suivi Paies'!O76,"")</f>
        <v>oui</v>
      </c>
      <c r="AN76" s="6" t="str">
        <f>IF('Suivi Paies'!P76&lt;&gt;"",'Suivi Paies'!P76,"")</f>
        <v/>
      </c>
      <c r="AO76" s="6" t="str">
        <f>IF('Suivi Paies'!Q76&lt;&gt;"",'Suivi Paies'!Q76,"")</f>
        <v/>
      </c>
      <c r="AP76" s="17" t="str">
        <f>IF('Suivi Paies'!R76&lt;&gt;"",'Suivi Paies'!R76,"")</f>
        <v/>
      </c>
      <c r="AQ76" s="107" t="str">
        <f>IF('Suivi Paies'!S76&lt;&gt;"",'Suivi Paies'!S76,"")</f>
        <v>X</v>
      </c>
      <c r="AR76" s="97" t="str">
        <f>IF('Suivi Consultants'!F76&lt;&gt;"",'Suivi Consultants'!F76,"")</f>
        <v>arnaud_salaun@hotmail.com</v>
      </c>
      <c r="AS76" s="19" t="str">
        <f>IF('Suivi Consultants'!G76&lt;&gt;"",'Suivi Consultants'!G76,"")</f>
        <v>07 68 36 84 60</v>
      </c>
    </row>
    <row r="77" spans="1:45" x14ac:dyDescent="0.35">
      <c r="A77" s="73" t="s">
        <v>171</v>
      </c>
      <c r="B77" s="53"/>
      <c r="C77" s="53"/>
      <c r="D77" s="59">
        <v>1</v>
      </c>
      <c r="E77" s="56"/>
      <c r="F77" s="49">
        <f>IF('Suivi Projets'!F77&lt;&gt;"",'Suivi Projets'!F77,"")</f>
        <v>1712027</v>
      </c>
      <c r="G77" s="4" t="str">
        <f>IF('Suivi Projets'!G77&lt;&gt;"",'Suivi Projets'!G77,"")</f>
        <v>Chargé d'essais automatisme</v>
      </c>
      <c r="H77" s="4" t="str">
        <f>IF('Suivi Projets'!H77&lt;&gt;"",'Suivi Projets'!H77,"")</f>
        <v>CLEMESSY</v>
      </c>
      <c r="I77" s="4" t="str">
        <f>IF('Suivi Projets'!I77&lt;&gt;"",'Suivi Projets'!I77,"")</f>
        <v>DUS</v>
      </c>
      <c r="J77" s="4" t="str">
        <f>IF('Suivi Projets'!J77&lt;&gt;"",'Suivi Projets'!J77,"")</f>
        <v>Centrale de CRUAS</v>
      </c>
      <c r="K77" s="4" t="str">
        <f>IF('Suivi Projets'!L77&lt;&gt;"",'Suivi Projets'!L77,"")</f>
        <v/>
      </c>
      <c r="L77" s="4" t="str">
        <f>IF('Suivi Projets'!M77&lt;&gt;"",'Suivi Projets'!M77,"")</f>
        <v/>
      </c>
      <c r="M77" s="4" t="str">
        <f>IF('Suivi Projets'!N77&lt;&gt;"",'Suivi Projets'!N77,"")</f>
        <v/>
      </c>
      <c r="N77" s="4" t="str">
        <f>IF('Suivi Projets'!O77&lt;&gt;"",'Suivi Projets'!O77,"")</f>
        <v/>
      </c>
      <c r="O77" s="4" t="str">
        <f>IF('Suivi Projets'!P77&lt;&gt;"",'Suivi Projets'!P77,"")</f>
        <v/>
      </c>
      <c r="P77" s="5" t="str">
        <f>IF('Suivi Projets'!Q77&lt;&gt;"",'Suivi Projets'!Q77,"")</f>
        <v>Cadre</v>
      </c>
      <c r="Q77" s="94" t="str">
        <f>IF('Suivi Projets'!R77&lt;&gt;"",'Suivi Projets'!R77,"")</f>
        <v>CDIC</v>
      </c>
      <c r="R77" s="104" t="str">
        <f>IF('Suivi Commandes'!F77&lt;&gt;"",'Suivi Commandes'!F77,"")</f>
        <v/>
      </c>
      <c r="S77" s="9" t="str">
        <f>IF('Suivi Commandes'!G77&lt;&gt;"",'Suivi Commandes'!G77,"")</f>
        <v/>
      </c>
      <c r="T77" s="28" t="str">
        <f ca="1">IF('Suivi Commandes'!H77&lt;&gt;"",'Suivi Commandes'!H77,"")</f>
        <v/>
      </c>
      <c r="U77" s="106">
        <f>IF('Suivi Contrat'!H77&lt;&gt;"",'Suivi Contrat'!H77,"")</f>
        <v>43116</v>
      </c>
      <c r="V77" s="5">
        <f>IF('Suivi Contrat'!I77&lt;&gt;"",'Suivi Contrat'!I77,"")</f>
        <v>43465</v>
      </c>
      <c r="W77" s="359">
        <f ca="1">IF('Suivi Contrat'!J77&lt;&gt;"",IF('Suivi Contrat'!J77&lt;&gt;"",'Suivi Contrat'!J77,""),"")</f>
        <v>0</v>
      </c>
      <c r="X77" s="5" t="str">
        <f>IF('Suivi Contrat'!K77&lt;&gt;"",'Suivi Contrat'!K77,"")</f>
        <v>oui</v>
      </c>
      <c r="Y77" s="5">
        <f>IF('Suivi Contrat'!L77&lt;&gt;"",'Suivi Contrat'!L77,"")</f>
        <v>43327</v>
      </c>
      <c r="Z77" s="359" t="str">
        <f ca="1">IF('Suivi Contrat'!M77&lt;&gt;"",'Suivi Contrat'!M77,"")</f>
        <v/>
      </c>
      <c r="AA77" s="5" t="str">
        <f>IF('Suivi Contrat'!N77&lt;&gt;"",'Suivi Contrat'!N77,"")</f>
        <v/>
      </c>
      <c r="AB77" s="359" t="str">
        <f ca="1">IF('Suivi Contrat'!O77&lt;&gt;"",'Suivi Contrat'!O77,"")</f>
        <v/>
      </c>
      <c r="AC77" s="117" t="str">
        <f>IF('Suivi Contrat'!P77&lt;&gt;"",'Suivi Contrat'!P77,"")</f>
        <v>renouv PE ok</v>
      </c>
      <c r="AD77" s="106" t="str">
        <f>IF('Suivi Paies'!F77&lt;&gt;"",'Suivi Paies'!F77,"")</f>
        <v/>
      </c>
      <c r="AE77" s="4" t="str">
        <f>IF('Suivi Paies'!G77&lt;&gt;"",'Suivi Paies'!G77,"")</f>
        <v/>
      </c>
      <c r="AF77" s="4" t="str">
        <f>IF('Suivi Paies'!H77&lt;&gt;"",'Suivi Paies'!H77,"")</f>
        <v/>
      </c>
      <c r="AG77" s="4" t="str">
        <f>IF('Suivi Paies'!I77&lt;&gt;"",'Suivi Paies'!I77,"")</f>
        <v/>
      </c>
      <c r="AH77" s="4" t="str">
        <f>IF('Suivi Paies'!J77&lt;&gt;"",'Suivi Paies'!J77,"")</f>
        <v/>
      </c>
      <c r="AI77" s="16" t="str">
        <f>IF('Suivi Paies'!K77&lt;&gt;"",'Suivi Paies'!K77,"")</f>
        <v/>
      </c>
      <c r="AJ77" s="4" t="str">
        <f>IF('Suivi Paies'!L77&lt;&gt;"",'Suivi Paies'!L77,"")</f>
        <v/>
      </c>
      <c r="AK77" s="4" t="str">
        <f>IF('Suivi Paies'!M77&lt;&gt;"",'Suivi Paies'!M77,"")</f>
        <v/>
      </c>
      <c r="AL77" s="4" t="str">
        <f ca="1">IF('Suivi Paies'!N77&lt;&gt;"",'Suivi Paies'!N77,"")</f>
        <v>oui</v>
      </c>
      <c r="AM77" s="4" t="str">
        <f ca="1">IF('Suivi Paies'!O77&lt;&gt;"",'Suivi Paies'!O77,"")</f>
        <v>non</v>
      </c>
      <c r="AN77" s="6" t="str">
        <f>IF('Suivi Paies'!P77&lt;&gt;"",'Suivi Paies'!P77,"")</f>
        <v/>
      </c>
      <c r="AO77" s="6" t="str">
        <f>IF('Suivi Paies'!Q77&lt;&gt;"",'Suivi Paies'!Q77,"")</f>
        <v/>
      </c>
      <c r="AP77" s="17" t="str">
        <f>IF('Suivi Paies'!R77&lt;&gt;"",'Suivi Paies'!R77,"")</f>
        <v/>
      </c>
      <c r="AQ77" s="107" t="str">
        <f>IF('Suivi Paies'!S77&lt;&gt;"",'Suivi Paies'!S77,"")</f>
        <v/>
      </c>
      <c r="AR77" s="97" t="str">
        <f>IF('Suivi Consultants'!F77&lt;&gt;"",'Suivi Consultants'!F77,"")</f>
        <v>aseveyrac@sfr.fr</v>
      </c>
      <c r="AS77" s="19" t="str">
        <f>IF('Suivi Consultants'!G77&lt;&gt;"",'Suivi Consultants'!G77,"")</f>
        <v/>
      </c>
    </row>
    <row r="78" spans="1:45" ht="17.25" customHeight="1" x14ac:dyDescent="0.35">
      <c r="A78" s="67" t="s">
        <v>146</v>
      </c>
      <c r="B78" s="61">
        <v>1</v>
      </c>
      <c r="C78" s="53"/>
      <c r="D78" s="45"/>
      <c r="E78" s="56"/>
      <c r="F78" s="50">
        <f>IF('Suivi Projets'!F78&lt;&gt;"",'Suivi Projets'!F78,"")</f>
        <v>1612003</v>
      </c>
      <c r="G78" s="4" t="str">
        <f>IF('Suivi Projets'!G78&lt;&gt;"",'Suivi Projets'!G78,"")</f>
        <v>Superviseur Tuyauterie</v>
      </c>
      <c r="H78" s="8" t="str">
        <f>IF('Suivi Projets'!H78&lt;&gt;"",'Suivi Projets'!H78,"")</f>
        <v>EDF</v>
      </c>
      <c r="I78" s="8" t="str">
        <f>IF('Suivi Projets'!I78&lt;&gt;"",'Suivi Projets'!I78,"")</f>
        <v>EPR FA3</v>
      </c>
      <c r="J78" s="8" t="str">
        <f>IF('Suivi Projets'!J78&lt;&gt;"",'Suivi Projets'!J78,"")</f>
        <v>Flamanville</v>
      </c>
      <c r="K78" s="8" t="str">
        <f>IF('Suivi Projets'!L78&lt;&gt;"",'Suivi Projets'!L78,"")</f>
        <v/>
      </c>
      <c r="L78" s="8" t="str">
        <f>IF('Suivi Projets'!M78&lt;&gt;"",'Suivi Projets'!M78,"")</f>
        <v/>
      </c>
      <c r="M78" s="8" t="str">
        <f>IF('Suivi Projets'!N78&lt;&gt;"",'Suivi Projets'!N78,"")</f>
        <v/>
      </c>
      <c r="N78" s="8" t="str">
        <f>IF('Suivi Projets'!O78&lt;&gt;"",'Suivi Projets'!O78,"")</f>
        <v/>
      </c>
      <c r="O78" s="8" t="str">
        <f>IF('Suivi Projets'!P78&lt;&gt;"",'Suivi Projets'!P78,"")</f>
        <v/>
      </c>
      <c r="P78" s="10" t="str">
        <f>IF('Suivi Projets'!Q78&lt;&gt;"",'Suivi Projets'!Q78,"")</f>
        <v>Cadre</v>
      </c>
      <c r="Q78" s="101" t="str">
        <f>IF('Suivi Projets'!R78&lt;&gt;"",'Suivi Projets'!R78,"")</f>
        <v>CDIC</v>
      </c>
      <c r="R78" s="106" t="str">
        <f>IF('Suivi Commandes'!F78&lt;&gt;"",'Suivi Commandes'!F78,"")</f>
        <v/>
      </c>
      <c r="S78" s="5" t="str">
        <f>IF('Suivi Commandes'!G78&lt;&gt;"",'Suivi Commandes'!G78,"")</f>
        <v/>
      </c>
      <c r="T78" s="7" t="str">
        <f ca="1">IF('Suivi Commandes'!H78&lt;&gt;"",'Suivi Commandes'!H78,"")</f>
        <v/>
      </c>
      <c r="U78" s="109">
        <f>IF('Suivi Contrat'!H78&lt;&gt;"",'Suivi Contrat'!H78,"")</f>
        <v>42739</v>
      </c>
      <c r="V78" s="10">
        <f>IF('Suivi Contrat'!I78&lt;&gt;"",'Suivi Contrat'!I78,"")</f>
        <v>43465</v>
      </c>
      <c r="W78" s="361">
        <f ca="1">IF('Suivi Contrat'!J78&lt;&gt;"",IF('Suivi Contrat'!J78&lt;&gt;"",'Suivi Contrat'!J78,""),"")</f>
        <v>0</v>
      </c>
      <c r="X78" s="9" t="str">
        <f>IF('Suivi Contrat'!K78&lt;&gt;"",'Suivi Contrat'!K78,"")</f>
        <v>oui</v>
      </c>
      <c r="Y78" s="26">
        <f>IF('Suivi Contrat'!L78&lt;&gt;"",'Suivi Contrat'!L78,"")</f>
        <v>42950</v>
      </c>
      <c r="Z78" s="360" t="str">
        <f ca="1">IF('Suivi Contrat'!M78&lt;&gt;"",'Suivi Contrat'!M78,"")</f>
        <v/>
      </c>
      <c r="AA78" s="26" t="str">
        <f>IF('Suivi Contrat'!N78&lt;&gt;"",'Suivi Contrat'!N78,"")</f>
        <v/>
      </c>
      <c r="AB78" s="360" t="str">
        <f ca="1">IF('Suivi Contrat'!O78&lt;&gt;"",'Suivi Contrat'!O78,"")</f>
        <v/>
      </c>
      <c r="AC78" s="116" t="str">
        <f>IF('Suivi Contrat'!P78&lt;&gt;"",'Suivi Contrat'!P78,"")</f>
        <v>procédure ok</v>
      </c>
      <c r="AD78" s="104" t="str">
        <f>IF('Suivi Paies'!F78&lt;&gt;"",'Suivi Paies'!F78,"")</f>
        <v/>
      </c>
      <c r="AE78" s="4" t="str">
        <f>IF('Suivi Paies'!G78&lt;&gt;"",'Suivi Paies'!G78,"")</f>
        <v/>
      </c>
      <c r="AF78" s="4" t="str">
        <f>IF('Suivi Paies'!H78&lt;&gt;"",'Suivi Paies'!H78,"")</f>
        <v/>
      </c>
      <c r="AG78" s="4" t="str">
        <f>IF('Suivi Paies'!I78&lt;&gt;"",'Suivi Paies'!I78,"")</f>
        <v/>
      </c>
      <c r="AH78" s="4" t="str">
        <f>IF('Suivi Paies'!J78&lt;&gt;"",'Suivi Paies'!J78,"")</f>
        <v/>
      </c>
      <c r="AI78" s="4" t="str">
        <f>IF('Suivi Paies'!K78&lt;&gt;"",'Suivi Paies'!K78,"")</f>
        <v/>
      </c>
      <c r="AJ78" s="8" t="str">
        <f>IF('Suivi Paies'!L78&lt;&gt;"",'Suivi Paies'!L78,"")</f>
        <v/>
      </c>
      <c r="AK78" s="8" t="str">
        <f>IF('Suivi Paies'!M78&lt;&gt;"",'Suivi Paies'!M78,"")</f>
        <v/>
      </c>
      <c r="AL78" s="8" t="str">
        <f ca="1">IF('Suivi Paies'!N78&lt;&gt;"",'Suivi Paies'!N78,"")</f>
        <v>oui</v>
      </c>
      <c r="AM78" s="8" t="str">
        <f ca="1">IF('Suivi Paies'!O78&lt;&gt;"",'Suivi Paies'!O78,"")</f>
        <v>non</v>
      </c>
      <c r="AN78" s="22" t="str">
        <f>IF('Suivi Paies'!P78&lt;&gt;"",'Suivi Paies'!P78,"")</f>
        <v/>
      </c>
      <c r="AO78" s="22" t="str">
        <f>IF('Suivi Paies'!Q78&lt;&gt;"",'Suivi Paies'!Q78,"")</f>
        <v/>
      </c>
      <c r="AP78" s="12" t="str">
        <f>IF('Suivi Paies'!R78&lt;&gt;"",'Suivi Paies'!R78,"")</f>
        <v/>
      </c>
      <c r="AQ78" s="105" t="str">
        <f>IF('Suivi Paies'!S78&lt;&gt;"",'Suivi Paies'!S78,"")</f>
        <v>X</v>
      </c>
      <c r="AR78" s="97" t="str">
        <f>IF('Suivi Consultants'!F78&lt;&gt;"",'Suivi Consultants'!F78,"")</f>
        <v>salin_edu@hotmail.com</v>
      </c>
      <c r="AS78" s="23" t="str">
        <f>IF('Suivi Consultants'!G78&lt;&gt;"",'Suivi Consultants'!G78,"")</f>
        <v/>
      </c>
    </row>
    <row r="79" spans="1:45" ht="19.149999999999999" customHeight="1" x14ac:dyDescent="0.35">
      <c r="A79" s="67" t="s">
        <v>30</v>
      </c>
      <c r="B79" s="61">
        <v>1</v>
      </c>
      <c r="C79" s="53"/>
      <c r="D79" s="45"/>
      <c r="E79" s="56"/>
      <c r="F79" s="50">
        <f>IF('Suivi Projets'!F79&lt;&gt;"",'Suivi Projets'!F79,"")</f>
        <v>1708045</v>
      </c>
      <c r="G79" s="4" t="str">
        <f>IF('Suivi Projets'!G79&lt;&gt;"",'Suivi Projets'!G79,"")</f>
        <v>Chargé des Essais</v>
      </c>
      <c r="H79" s="8" t="str">
        <f>IF('Suivi Projets'!H79&lt;&gt;"",'Suivi Projets'!H79,"")</f>
        <v>EDF</v>
      </c>
      <c r="I79" s="8" t="str">
        <f>IF('Suivi Projets'!I79&lt;&gt;"",'Suivi Projets'!I79,"")</f>
        <v>EPR FA3</v>
      </c>
      <c r="J79" s="8" t="str">
        <f>IF('Suivi Projets'!J79&lt;&gt;"",'Suivi Projets'!J79,"")</f>
        <v>Flamanville</v>
      </c>
      <c r="K79" s="8" t="str">
        <f>IF('Suivi Projets'!L79&lt;&gt;"",'Suivi Projets'!L79,"")</f>
        <v/>
      </c>
      <c r="L79" s="8" t="str">
        <f>IF('Suivi Projets'!M79&lt;&gt;"",'Suivi Projets'!M79,"")</f>
        <v/>
      </c>
      <c r="M79" s="8" t="str">
        <f>IF('Suivi Projets'!N79&lt;&gt;"",'Suivi Projets'!N79,"")</f>
        <v/>
      </c>
      <c r="N79" s="8" t="str">
        <f>IF('Suivi Projets'!O79&lt;&gt;"",'Suivi Projets'!O79,"")</f>
        <v/>
      </c>
      <c r="O79" s="8" t="str">
        <f>IF('Suivi Projets'!P79&lt;&gt;"",'Suivi Projets'!P79,"")</f>
        <v/>
      </c>
      <c r="P79" s="10" t="str">
        <f>IF('Suivi Projets'!Q79&lt;&gt;"",'Suivi Projets'!Q79,"")</f>
        <v>Cadre</v>
      </c>
      <c r="Q79" s="101" t="str">
        <f>IF('Suivi Projets'!R79&lt;&gt;"",'Suivi Projets'!R79,"")</f>
        <v>CDIC</v>
      </c>
      <c r="R79" s="106" t="str">
        <f>IF('Suivi Commandes'!F79&lt;&gt;"",'Suivi Commandes'!F79,"")</f>
        <v/>
      </c>
      <c r="S79" s="5" t="str">
        <f>IF('Suivi Commandes'!G79&lt;&gt;"",'Suivi Commandes'!G79,"")</f>
        <v/>
      </c>
      <c r="T79" s="7" t="str">
        <f ca="1">IF('Suivi Commandes'!H79&lt;&gt;"",'Suivi Commandes'!H79,"")</f>
        <v/>
      </c>
      <c r="U79" s="109">
        <f>IF('Suivi Contrat'!H79&lt;&gt;"",'Suivi Contrat'!H79,"")</f>
        <v>42975</v>
      </c>
      <c r="V79" s="9">
        <f>IF('Suivi Contrat'!I79&lt;&gt;"",'Suivi Contrat'!I79,"")</f>
        <v>43465</v>
      </c>
      <c r="W79" s="358">
        <f ca="1">IF('Suivi Contrat'!J79&lt;&gt;"",IF('Suivi Contrat'!J79&lt;&gt;"",'Suivi Contrat'!J79,""),"")</f>
        <v>0</v>
      </c>
      <c r="X79" s="9" t="str">
        <f>IF('Suivi Contrat'!K79&lt;&gt;"",'Suivi Contrat'!K79,"")</f>
        <v>oui</v>
      </c>
      <c r="Y79" s="26">
        <f>IF('Suivi Contrat'!L79&lt;&gt;"",'Suivi Contrat'!L79,"")</f>
        <v>43186</v>
      </c>
      <c r="Z79" s="360" t="str">
        <f ca="1">IF('Suivi Contrat'!M79&lt;&gt;"",'Suivi Contrat'!M79,"")</f>
        <v/>
      </c>
      <c r="AA79" s="26" t="str">
        <f>IF('Suivi Contrat'!N79&lt;&gt;"",'Suivi Contrat'!N79,"")</f>
        <v/>
      </c>
      <c r="AB79" s="360" t="str">
        <f ca="1">IF('Suivi Contrat'!O79&lt;&gt;"",'Suivi Contrat'!O79,"")</f>
        <v/>
      </c>
      <c r="AC79" s="116" t="str">
        <f>IF('Suivi Contrat'!P79&lt;&gt;"",'Suivi Contrat'!P79,"")</f>
        <v>prorogation au 31.12.2018 ok</v>
      </c>
      <c r="AD79" s="104" t="str">
        <f>IF('Suivi Paies'!F79&lt;&gt;"",'Suivi Paies'!F79,"")</f>
        <v/>
      </c>
      <c r="AE79" s="4" t="str">
        <f>IF('Suivi Paies'!G79&lt;&gt;"",'Suivi Paies'!G79,"")</f>
        <v/>
      </c>
      <c r="AF79" s="4" t="str">
        <f>IF('Suivi Paies'!H79&lt;&gt;"",'Suivi Paies'!H79,"")</f>
        <v/>
      </c>
      <c r="AG79" s="4" t="str">
        <f>IF('Suivi Paies'!I79&lt;&gt;"",'Suivi Paies'!I79,"")</f>
        <v/>
      </c>
      <c r="AH79" s="4" t="str">
        <f>IF('Suivi Paies'!J79&lt;&gt;"",'Suivi Paies'!J79,"")</f>
        <v/>
      </c>
      <c r="AI79" s="4" t="str">
        <f>IF('Suivi Paies'!K79&lt;&gt;"",'Suivi Paies'!K79,"")</f>
        <v/>
      </c>
      <c r="AJ79" s="8" t="str">
        <f>IF('Suivi Paies'!L79&lt;&gt;"",'Suivi Paies'!L79,"")</f>
        <v/>
      </c>
      <c r="AK79" s="8" t="str">
        <f>IF('Suivi Paies'!M79&lt;&gt;"",'Suivi Paies'!M79,"")</f>
        <v/>
      </c>
      <c r="AL79" s="8" t="str">
        <f ca="1">IF('Suivi Paies'!N79&lt;&gt;"",'Suivi Paies'!N79,"")</f>
        <v>oui</v>
      </c>
      <c r="AM79" s="8" t="str">
        <f ca="1">IF('Suivi Paies'!O79&lt;&gt;"",'Suivi Paies'!O79,"")</f>
        <v>non</v>
      </c>
      <c r="AN79" s="22" t="str">
        <f>IF('Suivi Paies'!P79&lt;&gt;"",'Suivi Paies'!P79,"")</f>
        <v/>
      </c>
      <c r="AO79" s="22" t="str">
        <f>IF('Suivi Paies'!Q79&lt;&gt;"",'Suivi Paies'!Q79,"")</f>
        <v/>
      </c>
      <c r="AP79" s="12" t="str">
        <f>IF('Suivi Paies'!R79&lt;&gt;"",'Suivi Paies'!R79,"")</f>
        <v/>
      </c>
      <c r="AQ79" s="105" t="str">
        <f>IF('Suivi Paies'!S79&lt;&gt;"",'Suivi Paies'!S79,"")</f>
        <v>X</v>
      </c>
      <c r="AR79" s="97" t="str">
        <f>IF('Suivi Consultants'!F79&lt;&gt;"",'Suivi Consultants'!F79,"")</f>
        <v>l.souchard@gmail.com</v>
      </c>
      <c r="AS79" s="23" t="str">
        <f>IF('Suivi Consultants'!G79&lt;&gt;"",'Suivi Consultants'!G79,"")</f>
        <v/>
      </c>
    </row>
    <row r="80" spans="1:45" ht="19.149999999999999" customHeight="1" x14ac:dyDescent="0.35">
      <c r="A80" s="67" t="s">
        <v>272</v>
      </c>
      <c r="B80" s="61">
        <v>1</v>
      </c>
      <c r="C80" s="53"/>
      <c r="D80" s="45"/>
      <c r="E80" s="56"/>
      <c r="F80" s="50">
        <f>IF('Suivi Projets'!F80&lt;&gt;"",'Suivi Projets'!F80,"")</f>
        <v>1808001</v>
      </c>
      <c r="G80" s="4" t="str">
        <f>IF('Suivi Projets'!G80&lt;&gt;"",'Suivi Projets'!G80,"")</f>
        <v>Ingénieur Procédés</v>
      </c>
      <c r="H80" s="8" t="str">
        <f>IF('Suivi Projets'!H80&lt;&gt;"",'Suivi Projets'!H80,"")</f>
        <v>TOTAL FLUIDES</v>
      </c>
      <c r="I80" s="8" t="str">
        <f>IF('Suivi Projets'!I80&lt;&gt;"",'Suivi Projets'!I80,"")</f>
        <v>SUPPORT TECHNIQUE</v>
      </c>
      <c r="J80" s="8" t="str">
        <f>IF('Suivi Projets'!J80&lt;&gt;"",'Suivi Projets'!J80,"")</f>
        <v>La Défense</v>
      </c>
      <c r="K80" s="8" t="str">
        <f>IF('Suivi Projets'!L80&lt;&gt;"",'Suivi Projets'!L80,"")</f>
        <v/>
      </c>
      <c r="L80" s="8" t="str">
        <f>IF('Suivi Projets'!M80&lt;&gt;"",'Suivi Projets'!M80,"")</f>
        <v/>
      </c>
      <c r="M80" s="8" t="str">
        <f>IF('Suivi Projets'!N80&lt;&gt;"",'Suivi Projets'!N80,"")</f>
        <v/>
      </c>
      <c r="N80" s="8" t="str">
        <f>IF('Suivi Projets'!O80&lt;&gt;"",'Suivi Projets'!O80,"")</f>
        <v/>
      </c>
      <c r="O80" s="8" t="str">
        <f>IF('Suivi Projets'!P80&lt;&gt;"",'Suivi Projets'!P80,"")</f>
        <v/>
      </c>
      <c r="P80" s="10" t="str">
        <f>IF('Suivi Projets'!Q80&lt;&gt;"",'Suivi Projets'!Q80,"")</f>
        <v>Cadre</v>
      </c>
      <c r="Q80" s="101" t="str">
        <f>IF('Suivi Projets'!R80&lt;&gt;"",'Suivi Projets'!R80,"")</f>
        <v>CDIC</v>
      </c>
      <c r="R80" s="106" t="str">
        <f>IF('Suivi Commandes'!F80&lt;&gt;"",'Suivi Commandes'!F80,"")</f>
        <v/>
      </c>
      <c r="S80" s="5" t="str">
        <f>IF('Suivi Commandes'!G80&lt;&gt;"",'Suivi Commandes'!G80,"")</f>
        <v/>
      </c>
      <c r="T80" s="7" t="str">
        <f ca="1">IF('Suivi Commandes'!H80&lt;&gt;"",'Suivi Commandes'!H80,"")</f>
        <v/>
      </c>
      <c r="U80" s="109">
        <f>IF('Suivi Contrat'!H80&lt;&gt;"",'Suivi Contrat'!H80,"")</f>
        <v>43318</v>
      </c>
      <c r="V80" s="9">
        <f>IF('Suivi Contrat'!I80&lt;&gt;"",'Suivi Contrat'!I80,"")</f>
        <v>43465</v>
      </c>
      <c r="W80" s="358">
        <f ca="1">IF('Suivi Contrat'!J80&lt;&gt;"",IF('Suivi Contrat'!J80&lt;&gt;"",'Suivi Contrat'!J80,""),"")</f>
        <v>0</v>
      </c>
      <c r="X80" s="9" t="str">
        <f>IF('Suivi Contrat'!K80&lt;&gt;"",'Suivi Contrat'!K80,"")</f>
        <v>non</v>
      </c>
      <c r="Y80" s="26">
        <f>IF('Suivi Contrat'!L80&lt;&gt;"",'Suivi Contrat'!L80,"")</f>
        <v>43439</v>
      </c>
      <c r="Z80" s="360" t="str">
        <f ca="1">IF('Suivi Contrat'!M80&lt;&gt;"",'Suivi Contrat'!M80,"")</f>
        <v/>
      </c>
      <c r="AA80" s="26" t="str">
        <f>IF('Suivi Contrat'!N80&lt;&gt;"",'Suivi Contrat'!N80,"")</f>
        <v/>
      </c>
      <c r="AB80" s="360" t="str">
        <f ca="1">IF('Suivi Contrat'!O80&lt;&gt;"",'Suivi Contrat'!O80,"")</f>
        <v/>
      </c>
      <c r="AC80" s="116" t="str">
        <f>IF('Suivi Contrat'!P80&lt;&gt;"",'Suivi Contrat'!P80,"")</f>
        <v/>
      </c>
      <c r="AD80" s="104" t="str">
        <f>IF('Suivi Paies'!F80&lt;&gt;"",'Suivi Paies'!F80,"")</f>
        <v/>
      </c>
      <c r="AE80" s="4" t="str">
        <f>IF('Suivi Paies'!G80&lt;&gt;"",'Suivi Paies'!G80,"")</f>
        <v/>
      </c>
      <c r="AF80" s="4" t="str">
        <f>IF('Suivi Paies'!H80&lt;&gt;"",'Suivi Paies'!H80,"")</f>
        <v/>
      </c>
      <c r="AG80" s="4" t="str">
        <f>IF('Suivi Paies'!I80&lt;&gt;"",'Suivi Paies'!I80,"")</f>
        <v/>
      </c>
      <c r="AH80" s="4" t="str">
        <f>IF('Suivi Paies'!J80&lt;&gt;"",'Suivi Paies'!J80,"")</f>
        <v/>
      </c>
      <c r="AI80" s="4" t="str">
        <f>IF('Suivi Paies'!K80&lt;&gt;"",'Suivi Paies'!K80,"")</f>
        <v/>
      </c>
      <c r="AJ80" s="8" t="str">
        <f>IF('Suivi Paies'!L80&lt;&gt;"",'Suivi Paies'!L80,"")</f>
        <v/>
      </c>
      <c r="AK80" s="8" t="str">
        <f>IF('Suivi Paies'!M80&lt;&gt;"",'Suivi Paies'!M80,"")</f>
        <v/>
      </c>
      <c r="AL80" s="8" t="str">
        <f ca="1">IF('Suivi Paies'!N80&lt;&gt;"",'Suivi Paies'!N80,"")</f>
        <v>oui</v>
      </c>
      <c r="AM80" s="8" t="str">
        <f ca="1">IF('Suivi Paies'!O80&lt;&gt;"",'Suivi Paies'!O80,"")</f>
        <v>non</v>
      </c>
      <c r="AN80" s="22" t="str">
        <f>IF('Suivi Paies'!P80&lt;&gt;"",'Suivi Paies'!P80,"")</f>
        <v/>
      </c>
      <c r="AO80" s="22" t="str">
        <f>IF('Suivi Paies'!Q80&lt;&gt;"",'Suivi Paies'!Q80,"")</f>
        <v/>
      </c>
      <c r="AP80" s="12" t="str">
        <f>IF('Suivi Paies'!R80&lt;&gt;"",'Suivi Paies'!R80,"")</f>
        <v/>
      </c>
      <c r="AQ80" s="105" t="str">
        <f>IF('Suivi Paies'!S80&lt;&gt;"",'Suivi Paies'!S80,"")</f>
        <v/>
      </c>
      <c r="AR80" s="97" t="str">
        <f>IF('Suivi Consultants'!F80&lt;&gt;"",'Suivi Consultants'!F80,"")</f>
        <v>souihlislim@gmail.com</v>
      </c>
      <c r="AS80" s="23" t="str">
        <f>IF('Suivi Consultants'!G80&lt;&gt;"",'Suivi Consultants'!G80,"")</f>
        <v/>
      </c>
    </row>
    <row r="81" spans="1:45" x14ac:dyDescent="0.35">
      <c r="A81" s="69" t="s">
        <v>87</v>
      </c>
      <c r="B81" s="61">
        <v>1</v>
      </c>
      <c r="C81" s="53"/>
      <c r="D81" s="45"/>
      <c r="E81" s="56"/>
      <c r="F81" s="49">
        <f>IF('Suivi Projets'!F81&lt;&gt;"",'Suivi Projets'!F81,"")</f>
        <v>1612006</v>
      </c>
      <c r="G81" s="4" t="str">
        <f>IF('Suivi Projets'!G81&lt;&gt;"",'Suivi Projets'!G81,"")</f>
        <v>Superviseur Tuyauterie</v>
      </c>
      <c r="H81" s="4" t="str">
        <f>IF('Suivi Projets'!H81&lt;&gt;"",'Suivi Projets'!H81,"")</f>
        <v>EDF</v>
      </c>
      <c r="I81" s="8" t="str">
        <f>IF('Suivi Projets'!I81&lt;&gt;"",'Suivi Projets'!I81,"")</f>
        <v>EPR FA3</v>
      </c>
      <c r="J81" s="8" t="str">
        <f>IF('Suivi Projets'!J81&lt;&gt;"",'Suivi Projets'!J81,"")</f>
        <v>Flamanville</v>
      </c>
      <c r="K81" s="8" t="str">
        <f>IF('Suivi Projets'!L81&lt;&gt;"",'Suivi Projets'!L81,"")</f>
        <v/>
      </c>
      <c r="L81" s="8" t="str">
        <f>IF('Suivi Projets'!M81&lt;&gt;"",'Suivi Projets'!M81,"")</f>
        <v/>
      </c>
      <c r="M81" s="8" t="str">
        <f>IF('Suivi Projets'!N81&lt;&gt;"",'Suivi Projets'!N81,"")</f>
        <v/>
      </c>
      <c r="N81" s="8" t="str">
        <f>IF('Suivi Projets'!O81&lt;&gt;"",'Suivi Projets'!O81,"")</f>
        <v/>
      </c>
      <c r="O81" s="8" t="str">
        <f>IF('Suivi Projets'!P81&lt;&gt;"",'Suivi Projets'!P81,"")</f>
        <v/>
      </c>
      <c r="P81" s="4" t="str">
        <f>IF('Suivi Projets'!Q81&lt;&gt;"",'Suivi Projets'!Q81,"")</f>
        <v>Cadre</v>
      </c>
      <c r="Q81" s="101" t="str">
        <f>IF('Suivi Projets'!R81&lt;&gt;"",'Suivi Projets'!R81,"")</f>
        <v>CDIC</v>
      </c>
      <c r="R81" s="106" t="str">
        <f>IF('Suivi Commandes'!F81&lt;&gt;"",'Suivi Commandes'!F81,"")</f>
        <v/>
      </c>
      <c r="S81" s="5" t="str">
        <f>IF('Suivi Commandes'!G81&lt;&gt;"",'Suivi Commandes'!G81,"")</f>
        <v/>
      </c>
      <c r="T81" s="7" t="str">
        <f ca="1">IF('Suivi Commandes'!H81&lt;&gt;"",'Suivi Commandes'!H81,"")</f>
        <v/>
      </c>
      <c r="U81" s="106">
        <f>IF('Suivi Contrat'!H81&lt;&gt;"",'Suivi Contrat'!H81,"")</f>
        <v>42716</v>
      </c>
      <c r="V81" s="5">
        <f>IF('Suivi Contrat'!I81&lt;&gt;"",'Suivi Contrat'!I81,"")</f>
        <v>43465</v>
      </c>
      <c r="W81" s="359">
        <f ca="1">IF('Suivi Contrat'!J81&lt;&gt;"",IF('Suivi Contrat'!J81&lt;&gt;"",'Suivi Contrat'!J81,""),"")</f>
        <v>0</v>
      </c>
      <c r="X81" s="5" t="str">
        <f>IF('Suivi Contrat'!K81&lt;&gt;"",'Suivi Contrat'!K81,"")</f>
        <v>oui</v>
      </c>
      <c r="Y81" s="5">
        <f>IF('Suivi Contrat'!L81&lt;&gt;"",'Suivi Contrat'!L81,"")</f>
        <v>42927</v>
      </c>
      <c r="Z81" s="359" t="str">
        <f ca="1">IF('Suivi Contrat'!M81&lt;&gt;"",'Suivi Contrat'!M81,"")</f>
        <v/>
      </c>
      <c r="AA81" s="5" t="str">
        <f>IF('Suivi Contrat'!N81&lt;&gt;"",'Suivi Contrat'!N81,"")</f>
        <v/>
      </c>
      <c r="AB81" s="359" t="str">
        <f ca="1">IF('Suivi Contrat'!O81&lt;&gt;"",'Suivi Contrat'!O81,"")</f>
        <v/>
      </c>
      <c r="AC81" s="117" t="str">
        <f>IF('Suivi Contrat'!P81&lt;&gt;"",'Suivi Contrat'!P81,"")</f>
        <v>prorogation au 31.12.2018 ok</v>
      </c>
      <c r="AD81" s="106" t="str">
        <f>IF('Suivi Paies'!F81&lt;&gt;"",'Suivi Paies'!F81,"")</f>
        <v/>
      </c>
      <c r="AE81" s="4" t="str">
        <f>IF('Suivi Paies'!G81&lt;&gt;"",'Suivi Paies'!G81,"")</f>
        <v/>
      </c>
      <c r="AF81" s="4" t="str">
        <f>IF('Suivi Paies'!H81&lt;&gt;"",'Suivi Paies'!H81,"")</f>
        <v/>
      </c>
      <c r="AG81" s="4" t="str">
        <f>IF('Suivi Paies'!I81&lt;&gt;"",'Suivi Paies'!I81,"")</f>
        <v/>
      </c>
      <c r="AH81" s="4" t="str">
        <f>IF('Suivi Paies'!J81&lt;&gt;"",'Suivi Paies'!J81,"")</f>
        <v/>
      </c>
      <c r="AI81" s="4" t="str">
        <f>IF('Suivi Paies'!K81&lt;&gt;"",'Suivi Paies'!K81,"")</f>
        <v/>
      </c>
      <c r="AJ81" s="4" t="str">
        <f>IF('Suivi Paies'!L81&lt;&gt;"",'Suivi Paies'!L81,"")</f>
        <v/>
      </c>
      <c r="AK81" s="4" t="str">
        <f>IF('Suivi Paies'!M81&lt;&gt;"",'Suivi Paies'!M81,"")</f>
        <v/>
      </c>
      <c r="AL81" s="4" t="str">
        <f ca="1">IF('Suivi Paies'!N81&lt;&gt;"",'Suivi Paies'!N81,"")</f>
        <v>oui</v>
      </c>
      <c r="AM81" s="4" t="str">
        <f ca="1">IF('Suivi Paies'!O81&lt;&gt;"",'Suivi Paies'!O81,"")</f>
        <v>non</v>
      </c>
      <c r="AN81" s="22" t="str">
        <f>IF('Suivi Paies'!P81&lt;&gt;"",'Suivi Paies'!P81,"")</f>
        <v/>
      </c>
      <c r="AO81" s="22" t="str">
        <f>IF('Suivi Paies'!Q81&lt;&gt;"",'Suivi Paies'!Q81,"")</f>
        <v/>
      </c>
      <c r="AP81" s="13" t="str">
        <f>IF('Suivi Paies'!R81&lt;&gt;"",'Suivi Paies'!R81,"")</f>
        <v/>
      </c>
      <c r="AQ81" s="105" t="str">
        <f>IF('Suivi Paies'!S81&lt;&gt;"",'Suivi Paies'!S81,"")</f>
        <v/>
      </c>
      <c r="AR81" s="97" t="str">
        <f>IF('Suivi Consultants'!F81&lt;&gt;"",'Suivi Consultants'!F81,"")</f>
        <v>samuel.stephan56@yahoo.fr</v>
      </c>
      <c r="AS81" s="14" t="str">
        <f>IF('Suivi Consultants'!G81&lt;&gt;"",'Suivi Consultants'!G81,"")</f>
        <v/>
      </c>
    </row>
    <row r="82" spans="1:45" ht="24.4" customHeight="1" x14ac:dyDescent="0.35">
      <c r="A82" s="71" t="s">
        <v>61</v>
      </c>
      <c r="B82" s="61">
        <v>1</v>
      </c>
      <c r="C82" s="53"/>
      <c r="D82" s="45"/>
      <c r="E82" s="56"/>
      <c r="F82" s="49">
        <f>IF('Suivi Projets'!F82&lt;&gt;"",'Suivi Projets'!F82,"")</f>
        <v>1512027</v>
      </c>
      <c r="G82" s="4" t="str">
        <f>IF('Suivi Projets'!G82&lt;&gt;"",'Suivi Projets'!G82,"")</f>
        <v>Superviseur Tuyauteur</v>
      </c>
      <c r="H82" s="4" t="str">
        <f>IF('Suivi Projets'!H82&lt;&gt;"",'Suivi Projets'!H82,"")</f>
        <v>VERMILION</v>
      </c>
      <c r="I82" s="4" t="str">
        <f>IF('Suivi Projets'!I82&lt;&gt;"",'Suivi Projets'!I82,"")</f>
        <v>BA</v>
      </c>
      <c r="J82" s="8" t="str">
        <f>IF('Suivi Projets'!J82&lt;&gt;"",'Suivi Projets'!J82,"")</f>
        <v>Parentis en Born</v>
      </c>
      <c r="K82" s="8" t="str">
        <f>IF('Suivi Projets'!L82&lt;&gt;"",'Suivi Projets'!L82,"")</f>
        <v/>
      </c>
      <c r="L82" s="8" t="str">
        <f>IF('Suivi Projets'!M82&lt;&gt;"",'Suivi Projets'!M82,"")</f>
        <v/>
      </c>
      <c r="M82" s="8" t="str">
        <f>IF('Suivi Projets'!N82&lt;&gt;"",'Suivi Projets'!N82,"")</f>
        <v/>
      </c>
      <c r="N82" s="8" t="str">
        <f>IF('Suivi Projets'!O82&lt;&gt;"",'Suivi Projets'!O82,"")</f>
        <v/>
      </c>
      <c r="O82" s="8" t="str">
        <f>IF('Suivi Projets'!P82&lt;&gt;"",'Suivi Projets'!P82,"")</f>
        <v/>
      </c>
      <c r="P82" s="4" t="str">
        <f>IF('Suivi Projets'!Q82&lt;&gt;"",'Suivi Projets'!Q82,"")</f>
        <v>Cadre</v>
      </c>
      <c r="Q82" s="101" t="str">
        <f>IF('Suivi Projets'!R82&lt;&gt;"",'Suivi Projets'!R82,"")</f>
        <v>CDIC</v>
      </c>
      <c r="R82" s="106" t="str">
        <f>IF('Suivi Commandes'!F82&lt;&gt;"",'Suivi Commandes'!F82,"")</f>
        <v/>
      </c>
      <c r="S82" s="5" t="str">
        <f>IF('Suivi Commandes'!G82&lt;&gt;"",'Suivi Commandes'!G82,"")</f>
        <v/>
      </c>
      <c r="T82" s="7" t="str">
        <f ca="1">IF('Suivi Commandes'!H82&lt;&gt;"",'Suivi Commandes'!H82,"")</f>
        <v/>
      </c>
      <c r="U82" s="106">
        <f>IF('Suivi Contrat'!H82&lt;&gt;"",'Suivi Contrat'!H82,"")</f>
        <v>42373</v>
      </c>
      <c r="V82" s="5">
        <f>IF('Suivi Contrat'!I82&lt;&gt;"",'Suivi Contrat'!I82,"")</f>
        <v>43830</v>
      </c>
      <c r="W82" s="359">
        <f ca="1">IF('Suivi Contrat'!J82&lt;&gt;"",IF('Suivi Contrat'!J82&lt;&gt;"",'Suivi Contrat'!J82,""),"")</f>
        <v>0</v>
      </c>
      <c r="X82" s="5" t="str">
        <f>IF('Suivi Contrat'!K82&lt;&gt;"",'Suivi Contrat'!K82,"")</f>
        <v>oui</v>
      </c>
      <c r="Y82" s="5">
        <f>IF('Suivi Contrat'!L82&lt;&gt;"",'Suivi Contrat'!L82,"")</f>
        <v>42493</v>
      </c>
      <c r="Z82" s="359" t="str">
        <f ca="1">IF('Suivi Contrat'!M82&lt;&gt;"",'Suivi Contrat'!M82,"")</f>
        <v/>
      </c>
      <c r="AA82" s="5" t="str">
        <f>IF('Suivi Contrat'!N82&lt;&gt;"",'Suivi Contrat'!N82,"")</f>
        <v/>
      </c>
      <c r="AB82" s="359" t="str">
        <f ca="1">IF('Suivi Contrat'!O82&lt;&gt;"",'Suivi Contrat'!O82,"")</f>
        <v/>
      </c>
      <c r="AC82" s="117" t="str">
        <f>IF('Suivi Contrat'!P82&lt;&gt;"",'Suivi Contrat'!P82,"")</f>
        <v>procédure ok</v>
      </c>
      <c r="AD82" s="106" t="str">
        <f>IF('Suivi Paies'!F82&lt;&gt;"",'Suivi Paies'!F82,"")</f>
        <v/>
      </c>
      <c r="AE82" s="4" t="str">
        <f>IF('Suivi Paies'!G82&lt;&gt;"",'Suivi Paies'!G82,"")</f>
        <v/>
      </c>
      <c r="AF82" s="4" t="str">
        <f>IF('Suivi Paies'!H82&lt;&gt;"",'Suivi Paies'!H82,"")</f>
        <v/>
      </c>
      <c r="AG82" s="4" t="str">
        <f>IF('Suivi Paies'!I82&lt;&gt;"",'Suivi Paies'!I82,"")</f>
        <v/>
      </c>
      <c r="AH82" s="4" t="str">
        <f>IF('Suivi Paies'!J82&lt;&gt;"",'Suivi Paies'!J82,"")</f>
        <v/>
      </c>
      <c r="AI82" s="4" t="str">
        <f>IF('Suivi Paies'!K82&lt;&gt;"",'Suivi Paies'!K82,"")</f>
        <v/>
      </c>
      <c r="AJ82" s="4" t="str">
        <f>IF('Suivi Paies'!L82&lt;&gt;"",'Suivi Paies'!L82,"")</f>
        <v/>
      </c>
      <c r="AK82" s="4" t="str">
        <f>IF('Suivi Paies'!M82&lt;&gt;"",'Suivi Paies'!M82,"")</f>
        <v/>
      </c>
      <c r="AL82" s="4" t="str">
        <f ca="1">IF('Suivi Paies'!N82&lt;&gt;"",'Suivi Paies'!N82,"")</f>
        <v>oui</v>
      </c>
      <c r="AM82" s="4" t="str">
        <f ca="1">IF('Suivi Paies'!O82&lt;&gt;"",'Suivi Paies'!O82,"")</f>
        <v>oui</v>
      </c>
      <c r="AN82" s="22" t="str">
        <f>IF('Suivi Paies'!P82&lt;&gt;"",'Suivi Paies'!P82,"")</f>
        <v/>
      </c>
      <c r="AO82" s="22" t="str">
        <f>IF('Suivi Paies'!Q82&lt;&gt;"",'Suivi Paies'!Q82,"")</f>
        <v/>
      </c>
      <c r="AP82" s="12" t="str">
        <f>IF('Suivi Paies'!R82&lt;&gt;"",'Suivi Paies'!R82,"")</f>
        <v/>
      </c>
      <c r="AQ82" s="105" t="str">
        <f>IF('Suivi Paies'!S82&lt;&gt;"",'Suivi Paies'!S82,"")</f>
        <v/>
      </c>
      <c r="AR82" s="97" t="str">
        <f>IF('Suivi Consultants'!F82&lt;&gt;"",'Suivi Consultants'!F82,"")</f>
        <v>vincent.supervielle@gmail.com</v>
      </c>
      <c r="AS82" s="14" t="str">
        <f>IF('Suivi Consultants'!G82&lt;&gt;"",'Suivi Consultants'!G82,"")</f>
        <v/>
      </c>
    </row>
    <row r="83" spans="1:45" ht="23.5" customHeight="1" x14ac:dyDescent="0.35">
      <c r="A83" s="46" t="s">
        <v>148</v>
      </c>
      <c r="B83" s="53">
        <v>1</v>
      </c>
      <c r="C83" s="53"/>
      <c r="D83" s="45"/>
      <c r="E83" s="56"/>
      <c r="F83" s="49">
        <f>IF('Suivi Projets'!F83&lt;&gt;"",'Suivi Projets'!F83,"")</f>
        <v>1508002</v>
      </c>
      <c r="G83" s="4" t="str">
        <f>IF('Suivi Projets'!G83&lt;&gt;"",'Suivi Projets'!G83,"")</f>
        <v>Technico commercial</v>
      </c>
      <c r="H83" s="4" t="str">
        <f>IF('Suivi Projets'!H83&lt;&gt;"",'Suivi Projets'!H83,"")</f>
        <v>MAINTENANCE PARTNERS</v>
      </c>
      <c r="I83" s="4" t="str">
        <f>IF('Suivi Projets'!I83&lt;&gt;"",'Suivi Projets'!I83,"")</f>
        <v>Technico-commercial</v>
      </c>
      <c r="J83" s="84" t="str">
        <f>IF('Suivi Projets'!J83&lt;&gt;"",'Suivi Projets'!J83,"")</f>
        <v/>
      </c>
      <c r="K83" s="84" t="str">
        <f>IF('Suivi Projets'!L83&lt;&gt;"",'Suivi Projets'!L83,"")</f>
        <v/>
      </c>
      <c r="L83" s="84" t="str">
        <f>IF('Suivi Projets'!M83&lt;&gt;"",'Suivi Projets'!M83,"")</f>
        <v/>
      </c>
      <c r="M83" s="84" t="str">
        <f>IF('Suivi Projets'!N83&lt;&gt;"",'Suivi Projets'!N83,"")</f>
        <v/>
      </c>
      <c r="N83" s="84" t="str">
        <f>IF('Suivi Projets'!O83&lt;&gt;"",'Suivi Projets'!O83,"")</f>
        <v/>
      </c>
      <c r="O83" s="84" t="str">
        <f>IF('Suivi Projets'!P83&lt;&gt;"",'Suivi Projets'!P83,"")</f>
        <v/>
      </c>
      <c r="P83" s="4" t="str">
        <f>IF('Suivi Projets'!Q83&lt;&gt;"",'Suivi Projets'!Q83,"")</f>
        <v>Cadre</v>
      </c>
      <c r="Q83" s="101" t="str">
        <f>IF('Suivi Projets'!R83&lt;&gt;"",'Suivi Projets'!R83,"")</f>
        <v>CDIC</v>
      </c>
      <c r="R83" s="106" t="str">
        <f>IF('Suivi Commandes'!F83&lt;&gt;"",'Suivi Commandes'!F83,"")</f>
        <v/>
      </c>
      <c r="S83" s="5" t="str">
        <f>IF('Suivi Commandes'!G83&lt;&gt;"",'Suivi Commandes'!G83,"")</f>
        <v/>
      </c>
      <c r="T83" s="7" t="str">
        <f ca="1">IF('Suivi Commandes'!H83&lt;&gt;"",'Suivi Commandes'!H83,"")</f>
        <v/>
      </c>
      <c r="U83" s="15" t="str">
        <f>IF('Suivi Contrat'!H83&lt;&gt;"",'Suivi Contrat'!H83,"")</f>
        <v/>
      </c>
      <c r="V83" s="5" t="str">
        <f>IF('Suivi Contrat'!I83&lt;&gt;"",'Suivi Contrat'!I83,"")</f>
        <v>??</v>
      </c>
      <c r="W83" s="359" t="str">
        <f ca="1">IF('Suivi Contrat'!J83&lt;&gt;"",IF('Suivi Contrat'!J83&lt;&gt;"",'Suivi Contrat'!J83,""),"")</f>
        <v/>
      </c>
      <c r="X83" s="5" t="str">
        <f>IF('Suivi Contrat'!K83&lt;&gt;"",'Suivi Contrat'!K83,"")</f>
        <v/>
      </c>
      <c r="Y83" s="5">
        <f>IF('Suivi Contrat'!L83&lt;&gt;"",'Suivi Contrat'!L83,"")</f>
        <v>42338</v>
      </c>
      <c r="Z83" s="359" t="str">
        <f ca="1">IF('Suivi Contrat'!M83&lt;&gt;"",'Suivi Contrat'!M83,"")</f>
        <v/>
      </c>
      <c r="AA83" s="5" t="str">
        <f>IF('Suivi Contrat'!N83&lt;&gt;"",'Suivi Contrat'!N83,"")</f>
        <v/>
      </c>
      <c r="AB83" s="359" t="str">
        <f ca="1">IF('Suivi Contrat'!O83&lt;&gt;"",'Suivi Contrat'!O83,"")</f>
        <v/>
      </c>
      <c r="AC83" s="117" t="str">
        <f>IF('Suivi Contrat'!P83&lt;&gt;"",'Suivi Contrat'!P83,"")</f>
        <v>???</v>
      </c>
      <c r="AD83" s="106" t="str">
        <f>IF('Suivi Paies'!F83&lt;&gt;"",'Suivi Paies'!F83,"")</f>
        <v/>
      </c>
      <c r="AE83" s="21" t="str">
        <f>IF('Suivi Paies'!G83&lt;&gt;"",'Suivi Paies'!G83,"")</f>
        <v/>
      </c>
      <c r="AF83" s="21" t="str">
        <f>IF('Suivi Paies'!H83&lt;&gt;"",'Suivi Paies'!H83,"")</f>
        <v/>
      </c>
      <c r="AG83" s="21" t="str">
        <f>IF('Suivi Paies'!I83&lt;&gt;"",'Suivi Paies'!I83,"")</f>
        <v/>
      </c>
      <c r="AH83" s="21" t="str">
        <f>IF('Suivi Paies'!J83&lt;&gt;"",'Suivi Paies'!J83,"")</f>
        <v/>
      </c>
      <c r="AI83" s="8" t="str">
        <f>IF('Suivi Paies'!K83&lt;&gt;"",'Suivi Paies'!K83,"")</f>
        <v/>
      </c>
      <c r="AJ83" s="8" t="str">
        <f>IF('Suivi Paies'!L83&lt;&gt;"",'Suivi Paies'!L83,"")</f>
        <v/>
      </c>
      <c r="AK83" s="8" t="str">
        <f>IF('Suivi Paies'!M83&lt;&gt;"",'Suivi Paies'!M83,"")</f>
        <v/>
      </c>
      <c r="AL83" s="8" t="str">
        <f ca="1">IF('Suivi Paies'!N83&lt;&gt;"",'Suivi Paies'!N83,"")</f>
        <v>oui</v>
      </c>
      <c r="AM83" s="8" t="str">
        <f ca="1">IF('Suivi Paies'!O83&lt;&gt;"",'Suivi Paies'!O83,"")</f>
        <v>oui</v>
      </c>
      <c r="AN83" s="22" t="str">
        <f>IF('Suivi Paies'!P83&lt;&gt;"",'Suivi Paies'!P83,"")</f>
        <v/>
      </c>
      <c r="AO83" s="22" t="str">
        <f>IF('Suivi Paies'!Q83&lt;&gt;"",'Suivi Paies'!Q83,"")</f>
        <v/>
      </c>
      <c r="AP83" s="12" t="str">
        <f>IF('Suivi Paies'!R83&lt;&gt;"",'Suivi Paies'!R83,"")</f>
        <v/>
      </c>
      <c r="AQ83" s="105" t="str">
        <f>IF('Suivi Paies'!S83&lt;&gt;"",'Suivi Paies'!S83,"")</f>
        <v/>
      </c>
      <c r="AR83" s="97" t="str">
        <f>IF('Suivi Consultants'!F83&lt;&gt;"",'Suivi Consultants'!F83,"")</f>
        <v>jacky.tellier@lltcom.com</v>
      </c>
      <c r="AS83" s="24" t="str">
        <f>IF('Suivi Consultants'!G83&lt;&gt;"",'Suivi Consultants'!G83,"")</f>
        <v>06 14 69 35 09</v>
      </c>
    </row>
    <row r="84" spans="1:45" x14ac:dyDescent="0.35">
      <c r="A84" s="73" t="s">
        <v>265</v>
      </c>
      <c r="B84" s="53"/>
      <c r="C84" s="53"/>
      <c r="D84" s="59">
        <v>1</v>
      </c>
      <c r="E84" s="56"/>
      <c r="F84" s="49">
        <f>IF('Suivi Projets'!F84&lt;&gt;"",'Suivi Projets'!F84,"")</f>
        <v>1804087</v>
      </c>
      <c r="G84" s="4" t="str">
        <f>IF('Suivi Projets'!G84&lt;&gt;"",'Suivi Projets'!G84,"")</f>
        <v>Ingénieur Inspection</v>
      </c>
      <c r="H84" s="4" t="str">
        <f>IF('Suivi Projets'!H84&lt;&gt;"",'Suivi Projets'!H84,"")</f>
        <v>BUREAU VERITAS</v>
      </c>
      <c r="I84" s="4" t="str">
        <f>IF('Suivi Projets'!I84&lt;&gt;"",'Suivi Projets'!I84,"")</f>
        <v>INSPECTION SAINT MARCEL</v>
      </c>
      <c r="J84" s="4" t="str">
        <f>IF('Suivi Projets'!J84&lt;&gt;"",'Suivi Projets'!J84,"")</f>
        <v>Framatome St Marcel</v>
      </c>
      <c r="K84" s="4" t="str">
        <f>IF('Suivi Projets'!L84&lt;&gt;"",'Suivi Projets'!L84,"")</f>
        <v/>
      </c>
      <c r="L84" s="4" t="str">
        <f>IF('Suivi Projets'!M84&lt;&gt;"",'Suivi Projets'!M84,"")</f>
        <v/>
      </c>
      <c r="M84" s="4" t="str">
        <f>IF('Suivi Projets'!N84&lt;&gt;"",'Suivi Projets'!N84,"")</f>
        <v/>
      </c>
      <c r="N84" s="4" t="str">
        <f>IF('Suivi Projets'!O84&lt;&gt;"",'Suivi Projets'!O84,"")</f>
        <v/>
      </c>
      <c r="O84" s="4" t="str">
        <f>IF('Suivi Projets'!P84&lt;&gt;"",'Suivi Projets'!P84,"")</f>
        <v/>
      </c>
      <c r="P84" s="5" t="str">
        <f>IF('Suivi Projets'!Q84&lt;&gt;"",'Suivi Projets'!Q84,"")</f>
        <v>Cadre</v>
      </c>
      <c r="Q84" s="94" t="str">
        <f>IF('Suivi Projets'!R84&lt;&gt;"",'Suivi Projets'!R84,"")</f>
        <v>CDIC</v>
      </c>
      <c r="R84" s="104" t="str">
        <f>IF('Suivi Commandes'!F84&lt;&gt;"",'Suivi Commandes'!F84,"")</f>
        <v/>
      </c>
      <c r="S84" s="9" t="str">
        <f>IF('Suivi Commandes'!G84&lt;&gt;"",'Suivi Commandes'!G84,"")</f>
        <v/>
      </c>
      <c r="T84" s="28" t="str">
        <f ca="1">IF('Suivi Commandes'!H84&lt;&gt;"",'Suivi Commandes'!H84,"")</f>
        <v/>
      </c>
      <c r="U84" s="106">
        <f>IF('Suivi Contrat'!H84&lt;&gt;"",'Suivi Contrat'!H84,"")</f>
        <v>43290</v>
      </c>
      <c r="V84" s="5">
        <f>IF('Suivi Contrat'!I84&lt;&gt;"",'Suivi Contrat'!I84,"")</f>
        <v>43677</v>
      </c>
      <c r="W84" s="359">
        <f ca="1">IF('Suivi Contrat'!J84&lt;&gt;"",IF('Suivi Contrat'!J84&lt;&gt;"",'Suivi Contrat'!J84,""),"")</f>
        <v>0</v>
      </c>
      <c r="X84" s="5" t="str">
        <f>IF('Suivi Contrat'!K84&lt;&gt;"",'Suivi Contrat'!K84,"")</f>
        <v>non</v>
      </c>
      <c r="Y84" s="5">
        <f>IF('Suivi Contrat'!L84&lt;&gt;"",'Suivi Contrat'!L84,"")</f>
        <v>43412</v>
      </c>
      <c r="Z84" s="359" t="str">
        <f ca="1">IF('Suivi Contrat'!M84&lt;&gt;"",'Suivi Contrat'!M84,"")</f>
        <v/>
      </c>
      <c r="AA84" s="5" t="str">
        <f>IF('Suivi Contrat'!N84&lt;&gt;"",'Suivi Contrat'!N84,"")</f>
        <v/>
      </c>
      <c r="AB84" s="359" t="str">
        <f ca="1">IF('Suivi Contrat'!O84&lt;&gt;"",'Suivi Contrat'!O84,"")</f>
        <v/>
      </c>
      <c r="AC84" s="117" t="str">
        <f>IF('Suivi Contrat'!P84&lt;&gt;"",'Suivi Contrat'!P84,"")</f>
        <v/>
      </c>
      <c r="AD84" s="106" t="str">
        <f>IF('Suivi Paies'!F84&lt;&gt;"",'Suivi Paies'!F84,"")</f>
        <v/>
      </c>
      <c r="AE84" s="4" t="str">
        <f>IF('Suivi Paies'!G84&lt;&gt;"",'Suivi Paies'!G84,"")</f>
        <v/>
      </c>
      <c r="AF84" s="4" t="str">
        <f>IF('Suivi Paies'!H84&lt;&gt;"",'Suivi Paies'!H84,"")</f>
        <v/>
      </c>
      <c r="AG84" s="4" t="str">
        <f>IF('Suivi Paies'!I84&lt;&gt;"",'Suivi Paies'!I84,"")</f>
        <v/>
      </c>
      <c r="AH84" s="4" t="str">
        <f>IF('Suivi Paies'!J84&lt;&gt;"",'Suivi Paies'!J84,"")</f>
        <v/>
      </c>
      <c r="AI84" s="16" t="str">
        <f>IF('Suivi Paies'!K84&lt;&gt;"",'Suivi Paies'!K84,"")</f>
        <v/>
      </c>
      <c r="AJ84" s="4" t="str">
        <f>IF('Suivi Paies'!L84&lt;&gt;"",'Suivi Paies'!L84,"")</f>
        <v/>
      </c>
      <c r="AK84" s="4" t="str">
        <f>IF('Suivi Paies'!M84&lt;&gt;"",'Suivi Paies'!M84,"")</f>
        <v/>
      </c>
      <c r="AL84" s="4" t="str">
        <f ca="1">IF('Suivi Paies'!N84&lt;&gt;"",'Suivi Paies'!N84,"")</f>
        <v>oui</v>
      </c>
      <c r="AM84" s="4" t="str">
        <f ca="1">IF('Suivi Paies'!O84&lt;&gt;"",'Suivi Paies'!O84,"")</f>
        <v>non</v>
      </c>
      <c r="AN84" s="6" t="str">
        <f>IF('Suivi Paies'!P84&lt;&gt;"",'Suivi Paies'!P84,"")</f>
        <v/>
      </c>
      <c r="AO84" s="6" t="str">
        <f>IF('Suivi Paies'!Q84&lt;&gt;"",'Suivi Paies'!Q84,"")</f>
        <v/>
      </c>
      <c r="AP84" s="17" t="str">
        <f>IF('Suivi Paies'!R84&lt;&gt;"",'Suivi Paies'!R84,"")</f>
        <v/>
      </c>
      <c r="AQ84" s="107" t="str">
        <f>IF('Suivi Paies'!S84&lt;&gt;"",'Suivi Paies'!S84,"")</f>
        <v/>
      </c>
      <c r="AR84" s="97" t="str">
        <f>IF('Suivi Consultants'!F84&lt;&gt;"",'Suivi Consultants'!F84,"")</f>
        <v>abath125@gmail.com</v>
      </c>
      <c r="AS84" s="19" t="str">
        <f>IF('Suivi Consultants'!G84&lt;&gt;"",'Suivi Consultants'!G84,"")</f>
        <v/>
      </c>
    </row>
    <row r="85" spans="1:45" x14ac:dyDescent="0.35">
      <c r="A85" s="73" t="s">
        <v>254</v>
      </c>
      <c r="B85" s="53"/>
      <c r="C85" s="53"/>
      <c r="D85" s="59">
        <v>1</v>
      </c>
      <c r="E85" s="56"/>
      <c r="F85" s="49">
        <f>IF('Suivi Projets'!F85&lt;&gt;"",'Suivi Projets'!F85,"")</f>
        <v>1806063</v>
      </c>
      <c r="G85" s="4" t="str">
        <f>IF('Suivi Projets'!G85&lt;&gt;"",'Suivi Projets'!G85,"")</f>
        <v>Responsable consignation</v>
      </c>
      <c r="H85" s="4" t="str">
        <f>IF('Suivi Projets'!H85&lt;&gt;"",'Suivi Projets'!H85,"")</f>
        <v>CLEMESSY</v>
      </c>
      <c r="I85" s="4" t="str">
        <f>IF('Suivi Projets'!I85&lt;&gt;"",'Suivi Projets'!I85,"")</f>
        <v>DUS</v>
      </c>
      <c r="J85" s="8" t="str">
        <f>IF('Suivi Projets'!J85&lt;&gt;"",'Suivi Projets'!J85,"")</f>
        <v>Centrale du Bugey</v>
      </c>
      <c r="K85" s="8" t="str">
        <f>IF('Suivi Projets'!L85&lt;&gt;"",'Suivi Projets'!L85,"")</f>
        <v/>
      </c>
      <c r="L85" s="8" t="str">
        <f>IF('Suivi Projets'!M85&lt;&gt;"",'Suivi Projets'!M85,"")</f>
        <v/>
      </c>
      <c r="M85" s="8" t="str">
        <f>IF('Suivi Projets'!N85&lt;&gt;"",'Suivi Projets'!N85,"")</f>
        <v/>
      </c>
      <c r="N85" s="8" t="str">
        <f>IF('Suivi Projets'!O85&lt;&gt;"",'Suivi Projets'!O85,"")</f>
        <v/>
      </c>
      <c r="O85" s="8" t="str">
        <f>IF('Suivi Projets'!P85&lt;&gt;"",'Suivi Projets'!P85,"")</f>
        <v/>
      </c>
      <c r="P85" s="4" t="str">
        <f>IF('Suivi Projets'!Q85&lt;&gt;"",'Suivi Projets'!Q85,"")</f>
        <v>Non cadre</v>
      </c>
      <c r="Q85" s="101" t="str">
        <f>IF('Suivi Projets'!R85&lt;&gt;"",'Suivi Projets'!R85,"")</f>
        <v>CDIC</v>
      </c>
      <c r="R85" s="106" t="str">
        <f>IF('Suivi Commandes'!F85&lt;&gt;"",'Suivi Commandes'!F85,"")</f>
        <v/>
      </c>
      <c r="S85" s="5" t="str">
        <f>IF('Suivi Commandes'!G85&lt;&gt;"",'Suivi Commandes'!G85,"")</f>
        <v/>
      </c>
      <c r="T85" s="7" t="str">
        <f ca="1">IF('Suivi Commandes'!H85&lt;&gt;"",'Suivi Commandes'!H85,"")</f>
        <v/>
      </c>
      <c r="U85" s="106">
        <f>IF('Suivi Contrat'!H85&lt;&gt;"",'Suivi Contrat'!H85,"")</f>
        <v>43290</v>
      </c>
      <c r="V85" s="5">
        <f>IF('Suivi Contrat'!I85&lt;&gt;"",'Suivi Contrat'!I85,"")</f>
        <v>43465</v>
      </c>
      <c r="W85" s="359">
        <f ca="1">IF('Suivi Contrat'!J85&lt;&gt;"",IF('Suivi Contrat'!J85&lt;&gt;"",'Suivi Contrat'!J85,""),"")</f>
        <v>0</v>
      </c>
      <c r="X85" s="5" t="str">
        <f>IF('Suivi Contrat'!K85&lt;&gt;"",'Suivi Contrat'!K85,"")</f>
        <v>oui</v>
      </c>
      <c r="Y85" s="5">
        <f>IF('Suivi Contrat'!L85&lt;&gt;"",'Suivi Contrat'!L85,"")</f>
        <v>43412</v>
      </c>
      <c r="Z85" s="359" t="str">
        <f ca="1">IF('Suivi Contrat'!M85&lt;&gt;"",'Suivi Contrat'!M85,"")</f>
        <v/>
      </c>
      <c r="AA85" s="5" t="str">
        <f>IF('Suivi Contrat'!N85&lt;&gt;"",'Suivi Contrat'!N85,"")</f>
        <v/>
      </c>
      <c r="AB85" s="359" t="str">
        <f ca="1">IF('Suivi Contrat'!O85&lt;&gt;"",'Suivi Contrat'!O85,"")</f>
        <v/>
      </c>
      <c r="AC85" s="118" t="str">
        <f>IF('Suivi Contrat'!P85&lt;&gt;"",'Suivi Contrat'!P85,"")</f>
        <v>En attente commande prolongation</v>
      </c>
      <c r="AD85" s="109" t="str">
        <f>IF('Suivi Paies'!F85&lt;&gt;"",'Suivi Paies'!F85,"")</f>
        <v/>
      </c>
      <c r="AE85" s="21" t="str">
        <f>IF('Suivi Paies'!G85&lt;&gt;"",'Suivi Paies'!G85,"")</f>
        <v/>
      </c>
      <c r="AF85" s="21" t="str">
        <f>IF('Suivi Paies'!H85&lt;&gt;"",'Suivi Paies'!H85,"")</f>
        <v/>
      </c>
      <c r="AG85" s="21" t="str">
        <f>IF('Suivi Paies'!I85&lt;&gt;"",'Suivi Paies'!I85,"")</f>
        <v/>
      </c>
      <c r="AH85" s="21" t="str">
        <f>IF('Suivi Paies'!J85&lt;&gt;"",'Suivi Paies'!J85,"")</f>
        <v/>
      </c>
      <c r="AI85" s="8" t="str">
        <f>IF('Suivi Paies'!K85&lt;&gt;"",'Suivi Paies'!K85,"")</f>
        <v/>
      </c>
      <c r="AJ85" s="8" t="str">
        <f>IF('Suivi Paies'!L85&lt;&gt;"",'Suivi Paies'!L85,"")</f>
        <v/>
      </c>
      <c r="AK85" s="8" t="str">
        <f>IF('Suivi Paies'!M85&lt;&gt;"",'Suivi Paies'!M85,"")</f>
        <v/>
      </c>
      <c r="AL85" s="8" t="str">
        <f ca="1">IF('Suivi Paies'!N85&lt;&gt;"",'Suivi Paies'!N85,"")</f>
        <v>oui</v>
      </c>
      <c r="AM85" s="8" t="str">
        <f ca="1">IF('Suivi Paies'!O85&lt;&gt;"",'Suivi Paies'!O85,"")</f>
        <v>non</v>
      </c>
      <c r="AN85" s="22" t="str">
        <f>IF('Suivi Paies'!P85&lt;&gt;"",'Suivi Paies'!P85,"")</f>
        <v/>
      </c>
      <c r="AO85" s="22" t="str">
        <f>IF('Suivi Paies'!Q85&lt;&gt;"",'Suivi Paies'!Q85,"")</f>
        <v/>
      </c>
      <c r="AP85" s="12" t="str">
        <f>IF('Suivi Paies'!R85&lt;&gt;"",'Suivi Paies'!R85,"")</f>
        <v/>
      </c>
      <c r="AQ85" s="105" t="str">
        <f>IF('Suivi Paies'!S85&lt;&gt;"",'Suivi Paies'!S85,"")</f>
        <v/>
      </c>
      <c r="AR85" s="97" t="str">
        <f>IF('Suivi Consultants'!F85&lt;&gt;"",'Suivi Consultants'!F85,"")</f>
        <v>quentin.tolbiac@gmail.com</v>
      </c>
      <c r="AS85" s="24" t="str">
        <f>IF('Suivi Consultants'!G85&lt;&gt;"",'Suivi Consultants'!G85,"")</f>
        <v/>
      </c>
    </row>
    <row r="86" spans="1:45" x14ac:dyDescent="0.35">
      <c r="A86" s="73" t="s">
        <v>172</v>
      </c>
      <c r="B86" s="53"/>
      <c r="C86" s="53"/>
      <c r="D86" s="59">
        <v>1</v>
      </c>
      <c r="E86" s="56"/>
      <c r="F86" s="49">
        <f>IF('Suivi Projets'!F86&lt;&gt;"",'Suivi Projets'!F86,"")</f>
        <v>1712034</v>
      </c>
      <c r="G86" s="4" t="str">
        <f>IF('Suivi Projets'!G86&lt;&gt;"",'Suivi Projets'!G86,"")</f>
        <v>Chargé d'essais auxiliaire</v>
      </c>
      <c r="H86" s="4" t="str">
        <f>IF('Suivi Projets'!H86&lt;&gt;"",'Suivi Projets'!H86,"")</f>
        <v>CLEMESSY</v>
      </c>
      <c r="I86" s="4" t="str">
        <f>IF('Suivi Projets'!I86&lt;&gt;"",'Suivi Projets'!I86,"")</f>
        <v>DUS</v>
      </c>
      <c r="J86" s="4" t="str">
        <f>IF('Suivi Projets'!J86&lt;&gt;"",'Suivi Projets'!J86,"")</f>
        <v>CNPE CRUAS</v>
      </c>
      <c r="K86" s="4" t="str">
        <f>IF('Suivi Projets'!L86&lt;&gt;"",'Suivi Projets'!L86,"")</f>
        <v/>
      </c>
      <c r="L86" s="4" t="str">
        <f>IF('Suivi Projets'!M86&lt;&gt;"",'Suivi Projets'!M86,"")</f>
        <v/>
      </c>
      <c r="M86" s="4" t="str">
        <f>IF('Suivi Projets'!N86&lt;&gt;"",'Suivi Projets'!N86,"")</f>
        <v/>
      </c>
      <c r="N86" s="4" t="str">
        <f>IF('Suivi Projets'!O86&lt;&gt;"",'Suivi Projets'!O86,"")</f>
        <v/>
      </c>
      <c r="O86" s="4" t="str">
        <f>IF('Suivi Projets'!P86&lt;&gt;"",'Suivi Projets'!P86,"")</f>
        <v/>
      </c>
      <c r="P86" s="5" t="str">
        <f>IF('Suivi Projets'!Q86&lt;&gt;"",'Suivi Projets'!Q86,"")</f>
        <v>Cadre</v>
      </c>
      <c r="Q86" s="94" t="str">
        <f>IF('Suivi Projets'!R86&lt;&gt;"",'Suivi Projets'!R86,"")</f>
        <v>CDIC</v>
      </c>
      <c r="R86" s="104" t="str">
        <f>IF('Suivi Commandes'!F86&lt;&gt;"",'Suivi Commandes'!F86,"")</f>
        <v/>
      </c>
      <c r="S86" s="9" t="str">
        <f>IF('Suivi Commandes'!G86&lt;&gt;"",'Suivi Commandes'!G86,"")</f>
        <v/>
      </c>
      <c r="T86" s="28" t="str">
        <f ca="1">IF('Suivi Commandes'!H86&lt;&gt;"",'Suivi Commandes'!H86,"")</f>
        <v/>
      </c>
      <c r="U86" s="106">
        <f>IF('Suivi Contrat'!H86&lt;&gt;"",'Suivi Contrat'!H86,"")</f>
        <v>43150</v>
      </c>
      <c r="V86" s="5">
        <f>IF('Suivi Contrat'!I86&lt;&gt;"",'Suivi Contrat'!I86,"")</f>
        <v>43524</v>
      </c>
      <c r="W86" s="359">
        <f ca="1">IF('Suivi Contrat'!J86&lt;&gt;"",IF('Suivi Contrat'!J86&lt;&gt;"",'Suivi Contrat'!J86,""),"")</f>
        <v>0</v>
      </c>
      <c r="X86" s="5" t="str">
        <f>IF('Suivi Contrat'!K86&lt;&gt;"",'Suivi Contrat'!K86,"")</f>
        <v>oui</v>
      </c>
      <c r="Y86" s="5">
        <f>IF('Suivi Contrat'!L86&lt;&gt;"",'Suivi Contrat'!L86,"")</f>
        <v>43361</v>
      </c>
      <c r="Z86" s="359" t="str">
        <f ca="1">IF('Suivi Contrat'!M86&lt;&gt;"",'Suivi Contrat'!M86,"")</f>
        <v/>
      </c>
      <c r="AA86" s="5" t="str">
        <f>IF('Suivi Contrat'!N86&lt;&gt;"",'Suivi Contrat'!N86,"")</f>
        <v/>
      </c>
      <c r="AB86" s="359" t="str">
        <f ca="1">IF('Suivi Contrat'!O86&lt;&gt;"",'Suivi Contrat'!O86,"")</f>
        <v/>
      </c>
      <c r="AC86" s="117" t="str">
        <f>IF('Suivi Contrat'!P86&lt;&gt;"",'Suivi Contrat'!P86,"")</f>
        <v>renouv pe ok</v>
      </c>
      <c r="AD86" s="106" t="str">
        <f>IF('Suivi Paies'!F86&lt;&gt;"",'Suivi Paies'!F86,"")</f>
        <v/>
      </c>
      <c r="AE86" s="4" t="str">
        <f>IF('Suivi Paies'!G86&lt;&gt;"",'Suivi Paies'!G86,"")</f>
        <v/>
      </c>
      <c r="AF86" s="4" t="str">
        <f>IF('Suivi Paies'!H86&lt;&gt;"",'Suivi Paies'!H86,"")</f>
        <v/>
      </c>
      <c r="AG86" s="4" t="str">
        <f>IF('Suivi Paies'!I86&lt;&gt;"",'Suivi Paies'!I86,"")</f>
        <v/>
      </c>
      <c r="AH86" s="4" t="str">
        <f>IF('Suivi Paies'!J86&lt;&gt;"",'Suivi Paies'!J86,"")</f>
        <v/>
      </c>
      <c r="AI86" s="16" t="str">
        <f>IF('Suivi Paies'!K86&lt;&gt;"",'Suivi Paies'!K86,"")</f>
        <v/>
      </c>
      <c r="AJ86" s="4" t="str">
        <f>IF('Suivi Paies'!L86&lt;&gt;"",'Suivi Paies'!L86,"")</f>
        <v/>
      </c>
      <c r="AK86" s="4" t="str">
        <f>IF('Suivi Paies'!M86&lt;&gt;"",'Suivi Paies'!M86,"")</f>
        <v/>
      </c>
      <c r="AL86" s="4" t="str">
        <f ca="1">IF('Suivi Paies'!N86&lt;&gt;"",'Suivi Paies'!N86,"")</f>
        <v>oui</v>
      </c>
      <c r="AM86" s="4" t="str">
        <f ca="1">IF('Suivi Paies'!O86&lt;&gt;"",'Suivi Paies'!O86,"")</f>
        <v>non</v>
      </c>
      <c r="AN86" s="6" t="str">
        <f>IF('Suivi Paies'!P86&lt;&gt;"",'Suivi Paies'!P86,"")</f>
        <v/>
      </c>
      <c r="AO86" s="6" t="str">
        <f>IF('Suivi Paies'!Q86&lt;&gt;"",'Suivi Paies'!Q86,"")</f>
        <v/>
      </c>
      <c r="AP86" s="17" t="str">
        <f>IF('Suivi Paies'!R86&lt;&gt;"",'Suivi Paies'!R86,"")</f>
        <v/>
      </c>
      <c r="AQ86" s="107" t="str">
        <f>IF('Suivi Paies'!S86&lt;&gt;"",'Suivi Paies'!S86,"")</f>
        <v/>
      </c>
      <c r="AR86" s="97" t="str">
        <f>IF('Suivi Consultants'!F86&lt;&gt;"",'Suivi Consultants'!F86,"")</f>
        <v xml:space="preserve"> pascal30000n@live.fr</v>
      </c>
      <c r="AS86" s="19" t="str">
        <f>IF('Suivi Consultants'!G86&lt;&gt;"",'Suivi Consultants'!G86,"")</f>
        <v/>
      </c>
    </row>
    <row r="87" spans="1:45" x14ac:dyDescent="0.35">
      <c r="A87" s="67" t="s">
        <v>260</v>
      </c>
      <c r="B87" s="61">
        <v>1</v>
      </c>
      <c r="C87" s="53"/>
      <c r="D87" s="45"/>
      <c r="E87" s="56"/>
      <c r="F87" s="43">
        <f>IF('Suivi Projets'!F87&lt;&gt;"",'Suivi Projets'!F87,"")</f>
        <v>1806045</v>
      </c>
      <c r="G87" s="3" t="str">
        <f>IF('Suivi Projets'!G87&lt;&gt;"",'Suivi Projets'!G87,"")</f>
        <v>Commissioning specialist</v>
      </c>
      <c r="H87" s="3" t="str">
        <f>IF('Suivi Projets'!H87&lt;&gt;"",'Suivi Projets'!H87,"")</f>
        <v>SCHNEIDER</v>
      </c>
      <c r="I87" s="10" t="str">
        <f>IF('Suivi Projets'!I87&lt;&gt;"",'Suivi Projets'!I87,"")</f>
        <v>CUMBERLAND</v>
      </c>
      <c r="J87" s="8" t="str">
        <f>IF('Suivi Projets'!J87&lt;&gt;"",'Suivi Projets'!J87,"")</f>
        <v>Grenoble</v>
      </c>
      <c r="K87" s="8" t="str">
        <f>IF('Suivi Projets'!L87&lt;&gt;"",'Suivi Projets'!L87,"")</f>
        <v/>
      </c>
      <c r="L87" s="8" t="str">
        <f>IF('Suivi Projets'!M87&lt;&gt;"",'Suivi Projets'!M87,"")</f>
        <v/>
      </c>
      <c r="M87" s="8" t="str">
        <f>IF('Suivi Projets'!N87&lt;&gt;"",'Suivi Projets'!N87,"")</f>
        <v/>
      </c>
      <c r="N87" s="8" t="str">
        <f>IF('Suivi Projets'!O87&lt;&gt;"",'Suivi Projets'!O87,"")</f>
        <v/>
      </c>
      <c r="O87" s="8" t="str">
        <f>IF('Suivi Projets'!P87&lt;&gt;"",'Suivi Projets'!P87,"")</f>
        <v/>
      </c>
      <c r="P87" s="3" t="str">
        <f>IF('Suivi Projets'!Q87&lt;&gt;"",'Suivi Projets'!Q87,"")</f>
        <v>Cadre</v>
      </c>
      <c r="Q87" s="94" t="str">
        <f>IF('Suivi Projets'!R87&lt;&gt;"",'Suivi Projets'!R87,"")</f>
        <v>CDIC</v>
      </c>
      <c r="R87" s="104" t="str">
        <f>IF('Suivi Commandes'!F87&lt;&gt;"",'Suivi Commandes'!F87,"")</f>
        <v/>
      </c>
      <c r="S87" s="9" t="str">
        <f>IF('Suivi Commandes'!G87&lt;&gt;"",'Suivi Commandes'!G87,"")</f>
        <v/>
      </c>
      <c r="T87" s="28" t="str">
        <f ca="1">IF('Suivi Commandes'!H87&lt;&gt;"",'Suivi Commandes'!H87,"")</f>
        <v/>
      </c>
      <c r="U87" s="104">
        <f>IF('Suivi Contrat'!H87&lt;&gt;"",'Suivi Contrat'!H87,"")</f>
        <v>43282</v>
      </c>
      <c r="V87" s="9">
        <f>IF('Suivi Contrat'!I87&lt;&gt;"",'Suivi Contrat'!I87,"")</f>
        <v>43615</v>
      </c>
      <c r="W87" s="358">
        <f ca="1">IF('Suivi Contrat'!J87&lt;&gt;"",IF('Suivi Contrat'!J87&lt;&gt;"",'Suivi Contrat'!J87,""),"")</f>
        <v>1</v>
      </c>
      <c r="X87" s="9" t="str">
        <f>IF('Suivi Contrat'!K87&lt;&gt;"",'Suivi Contrat'!K87,"")</f>
        <v/>
      </c>
      <c r="Y87" s="9">
        <f>IF('Suivi Contrat'!L87&lt;&gt;"",'Suivi Contrat'!L87,"")</f>
        <v>43404</v>
      </c>
      <c r="Z87" s="358" t="str">
        <f ca="1">IF('Suivi Contrat'!M87&lt;&gt;"",'Suivi Contrat'!M87,"")</f>
        <v/>
      </c>
      <c r="AA87" s="9" t="str">
        <f>IF('Suivi Contrat'!N87&lt;&gt;"",'Suivi Contrat'!N87,"")</f>
        <v/>
      </c>
      <c r="AB87" s="358" t="str">
        <f ca="1">IF('Suivi Contrat'!O87&lt;&gt;"",'Suivi Contrat'!O87,"")</f>
        <v/>
      </c>
      <c r="AC87" s="118" t="str">
        <f>IF('Suivi Contrat'!P87&lt;&gt;"",'Suivi Contrat'!P87,"")</f>
        <v/>
      </c>
      <c r="AD87" s="109" t="str">
        <f>IF('Suivi Paies'!F87&lt;&gt;"",'Suivi Paies'!F87,"")</f>
        <v/>
      </c>
      <c r="AE87" s="4" t="str">
        <f>IF('Suivi Paies'!G87&lt;&gt;"",'Suivi Paies'!G87,"")</f>
        <v/>
      </c>
      <c r="AF87" s="4" t="str">
        <f>IF('Suivi Paies'!H87&lt;&gt;"",'Suivi Paies'!H87,"")</f>
        <v/>
      </c>
      <c r="AG87" s="4" t="str">
        <f>IF('Suivi Paies'!I87&lt;&gt;"",'Suivi Paies'!I87,"")</f>
        <v/>
      </c>
      <c r="AH87" s="4" t="str">
        <f>IF('Suivi Paies'!J87&lt;&gt;"",'Suivi Paies'!J87,"")</f>
        <v/>
      </c>
      <c r="AI87" s="4" t="str">
        <f>IF('Suivi Paies'!K87&lt;&gt;"",'Suivi Paies'!K87,"")</f>
        <v/>
      </c>
      <c r="AJ87" s="4" t="str">
        <f>IF('Suivi Paies'!L87&lt;&gt;"",'Suivi Paies'!L87,"")</f>
        <v/>
      </c>
      <c r="AK87" s="4" t="str">
        <f>IF('Suivi Paies'!M87&lt;&gt;"",'Suivi Paies'!M87,"")</f>
        <v/>
      </c>
      <c r="AL87" s="4" t="str">
        <f ca="1">IF('Suivi Paies'!N87&lt;&gt;"",'Suivi Paies'!N87,"")</f>
        <v>oui</v>
      </c>
      <c r="AM87" s="4" t="str">
        <f ca="1">IF('Suivi Paies'!O87&lt;&gt;"",'Suivi Paies'!O87,"")</f>
        <v>non</v>
      </c>
      <c r="AN87" s="22" t="str">
        <f>IF('Suivi Paies'!P87&lt;&gt;"",'Suivi Paies'!P87,"")</f>
        <v/>
      </c>
      <c r="AO87" s="22" t="str">
        <f>IF('Suivi Paies'!Q87&lt;&gt;"",'Suivi Paies'!Q87,"")</f>
        <v/>
      </c>
      <c r="AP87" s="12" t="str">
        <f>IF('Suivi Paies'!R87&lt;&gt;"",'Suivi Paies'!R87,"")</f>
        <v/>
      </c>
      <c r="AQ87" s="105" t="str">
        <f>IF('Suivi Paies'!S87&lt;&gt;"",'Suivi Paies'!S87,"")</f>
        <v/>
      </c>
      <c r="AR87" s="96" t="str">
        <f>IF('Suivi Consultants'!F87&lt;&gt;"",'Suivi Consultants'!F87,"")</f>
        <v>tudor.pauldaniel@yahoo.com</v>
      </c>
      <c r="AS87" s="14" t="str">
        <f>IF('Suivi Consultants'!G87&lt;&gt;"",'Suivi Consultants'!G87,"")</f>
        <v/>
      </c>
    </row>
    <row r="88" spans="1:45" ht="19.5" customHeight="1" x14ac:dyDescent="0.35">
      <c r="A88" s="69" t="s">
        <v>64</v>
      </c>
      <c r="B88" s="61">
        <v>1</v>
      </c>
      <c r="C88" s="53"/>
      <c r="D88" s="45"/>
      <c r="E88" s="56"/>
      <c r="F88" s="50">
        <f>IF('Suivi Projets'!F88&lt;&gt;"",'Suivi Projets'!F88,"")</f>
        <v>1701053</v>
      </c>
      <c r="G88" s="8" t="str">
        <f>IF('Suivi Projets'!G88&lt;&gt;"",'Suivi Projets'!G88,"")</f>
        <v>Chef de chantier</v>
      </c>
      <c r="H88" s="8" t="str">
        <f>IF('Suivi Projets'!H88&lt;&gt;"",'Suivi Projets'!H88,"")</f>
        <v>EDF</v>
      </c>
      <c r="I88" s="8" t="str">
        <f>IF('Suivi Projets'!I88&lt;&gt;"",'Suivi Projets'!I88,"")</f>
        <v>EPR FA3</v>
      </c>
      <c r="J88" s="8" t="str">
        <f>IF('Suivi Projets'!J88&lt;&gt;"",'Suivi Projets'!J88,"")</f>
        <v>Flamanville</v>
      </c>
      <c r="K88" s="8" t="str">
        <f>IF('Suivi Projets'!L88&lt;&gt;"",'Suivi Projets'!L88,"")</f>
        <v/>
      </c>
      <c r="L88" s="8" t="str">
        <f>IF('Suivi Projets'!M88&lt;&gt;"",'Suivi Projets'!M88,"")</f>
        <v/>
      </c>
      <c r="M88" s="8" t="str">
        <f>IF('Suivi Projets'!N88&lt;&gt;"",'Suivi Projets'!N88,"")</f>
        <v/>
      </c>
      <c r="N88" s="8" t="str">
        <f>IF('Suivi Projets'!O88&lt;&gt;"",'Suivi Projets'!O88,"")</f>
        <v/>
      </c>
      <c r="O88" s="8" t="str">
        <f>IF('Suivi Projets'!P88&lt;&gt;"",'Suivi Projets'!P88,"")</f>
        <v/>
      </c>
      <c r="P88" s="10" t="str">
        <f>IF('Suivi Projets'!Q88&lt;&gt;"",'Suivi Projets'!Q88,"")</f>
        <v>Cadre</v>
      </c>
      <c r="Q88" s="101" t="str">
        <f>IF('Suivi Projets'!R88&lt;&gt;"",'Suivi Projets'!R88,"")</f>
        <v>CDIC</v>
      </c>
      <c r="R88" s="106" t="str">
        <f>IF('Suivi Commandes'!F88&lt;&gt;"",'Suivi Commandes'!F88,"")</f>
        <v/>
      </c>
      <c r="S88" s="5" t="str">
        <f>IF('Suivi Commandes'!G88&lt;&gt;"",'Suivi Commandes'!G88,"")</f>
        <v/>
      </c>
      <c r="T88" s="7" t="str">
        <f ca="1">IF('Suivi Commandes'!H88&lt;&gt;"",'Suivi Commandes'!H88,"")</f>
        <v/>
      </c>
      <c r="U88" s="109">
        <f>IF('Suivi Contrat'!H88&lt;&gt;"",'Suivi Contrat'!H88,"")</f>
        <v>42800</v>
      </c>
      <c r="V88" s="5">
        <f>IF('Suivi Contrat'!I88&lt;&gt;"",'Suivi Contrat'!I88,"")</f>
        <v>43424</v>
      </c>
      <c r="W88" s="359">
        <f ca="1">IF('Suivi Contrat'!J88&lt;&gt;"",IF('Suivi Contrat'!J88&lt;&gt;"",'Suivi Contrat'!J88,""),"")</f>
        <v>0</v>
      </c>
      <c r="X88" s="5" t="str">
        <f>IF('Suivi Contrat'!K88&lt;&gt;"",'Suivi Contrat'!K88,"")</f>
        <v>oui</v>
      </c>
      <c r="Y88" s="26">
        <f>IF('Suivi Contrat'!L88&lt;&gt;"",'Suivi Contrat'!L88,"")</f>
        <v>42921</v>
      </c>
      <c r="Z88" s="360" t="str">
        <f ca="1">IF('Suivi Contrat'!M88&lt;&gt;"",'Suivi Contrat'!M88,"")</f>
        <v/>
      </c>
      <c r="AA88" s="26" t="str">
        <f>IF('Suivi Contrat'!N88&lt;&gt;"",'Suivi Contrat'!N88,"")</f>
        <v/>
      </c>
      <c r="AB88" s="360" t="str">
        <f ca="1">IF('Suivi Contrat'!O88&lt;&gt;"",'Suivi Contrat'!O88,"")</f>
        <v/>
      </c>
      <c r="AC88" s="118" t="str">
        <f>IF('Suivi Contrat'!P88&lt;&gt;"",'Suivi Contrat'!P88,"")</f>
        <v>Démission</v>
      </c>
      <c r="AD88" s="109" t="str">
        <f>IF('Suivi Paies'!F88&lt;&gt;"",'Suivi Paies'!F88,"")</f>
        <v/>
      </c>
      <c r="AE88" s="21" t="str">
        <f>IF('Suivi Paies'!G88&lt;&gt;"",'Suivi Paies'!G88,"")</f>
        <v/>
      </c>
      <c r="AF88" s="21" t="str">
        <f>IF('Suivi Paies'!H88&lt;&gt;"",'Suivi Paies'!H88,"")</f>
        <v/>
      </c>
      <c r="AG88" s="21" t="str">
        <f>IF('Suivi Paies'!I88&lt;&gt;"",'Suivi Paies'!I88,"")</f>
        <v/>
      </c>
      <c r="AH88" s="21" t="str">
        <f>IF('Suivi Paies'!J88&lt;&gt;"",'Suivi Paies'!J88,"")</f>
        <v/>
      </c>
      <c r="AI88" s="8" t="str">
        <f>IF('Suivi Paies'!K88&lt;&gt;"",'Suivi Paies'!K88,"")</f>
        <v/>
      </c>
      <c r="AJ88" s="8" t="str">
        <f>IF('Suivi Paies'!L88&lt;&gt;"",'Suivi Paies'!L88,"")</f>
        <v/>
      </c>
      <c r="AK88" s="8" t="str">
        <f>IF('Suivi Paies'!M88&lt;&gt;"",'Suivi Paies'!M88,"")</f>
        <v/>
      </c>
      <c r="AL88" s="8" t="str">
        <f ca="1">IF('Suivi Paies'!N88&lt;&gt;"",'Suivi Paies'!N88,"")</f>
        <v>oui</v>
      </c>
      <c r="AM88" s="8" t="str">
        <f ca="1">IF('Suivi Paies'!O88&lt;&gt;"",'Suivi Paies'!O88,"")</f>
        <v>non</v>
      </c>
      <c r="AN88" s="22" t="str">
        <f>IF('Suivi Paies'!P88&lt;&gt;"",'Suivi Paies'!P88,"")</f>
        <v/>
      </c>
      <c r="AO88" s="22" t="str">
        <f>IF('Suivi Paies'!Q88&lt;&gt;"",'Suivi Paies'!Q88,"")</f>
        <v/>
      </c>
      <c r="AP88" s="12" t="str">
        <f>IF('Suivi Paies'!R88&lt;&gt;"",'Suivi Paies'!R88,"")</f>
        <v/>
      </c>
      <c r="AQ88" s="105" t="str">
        <f>IF('Suivi Paies'!S88&lt;&gt;"",'Suivi Paies'!S88,"")</f>
        <v>X</v>
      </c>
      <c r="AR88" s="97" t="str">
        <f>IF('Suivi Consultants'!F88&lt;&gt;"",'Suivi Consultants'!F88,"")</f>
        <v>stephane.vandromme@orange.fr</v>
      </c>
      <c r="AS88" s="14" t="str">
        <f>IF('Suivi Consultants'!G88&lt;&gt;"",'Suivi Consultants'!G88,"")</f>
        <v/>
      </c>
    </row>
    <row r="89" spans="1:45" ht="19.5" customHeight="1" thickBot="1" x14ac:dyDescent="0.4">
      <c r="A89" s="72" t="s">
        <v>236</v>
      </c>
      <c r="B89" s="62">
        <v>1</v>
      </c>
      <c r="C89" s="54"/>
      <c r="D89" s="58"/>
      <c r="E89" s="57"/>
      <c r="F89" s="51">
        <f>IF('Suivi Projets'!F89&lt;&gt;"",'Suivi Projets'!F89,"")</f>
        <v>18040987</v>
      </c>
      <c r="G89" s="29" t="str">
        <f>IF('Suivi Projets'!G89&lt;&gt;"",'Suivi Projets'!G89,"")</f>
        <v>Document manager</v>
      </c>
      <c r="H89" s="29" t="str">
        <f>IF('Suivi Projets'!H89&lt;&gt;"",'Suivi Projets'!H89,"")</f>
        <v>SCHNEIDER</v>
      </c>
      <c r="I89" s="29" t="str">
        <f>IF('Suivi Projets'!I89&lt;&gt;"",'Suivi Projets'!I89,"")</f>
        <v>EHOUSE</v>
      </c>
      <c r="J89" s="29" t="str">
        <f>IF('Suivi Projets'!J89&lt;&gt;"",'Suivi Projets'!J89,"")</f>
        <v>Grenoble</v>
      </c>
      <c r="K89" s="29" t="str">
        <f>IF('Suivi Projets'!L89&lt;&gt;"",'Suivi Projets'!L89,"")</f>
        <v/>
      </c>
      <c r="L89" s="29" t="str">
        <f>IF('Suivi Projets'!M89&lt;&gt;"",'Suivi Projets'!M89,"")</f>
        <v/>
      </c>
      <c r="M89" s="29" t="str">
        <f>IF('Suivi Projets'!N89&lt;&gt;"",'Suivi Projets'!N89,"")</f>
        <v/>
      </c>
      <c r="N89" s="29" t="str">
        <f>IF('Suivi Projets'!O89&lt;&gt;"",'Suivi Projets'!O89,"")</f>
        <v/>
      </c>
      <c r="O89" s="29" t="str">
        <f>IF('Suivi Projets'!P89&lt;&gt;"",'Suivi Projets'!P89,"")</f>
        <v/>
      </c>
      <c r="P89" s="30" t="str">
        <f>IF('Suivi Projets'!Q89&lt;&gt;"",'Suivi Projets'!Q89,"")</f>
        <v>Cadre</v>
      </c>
      <c r="Q89" s="114" t="str">
        <f>IF('Suivi Projets'!R89&lt;&gt;"",'Suivi Projets'!R89,"")</f>
        <v>CDIC</v>
      </c>
      <c r="R89" s="345" t="str">
        <f>IF('Suivi Commandes'!F89&lt;&gt;"",'Suivi Commandes'!F89,"")</f>
        <v/>
      </c>
      <c r="S89" s="31" t="str">
        <f>IF('Suivi Commandes'!G89&lt;&gt;"",'Suivi Commandes'!G89,"")</f>
        <v/>
      </c>
      <c r="T89" s="124" t="str">
        <f ca="1">IF('Suivi Commandes'!H89&lt;&gt;"",'Suivi Commandes'!H89,"")</f>
        <v/>
      </c>
      <c r="U89" s="112">
        <f>IF('Suivi Contrat'!H89&lt;&gt;"",'Suivi Contrat'!H89,"")</f>
        <v>43227</v>
      </c>
      <c r="V89" s="31">
        <f>IF('Suivi Contrat'!I89&lt;&gt;"",'Suivi Contrat'!I89,"")</f>
        <v>43646</v>
      </c>
      <c r="W89" s="362">
        <f ca="1">IF('Suivi Contrat'!J89&lt;&gt;"",IF('Suivi Contrat'!J89&lt;&gt;"",'Suivi Contrat'!J89,""),"")</f>
        <v>0</v>
      </c>
      <c r="X89" s="31" t="str">
        <f>IF('Suivi Contrat'!K89&lt;&gt;"",'Suivi Contrat'!K89,"")</f>
        <v>oui</v>
      </c>
      <c r="Y89" s="32">
        <f>IF('Suivi Contrat'!L89&lt;&gt;"",'Suivi Contrat'!L89,"")</f>
        <v>43440</v>
      </c>
      <c r="Z89" s="369" t="str">
        <f ca="1">IF('Suivi Contrat'!M89&lt;&gt;"",'Suivi Contrat'!M89,"")</f>
        <v/>
      </c>
      <c r="AA89" s="32" t="str">
        <f>IF('Suivi Contrat'!N89&lt;&gt;"",'Suivi Contrat'!N89,"")</f>
        <v/>
      </c>
      <c r="AB89" s="369" t="str">
        <f ca="1">IF('Suivi Contrat'!O89&lt;&gt;"",'Suivi Contrat'!O89,"")</f>
        <v/>
      </c>
      <c r="AC89" s="121" t="str">
        <f>IF('Suivi Contrat'!P89&lt;&gt;"",'Suivi Contrat'!P89,"")</f>
        <v/>
      </c>
      <c r="AD89" s="112" t="str">
        <f>IF('Suivi Paies'!F89&lt;&gt;"",'Suivi Paies'!F89,"")</f>
        <v/>
      </c>
      <c r="AE89" s="33" t="str">
        <f>IF('Suivi Paies'!G89&lt;&gt;"",'Suivi Paies'!G89,"")</f>
        <v/>
      </c>
      <c r="AF89" s="33" t="str">
        <f>IF('Suivi Paies'!H89&lt;&gt;"",'Suivi Paies'!H89,"")</f>
        <v/>
      </c>
      <c r="AG89" s="33" t="str">
        <f>IF('Suivi Paies'!I89&lt;&gt;"",'Suivi Paies'!I89,"")</f>
        <v/>
      </c>
      <c r="AH89" s="33" t="str">
        <f>IF('Suivi Paies'!J89&lt;&gt;"",'Suivi Paies'!J89,"")</f>
        <v/>
      </c>
      <c r="AI89" s="29" t="str">
        <f>IF('Suivi Paies'!K89&lt;&gt;"",'Suivi Paies'!K89,"")</f>
        <v/>
      </c>
      <c r="AJ89" s="29" t="str">
        <f>IF('Suivi Paies'!L89&lt;&gt;"",'Suivi Paies'!L89,"")</f>
        <v/>
      </c>
      <c r="AK89" s="29" t="str">
        <f>IF('Suivi Paies'!M89&lt;&gt;"",'Suivi Paies'!M89,"")</f>
        <v/>
      </c>
      <c r="AL89" s="29" t="str">
        <f ca="1">IF('Suivi Paies'!N89&lt;&gt;"",'Suivi Paies'!N89,"")</f>
        <v>oui</v>
      </c>
      <c r="AM89" s="29" t="str">
        <f ca="1">IF('Suivi Paies'!O89&lt;&gt;"",'Suivi Paies'!O89,"")</f>
        <v>non</v>
      </c>
      <c r="AN89" s="34" t="str">
        <f>IF('Suivi Paies'!P89&lt;&gt;"",'Suivi Paies'!P89,"")</f>
        <v/>
      </c>
      <c r="AO89" s="34" t="str">
        <f>IF('Suivi Paies'!Q89&lt;&gt;"",'Suivi Paies'!Q89,"")</f>
        <v/>
      </c>
      <c r="AP89" s="35" t="str">
        <f>IF('Suivi Paies'!R89&lt;&gt;"",'Suivi Paies'!R89,"")</f>
        <v/>
      </c>
      <c r="AQ89" s="113" t="str">
        <f>IF('Suivi Paies'!S89&lt;&gt;"",'Suivi Paies'!S89,"")</f>
        <v/>
      </c>
      <c r="AR89" s="98" t="str">
        <f>IF('Suivi Consultants'!F89&lt;&gt;"",'Suivi Consultants'!F89,"")</f>
        <v>binyanyao@hotmail.com</v>
      </c>
      <c r="AS89" s="36" t="str">
        <f>IF('Suivi Consultants'!G89&lt;&gt;"",'Suivi Consultants'!G89,"")</f>
        <v/>
      </c>
    </row>
    <row r="90" spans="1:45" ht="15.5" thickTop="1" thickBot="1" x14ac:dyDescent="0.4">
      <c r="B90" s="1">
        <f>B91+D91+C91+E91</f>
        <v>85</v>
      </c>
      <c r="C90" s="384"/>
      <c r="D90" s="384"/>
      <c r="E90" s="385"/>
    </row>
    <row r="91" spans="1:45" ht="15.5" thickTop="1" thickBot="1" x14ac:dyDescent="0.4">
      <c r="A91" s="125"/>
      <c r="B91" s="126">
        <f>SUM(B3:B89)</f>
        <v>51</v>
      </c>
      <c r="C91" s="126">
        <f>SUM(C3:C89)</f>
        <v>5</v>
      </c>
      <c r="D91" s="126">
        <f>SUM(D3:D89)</f>
        <v>28</v>
      </c>
      <c r="E91" s="126">
        <f>SUM(E3:E89)</f>
        <v>1</v>
      </c>
      <c r="F91" s="92"/>
      <c r="R91" s="127"/>
      <c r="S91" s="127"/>
      <c r="T91" s="127"/>
      <c r="U91" s="127"/>
      <c r="V91" s="127"/>
      <c r="W91" s="127"/>
      <c r="X91" s="127"/>
      <c r="Y91" s="127"/>
      <c r="Z91" s="127"/>
      <c r="AA91" s="127"/>
      <c r="AB91" s="127"/>
      <c r="AC91" s="127"/>
      <c r="AD91" s="127"/>
      <c r="AE91" s="127"/>
      <c r="AF91" s="127"/>
      <c r="AG91" s="127"/>
      <c r="AH91" s="127"/>
      <c r="AI91" s="127"/>
      <c r="AJ91" s="127"/>
      <c r="AK91" s="127"/>
      <c r="AL91" s="127"/>
      <c r="AM91" s="127"/>
      <c r="AN91" s="127"/>
      <c r="AO91" s="127"/>
      <c r="AP91" s="128"/>
      <c r="AQ91" s="128"/>
      <c r="AR91" s="127"/>
      <c r="AS91" s="127"/>
    </row>
    <row r="92" spans="1:45" ht="15" thickTop="1" x14ac:dyDescent="0.35"/>
    <row r="93" spans="1:45" x14ac:dyDescent="0.35">
      <c r="F93" s="93"/>
    </row>
  </sheetData>
  <sortState ref="A4:BBF91">
    <sortCondition ref="A130"/>
  </sortState>
  <mergeCells count="1">
    <mergeCell ref="B90:E90"/>
  </mergeCells>
  <phoneticPr fontId="8" type="noConversion"/>
  <pageMargins left="0.70866141732283472" right="0.70866141732283472" top="0.74803149606299213" bottom="0.74803149606299213" header="0.31496062992125984" footer="0.31496062992125984"/>
  <pageSetup paperSize="9" scale="80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AC99AE8C-1BFC-497D-B04A-A6103101401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T3:T89</xm:sqref>
        </x14:conditionalFormatting>
        <x14:conditionalFormatting xmlns:xm="http://schemas.microsoft.com/office/excel/2006/main">
          <x14:cfRule type="iconSet" priority="4" id="{B9452AC2-A2AF-4A69-8957-9CA64661122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W3:W89</xm:sqref>
        </x14:conditionalFormatting>
        <x14:conditionalFormatting xmlns:xm="http://schemas.microsoft.com/office/excel/2006/main">
          <x14:cfRule type="iconSet" priority="2" id="{C9F5C77E-215C-4298-A10E-39EFE24DAB7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Z3:Z89</xm:sqref>
        </x14:conditionalFormatting>
        <x14:conditionalFormatting xmlns:xm="http://schemas.microsoft.com/office/excel/2006/main">
          <x14:cfRule type="iconSet" priority="1" id="{49CA0E25-0F6F-4C32-B090-56B002C8F11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AB3:AB89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07A72-2B12-47FE-8821-B9D4E70C2550}">
  <sheetPr codeName="Feuil2">
    <outlinePr applyStyles="1" summaryBelow="0"/>
  </sheetPr>
  <dimension ref="A1:R93"/>
  <sheetViews>
    <sheetView zoomScaleNormal="100" zoomScalePageLayoutView="125" workbookViewId="0">
      <pane xSplit="1" topLeftCell="J1" activePane="topRight" state="frozen"/>
      <selection pane="topRight" activeCell="O3" sqref="O3"/>
    </sheetView>
  </sheetViews>
  <sheetFormatPr baseColWidth="10" defaultColWidth="10.81640625" defaultRowHeight="11.5" x14ac:dyDescent="0.35"/>
  <cols>
    <col min="1" max="1" width="26" style="135" customWidth="1"/>
    <col min="2" max="2" width="4.453125" style="135" customWidth="1"/>
    <col min="3" max="3" width="4.7265625" style="135" customWidth="1"/>
    <col min="4" max="4" width="4.81640625" style="135" customWidth="1"/>
    <col min="5" max="5" width="5.1796875" style="135" customWidth="1"/>
    <col min="6" max="6" width="12.81640625" style="135" customWidth="1"/>
    <col min="7" max="7" width="23.54296875" style="135" customWidth="1"/>
    <col min="8" max="8" width="15.54296875" style="135" customWidth="1"/>
    <col min="9" max="9" width="24.1796875" style="135" bestFit="1" customWidth="1"/>
    <col min="10" max="10" width="21" style="135" bestFit="1" customWidth="1"/>
    <col min="11" max="14" width="21" style="135" customWidth="1"/>
    <col min="15" max="15" width="21" style="383" customWidth="1"/>
    <col min="16" max="16" width="21" style="135" customWidth="1"/>
    <col min="17" max="17" width="7.54296875" style="135" bestFit="1" customWidth="1"/>
    <col min="18" max="18" width="10.26953125" style="135" customWidth="1"/>
    <col min="19" max="19" width="12.7265625" style="135" customWidth="1"/>
    <col min="20" max="16384" width="10.81640625" style="135"/>
  </cols>
  <sheetData>
    <row r="1" spans="1:18" ht="13.5" customHeight="1" thickTop="1" thickBot="1" x14ac:dyDescent="0.3">
      <c r="A1" s="302" t="s">
        <v>408</v>
      </c>
      <c r="B1" s="304" t="s">
        <v>23</v>
      </c>
      <c r="C1" s="306" t="s">
        <v>296</v>
      </c>
      <c r="D1" s="292" t="s">
        <v>157</v>
      </c>
      <c r="E1" s="310" t="s">
        <v>356</v>
      </c>
      <c r="F1" s="313"/>
      <c r="G1" s="314"/>
      <c r="H1" s="314"/>
      <c r="I1" s="314" t="s">
        <v>390</v>
      </c>
      <c r="J1" s="314"/>
      <c r="K1" s="314"/>
      <c r="L1" s="314"/>
      <c r="M1" s="314"/>
      <c r="N1" s="314"/>
      <c r="O1" s="381"/>
      <c r="P1" s="314"/>
      <c r="Q1" s="314"/>
      <c r="R1" s="315"/>
    </row>
    <row r="2" spans="1:18" ht="12.5" thickTop="1" thickBot="1" x14ac:dyDescent="0.3">
      <c r="A2" s="303"/>
      <c r="B2" s="305"/>
      <c r="C2" s="307"/>
      <c r="D2" s="309"/>
      <c r="E2" s="311"/>
      <c r="F2" s="136" t="s">
        <v>1</v>
      </c>
      <c r="G2" s="136" t="s">
        <v>21</v>
      </c>
      <c r="H2" s="136" t="s">
        <v>0</v>
      </c>
      <c r="I2" s="136" t="s">
        <v>8</v>
      </c>
      <c r="J2" s="136" t="s">
        <v>99</v>
      </c>
      <c r="K2" s="136" t="s">
        <v>415</v>
      </c>
      <c r="L2" s="136" t="s">
        <v>416</v>
      </c>
      <c r="M2" s="136" t="s">
        <v>417</v>
      </c>
      <c r="N2" s="136" t="s">
        <v>418</v>
      </c>
      <c r="O2" s="382" t="s">
        <v>22</v>
      </c>
      <c r="P2" s="136" t="s">
        <v>2</v>
      </c>
      <c r="Q2" s="136" t="s">
        <v>43</v>
      </c>
      <c r="R2" s="136" t="s">
        <v>10</v>
      </c>
    </row>
    <row r="3" spans="1:18" ht="12" thickTop="1" x14ac:dyDescent="0.35">
      <c r="A3" s="137" t="s">
        <v>239</v>
      </c>
      <c r="B3" s="138">
        <v>1</v>
      </c>
      <c r="C3" s="139"/>
      <c r="D3" s="140"/>
      <c r="E3" s="141"/>
      <c r="F3" s="186">
        <v>1804049</v>
      </c>
      <c r="G3" s="187" t="s">
        <v>357</v>
      </c>
      <c r="H3" s="187" t="s">
        <v>12</v>
      </c>
      <c r="I3" s="187" t="s">
        <v>240</v>
      </c>
      <c r="J3" s="187" t="s">
        <v>238</v>
      </c>
      <c r="K3" s="392"/>
      <c r="L3" s="373"/>
      <c r="M3" s="373"/>
      <c r="N3" s="373"/>
      <c r="O3" s="352"/>
      <c r="P3" s="373"/>
      <c r="Q3" s="187" t="s">
        <v>45</v>
      </c>
      <c r="R3" s="129" t="s">
        <v>20</v>
      </c>
    </row>
    <row r="4" spans="1:18" x14ac:dyDescent="0.35">
      <c r="A4" s="143" t="s">
        <v>71</v>
      </c>
      <c r="B4" s="144">
        <v>1</v>
      </c>
      <c r="C4" s="145"/>
      <c r="D4" s="146"/>
      <c r="E4" s="147"/>
      <c r="F4" s="202">
        <v>1605013</v>
      </c>
      <c r="G4" s="191" t="s">
        <v>68</v>
      </c>
      <c r="H4" s="191" t="s">
        <v>250</v>
      </c>
      <c r="I4" s="191" t="s">
        <v>105</v>
      </c>
      <c r="J4" s="205" t="s">
        <v>106</v>
      </c>
      <c r="K4" s="205"/>
      <c r="L4" s="205"/>
      <c r="M4" s="205"/>
      <c r="N4" s="205"/>
      <c r="O4" s="355"/>
      <c r="P4" s="205"/>
      <c r="Q4" s="227" t="s">
        <v>45</v>
      </c>
      <c r="R4" s="133" t="s">
        <v>20</v>
      </c>
    </row>
    <row r="5" spans="1:18" ht="16.149999999999999" customHeight="1" x14ac:dyDescent="0.35">
      <c r="A5" s="149" t="s">
        <v>287</v>
      </c>
      <c r="B5" s="145"/>
      <c r="C5" s="145"/>
      <c r="D5" s="150">
        <v>1</v>
      </c>
      <c r="E5" s="147"/>
      <c r="F5" s="202">
        <v>1810006</v>
      </c>
      <c r="G5" s="196" t="s">
        <v>288</v>
      </c>
      <c r="H5" s="196" t="s">
        <v>232</v>
      </c>
      <c r="I5" s="196" t="s">
        <v>104</v>
      </c>
      <c r="J5" s="196" t="s">
        <v>289</v>
      </c>
      <c r="K5" s="196"/>
      <c r="L5" s="196"/>
      <c r="M5" s="196"/>
      <c r="N5" s="196"/>
      <c r="O5" s="354"/>
      <c r="P5" s="196"/>
      <c r="Q5" s="231" t="s">
        <v>45</v>
      </c>
      <c r="R5" s="133" t="s">
        <v>20</v>
      </c>
    </row>
    <row r="6" spans="1:18" ht="16.5" customHeight="1" x14ac:dyDescent="0.35">
      <c r="A6" s="149" t="s">
        <v>162</v>
      </c>
      <c r="B6" s="145"/>
      <c r="C6" s="145"/>
      <c r="D6" s="150">
        <v>1</v>
      </c>
      <c r="E6" s="147"/>
      <c r="F6" s="202">
        <v>1711003</v>
      </c>
      <c r="G6" s="196" t="s">
        <v>163</v>
      </c>
      <c r="H6" s="196" t="s">
        <v>159</v>
      </c>
      <c r="I6" s="196" t="s">
        <v>104</v>
      </c>
      <c r="J6" s="196" t="s">
        <v>174</v>
      </c>
      <c r="K6" s="196"/>
      <c r="L6" s="196"/>
      <c r="M6" s="196"/>
      <c r="N6" s="196"/>
      <c r="O6" s="354"/>
      <c r="P6" s="196"/>
      <c r="Q6" s="231" t="s">
        <v>45</v>
      </c>
      <c r="R6" s="133" t="s">
        <v>20</v>
      </c>
    </row>
    <row r="7" spans="1:18" ht="21.65" customHeight="1" x14ac:dyDescent="0.35">
      <c r="A7" s="149" t="s">
        <v>166</v>
      </c>
      <c r="B7" s="145"/>
      <c r="C7" s="145"/>
      <c r="D7" s="150">
        <v>1</v>
      </c>
      <c r="E7" s="147"/>
      <c r="F7" s="202">
        <v>1711016</v>
      </c>
      <c r="G7" s="196" t="s">
        <v>167</v>
      </c>
      <c r="H7" s="196" t="s">
        <v>159</v>
      </c>
      <c r="I7" s="196" t="s">
        <v>175</v>
      </c>
      <c r="J7" s="196" t="s">
        <v>176</v>
      </c>
      <c r="K7" s="196"/>
      <c r="L7" s="196"/>
      <c r="M7" s="196"/>
      <c r="N7" s="196"/>
      <c r="O7" s="354"/>
      <c r="P7" s="196"/>
      <c r="Q7" s="231" t="s">
        <v>46</v>
      </c>
      <c r="R7" s="133" t="s">
        <v>20</v>
      </c>
    </row>
    <row r="8" spans="1:18" ht="16.149999999999999" customHeight="1" x14ac:dyDescent="0.35">
      <c r="A8" s="149" t="s">
        <v>214</v>
      </c>
      <c r="B8" s="145"/>
      <c r="C8" s="145"/>
      <c r="D8" s="150">
        <v>1</v>
      </c>
      <c r="E8" s="147"/>
      <c r="F8" s="202">
        <v>1803042</v>
      </c>
      <c r="G8" s="196" t="s">
        <v>187</v>
      </c>
      <c r="H8" s="196" t="s">
        <v>159</v>
      </c>
      <c r="I8" s="196" t="s">
        <v>104</v>
      </c>
      <c r="J8" s="196" t="s">
        <v>215</v>
      </c>
      <c r="K8" s="196"/>
      <c r="L8" s="196"/>
      <c r="M8" s="196"/>
      <c r="N8" s="196"/>
      <c r="O8" s="354"/>
      <c r="P8" s="196"/>
      <c r="Q8" s="231" t="s">
        <v>45</v>
      </c>
      <c r="R8" s="133" t="s">
        <v>20</v>
      </c>
    </row>
    <row r="9" spans="1:18" x14ac:dyDescent="0.35">
      <c r="A9" s="143" t="s">
        <v>88</v>
      </c>
      <c r="B9" s="144">
        <v>1</v>
      </c>
      <c r="C9" s="145"/>
      <c r="D9" s="146"/>
      <c r="E9" s="147"/>
      <c r="F9" s="202">
        <v>1612005</v>
      </c>
      <c r="G9" s="196" t="s">
        <v>97</v>
      </c>
      <c r="H9" s="196" t="s">
        <v>73</v>
      </c>
      <c r="I9" s="191" t="s">
        <v>105</v>
      </c>
      <c r="J9" s="196" t="s">
        <v>106</v>
      </c>
      <c r="K9" s="196"/>
      <c r="L9" s="196"/>
      <c r="M9" s="196"/>
      <c r="N9" s="196"/>
      <c r="O9" s="354"/>
      <c r="P9" s="196"/>
      <c r="Q9" s="196" t="s">
        <v>45</v>
      </c>
      <c r="R9" s="131" t="s">
        <v>20</v>
      </c>
    </row>
    <row r="10" spans="1:18" x14ac:dyDescent="0.35">
      <c r="A10" s="153" t="s">
        <v>31</v>
      </c>
      <c r="B10" s="144">
        <v>1</v>
      </c>
      <c r="C10" s="145"/>
      <c r="D10" s="146"/>
      <c r="E10" s="147"/>
      <c r="F10" s="202">
        <v>1701055</v>
      </c>
      <c r="G10" s="196" t="s">
        <v>100</v>
      </c>
      <c r="H10" s="196" t="s">
        <v>164</v>
      </c>
      <c r="I10" s="196" t="s">
        <v>291</v>
      </c>
      <c r="J10" s="196" t="s">
        <v>101</v>
      </c>
      <c r="K10" s="196"/>
      <c r="L10" s="196"/>
      <c r="M10" s="196"/>
      <c r="N10" s="196"/>
      <c r="O10" s="354"/>
      <c r="P10" s="196"/>
      <c r="Q10" s="196" t="s">
        <v>45</v>
      </c>
      <c r="R10" s="131" t="s">
        <v>20</v>
      </c>
    </row>
    <row r="11" spans="1:18" ht="23.15" customHeight="1" x14ac:dyDescent="0.35">
      <c r="A11" s="154" t="s">
        <v>142</v>
      </c>
      <c r="B11" s="145"/>
      <c r="C11" s="145"/>
      <c r="D11" s="150">
        <v>1</v>
      </c>
      <c r="E11" s="147"/>
      <c r="F11" s="202">
        <v>1709027</v>
      </c>
      <c r="G11" s="196" t="s">
        <v>143</v>
      </c>
      <c r="H11" s="196" t="s">
        <v>144</v>
      </c>
      <c r="I11" s="196" t="s">
        <v>371</v>
      </c>
      <c r="J11" s="196" t="s">
        <v>145</v>
      </c>
      <c r="K11" s="196"/>
      <c r="L11" s="196"/>
      <c r="M11" s="196"/>
      <c r="N11" s="196"/>
      <c r="O11" s="354"/>
      <c r="P11" s="196"/>
      <c r="Q11" s="231" t="s">
        <v>45</v>
      </c>
      <c r="R11" s="133" t="s">
        <v>20</v>
      </c>
    </row>
    <row r="12" spans="1:18" x14ac:dyDescent="0.35">
      <c r="A12" s="143" t="s">
        <v>133</v>
      </c>
      <c r="B12" s="144">
        <v>1</v>
      </c>
      <c r="C12" s="145"/>
      <c r="D12" s="146"/>
      <c r="E12" s="147"/>
      <c r="F12" s="202">
        <v>1706010</v>
      </c>
      <c r="G12" s="191" t="s">
        <v>134</v>
      </c>
      <c r="H12" s="191" t="s">
        <v>250</v>
      </c>
      <c r="I12" s="191" t="s">
        <v>105</v>
      </c>
      <c r="J12" s="205" t="s">
        <v>106</v>
      </c>
      <c r="K12" s="205"/>
      <c r="L12" s="205"/>
      <c r="M12" s="205"/>
      <c r="N12" s="205"/>
      <c r="O12" s="355"/>
      <c r="P12" s="205"/>
      <c r="Q12" s="227" t="s">
        <v>45</v>
      </c>
      <c r="R12" s="133" t="s">
        <v>20</v>
      </c>
    </row>
    <row r="13" spans="1:18" x14ac:dyDescent="0.35">
      <c r="A13" s="143" t="s">
        <v>161</v>
      </c>
      <c r="B13" s="144">
        <v>1</v>
      </c>
      <c r="C13" s="145"/>
      <c r="D13" s="146"/>
      <c r="E13" s="147"/>
      <c r="F13" s="202">
        <v>1711018</v>
      </c>
      <c r="G13" s="191" t="s">
        <v>177</v>
      </c>
      <c r="H13" s="191" t="s">
        <v>73</v>
      </c>
      <c r="I13" s="191" t="s">
        <v>105</v>
      </c>
      <c r="J13" s="205" t="s">
        <v>106</v>
      </c>
      <c r="K13" s="205"/>
      <c r="L13" s="205"/>
      <c r="M13" s="205"/>
      <c r="N13" s="205"/>
      <c r="O13" s="355"/>
      <c r="P13" s="205"/>
      <c r="Q13" s="227" t="s">
        <v>45</v>
      </c>
      <c r="R13" s="133" t="s">
        <v>20</v>
      </c>
    </row>
    <row r="14" spans="1:18" x14ac:dyDescent="0.35">
      <c r="A14" s="155" t="s">
        <v>4</v>
      </c>
      <c r="B14" s="144">
        <v>1</v>
      </c>
      <c r="C14" s="145"/>
      <c r="D14" s="146"/>
      <c r="E14" s="147"/>
      <c r="F14" s="202">
        <v>1703016</v>
      </c>
      <c r="G14" s="191" t="s">
        <v>153</v>
      </c>
      <c r="H14" s="191" t="s">
        <v>121</v>
      </c>
      <c r="I14" s="191" t="s">
        <v>105</v>
      </c>
      <c r="J14" s="205" t="s">
        <v>106</v>
      </c>
      <c r="K14" s="205"/>
      <c r="L14" s="205"/>
      <c r="M14" s="205"/>
      <c r="N14" s="205"/>
      <c r="O14" s="355"/>
      <c r="P14" s="205"/>
      <c r="Q14" s="227" t="s">
        <v>45</v>
      </c>
      <c r="R14" s="133" t="s">
        <v>19</v>
      </c>
    </row>
    <row r="15" spans="1:18" x14ac:dyDescent="0.35">
      <c r="A15" s="143" t="s">
        <v>262</v>
      </c>
      <c r="B15" s="144">
        <v>1</v>
      </c>
      <c r="C15" s="145"/>
      <c r="D15" s="146"/>
      <c r="E15" s="147"/>
      <c r="F15" s="202">
        <v>1806044</v>
      </c>
      <c r="G15" s="191" t="s">
        <v>263</v>
      </c>
      <c r="H15" s="191" t="s">
        <v>12</v>
      </c>
      <c r="I15" s="191" t="s">
        <v>240</v>
      </c>
      <c r="J15" s="205" t="s">
        <v>238</v>
      </c>
      <c r="K15" s="205"/>
      <c r="L15" s="205"/>
      <c r="M15" s="205"/>
      <c r="N15" s="205"/>
      <c r="O15" s="355"/>
      <c r="P15" s="205"/>
      <c r="Q15" s="227" t="s">
        <v>45</v>
      </c>
      <c r="R15" s="133" t="s">
        <v>20</v>
      </c>
    </row>
    <row r="16" spans="1:18" x14ac:dyDescent="0.35">
      <c r="A16" s="156" t="s">
        <v>59</v>
      </c>
      <c r="B16" s="144">
        <v>1</v>
      </c>
      <c r="C16" s="145"/>
      <c r="D16" s="146"/>
      <c r="E16" s="147"/>
      <c r="F16" s="202">
        <v>1703036</v>
      </c>
      <c r="G16" s="191" t="s">
        <v>137</v>
      </c>
      <c r="H16" s="191" t="s">
        <v>7</v>
      </c>
      <c r="I16" s="191" t="s">
        <v>178</v>
      </c>
      <c r="J16" s="205" t="s">
        <v>238</v>
      </c>
      <c r="K16" s="205"/>
      <c r="L16" s="205"/>
      <c r="M16" s="205"/>
      <c r="N16" s="205"/>
      <c r="O16" s="355"/>
      <c r="P16" s="205"/>
      <c r="Q16" s="227" t="s">
        <v>45</v>
      </c>
      <c r="R16" s="133" t="s">
        <v>20</v>
      </c>
    </row>
    <row r="17" spans="1:18" x14ac:dyDescent="0.35">
      <c r="A17" s="143" t="s">
        <v>169</v>
      </c>
      <c r="B17" s="144">
        <v>1</v>
      </c>
      <c r="C17" s="145"/>
      <c r="D17" s="146"/>
      <c r="E17" s="147"/>
      <c r="F17" s="202">
        <v>1712053</v>
      </c>
      <c r="G17" s="191" t="s">
        <v>170</v>
      </c>
      <c r="H17" s="191" t="s">
        <v>120</v>
      </c>
      <c r="I17" s="191" t="s">
        <v>179</v>
      </c>
      <c r="J17" s="205" t="s">
        <v>191</v>
      </c>
      <c r="K17" s="205"/>
      <c r="L17" s="205"/>
      <c r="M17" s="205"/>
      <c r="N17" s="205"/>
      <c r="O17" s="355"/>
      <c r="P17" s="205"/>
      <c r="Q17" s="227" t="s">
        <v>45</v>
      </c>
      <c r="R17" s="133" t="s">
        <v>20</v>
      </c>
    </row>
    <row r="18" spans="1:18" x14ac:dyDescent="0.35">
      <c r="A18" s="156" t="s">
        <v>248</v>
      </c>
      <c r="B18" s="144">
        <v>1</v>
      </c>
      <c r="C18" s="145"/>
      <c r="D18" s="146"/>
      <c r="E18" s="147"/>
      <c r="F18" s="202">
        <v>1805049</v>
      </c>
      <c r="G18" s="191" t="s">
        <v>358</v>
      </c>
      <c r="H18" s="191" t="s">
        <v>12</v>
      </c>
      <c r="I18" s="191" t="s">
        <v>240</v>
      </c>
      <c r="J18" s="205" t="s">
        <v>238</v>
      </c>
      <c r="K18" s="205"/>
      <c r="L18" s="205"/>
      <c r="M18" s="205"/>
      <c r="N18" s="205"/>
      <c r="O18" s="355"/>
      <c r="P18" s="205"/>
      <c r="Q18" s="227" t="s">
        <v>45</v>
      </c>
      <c r="R18" s="133" t="s">
        <v>20</v>
      </c>
    </row>
    <row r="19" spans="1:18" ht="16.149999999999999" customHeight="1" x14ac:dyDescent="0.35">
      <c r="A19" s="149" t="s">
        <v>156</v>
      </c>
      <c r="B19" s="145"/>
      <c r="C19" s="145"/>
      <c r="D19" s="150">
        <v>1</v>
      </c>
      <c r="E19" s="147"/>
      <c r="F19" s="202">
        <v>1711002</v>
      </c>
      <c r="G19" s="196" t="s">
        <v>158</v>
      </c>
      <c r="H19" s="196" t="s">
        <v>159</v>
      </c>
      <c r="I19" s="196" t="s">
        <v>104</v>
      </c>
      <c r="J19" s="196" t="s">
        <v>180</v>
      </c>
      <c r="K19" s="196"/>
      <c r="L19" s="196"/>
      <c r="M19" s="196"/>
      <c r="N19" s="196"/>
      <c r="O19" s="354"/>
      <c r="P19" s="196"/>
      <c r="Q19" s="231" t="s">
        <v>45</v>
      </c>
      <c r="R19" s="133" t="s">
        <v>20</v>
      </c>
    </row>
    <row r="20" spans="1:18" ht="16.149999999999999" customHeight="1" x14ac:dyDescent="0.35">
      <c r="A20" s="149" t="s">
        <v>202</v>
      </c>
      <c r="B20" s="145"/>
      <c r="C20" s="145"/>
      <c r="D20" s="150">
        <v>1</v>
      </c>
      <c r="E20" s="147"/>
      <c r="F20" s="202">
        <v>1802023</v>
      </c>
      <c r="G20" s="196" t="s">
        <v>203</v>
      </c>
      <c r="H20" s="196" t="s">
        <v>204</v>
      </c>
      <c r="I20" s="196" t="s">
        <v>205</v>
      </c>
      <c r="J20" s="196" t="s">
        <v>206</v>
      </c>
      <c r="K20" s="196"/>
      <c r="L20" s="196"/>
      <c r="M20" s="196"/>
      <c r="N20" s="196"/>
      <c r="O20" s="354"/>
      <c r="P20" s="196"/>
      <c r="Q20" s="231" t="s">
        <v>45</v>
      </c>
      <c r="R20" s="133" t="s">
        <v>20</v>
      </c>
    </row>
    <row r="21" spans="1:18" x14ac:dyDescent="0.35">
      <c r="A21" s="157" t="s">
        <v>136</v>
      </c>
      <c r="B21" s="145">
        <v>1</v>
      </c>
      <c r="C21" s="145"/>
      <c r="D21" s="146"/>
      <c r="E21" s="147"/>
      <c r="F21" s="202">
        <v>1804031</v>
      </c>
      <c r="G21" s="196" t="s">
        <v>138</v>
      </c>
      <c r="H21" s="196" t="s">
        <v>124</v>
      </c>
      <c r="I21" s="196" t="s">
        <v>370</v>
      </c>
      <c r="J21" s="205" t="s">
        <v>125</v>
      </c>
      <c r="K21" s="205"/>
      <c r="L21" s="205"/>
      <c r="M21" s="205"/>
      <c r="N21" s="205"/>
      <c r="O21" s="355"/>
      <c r="P21" s="205"/>
      <c r="Q21" s="196" t="s">
        <v>45</v>
      </c>
      <c r="R21" s="131" t="s">
        <v>20</v>
      </c>
    </row>
    <row r="22" spans="1:18" x14ac:dyDescent="0.35">
      <c r="A22" s="143" t="s">
        <v>253</v>
      </c>
      <c r="B22" s="144">
        <v>1</v>
      </c>
      <c r="C22" s="145"/>
      <c r="D22" s="146"/>
      <c r="E22" s="147"/>
      <c r="F22" s="202">
        <v>1805034</v>
      </c>
      <c r="G22" s="191" t="s">
        <v>15</v>
      </c>
      <c r="H22" s="191" t="s">
        <v>12</v>
      </c>
      <c r="I22" s="191" t="s">
        <v>240</v>
      </c>
      <c r="J22" s="205" t="s">
        <v>238</v>
      </c>
      <c r="K22" s="205"/>
      <c r="L22" s="205"/>
      <c r="M22" s="205"/>
      <c r="N22" s="205"/>
      <c r="O22" s="355"/>
      <c r="P22" s="205"/>
      <c r="Q22" s="227" t="s">
        <v>45</v>
      </c>
      <c r="R22" s="133" t="s">
        <v>20</v>
      </c>
    </row>
    <row r="23" spans="1:18" x14ac:dyDescent="0.35">
      <c r="A23" s="143" t="s">
        <v>258</v>
      </c>
      <c r="B23" s="144">
        <v>1</v>
      </c>
      <c r="C23" s="145"/>
      <c r="D23" s="146"/>
      <c r="E23" s="147"/>
      <c r="F23" s="202">
        <v>1806048</v>
      </c>
      <c r="G23" s="191" t="s">
        <v>259</v>
      </c>
      <c r="H23" s="191" t="s">
        <v>12</v>
      </c>
      <c r="I23" s="191" t="s">
        <v>240</v>
      </c>
      <c r="J23" s="205" t="s">
        <v>238</v>
      </c>
      <c r="K23" s="205"/>
      <c r="L23" s="205"/>
      <c r="M23" s="205"/>
      <c r="N23" s="205"/>
      <c r="O23" s="355"/>
      <c r="P23" s="205"/>
      <c r="Q23" s="227" t="s">
        <v>45</v>
      </c>
      <c r="R23" s="133" t="s">
        <v>20</v>
      </c>
    </row>
    <row r="24" spans="1:18" x14ac:dyDescent="0.35">
      <c r="A24" s="143" t="s">
        <v>271</v>
      </c>
      <c r="B24" s="144">
        <v>1</v>
      </c>
      <c r="C24" s="145"/>
      <c r="D24" s="146"/>
      <c r="E24" s="147"/>
      <c r="F24" s="202">
        <v>1807026</v>
      </c>
      <c r="G24" s="191" t="s">
        <v>358</v>
      </c>
      <c r="H24" s="191" t="s">
        <v>12</v>
      </c>
      <c r="I24" s="191" t="s">
        <v>240</v>
      </c>
      <c r="J24" s="205" t="s">
        <v>238</v>
      </c>
      <c r="K24" s="205"/>
      <c r="L24" s="205"/>
      <c r="M24" s="205"/>
      <c r="N24" s="205"/>
      <c r="O24" s="355"/>
      <c r="P24" s="205"/>
      <c r="Q24" s="227" t="s">
        <v>45</v>
      </c>
      <c r="R24" s="133" t="s">
        <v>20</v>
      </c>
    </row>
    <row r="25" spans="1:18" x14ac:dyDescent="0.35">
      <c r="A25" s="149" t="s">
        <v>62</v>
      </c>
      <c r="B25" s="145"/>
      <c r="C25" s="145"/>
      <c r="D25" s="150">
        <v>1</v>
      </c>
      <c r="E25" s="147"/>
      <c r="F25" s="202">
        <v>1611006</v>
      </c>
      <c r="G25" s="196" t="s">
        <v>66</v>
      </c>
      <c r="H25" s="196" t="s">
        <v>86</v>
      </c>
      <c r="I25" s="196" t="s">
        <v>109</v>
      </c>
      <c r="J25" s="196" t="s">
        <v>110</v>
      </c>
      <c r="K25" s="196"/>
      <c r="L25" s="196"/>
      <c r="M25" s="196"/>
      <c r="N25" s="196"/>
      <c r="O25" s="354"/>
      <c r="P25" s="196"/>
      <c r="Q25" s="231" t="s">
        <v>45</v>
      </c>
      <c r="R25" s="133" t="s">
        <v>20</v>
      </c>
    </row>
    <row r="26" spans="1:18" x14ac:dyDescent="0.35">
      <c r="A26" s="159" t="s">
        <v>249</v>
      </c>
      <c r="B26" s="144">
        <v>1</v>
      </c>
      <c r="C26" s="145"/>
      <c r="D26" s="146"/>
      <c r="E26" s="147"/>
      <c r="F26" s="244"/>
      <c r="G26" s="191" t="s">
        <v>96</v>
      </c>
      <c r="H26" s="191" t="s">
        <v>250</v>
      </c>
      <c r="I26" s="191" t="s">
        <v>105</v>
      </c>
      <c r="J26" s="205" t="s">
        <v>106</v>
      </c>
      <c r="K26" s="205"/>
      <c r="L26" s="205"/>
      <c r="M26" s="205"/>
      <c r="N26" s="205"/>
      <c r="O26" s="355"/>
      <c r="P26" s="205"/>
      <c r="Q26" s="227" t="s">
        <v>45</v>
      </c>
      <c r="R26" s="133" t="s">
        <v>20</v>
      </c>
    </row>
    <row r="27" spans="1:18" x14ac:dyDescent="0.35">
      <c r="A27" s="160" t="s">
        <v>306</v>
      </c>
      <c r="B27" s="145"/>
      <c r="C27" s="161">
        <v>1</v>
      </c>
      <c r="D27" s="146"/>
      <c r="E27" s="147"/>
      <c r="F27" s="202">
        <v>1811019</v>
      </c>
      <c r="G27" s="196" t="s">
        <v>307</v>
      </c>
      <c r="H27" s="196" t="s">
        <v>73</v>
      </c>
      <c r="I27" s="196" t="s">
        <v>105</v>
      </c>
      <c r="J27" s="196" t="s">
        <v>106</v>
      </c>
      <c r="K27" s="196"/>
      <c r="L27" s="196"/>
      <c r="M27" s="196"/>
      <c r="N27" s="196"/>
      <c r="O27" s="354"/>
      <c r="P27" s="196"/>
      <c r="Q27" s="231" t="s">
        <v>45</v>
      </c>
      <c r="R27" s="133" t="s">
        <v>20</v>
      </c>
    </row>
    <row r="28" spans="1:18" ht="16.149999999999999" customHeight="1" x14ac:dyDescent="0.35">
      <c r="A28" s="149" t="s">
        <v>168</v>
      </c>
      <c r="B28" s="145"/>
      <c r="C28" s="145"/>
      <c r="D28" s="150">
        <v>1</v>
      </c>
      <c r="E28" s="147"/>
      <c r="F28" s="202">
        <v>1712023</v>
      </c>
      <c r="G28" s="196" t="s">
        <v>359</v>
      </c>
      <c r="H28" s="196" t="s">
        <v>86</v>
      </c>
      <c r="I28" s="196" t="s">
        <v>109</v>
      </c>
      <c r="J28" s="196" t="s">
        <v>110</v>
      </c>
      <c r="K28" s="196"/>
      <c r="L28" s="196"/>
      <c r="M28" s="196"/>
      <c r="N28" s="196"/>
      <c r="O28" s="354"/>
      <c r="P28" s="196"/>
      <c r="Q28" s="231" t="s">
        <v>45</v>
      </c>
      <c r="R28" s="133" t="s">
        <v>20</v>
      </c>
    </row>
    <row r="29" spans="1:18" x14ac:dyDescent="0.35">
      <c r="A29" s="156" t="s">
        <v>117</v>
      </c>
      <c r="B29" s="144">
        <v>1</v>
      </c>
      <c r="C29" s="145"/>
      <c r="D29" s="146"/>
      <c r="E29" s="147"/>
      <c r="F29" s="245">
        <v>1702017</v>
      </c>
      <c r="G29" s="191" t="s">
        <v>67</v>
      </c>
      <c r="H29" s="191" t="s">
        <v>73</v>
      </c>
      <c r="I29" s="191" t="s">
        <v>105</v>
      </c>
      <c r="J29" s="196" t="s">
        <v>106</v>
      </c>
      <c r="K29" s="196"/>
      <c r="L29" s="196"/>
      <c r="M29" s="196"/>
      <c r="N29" s="196"/>
      <c r="O29" s="354"/>
      <c r="P29" s="196"/>
      <c r="Q29" s="227" t="s">
        <v>45</v>
      </c>
      <c r="R29" s="133" t="s">
        <v>20</v>
      </c>
    </row>
    <row r="30" spans="1:18" x14ac:dyDescent="0.35">
      <c r="A30" s="259"/>
      <c r="B30" s="262"/>
      <c r="C30" s="265"/>
      <c r="D30" s="265"/>
      <c r="E30" s="147"/>
      <c r="F30" s="245">
        <v>1212042</v>
      </c>
      <c r="G30" s="205" t="s">
        <v>34</v>
      </c>
      <c r="H30" s="205" t="s">
        <v>72</v>
      </c>
      <c r="I30" s="205" t="s">
        <v>372</v>
      </c>
      <c r="J30" s="205" t="s">
        <v>102</v>
      </c>
      <c r="K30" s="370"/>
      <c r="L30" s="370"/>
      <c r="M30" s="370"/>
      <c r="N30" s="370"/>
      <c r="O30" s="377"/>
      <c r="P30" s="370"/>
      <c r="Q30" s="277"/>
      <c r="R30" s="280"/>
    </row>
    <row r="31" spans="1:18" x14ac:dyDescent="0.35">
      <c r="A31" s="260" t="s">
        <v>3</v>
      </c>
      <c r="B31" s="263">
        <v>1</v>
      </c>
      <c r="C31" s="266"/>
      <c r="D31" s="266"/>
      <c r="E31" s="147"/>
      <c r="F31" s="245">
        <v>1411023</v>
      </c>
      <c r="G31" s="205" t="s">
        <v>36</v>
      </c>
      <c r="H31" s="205" t="s">
        <v>35</v>
      </c>
      <c r="I31" s="205" t="s">
        <v>70</v>
      </c>
      <c r="J31" s="205" t="s">
        <v>102</v>
      </c>
      <c r="K31" s="371"/>
      <c r="L31" s="371"/>
      <c r="M31" s="371"/>
      <c r="N31" s="371"/>
      <c r="O31" s="378"/>
      <c r="P31" s="371"/>
      <c r="Q31" s="278" t="s">
        <v>45</v>
      </c>
      <c r="R31" s="281" t="s">
        <v>14</v>
      </c>
    </row>
    <row r="32" spans="1:18" ht="23" x14ac:dyDescent="0.35">
      <c r="A32" s="261"/>
      <c r="B32" s="264"/>
      <c r="C32" s="267"/>
      <c r="D32" s="267"/>
      <c r="E32" s="147"/>
      <c r="F32" s="245">
        <v>1309056</v>
      </c>
      <c r="G32" s="205" t="s">
        <v>36</v>
      </c>
      <c r="H32" s="205" t="s">
        <v>35</v>
      </c>
      <c r="I32" s="205" t="s">
        <v>69</v>
      </c>
      <c r="J32" s="205" t="s">
        <v>103</v>
      </c>
      <c r="K32" s="372"/>
      <c r="L32" s="372"/>
      <c r="M32" s="372"/>
      <c r="N32" s="372"/>
      <c r="O32" s="379"/>
      <c r="P32" s="372"/>
      <c r="Q32" s="279"/>
      <c r="R32" s="282"/>
    </row>
    <row r="33" spans="1:18" ht="23" x14ac:dyDescent="0.35">
      <c r="A33" s="160" t="s">
        <v>300</v>
      </c>
      <c r="B33" s="145"/>
      <c r="C33" s="161">
        <v>1</v>
      </c>
      <c r="D33" s="146"/>
      <c r="E33" s="147"/>
      <c r="F33" s="202">
        <v>1810042</v>
      </c>
      <c r="G33" s="196" t="s">
        <v>301</v>
      </c>
      <c r="H33" s="196" t="s">
        <v>73</v>
      </c>
      <c r="I33" s="196" t="s">
        <v>105</v>
      </c>
      <c r="J33" s="196" t="s">
        <v>106</v>
      </c>
      <c r="K33" s="196"/>
      <c r="L33" s="196"/>
      <c r="M33" s="196"/>
      <c r="N33" s="196"/>
      <c r="O33" s="354"/>
      <c r="P33" s="196"/>
      <c r="Q33" s="231" t="s">
        <v>45</v>
      </c>
      <c r="R33" s="133" t="s">
        <v>20</v>
      </c>
    </row>
    <row r="34" spans="1:18" ht="18.75" customHeight="1" x14ac:dyDescent="0.35">
      <c r="A34" s="143" t="s">
        <v>154</v>
      </c>
      <c r="B34" s="144">
        <v>1</v>
      </c>
      <c r="C34" s="145"/>
      <c r="D34" s="146"/>
      <c r="E34" s="147"/>
      <c r="F34" s="202">
        <v>1711003</v>
      </c>
      <c r="G34" s="196" t="s">
        <v>155</v>
      </c>
      <c r="H34" s="196" t="s">
        <v>73</v>
      </c>
      <c r="I34" s="196" t="s">
        <v>105</v>
      </c>
      <c r="J34" s="196" t="s">
        <v>106</v>
      </c>
      <c r="K34" s="196"/>
      <c r="L34" s="196"/>
      <c r="M34" s="196"/>
      <c r="N34" s="196"/>
      <c r="O34" s="354"/>
      <c r="P34" s="196"/>
      <c r="Q34" s="196" t="s">
        <v>45</v>
      </c>
      <c r="R34" s="131" t="s">
        <v>20</v>
      </c>
    </row>
    <row r="35" spans="1:18" ht="16.149999999999999" customHeight="1" x14ac:dyDescent="0.35">
      <c r="A35" s="149" t="s">
        <v>235</v>
      </c>
      <c r="B35" s="145"/>
      <c r="C35" s="145"/>
      <c r="D35" s="150">
        <v>1</v>
      </c>
      <c r="E35" s="147"/>
      <c r="F35" s="202">
        <v>1804067</v>
      </c>
      <c r="G35" s="196" t="s">
        <v>273</v>
      </c>
      <c r="H35" s="196" t="s">
        <v>232</v>
      </c>
      <c r="I35" s="196" t="s">
        <v>104</v>
      </c>
      <c r="J35" s="196" t="s">
        <v>274</v>
      </c>
      <c r="K35" s="196"/>
      <c r="L35" s="196"/>
      <c r="M35" s="196"/>
      <c r="N35" s="196"/>
      <c r="O35" s="354"/>
      <c r="P35" s="196"/>
      <c r="Q35" s="231" t="s">
        <v>45</v>
      </c>
      <c r="R35" s="133" t="s">
        <v>20</v>
      </c>
    </row>
    <row r="36" spans="1:18" x14ac:dyDescent="0.35">
      <c r="A36" s="156" t="s">
        <v>251</v>
      </c>
      <c r="B36" s="144">
        <v>1</v>
      </c>
      <c r="C36" s="145"/>
      <c r="D36" s="146"/>
      <c r="E36" s="147"/>
      <c r="F36" s="202">
        <v>1806036</v>
      </c>
      <c r="G36" s="196" t="s">
        <v>15</v>
      </c>
      <c r="H36" s="196" t="s">
        <v>252</v>
      </c>
      <c r="I36" s="196" t="s">
        <v>240</v>
      </c>
      <c r="J36" s="196" t="s">
        <v>238</v>
      </c>
      <c r="K36" s="196"/>
      <c r="L36" s="196"/>
      <c r="M36" s="196"/>
      <c r="N36" s="196"/>
      <c r="O36" s="354"/>
      <c r="P36" s="196"/>
      <c r="Q36" s="196" t="s">
        <v>45</v>
      </c>
      <c r="R36" s="131" t="s">
        <v>20</v>
      </c>
    </row>
    <row r="37" spans="1:18" x14ac:dyDescent="0.35">
      <c r="A37" s="143" t="s">
        <v>275</v>
      </c>
      <c r="B37" s="144">
        <v>1</v>
      </c>
      <c r="C37" s="145"/>
      <c r="D37" s="146"/>
      <c r="E37" s="147"/>
      <c r="F37" s="202">
        <v>1808029</v>
      </c>
      <c r="G37" s="196" t="s">
        <v>76</v>
      </c>
      <c r="H37" s="196" t="s">
        <v>12</v>
      </c>
      <c r="I37" s="196" t="s">
        <v>373</v>
      </c>
      <c r="J37" s="196" t="s">
        <v>238</v>
      </c>
      <c r="K37" s="196"/>
      <c r="L37" s="196"/>
      <c r="M37" s="196"/>
      <c r="N37" s="196"/>
      <c r="O37" s="354"/>
      <c r="P37" s="196"/>
      <c r="Q37" s="196" t="s">
        <v>45</v>
      </c>
      <c r="R37" s="131" t="s">
        <v>20</v>
      </c>
    </row>
    <row r="38" spans="1:18" x14ac:dyDescent="0.35">
      <c r="A38" s="149" t="s">
        <v>160</v>
      </c>
      <c r="B38" s="145"/>
      <c r="C38" s="145"/>
      <c r="D38" s="150">
        <v>1</v>
      </c>
      <c r="E38" s="147"/>
      <c r="F38" s="202">
        <v>1711004</v>
      </c>
      <c r="G38" s="196" t="s">
        <v>181</v>
      </c>
      <c r="H38" s="196" t="s">
        <v>159</v>
      </c>
      <c r="I38" s="196" t="s">
        <v>104</v>
      </c>
      <c r="J38" s="196" t="s">
        <v>180</v>
      </c>
      <c r="K38" s="196"/>
      <c r="L38" s="196"/>
      <c r="M38" s="196"/>
      <c r="N38" s="196"/>
      <c r="O38" s="354"/>
      <c r="P38" s="196"/>
      <c r="Q38" s="231" t="s">
        <v>45</v>
      </c>
      <c r="R38" s="133" t="s">
        <v>20</v>
      </c>
    </row>
    <row r="39" spans="1:18" x14ac:dyDescent="0.35">
      <c r="A39" s="162" t="s">
        <v>60</v>
      </c>
      <c r="B39" s="144">
        <v>1</v>
      </c>
      <c r="C39" s="145"/>
      <c r="D39" s="146"/>
      <c r="E39" s="147"/>
      <c r="F39" s="202">
        <v>1706022</v>
      </c>
      <c r="G39" s="196" t="s">
        <v>135</v>
      </c>
      <c r="H39" s="196" t="s">
        <v>364</v>
      </c>
      <c r="I39" s="196" t="s">
        <v>374</v>
      </c>
      <c r="J39" s="196" t="s">
        <v>132</v>
      </c>
      <c r="K39" s="196"/>
      <c r="L39" s="196"/>
      <c r="M39" s="196"/>
      <c r="N39" s="196"/>
      <c r="O39" s="354"/>
      <c r="P39" s="196"/>
      <c r="Q39" s="231" t="s">
        <v>45</v>
      </c>
      <c r="R39" s="133" t="s">
        <v>20</v>
      </c>
    </row>
    <row r="40" spans="1:18" ht="16.5" customHeight="1" x14ac:dyDescent="0.35">
      <c r="A40" s="149" t="s">
        <v>98</v>
      </c>
      <c r="B40" s="145"/>
      <c r="C40" s="145"/>
      <c r="D40" s="150">
        <v>1</v>
      </c>
      <c r="E40" s="147"/>
      <c r="F40" s="202">
        <v>1711059</v>
      </c>
      <c r="G40" s="196" t="s">
        <v>139</v>
      </c>
      <c r="H40" s="196" t="s">
        <v>159</v>
      </c>
      <c r="I40" s="196" t="s">
        <v>140</v>
      </c>
      <c r="J40" s="196" t="s">
        <v>140</v>
      </c>
      <c r="K40" s="196"/>
      <c r="L40" s="196"/>
      <c r="M40" s="196"/>
      <c r="N40" s="196"/>
      <c r="O40" s="354"/>
      <c r="P40" s="196"/>
      <c r="Q40" s="231" t="s">
        <v>45</v>
      </c>
      <c r="R40" s="133" t="s">
        <v>20</v>
      </c>
    </row>
    <row r="41" spans="1:18" x14ac:dyDescent="0.35">
      <c r="A41" s="160" t="s">
        <v>298</v>
      </c>
      <c r="B41" s="145"/>
      <c r="C41" s="161">
        <v>1</v>
      </c>
      <c r="D41" s="146"/>
      <c r="E41" s="147"/>
      <c r="F41" s="202">
        <v>1810040</v>
      </c>
      <c r="G41" s="196" t="s">
        <v>299</v>
      </c>
      <c r="H41" s="196" t="s">
        <v>73</v>
      </c>
      <c r="I41" s="196" t="s">
        <v>105</v>
      </c>
      <c r="J41" s="196" t="s">
        <v>106</v>
      </c>
      <c r="K41" s="196"/>
      <c r="L41" s="196"/>
      <c r="M41" s="196"/>
      <c r="N41" s="196"/>
      <c r="O41" s="354"/>
      <c r="P41" s="196"/>
      <c r="Q41" s="231" t="s">
        <v>45</v>
      </c>
      <c r="R41" s="133" t="s">
        <v>20</v>
      </c>
    </row>
    <row r="42" spans="1:18" x14ac:dyDescent="0.35">
      <c r="A42" s="162" t="s">
        <v>122</v>
      </c>
      <c r="B42" s="144">
        <v>1</v>
      </c>
      <c r="C42" s="145"/>
      <c r="D42" s="146"/>
      <c r="E42" s="147"/>
      <c r="F42" s="202">
        <v>1712052</v>
      </c>
      <c r="G42" s="196" t="s">
        <v>182</v>
      </c>
      <c r="H42" s="196" t="s">
        <v>37</v>
      </c>
      <c r="I42" s="196" t="s">
        <v>375</v>
      </c>
      <c r="J42" s="196" t="s">
        <v>132</v>
      </c>
      <c r="K42" s="196"/>
      <c r="L42" s="196"/>
      <c r="M42" s="196"/>
      <c r="N42" s="196"/>
      <c r="O42" s="354"/>
      <c r="P42" s="196"/>
      <c r="Q42" s="231" t="s">
        <v>45</v>
      </c>
      <c r="R42" s="133" t="s">
        <v>20</v>
      </c>
    </row>
    <row r="43" spans="1:18" ht="19.5" customHeight="1" x14ac:dyDescent="0.35">
      <c r="A43" s="163" t="s">
        <v>6</v>
      </c>
      <c r="B43" s="144">
        <v>1</v>
      </c>
      <c r="C43" s="145"/>
      <c r="D43" s="146"/>
      <c r="E43" s="147"/>
      <c r="F43" s="202">
        <v>1612015</v>
      </c>
      <c r="G43" s="191" t="s">
        <v>16</v>
      </c>
      <c r="H43" s="191" t="s">
        <v>72</v>
      </c>
      <c r="I43" s="191" t="s">
        <v>372</v>
      </c>
      <c r="J43" s="205" t="s">
        <v>384</v>
      </c>
      <c r="K43" s="205"/>
      <c r="L43" s="205"/>
      <c r="M43" s="205"/>
      <c r="N43" s="205"/>
      <c r="O43" s="355"/>
      <c r="P43" s="205"/>
      <c r="Q43" s="229" t="s">
        <v>45</v>
      </c>
      <c r="R43" s="133" t="s">
        <v>14</v>
      </c>
    </row>
    <row r="44" spans="1:18" ht="23.5" customHeight="1" x14ac:dyDescent="0.35">
      <c r="A44" s="165" t="s">
        <v>24</v>
      </c>
      <c r="B44" s="144">
        <v>1</v>
      </c>
      <c r="C44" s="145"/>
      <c r="D44" s="146"/>
      <c r="E44" s="147"/>
      <c r="F44" s="202">
        <v>1507020</v>
      </c>
      <c r="G44" s="196" t="s">
        <v>360</v>
      </c>
      <c r="H44" s="196" t="s">
        <v>95</v>
      </c>
      <c r="I44" s="246"/>
      <c r="J44" s="196" t="s">
        <v>385</v>
      </c>
      <c r="K44" s="196"/>
      <c r="L44" s="196"/>
      <c r="M44" s="196"/>
      <c r="N44" s="196"/>
      <c r="O44" s="354"/>
      <c r="P44" s="196"/>
      <c r="Q44" s="231" t="s">
        <v>45</v>
      </c>
      <c r="R44" s="133" t="s">
        <v>19</v>
      </c>
    </row>
    <row r="45" spans="1:18" ht="21.75" customHeight="1" x14ac:dyDescent="0.35">
      <c r="A45" s="143" t="s">
        <v>5</v>
      </c>
      <c r="B45" s="144">
        <v>1</v>
      </c>
      <c r="C45" s="145"/>
      <c r="D45" s="146"/>
      <c r="E45" s="147"/>
      <c r="F45" s="202">
        <v>1501027</v>
      </c>
      <c r="G45" s="191" t="s">
        <v>17</v>
      </c>
      <c r="H45" s="191" t="s">
        <v>365</v>
      </c>
      <c r="I45" s="191" t="s">
        <v>13</v>
      </c>
      <c r="J45" s="205" t="s">
        <v>107</v>
      </c>
      <c r="K45" s="205"/>
      <c r="L45" s="205"/>
      <c r="M45" s="205"/>
      <c r="N45" s="205"/>
      <c r="O45" s="355"/>
      <c r="P45" s="205"/>
      <c r="Q45" s="227" t="s">
        <v>45</v>
      </c>
      <c r="R45" s="133" t="s">
        <v>20</v>
      </c>
    </row>
    <row r="46" spans="1:18" ht="16.149999999999999" customHeight="1" x14ac:dyDescent="0.35">
      <c r="A46" s="149" t="s">
        <v>277</v>
      </c>
      <c r="B46" s="145"/>
      <c r="C46" s="145"/>
      <c r="D46" s="150">
        <v>1</v>
      </c>
      <c r="E46" s="147"/>
      <c r="F46" s="202">
        <v>1808046</v>
      </c>
      <c r="G46" s="196" t="s">
        <v>278</v>
      </c>
      <c r="H46" s="196" t="s">
        <v>159</v>
      </c>
      <c r="I46" s="196" t="s">
        <v>104</v>
      </c>
      <c r="J46" s="196" t="s">
        <v>279</v>
      </c>
      <c r="K46" s="196"/>
      <c r="L46" s="196"/>
      <c r="M46" s="196"/>
      <c r="N46" s="196"/>
      <c r="O46" s="354"/>
      <c r="P46" s="196"/>
      <c r="Q46" s="231" t="s">
        <v>45</v>
      </c>
      <c r="R46" s="133" t="s">
        <v>20</v>
      </c>
    </row>
    <row r="47" spans="1:18" ht="20.65" customHeight="1" x14ac:dyDescent="0.35">
      <c r="A47" s="143" t="s">
        <v>27</v>
      </c>
      <c r="B47" s="144">
        <v>1</v>
      </c>
      <c r="C47" s="145"/>
      <c r="D47" s="146"/>
      <c r="E47" s="147"/>
      <c r="F47" s="202">
        <v>1612002</v>
      </c>
      <c r="G47" s="191" t="s">
        <v>108</v>
      </c>
      <c r="H47" s="191" t="s">
        <v>250</v>
      </c>
      <c r="I47" s="191" t="s">
        <v>105</v>
      </c>
      <c r="J47" s="205" t="s">
        <v>106</v>
      </c>
      <c r="K47" s="205"/>
      <c r="L47" s="205"/>
      <c r="M47" s="205"/>
      <c r="N47" s="205"/>
      <c r="O47" s="355"/>
      <c r="P47" s="205"/>
      <c r="Q47" s="227" t="s">
        <v>45</v>
      </c>
      <c r="R47" s="133" t="s">
        <v>20</v>
      </c>
    </row>
    <row r="48" spans="1:18" x14ac:dyDescent="0.35">
      <c r="A48" s="166" t="s">
        <v>208</v>
      </c>
      <c r="B48" s="144">
        <v>1</v>
      </c>
      <c r="C48" s="145"/>
      <c r="D48" s="146"/>
      <c r="E48" s="147"/>
      <c r="F48" s="247"/>
      <c r="G48" s="205" t="s">
        <v>18</v>
      </c>
      <c r="H48" s="205" t="s">
        <v>209</v>
      </c>
      <c r="I48" s="205" t="s">
        <v>375</v>
      </c>
      <c r="J48" s="205" t="s">
        <v>386</v>
      </c>
      <c r="K48" s="205"/>
      <c r="L48" s="205"/>
      <c r="M48" s="205"/>
      <c r="N48" s="205"/>
      <c r="O48" s="355"/>
      <c r="P48" s="205"/>
      <c r="Q48" s="227" t="s">
        <v>45</v>
      </c>
      <c r="R48" s="131" t="s">
        <v>14</v>
      </c>
    </row>
    <row r="49" spans="1:18" ht="23" x14ac:dyDescent="0.35">
      <c r="A49" s="166" t="s">
        <v>147</v>
      </c>
      <c r="B49" s="144">
        <v>1</v>
      </c>
      <c r="C49" s="145"/>
      <c r="D49" s="146"/>
      <c r="E49" s="147"/>
      <c r="F49" s="245">
        <v>1709040</v>
      </c>
      <c r="G49" s="205" t="s">
        <v>361</v>
      </c>
      <c r="H49" s="205" t="s">
        <v>250</v>
      </c>
      <c r="I49" s="196" t="s">
        <v>105</v>
      </c>
      <c r="J49" s="205" t="s">
        <v>106</v>
      </c>
      <c r="K49" s="205"/>
      <c r="L49" s="205"/>
      <c r="M49" s="205"/>
      <c r="N49" s="205"/>
      <c r="O49" s="355"/>
      <c r="P49" s="205"/>
      <c r="Q49" s="227" t="s">
        <v>45</v>
      </c>
      <c r="R49" s="131" t="s">
        <v>14</v>
      </c>
    </row>
    <row r="50" spans="1:18" x14ac:dyDescent="0.35">
      <c r="A50" s="149" t="s">
        <v>26</v>
      </c>
      <c r="B50" s="145"/>
      <c r="C50" s="145"/>
      <c r="D50" s="150">
        <v>1</v>
      </c>
      <c r="E50" s="147"/>
      <c r="F50" s="202">
        <v>1712020</v>
      </c>
      <c r="G50" s="196" t="s">
        <v>183</v>
      </c>
      <c r="H50" s="196" t="s">
        <v>86</v>
      </c>
      <c r="I50" s="196" t="s">
        <v>184</v>
      </c>
      <c r="J50" s="196" t="s">
        <v>110</v>
      </c>
      <c r="K50" s="196"/>
      <c r="L50" s="196"/>
      <c r="M50" s="196"/>
      <c r="N50" s="196"/>
      <c r="O50" s="354"/>
      <c r="P50" s="196"/>
      <c r="Q50" s="231" t="s">
        <v>45</v>
      </c>
      <c r="R50" s="133" t="s">
        <v>20</v>
      </c>
    </row>
    <row r="51" spans="1:18" x14ac:dyDescent="0.35">
      <c r="A51" s="160" t="s">
        <v>350</v>
      </c>
      <c r="B51" s="145"/>
      <c r="C51" s="161">
        <v>1</v>
      </c>
      <c r="D51" s="146"/>
      <c r="E51" s="147"/>
      <c r="F51" s="202">
        <v>1811039</v>
      </c>
      <c r="G51" s="196" t="s">
        <v>351</v>
      </c>
      <c r="H51" s="196" t="s">
        <v>73</v>
      </c>
      <c r="I51" s="196" t="s">
        <v>105</v>
      </c>
      <c r="J51" s="196" t="s">
        <v>106</v>
      </c>
      <c r="K51" s="196"/>
      <c r="L51" s="196"/>
      <c r="M51" s="196"/>
      <c r="N51" s="196"/>
      <c r="O51" s="354"/>
      <c r="P51" s="196"/>
      <c r="Q51" s="231" t="s">
        <v>45</v>
      </c>
      <c r="R51" s="133" t="s">
        <v>20</v>
      </c>
    </row>
    <row r="52" spans="1:18" ht="20.25" customHeight="1" x14ac:dyDescent="0.35">
      <c r="A52" s="154" t="s">
        <v>194</v>
      </c>
      <c r="B52" s="145"/>
      <c r="C52" s="145"/>
      <c r="D52" s="150">
        <v>1</v>
      </c>
      <c r="E52" s="147"/>
      <c r="F52" s="245">
        <v>1802003</v>
      </c>
      <c r="G52" s="205" t="s">
        <v>195</v>
      </c>
      <c r="H52" s="196" t="s">
        <v>159</v>
      </c>
      <c r="I52" s="196" t="s">
        <v>104</v>
      </c>
      <c r="J52" s="196" t="s">
        <v>196</v>
      </c>
      <c r="K52" s="196"/>
      <c r="L52" s="196"/>
      <c r="M52" s="196"/>
      <c r="N52" s="196"/>
      <c r="O52" s="354"/>
      <c r="P52" s="196"/>
      <c r="Q52" s="231" t="s">
        <v>45</v>
      </c>
      <c r="R52" s="133" t="s">
        <v>20</v>
      </c>
    </row>
    <row r="53" spans="1:18" x14ac:dyDescent="0.35">
      <c r="A53" s="143" t="s">
        <v>118</v>
      </c>
      <c r="B53" s="144">
        <v>1</v>
      </c>
      <c r="C53" s="145"/>
      <c r="D53" s="146"/>
      <c r="E53" s="147"/>
      <c r="F53" s="202">
        <v>1702018</v>
      </c>
      <c r="G53" s="191" t="s">
        <v>67</v>
      </c>
      <c r="H53" s="191" t="s">
        <v>73</v>
      </c>
      <c r="I53" s="191" t="s">
        <v>105</v>
      </c>
      <c r="J53" s="205" t="s">
        <v>106</v>
      </c>
      <c r="K53" s="205"/>
      <c r="L53" s="205"/>
      <c r="M53" s="205"/>
      <c r="N53" s="205"/>
      <c r="O53" s="355"/>
      <c r="P53" s="205"/>
      <c r="Q53" s="227" t="s">
        <v>45</v>
      </c>
      <c r="R53" s="133" t="s">
        <v>20</v>
      </c>
    </row>
    <row r="54" spans="1:18" x14ac:dyDescent="0.35">
      <c r="A54" s="153" t="s">
        <v>165</v>
      </c>
      <c r="B54" s="144">
        <v>1</v>
      </c>
      <c r="C54" s="145"/>
      <c r="D54" s="146"/>
      <c r="E54" s="147"/>
      <c r="F54" s="202">
        <v>1711016</v>
      </c>
      <c r="G54" s="196" t="s">
        <v>138</v>
      </c>
      <c r="H54" s="196" t="s">
        <v>12</v>
      </c>
      <c r="I54" s="196" t="s">
        <v>104</v>
      </c>
      <c r="J54" s="196" t="s">
        <v>238</v>
      </c>
      <c r="K54" s="196"/>
      <c r="L54" s="196"/>
      <c r="M54" s="196"/>
      <c r="N54" s="196"/>
      <c r="O54" s="354"/>
      <c r="P54" s="196"/>
      <c r="Q54" s="196" t="s">
        <v>45</v>
      </c>
      <c r="R54" s="131" t="s">
        <v>20</v>
      </c>
    </row>
    <row r="55" spans="1:18" x14ac:dyDescent="0.35">
      <c r="A55" s="149" t="s">
        <v>234</v>
      </c>
      <c r="B55" s="145"/>
      <c r="C55" s="145"/>
      <c r="D55" s="150">
        <v>1</v>
      </c>
      <c r="E55" s="147"/>
      <c r="F55" s="244"/>
      <c r="G55" s="196" t="s">
        <v>231</v>
      </c>
      <c r="H55" s="196" t="s">
        <v>232</v>
      </c>
      <c r="I55" s="196" t="s">
        <v>211</v>
      </c>
      <c r="J55" s="196" t="s">
        <v>233</v>
      </c>
      <c r="K55" s="196"/>
      <c r="L55" s="196"/>
      <c r="M55" s="196"/>
      <c r="N55" s="196"/>
      <c r="O55" s="354"/>
      <c r="P55" s="196"/>
      <c r="Q55" s="231" t="s">
        <v>45</v>
      </c>
      <c r="R55" s="133" t="s">
        <v>20</v>
      </c>
    </row>
    <row r="56" spans="1:18" ht="16.149999999999999" customHeight="1" x14ac:dyDescent="0.35">
      <c r="A56" s="168" t="s">
        <v>25</v>
      </c>
      <c r="B56" s="145"/>
      <c r="C56" s="145"/>
      <c r="D56" s="146"/>
      <c r="E56" s="169">
        <v>1</v>
      </c>
      <c r="F56" s="202">
        <v>171207</v>
      </c>
      <c r="G56" s="196" t="s">
        <v>33</v>
      </c>
      <c r="H56" s="196" t="s">
        <v>366</v>
      </c>
      <c r="I56" s="246"/>
      <c r="J56" s="196" t="s">
        <v>192</v>
      </c>
      <c r="K56" s="196"/>
      <c r="L56" s="196"/>
      <c r="M56" s="196"/>
      <c r="N56" s="196"/>
      <c r="O56" s="354"/>
      <c r="P56" s="196"/>
      <c r="Q56" s="231" t="s">
        <v>45</v>
      </c>
      <c r="R56" s="133" t="s">
        <v>20</v>
      </c>
    </row>
    <row r="57" spans="1:18" ht="16.149999999999999" customHeight="1" x14ac:dyDescent="0.35">
      <c r="A57" s="149" t="s">
        <v>256</v>
      </c>
      <c r="B57" s="145"/>
      <c r="C57" s="145"/>
      <c r="D57" s="150">
        <v>1</v>
      </c>
      <c r="E57" s="147"/>
      <c r="F57" s="202">
        <v>1806062</v>
      </c>
      <c r="G57" s="246"/>
      <c r="H57" s="196" t="s">
        <v>159</v>
      </c>
      <c r="I57" s="246"/>
      <c r="J57" s="196" t="s">
        <v>257</v>
      </c>
      <c r="K57" s="196"/>
      <c r="L57" s="196"/>
      <c r="M57" s="196"/>
      <c r="N57" s="196"/>
      <c r="O57" s="354"/>
      <c r="P57" s="196"/>
      <c r="Q57" s="231" t="s">
        <v>45</v>
      </c>
      <c r="R57" s="133" t="s">
        <v>20</v>
      </c>
    </row>
    <row r="58" spans="1:18" x14ac:dyDescent="0.35">
      <c r="A58" s="143" t="s">
        <v>74</v>
      </c>
      <c r="B58" s="144">
        <v>1</v>
      </c>
      <c r="C58" s="145"/>
      <c r="D58" s="146"/>
      <c r="E58" s="147"/>
      <c r="F58" s="211">
        <v>1605020</v>
      </c>
      <c r="G58" s="191" t="s">
        <v>75</v>
      </c>
      <c r="H58" s="191" t="s">
        <v>12</v>
      </c>
      <c r="I58" s="227" t="s">
        <v>376</v>
      </c>
      <c r="J58" s="205" t="s">
        <v>238</v>
      </c>
      <c r="K58" s="205"/>
      <c r="L58" s="205"/>
      <c r="M58" s="205"/>
      <c r="N58" s="205"/>
      <c r="O58" s="355"/>
      <c r="P58" s="205"/>
      <c r="Q58" s="191" t="s">
        <v>45</v>
      </c>
      <c r="R58" s="133" t="s">
        <v>20</v>
      </c>
    </row>
    <row r="59" spans="1:18" ht="16.149999999999999" customHeight="1" x14ac:dyDescent="0.35">
      <c r="A59" s="170" t="s">
        <v>119</v>
      </c>
      <c r="B59" s="144">
        <v>1</v>
      </c>
      <c r="C59" s="145"/>
      <c r="D59" s="146"/>
      <c r="E59" s="147"/>
      <c r="F59" s="171"/>
      <c r="G59" s="191" t="s">
        <v>362</v>
      </c>
      <c r="H59" s="191" t="s">
        <v>120</v>
      </c>
      <c r="I59" s="191" t="s">
        <v>377</v>
      </c>
      <c r="J59" s="191" t="s">
        <v>132</v>
      </c>
      <c r="K59" s="191"/>
      <c r="L59" s="191"/>
      <c r="M59" s="191"/>
      <c r="N59" s="191"/>
      <c r="O59" s="353"/>
      <c r="P59" s="191"/>
      <c r="Q59" s="191" t="s">
        <v>45</v>
      </c>
      <c r="R59" s="133" t="s">
        <v>14</v>
      </c>
    </row>
    <row r="60" spans="1:18" x14ac:dyDescent="0.35">
      <c r="A60" s="149" t="s">
        <v>210</v>
      </c>
      <c r="B60" s="145"/>
      <c r="C60" s="145"/>
      <c r="D60" s="150">
        <v>1</v>
      </c>
      <c r="E60" s="147"/>
      <c r="F60" s="244"/>
      <c r="G60" s="196" t="s">
        <v>363</v>
      </c>
      <c r="H60" s="196" t="s">
        <v>232</v>
      </c>
      <c r="I60" s="196" t="s">
        <v>211</v>
      </c>
      <c r="J60" s="196" t="s">
        <v>212</v>
      </c>
      <c r="K60" s="196"/>
      <c r="L60" s="196"/>
      <c r="M60" s="196"/>
      <c r="N60" s="196"/>
      <c r="O60" s="354"/>
      <c r="P60" s="196"/>
      <c r="Q60" s="231" t="s">
        <v>45</v>
      </c>
      <c r="R60" s="133" t="s">
        <v>20</v>
      </c>
    </row>
    <row r="61" spans="1:18" x14ac:dyDescent="0.35">
      <c r="A61" s="143" t="s">
        <v>264</v>
      </c>
      <c r="B61" s="144">
        <v>1</v>
      </c>
      <c r="C61" s="145"/>
      <c r="D61" s="146"/>
      <c r="E61" s="147"/>
      <c r="F61" s="202">
        <v>1806049</v>
      </c>
      <c r="G61" s="196" t="s">
        <v>259</v>
      </c>
      <c r="H61" s="196" t="s">
        <v>252</v>
      </c>
      <c r="I61" s="196" t="s">
        <v>240</v>
      </c>
      <c r="J61" s="196" t="s">
        <v>238</v>
      </c>
      <c r="K61" s="196"/>
      <c r="L61" s="196"/>
      <c r="M61" s="196"/>
      <c r="N61" s="196"/>
      <c r="O61" s="354"/>
      <c r="P61" s="196"/>
      <c r="Q61" s="196" t="s">
        <v>45</v>
      </c>
      <c r="R61" s="131" t="s">
        <v>20</v>
      </c>
    </row>
    <row r="62" spans="1:18" x14ac:dyDescent="0.35">
      <c r="A62" s="149" t="s">
        <v>269</v>
      </c>
      <c r="B62" s="145"/>
      <c r="C62" s="145"/>
      <c r="D62" s="150">
        <v>1</v>
      </c>
      <c r="E62" s="147"/>
      <c r="F62" s="202">
        <v>1807022</v>
      </c>
      <c r="G62" s="196" t="s">
        <v>158</v>
      </c>
      <c r="H62" s="196" t="s">
        <v>159</v>
      </c>
      <c r="I62" s="196" t="s">
        <v>104</v>
      </c>
      <c r="J62" s="196" t="s">
        <v>270</v>
      </c>
      <c r="K62" s="196"/>
      <c r="L62" s="196"/>
      <c r="M62" s="196"/>
      <c r="N62" s="196"/>
      <c r="O62" s="354"/>
      <c r="P62" s="196"/>
      <c r="Q62" s="231" t="s">
        <v>45</v>
      </c>
      <c r="R62" s="133" t="s">
        <v>20</v>
      </c>
    </row>
    <row r="63" spans="1:18" ht="17.649999999999999" customHeight="1" x14ac:dyDescent="0.35">
      <c r="A63" s="143" t="s">
        <v>197</v>
      </c>
      <c r="B63" s="144">
        <v>1</v>
      </c>
      <c r="C63" s="145"/>
      <c r="D63" s="146"/>
      <c r="E63" s="147"/>
      <c r="F63" s="202">
        <v>1711004</v>
      </c>
      <c r="G63" s="191" t="s">
        <v>198</v>
      </c>
      <c r="H63" s="191" t="s">
        <v>250</v>
      </c>
      <c r="I63" s="191" t="s">
        <v>105</v>
      </c>
      <c r="J63" s="205" t="s">
        <v>106</v>
      </c>
      <c r="K63" s="205"/>
      <c r="L63" s="205"/>
      <c r="M63" s="205"/>
      <c r="N63" s="205"/>
      <c r="O63" s="355"/>
      <c r="P63" s="205"/>
      <c r="Q63" s="227" t="s">
        <v>45</v>
      </c>
      <c r="R63" s="133" t="s">
        <v>20</v>
      </c>
    </row>
    <row r="64" spans="1:18" x14ac:dyDescent="0.35">
      <c r="A64" s="143" t="s">
        <v>89</v>
      </c>
      <c r="B64" s="144">
        <v>1</v>
      </c>
      <c r="C64" s="145"/>
      <c r="D64" s="146"/>
      <c r="E64" s="147"/>
      <c r="F64" s="211">
        <v>1701044</v>
      </c>
      <c r="G64" s="191" t="s">
        <v>67</v>
      </c>
      <c r="H64" s="191" t="s">
        <v>250</v>
      </c>
      <c r="I64" s="227" t="s">
        <v>105</v>
      </c>
      <c r="J64" s="205" t="s">
        <v>106</v>
      </c>
      <c r="K64" s="205"/>
      <c r="L64" s="205"/>
      <c r="M64" s="205"/>
      <c r="N64" s="205"/>
      <c r="O64" s="355"/>
      <c r="P64" s="205"/>
      <c r="Q64" s="191" t="s">
        <v>45</v>
      </c>
      <c r="R64" s="133" t="s">
        <v>20</v>
      </c>
    </row>
    <row r="65" spans="1:18" x14ac:dyDescent="0.35">
      <c r="A65" s="143" t="s">
        <v>29</v>
      </c>
      <c r="B65" s="144">
        <v>1</v>
      </c>
      <c r="C65" s="145"/>
      <c r="D65" s="146"/>
      <c r="E65" s="147"/>
      <c r="F65" s="202">
        <v>1803034</v>
      </c>
      <c r="G65" s="196" t="s">
        <v>244</v>
      </c>
      <c r="H65" s="196" t="s">
        <v>73</v>
      </c>
      <c r="I65" s="196" t="s">
        <v>245</v>
      </c>
      <c r="J65" s="205" t="s">
        <v>106</v>
      </c>
      <c r="K65" s="205"/>
      <c r="L65" s="205"/>
      <c r="M65" s="205"/>
      <c r="N65" s="205"/>
      <c r="O65" s="355"/>
      <c r="P65" s="205"/>
      <c r="Q65" s="231" t="s">
        <v>45</v>
      </c>
      <c r="R65" s="133" t="s">
        <v>20</v>
      </c>
    </row>
    <row r="66" spans="1:18" x14ac:dyDescent="0.35">
      <c r="A66" s="160" t="s">
        <v>295</v>
      </c>
      <c r="B66" s="145"/>
      <c r="C66" s="161">
        <v>1</v>
      </c>
      <c r="D66" s="146"/>
      <c r="E66" s="147"/>
      <c r="F66" s="202">
        <v>1810041</v>
      </c>
      <c r="G66" s="196" t="s">
        <v>297</v>
      </c>
      <c r="H66" s="196" t="s">
        <v>73</v>
      </c>
      <c r="I66" s="196" t="s">
        <v>245</v>
      </c>
      <c r="J66" s="205" t="s">
        <v>106</v>
      </c>
      <c r="K66" s="205"/>
      <c r="L66" s="205"/>
      <c r="M66" s="205"/>
      <c r="N66" s="205"/>
      <c r="O66" s="355"/>
      <c r="P66" s="205"/>
      <c r="Q66" s="231" t="s">
        <v>45</v>
      </c>
      <c r="R66" s="133" t="s">
        <v>20</v>
      </c>
    </row>
    <row r="67" spans="1:18" x14ac:dyDescent="0.35">
      <c r="A67" s="172" t="s">
        <v>32</v>
      </c>
      <c r="B67" s="145">
        <v>1</v>
      </c>
      <c r="C67" s="145"/>
      <c r="D67" s="146"/>
      <c r="E67" s="147"/>
      <c r="F67" s="245">
        <v>1711044</v>
      </c>
      <c r="G67" s="205" t="s">
        <v>137</v>
      </c>
      <c r="H67" s="196" t="s">
        <v>124</v>
      </c>
      <c r="I67" s="196" t="s">
        <v>378</v>
      </c>
      <c r="J67" s="196" t="s">
        <v>125</v>
      </c>
      <c r="K67" s="196"/>
      <c r="L67" s="196"/>
      <c r="M67" s="196"/>
      <c r="N67" s="196"/>
      <c r="O67" s="354"/>
      <c r="P67" s="196"/>
      <c r="Q67" s="196" t="s">
        <v>45</v>
      </c>
      <c r="R67" s="131" t="s">
        <v>20</v>
      </c>
    </row>
    <row r="68" spans="1:18" x14ac:dyDescent="0.35">
      <c r="A68" s="143" t="s">
        <v>242</v>
      </c>
      <c r="B68" s="144">
        <v>1</v>
      </c>
      <c r="C68" s="145"/>
      <c r="D68" s="146"/>
      <c r="E68" s="147"/>
      <c r="F68" s="245">
        <v>1804100</v>
      </c>
      <c r="G68" s="205" t="s">
        <v>243</v>
      </c>
      <c r="H68" s="205" t="s">
        <v>12</v>
      </c>
      <c r="I68" s="205" t="s">
        <v>379</v>
      </c>
      <c r="J68" s="205" t="s">
        <v>238</v>
      </c>
      <c r="K68" s="205"/>
      <c r="L68" s="205"/>
      <c r="M68" s="205"/>
      <c r="N68" s="205"/>
      <c r="O68" s="355"/>
      <c r="P68" s="205"/>
      <c r="Q68" s="227" t="s">
        <v>45</v>
      </c>
      <c r="R68" s="131" t="s">
        <v>20</v>
      </c>
    </row>
    <row r="69" spans="1:18" x14ac:dyDescent="0.35">
      <c r="A69" s="149" t="s">
        <v>302</v>
      </c>
      <c r="B69" s="145"/>
      <c r="C69" s="145"/>
      <c r="D69" s="150">
        <v>1</v>
      </c>
      <c r="E69" s="147"/>
      <c r="F69" s="202">
        <v>1810031</v>
      </c>
      <c r="G69" s="196" t="s">
        <v>158</v>
      </c>
      <c r="H69" s="196" t="s">
        <v>159</v>
      </c>
      <c r="I69" s="196" t="s">
        <v>104</v>
      </c>
      <c r="J69" s="205" t="s">
        <v>286</v>
      </c>
      <c r="K69" s="205"/>
      <c r="L69" s="205"/>
      <c r="M69" s="205"/>
      <c r="N69" s="205"/>
      <c r="O69" s="355"/>
      <c r="P69" s="205"/>
      <c r="Q69" s="196" t="s">
        <v>45</v>
      </c>
      <c r="R69" s="131" t="s">
        <v>20</v>
      </c>
    </row>
    <row r="70" spans="1:18" ht="24.65" customHeight="1" x14ac:dyDescent="0.35">
      <c r="A70" s="143" t="s">
        <v>352</v>
      </c>
      <c r="B70" s="144">
        <v>1</v>
      </c>
      <c r="C70" s="145"/>
      <c r="D70" s="146"/>
      <c r="E70" s="147"/>
      <c r="F70" s="245">
        <v>1811037</v>
      </c>
      <c r="G70" s="205" t="s">
        <v>353</v>
      </c>
      <c r="H70" s="205" t="s">
        <v>7</v>
      </c>
      <c r="I70" s="205" t="s">
        <v>354</v>
      </c>
      <c r="J70" s="205" t="s">
        <v>355</v>
      </c>
      <c r="K70" s="205"/>
      <c r="L70" s="205"/>
      <c r="M70" s="205"/>
      <c r="N70" s="205"/>
      <c r="O70" s="355"/>
      <c r="P70" s="205"/>
      <c r="Q70" s="227" t="s">
        <v>45</v>
      </c>
      <c r="R70" s="131" t="s">
        <v>20</v>
      </c>
    </row>
    <row r="71" spans="1:18" x14ac:dyDescent="0.35">
      <c r="A71" s="173" t="s">
        <v>200</v>
      </c>
      <c r="B71" s="145"/>
      <c r="C71" s="145"/>
      <c r="D71" s="150">
        <v>1</v>
      </c>
      <c r="E71" s="147"/>
      <c r="F71" s="202">
        <v>1803009</v>
      </c>
      <c r="G71" s="196" t="s">
        <v>201</v>
      </c>
      <c r="H71" s="196" t="s">
        <v>121</v>
      </c>
      <c r="I71" s="196" t="s">
        <v>140</v>
      </c>
      <c r="J71" s="205" t="s">
        <v>207</v>
      </c>
      <c r="K71" s="205"/>
      <c r="L71" s="205"/>
      <c r="M71" s="205"/>
      <c r="N71" s="205"/>
      <c r="O71" s="355"/>
      <c r="P71" s="205"/>
      <c r="Q71" s="196" t="s">
        <v>45</v>
      </c>
      <c r="R71" s="131" t="s">
        <v>20</v>
      </c>
    </row>
    <row r="72" spans="1:18" ht="23" x14ac:dyDescent="0.35">
      <c r="A72" s="149" t="s">
        <v>285</v>
      </c>
      <c r="B72" s="145"/>
      <c r="C72" s="145"/>
      <c r="D72" s="150">
        <v>1</v>
      </c>
      <c r="E72" s="147"/>
      <c r="F72" s="202">
        <v>1810030</v>
      </c>
      <c r="G72" s="196" t="s">
        <v>278</v>
      </c>
      <c r="H72" s="196" t="s">
        <v>159</v>
      </c>
      <c r="I72" s="196" t="s">
        <v>104</v>
      </c>
      <c r="J72" s="205" t="s">
        <v>279</v>
      </c>
      <c r="K72" s="205"/>
      <c r="L72" s="205"/>
      <c r="M72" s="205"/>
      <c r="N72" s="205"/>
      <c r="O72" s="355"/>
      <c r="P72" s="205"/>
      <c r="Q72" s="196" t="s">
        <v>46</v>
      </c>
      <c r="R72" s="131" t="s">
        <v>20</v>
      </c>
    </row>
    <row r="73" spans="1:18" x14ac:dyDescent="0.35">
      <c r="A73" s="143" t="s">
        <v>290</v>
      </c>
      <c r="B73" s="144">
        <v>1</v>
      </c>
      <c r="C73" s="145"/>
      <c r="D73" s="146"/>
      <c r="E73" s="147"/>
      <c r="F73" s="245">
        <v>1810029</v>
      </c>
      <c r="G73" s="205" t="s">
        <v>292</v>
      </c>
      <c r="H73" s="205" t="s">
        <v>73</v>
      </c>
      <c r="I73" s="205" t="s">
        <v>105</v>
      </c>
      <c r="J73" s="205" t="s">
        <v>106</v>
      </c>
      <c r="K73" s="205"/>
      <c r="L73" s="205"/>
      <c r="M73" s="205"/>
      <c r="N73" s="205"/>
      <c r="O73" s="355"/>
      <c r="P73" s="205"/>
      <c r="Q73" s="227" t="s">
        <v>45</v>
      </c>
      <c r="R73" s="131" t="s">
        <v>20</v>
      </c>
    </row>
    <row r="74" spans="1:18" x14ac:dyDescent="0.35">
      <c r="A74" s="173" t="s">
        <v>129</v>
      </c>
      <c r="B74" s="145"/>
      <c r="C74" s="145"/>
      <c r="D74" s="150">
        <v>1</v>
      </c>
      <c r="E74" s="147"/>
      <c r="F74" s="244"/>
      <c r="G74" s="196" t="s">
        <v>268</v>
      </c>
      <c r="H74" s="196" t="s">
        <v>130</v>
      </c>
      <c r="I74" s="196" t="s">
        <v>380</v>
      </c>
      <c r="J74" s="205" t="s">
        <v>190</v>
      </c>
      <c r="K74" s="205"/>
      <c r="L74" s="205"/>
      <c r="M74" s="205"/>
      <c r="N74" s="205"/>
      <c r="O74" s="355"/>
      <c r="P74" s="205"/>
      <c r="Q74" s="196" t="s">
        <v>45</v>
      </c>
      <c r="R74" s="131" t="s">
        <v>20</v>
      </c>
    </row>
    <row r="75" spans="1:18" x14ac:dyDescent="0.35">
      <c r="A75" s="174" t="s">
        <v>131</v>
      </c>
      <c r="B75" s="144">
        <v>1</v>
      </c>
      <c r="C75" s="145"/>
      <c r="D75" s="146"/>
      <c r="E75" s="147"/>
      <c r="F75" s="247"/>
      <c r="G75" s="248"/>
      <c r="H75" s="248"/>
      <c r="I75" s="248"/>
      <c r="J75" s="248"/>
      <c r="K75" s="248"/>
      <c r="L75" s="248"/>
      <c r="M75" s="248"/>
      <c r="N75" s="248"/>
      <c r="O75" s="380"/>
      <c r="P75" s="248"/>
      <c r="Q75" s="227" t="s">
        <v>45</v>
      </c>
      <c r="R75" s="131" t="s">
        <v>20</v>
      </c>
    </row>
    <row r="76" spans="1:18" x14ac:dyDescent="0.35">
      <c r="A76" s="175" t="s">
        <v>28</v>
      </c>
      <c r="B76" s="145"/>
      <c r="C76" s="145"/>
      <c r="D76" s="150">
        <v>1</v>
      </c>
      <c r="E76" s="147"/>
      <c r="F76" s="202">
        <v>1411042</v>
      </c>
      <c r="G76" s="196" t="s">
        <v>66</v>
      </c>
      <c r="H76" s="196" t="s">
        <v>86</v>
      </c>
      <c r="I76" s="196" t="s">
        <v>109</v>
      </c>
      <c r="J76" s="196" t="s">
        <v>110</v>
      </c>
      <c r="K76" s="196"/>
      <c r="L76" s="196"/>
      <c r="M76" s="196"/>
      <c r="N76" s="196"/>
      <c r="O76" s="354"/>
      <c r="P76" s="196"/>
      <c r="Q76" s="231" t="s">
        <v>45</v>
      </c>
      <c r="R76" s="133" t="s">
        <v>19</v>
      </c>
    </row>
    <row r="77" spans="1:18" x14ac:dyDescent="0.35">
      <c r="A77" s="149" t="s">
        <v>171</v>
      </c>
      <c r="B77" s="145"/>
      <c r="C77" s="145"/>
      <c r="D77" s="150">
        <v>1</v>
      </c>
      <c r="E77" s="147"/>
      <c r="F77" s="202">
        <v>1712027</v>
      </c>
      <c r="G77" s="196" t="s">
        <v>185</v>
      </c>
      <c r="H77" s="196" t="s">
        <v>159</v>
      </c>
      <c r="I77" s="196" t="s">
        <v>104</v>
      </c>
      <c r="J77" s="196" t="s">
        <v>186</v>
      </c>
      <c r="K77" s="196"/>
      <c r="L77" s="196"/>
      <c r="M77" s="196"/>
      <c r="N77" s="196"/>
      <c r="O77" s="354"/>
      <c r="P77" s="196"/>
      <c r="Q77" s="231" t="s">
        <v>45</v>
      </c>
      <c r="R77" s="133" t="s">
        <v>20</v>
      </c>
    </row>
    <row r="78" spans="1:18" ht="17.25" customHeight="1" x14ac:dyDescent="0.35">
      <c r="A78" s="143" t="s">
        <v>146</v>
      </c>
      <c r="B78" s="144">
        <v>1</v>
      </c>
      <c r="C78" s="145"/>
      <c r="D78" s="146"/>
      <c r="E78" s="147"/>
      <c r="F78" s="245">
        <v>1612003</v>
      </c>
      <c r="G78" s="196" t="s">
        <v>67</v>
      </c>
      <c r="H78" s="205" t="s">
        <v>73</v>
      </c>
      <c r="I78" s="205" t="s">
        <v>105</v>
      </c>
      <c r="J78" s="205" t="s">
        <v>106</v>
      </c>
      <c r="K78" s="205"/>
      <c r="L78" s="205"/>
      <c r="M78" s="205"/>
      <c r="N78" s="205"/>
      <c r="O78" s="355"/>
      <c r="P78" s="205"/>
      <c r="Q78" s="227" t="s">
        <v>45</v>
      </c>
      <c r="R78" s="131" t="s">
        <v>20</v>
      </c>
    </row>
    <row r="79" spans="1:18" ht="19.149999999999999" customHeight="1" x14ac:dyDescent="0.35">
      <c r="A79" s="143" t="s">
        <v>30</v>
      </c>
      <c r="B79" s="144">
        <v>1</v>
      </c>
      <c r="C79" s="145"/>
      <c r="D79" s="146"/>
      <c r="E79" s="147"/>
      <c r="F79" s="245">
        <v>1708045</v>
      </c>
      <c r="G79" s="196" t="s">
        <v>139</v>
      </c>
      <c r="H79" s="205" t="s">
        <v>73</v>
      </c>
      <c r="I79" s="205" t="s">
        <v>105</v>
      </c>
      <c r="J79" s="205" t="s">
        <v>106</v>
      </c>
      <c r="K79" s="205"/>
      <c r="L79" s="205"/>
      <c r="M79" s="205"/>
      <c r="N79" s="205"/>
      <c r="O79" s="355"/>
      <c r="P79" s="205"/>
      <c r="Q79" s="227" t="s">
        <v>45</v>
      </c>
      <c r="R79" s="131" t="s">
        <v>20</v>
      </c>
    </row>
    <row r="80" spans="1:18" ht="19.149999999999999" customHeight="1" x14ac:dyDescent="0.35">
      <c r="A80" s="143" t="s">
        <v>272</v>
      </c>
      <c r="B80" s="144">
        <v>1</v>
      </c>
      <c r="C80" s="145"/>
      <c r="D80" s="146"/>
      <c r="E80" s="147"/>
      <c r="F80" s="245">
        <v>1808001</v>
      </c>
      <c r="G80" s="196" t="s">
        <v>123</v>
      </c>
      <c r="H80" s="205" t="s">
        <v>367</v>
      </c>
      <c r="I80" s="205" t="s">
        <v>381</v>
      </c>
      <c r="J80" s="205" t="s">
        <v>132</v>
      </c>
      <c r="K80" s="205"/>
      <c r="L80" s="205"/>
      <c r="M80" s="205"/>
      <c r="N80" s="205"/>
      <c r="O80" s="355"/>
      <c r="P80" s="205"/>
      <c r="Q80" s="227" t="s">
        <v>45</v>
      </c>
      <c r="R80" s="131" t="s">
        <v>20</v>
      </c>
    </row>
    <row r="81" spans="1:18" x14ac:dyDescent="0.35">
      <c r="A81" s="156" t="s">
        <v>87</v>
      </c>
      <c r="B81" s="144">
        <v>1</v>
      </c>
      <c r="C81" s="145"/>
      <c r="D81" s="146"/>
      <c r="E81" s="147"/>
      <c r="F81" s="202">
        <v>1612006</v>
      </c>
      <c r="G81" s="196" t="s">
        <v>67</v>
      </c>
      <c r="H81" s="196" t="s">
        <v>73</v>
      </c>
      <c r="I81" s="205" t="s">
        <v>105</v>
      </c>
      <c r="J81" s="205" t="s">
        <v>106</v>
      </c>
      <c r="K81" s="205"/>
      <c r="L81" s="205"/>
      <c r="M81" s="205"/>
      <c r="N81" s="205"/>
      <c r="O81" s="355"/>
      <c r="P81" s="205"/>
      <c r="Q81" s="196" t="s">
        <v>45</v>
      </c>
      <c r="R81" s="131" t="s">
        <v>20</v>
      </c>
    </row>
    <row r="82" spans="1:18" ht="24.4" customHeight="1" x14ac:dyDescent="0.35">
      <c r="A82" s="162" t="s">
        <v>61</v>
      </c>
      <c r="B82" s="144">
        <v>1</v>
      </c>
      <c r="C82" s="145"/>
      <c r="D82" s="146"/>
      <c r="E82" s="147"/>
      <c r="F82" s="202">
        <v>1512027</v>
      </c>
      <c r="G82" s="196" t="s">
        <v>63</v>
      </c>
      <c r="H82" s="196" t="s">
        <v>11</v>
      </c>
      <c r="I82" s="196" t="s">
        <v>382</v>
      </c>
      <c r="J82" s="205" t="s">
        <v>387</v>
      </c>
      <c r="K82" s="205"/>
      <c r="L82" s="205"/>
      <c r="M82" s="205"/>
      <c r="N82" s="205"/>
      <c r="O82" s="355"/>
      <c r="P82" s="205"/>
      <c r="Q82" s="196" t="s">
        <v>45</v>
      </c>
      <c r="R82" s="131" t="s">
        <v>20</v>
      </c>
    </row>
    <row r="83" spans="1:18" ht="23.5" customHeight="1" x14ac:dyDescent="0.35">
      <c r="A83" s="172" t="s">
        <v>148</v>
      </c>
      <c r="B83" s="145">
        <v>1</v>
      </c>
      <c r="C83" s="145"/>
      <c r="D83" s="146"/>
      <c r="E83" s="147"/>
      <c r="F83" s="202">
        <v>1508002</v>
      </c>
      <c r="G83" s="196" t="s">
        <v>40</v>
      </c>
      <c r="H83" s="196" t="s">
        <v>368</v>
      </c>
      <c r="I83" s="196" t="s">
        <v>38</v>
      </c>
      <c r="J83" s="248"/>
      <c r="K83" s="248"/>
      <c r="L83" s="248"/>
      <c r="M83" s="248"/>
      <c r="N83" s="248"/>
      <c r="O83" s="380"/>
      <c r="P83" s="248"/>
      <c r="Q83" s="196" t="s">
        <v>45</v>
      </c>
      <c r="R83" s="131" t="s">
        <v>20</v>
      </c>
    </row>
    <row r="84" spans="1:18" x14ac:dyDescent="0.35">
      <c r="A84" s="149" t="s">
        <v>265</v>
      </c>
      <c r="B84" s="145"/>
      <c r="C84" s="145"/>
      <c r="D84" s="150">
        <v>1</v>
      </c>
      <c r="E84" s="147"/>
      <c r="F84" s="202">
        <v>1804087</v>
      </c>
      <c r="G84" s="196" t="s">
        <v>266</v>
      </c>
      <c r="H84" s="196" t="s">
        <v>369</v>
      </c>
      <c r="I84" s="196" t="s">
        <v>383</v>
      </c>
      <c r="J84" s="196" t="s">
        <v>267</v>
      </c>
      <c r="K84" s="196"/>
      <c r="L84" s="196"/>
      <c r="M84" s="196"/>
      <c r="N84" s="196"/>
      <c r="O84" s="354"/>
      <c r="P84" s="196"/>
      <c r="Q84" s="231" t="s">
        <v>45</v>
      </c>
      <c r="R84" s="133" t="s">
        <v>20</v>
      </c>
    </row>
    <row r="85" spans="1:18" ht="23" x14ac:dyDescent="0.35">
      <c r="A85" s="149" t="s">
        <v>254</v>
      </c>
      <c r="B85" s="145"/>
      <c r="C85" s="145"/>
      <c r="D85" s="150">
        <v>1</v>
      </c>
      <c r="E85" s="147"/>
      <c r="F85" s="202">
        <v>1806063</v>
      </c>
      <c r="G85" s="196" t="s">
        <v>255</v>
      </c>
      <c r="H85" s="196" t="s">
        <v>159</v>
      </c>
      <c r="I85" s="196" t="s">
        <v>104</v>
      </c>
      <c r="J85" s="205" t="s">
        <v>180</v>
      </c>
      <c r="K85" s="205"/>
      <c r="L85" s="205"/>
      <c r="M85" s="205"/>
      <c r="N85" s="205"/>
      <c r="O85" s="355"/>
      <c r="P85" s="205"/>
      <c r="Q85" s="196" t="s">
        <v>46</v>
      </c>
      <c r="R85" s="131" t="s">
        <v>20</v>
      </c>
    </row>
    <row r="86" spans="1:18" x14ac:dyDescent="0.35">
      <c r="A86" s="149" t="s">
        <v>172</v>
      </c>
      <c r="B86" s="145"/>
      <c r="C86" s="145"/>
      <c r="D86" s="150">
        <v>1</v>
      </c>
      <c r="E86" s="147"/>
      <c r="F86" s="202">
        <v>1712034</v>
      </c>
      <c r="G86" s="196" t="s">
        <v>187</v>
      </c>
      <c r="H86" s="196" t="s">
        <v>159</v>
      </c>
      <c r="I86" s="196" t="s">
        <v>104</v>
      </c>
      <c r="J86" s="196" t="s">
        <v>188</v>
      </c>
      <c r="K86" s="196"/>
      <c r="L86" s="196"/>
      <c r="M86" s="196"/>
      <c r="N86" s="196"/>
      <c r="O86" s="354"/>
      <c r="P86" s="196"/>
      <c r="Q86" s="231" t="s">
        <v>45</v>
      </c>
      <c r="R86" s="133" t="s">
        <v>20</v>
      </c>
    </row>
    <row r="87" spans="1:18" x14ac:dyDescent="0.35">
      <c r="A87" s="143" t="s">
        <v>260</v>
      </c>
      <c r="B87" s="144">
        <v>1</v>
      </c>
      <c r="C87" s="145"/>
      <c r="D87" s="146"/>
      <c r="E87" s="147"/>
      <c r="F87" s="211">
        <v>1806045</v>
      </c>
      <c r="G87" s="191" t="s">
        <v>261</v>
      </c>
      <c r="H87" s="191" t="s">
        <v>12</v>
      </c>
      <c r="I87" s="227" t="s">
        <v>240</v>
      </c>
      <c r="J87" s="205" t="s">
        <v>238</v>
      </c>
      <c r="K87" s="205"/>
      <c r="L87" s="205"/>
      <c r="M87" s="205"/>
      <c r="N87" s="205"/>
      <c r="O87" s="355"/>
      <c r="P87" s="205"/>
      <c r="Q87" s="191" t="s">
        <v>45</v>
      </c>
      <c r="R87" s="133" t="s">
        <v>20</v>
      </c>
    </row>
    <row r="88" spans="1:18" ht="19.5" customHeight="1" x14ac:dyDescent="0.35">
      <c r="A88" s="156" t="s">
        <v>64</v>
      </c>
      <c r="B88" s="144">
        <v>1</v>
      </c>
      <c r="C88" s="145"/>
      <c r="D88" s="146"/>
      <c r="E88" s="147"/>
      <c r="F88" s="245">
        <v>1701053</v>
      </c>
      <c r="G88" s="205" t="s">
        <v>39</v>
      </c>
      <c r="H88" s="205" t="s">
        <v>73</v>
      </c>
      <c r="I88" s="205" t="s">
        <v>105</v>
      </c>
      <c r="J88" s="205" t="s">
        <v>106</v>
      </c>
      <c r="K88" s="205"/>
      <c r="L88" s="205"/>
      <c r="M88" s="205"/>
      <c r="N88" s="205"/>
      <c r="O88" s="355"/>
      <c r="P88" s="205"/>
      <c r="Q88" s="227" t="s">
        <v>45</v>
      </c>
      <c r="R88" s="131" t="s">
        <v>20</v>
      </c>
    </row>
    <row r="89" spans="1:18" ht="19.5" customHeight="1" thickBot="1" x14ac:dyDescent="0.4">
      <c r="A89" s="176" t="s">
        <v>236</v>
      </c>
      <c r="B89" s="177">
        <v>1</v>
      </c>
      <c r="C89" s="178"/>
      <c r="D89" s="179"/>
      <c r="E89" s="180"/>
      <c r="F89" s="249">
        <v>18040987</v>
      </c>
      <c r="G89" s="217" t="s">
        <v>237</v>
      </c>
      <c r="H89" s="217" t="s">
        <v>12</v>
      </c>
      <c r="I89" s="217" t="s">
        <v>178</v>
      </c>
      <c r="J89" s="217" t="s">
        <v>238</v>
      </c>
      <c r="K89" s="217"/>
      <c r="L89" s="217"/>
      <c r="M89" s="217"/>
      <c r="N89" s="217"/>
      <c r="O89" s="368"/>
      <c r="P89" s="217"/>
      <c r="Q89" s="237" t="s">
        <v>45</v>
      </c>
      <c r="R89" s="243" t="s">
        <v>20</v>
      </c>
    </row>
    <row r="90" spans="1:18" ht="12.5" thickTop="1" thickBot="1" x14ac:dyDescent="0.4">
      <c r="B90" s="386">
        <f>B91+D91+C91+E91</f>
        <v>85</v>
      </c>
      <c r="C90" s="387"/>
      <c r="D90" s="387"/>
      <c r="E90" s="388"/>
    </row>
    <row r="91" spans="1:18" ht="12.5" thickTop="1" thickBot="1" x14ac:dyDescent="0.4">
      <c r="A91" s="182"/>
      <c r="B91" s="183">
        <f>SUM(B3:B89)</f>
        <v>51</v>
      </c>
      <c r="C91" s="183">
        <f>SUM(C3:C89)</f>
        <v>5</v>
      </c>
      <c r="D91" s="183">
        <f>SUM(D3:D89)</f>
        <v>28</v>
      </c>
      <c r="E91" s="183">
        <f>SUM(E3:E89)</f>
        <v>1</v>
      </c>
      <c r="F91" s="250"/>
    </row>
    <row r="92" spans="1:18" ht="12" thickTop="1" x14ac:dyDescent="0.35"/>
    <row r="93" spans="1:18" x14ac:dyDescent="0.35">
      <c r="F93" s="251"/>
    </row>
  </sheetData>
  <mergeCells count="1">
    <mergeCell ref="B90:E90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94162-1ABC-4F39-9A41-664B704F4628}">
  <sheetPr codeName="Feuil3">
    <outlinePr applyStyles="1" summaryBelow="0"/>
  </sheetPr>
  <dimension ref="A1:H92"/>
  <sheetViews>
    <sheetView zoomScale="110" zoomScaleNormal="110" zoomScalePageLayoutView="125" workbookViewId="0">
      <pane xSplit="1" topLeftCell="B1" activePane="topRight" state="frozen"/>
      <selection pane="topRight" activeCell="G3" sqref="G3"/>
    </sheetView>
  </sheetViews>
  <sheetFormatPr baseColWidth="10" defaultColWidth="10.81640625" defaultRowHeight="11.5" x14ac:dyDescent="0.35"/>
  <cols>
    <col min="1" max="1" width="26" style="135" customWidth="1"/>
    <col min="2" max="2" width="5.453125" style="135" customWidth="1"/>
    <col min="3" max="3" width="4.7265625" style="135" customWidth="1"/>
    <col min="4" max="5" width="4.81640625" style="135" customWidth="1"/>
    <col min="6" max="6" width="16.81640625" style="135" customWidth="1"/>
    <col min="7" max="7" width="18.26953125" style="135" customWidth="1"/>
    <col min="8" max="8" width="16" style="135" customWidth="1"/>
    <col min="9" max="9" width="12.7265625" style="135" customWidth="1"/>
    <col min="10" max="16384" width="10.81640625" style="135"/>
  </cols>
  <sheetData>
    <row r="1" spans="1:8" ht="13.5" customHeight="1" thickTop="1" thickBot="1" x14ac:dyDescent="0.4">
      <c r="A1" s="316"/>
      <c r="B1" s="304" t="s">
        <v>23</v>
      </c>
      <c r="C1" s="306" t="s">
        <v>296</v>
      </c>
      <c r="D1" s="292" t="s">
        <v>157</v>
      </c>
      <c r="E1" s="310" t="s">
        <v>356</v>
      </c>
      <c r="F1" s="313"/>
      <c r="G1" s="317" t="s">
        <v>405</v>
      </c>
      <c r="H1" s="315"/>
    </row>
    <row r="2" spans="1:8" ht="24" thickTop="1" thickBot="1" x14ac:dyDescent="0.4">
      <c r="A2" s="318" t="s">
        <v>408</v>
      </c>
      <c r="B2" s="305"/>
      <c r="C2" s="307"/>
      <c r="D2" s="309"/>
      <c r="E2" s="311"/>
      <c r="F2" s="136" t="s">
        <v>402</v>
      </c>
      <c r="G2" s="136" t="s">
        <v>403</v>
      </c>
      <c r="H2" s="136" t="s">
        <v>404</v>
      </c>
    </row>
    <row r="3" spans="1:8" ht="12" thickTop="1" x14ac:dyDescent="0.35">
      <c r="A3" s="137" t="s">
        <v>239</v>
      </c>
      <c r="B3" s="138">
        <v>1</v>
      </c>
      <c r="C3" s="139"/>
      <c r="D3" s="140"/>
      <c r="E3" s="141"/>
      <c r="F3" s="225"/>
      <c r="G3" s="226"/>
      <c r="H3" s="129" t="str">
        <f ca="1">IF(G3&lt;&gt;"",IF(G3&gt;TODAY()-31, 0, 1),"")</f>
        <v/>
      </c>
    </row>
    <row r="4" spans="1:8" x14ac:dyDescent="0.35">
      <c r="A4" s="143" t="s">
        <v>71</v>
      </c>
      <c r="B4" s="144">
        <v>1</v>
      </c>
      <c r="C4" s="145"/>
      <c r="D4" s="146"/>
      <c r="E4" s="147"/>
      <c r="F4" s="190"/>
      <c r="G4" s="229"/>
      <c r="H4" s="133" t="str">
        <f t="shared" ref="H4:H67" ca="1" si="0">IF(G4&lt;&gt;"",IF(G4&gt;TODAY()-31, 0, 1),"")</f>
        <v/>
      </c>
    </row>
    <row r="5" spans="1:8" ht="16.149999999999999" customHeight="1" x14ac:dyDescent="0.35">
      <c r="A5" s="149" t="s">
        <v>287</v>
      </c>
      <c r="B5" s="145"/>
      <c r="C5" s="145"/>
      <c r="D5" s="150">
        <v>1</v>
      </c>
      <c r="E5" s="147"/>
      <c r="F5" s="190"/>
      <c r="G5" s="229"/>
      <c r="H5" s="133" t="str">
        <f t="shared" ca="1" si="0"/>
        <v/>
      </c>
    </row>
    <row r="6" spans="1:8" ht="16.5" customHeight="1" x14ac:dyDescent="0.35">
      <c r="A6" s="149" t="s">
        <v>162</v>
      </c>
      <c r="B6" s="145"/>
      <c r="C6" s="145"/>
      <c r="D6" s="150">
        <v>1</v>
      </c>
      <c r="E6" s="147"/>
      <c r="F6" s="190"/>
      <c r="G6" s="229"/>
      <c r="H6" s="133" t="str">
        <f t="shared" ca="1" si="0"/>
        <v/>
      </c>
    </row>
    <row r="7" spans="1:8" ht="21.65" customHeight="1" x14ac:dyDescent="0.35">
      <c r="A7" s="149" t="s">
        <v>166</v>
      </c>
      <c r="B7" s="145"/>
      <c r="C7" s="145"/>
      <c r="D7" s="150">
        <v>1</v>
      </c>
      <c r="E7" s="147"/>
      <c r="F7" s="190"/>
      <c r="G7" s="346"/>
      <c r="H7" s="133" t="str">
        <f t="shared" ca="1" si="0"/>
        <v/>
      </c>
    </row>
    <row r="8" spans="1:8" ht="16.149999999999999" customHeight="1" x14ac:dyDescent="0.35">
      <c r="A8" s="149" t="s">
        <v>214</v>
      </c>
      <c r="B8" s="145"/>
      <c r="C8" s="145"/>
      <c r="D8" s="150">
        <v>1</v>
      </c>
      <c r="E8" s="147"/>
      <c r="F8" s="190"/>
      <c r="G8" s="229"/>
      <c r="H8" s="133" t="str">
        <f t="shared" ca="1" si="0"/>
        <v/>
      </c>
    </row>
    <row r="9" spans="1:8" x14ac:dyDescent="0.35">
      <c r="A9" s="143" t="s">
        <v>88</v>
      </c>
      <c r="B9" s="144">
        <v>1</v>
      </c>
      <c r="C9" s="145"/>
      <c r="D9" s="146"/>
      <c r="E9" s="147"/>
      <c r="F9" s="195"/>
      <c r="G9" s="231"/>
      <c r="H9" s="131" t="str">
        <f t="shared" ca="1" si="0"/>
        <v/>
      </c>
    </row>
    <row r="10" spans="1:8" x14ac:dyDescent="0.35">
      <c r="A10" s="153" t="s">
        <v>31</v>
      </c>
      <c r="B10" s="144">
        <v>1</v>
      </c>
      <c r="C10" s="145"/>
      <c r="D10" s="146"/>
      <c r="E10" s="147"/>
      <c r="F10" s="195"/>
      <c r="G10" s="231"/>
      <c r="H10" s="131" t="str">
        <f t="shared" ca="1" si="0"/>
        <v/>
      </c>
    </row>
    <row r="11" spans="1:8" ht="23.15" customHeight="1" x14ac:dyDescent="0.35">
      <c r="A11" s="154" t="s">
        <v>142</v>
      </c>
      <c r="B11" s="145"/>
      <c r="C11" s="145"/>
      <c r="D11" s="150">
        <v>1</v>
      </c>
      <c r="E11" s="147"/>
      <c r="F11" s="190"/>
      <c r="G11" s="229"/>
      <c r="H11" s="133" t="str">
        <f t="shared" ca="1" si="0"/>
        <v/>
      </c>
    </row>
    <row r="12" spans="1:8" x14ac:dyDescent="0.35">
      <c r="A12" s="143" t="s">
        <v>133</v>
      </c>
      <c r="B12" s="144">
        <v>1</v>
      </c>
      <c r="C12" s="145"/>
      <c r="D12" s="146"/>
      <c r="E12" s="147"/>
      <c r="F12" s="190"/>
      <c r="G12" s="229"/>
      <c r="H12" s="133" t="str">
        <f t="shared" ca="1" si="0"/>
        <v/>
      </c>
    </row>
    <row r="13" spans="1:8" x14ac:dyDescent="0.35">
      <c r="A13" s="143" t="s">
        <v>161</v>
      </c>
      <c r="B13" s="144">
        <v>1</v>
      </c>
      <c r="C13" s="145"/>
      <c r="D13" s="146"/>
      <c r="E13" s="147"/>
      <c r="F13" s="190"/>
      <c r="G13" s="229"/>
      <c r="H13" s="133" t="str">
        <f t="shared" ca="1" si="0"/>
        <v/>
      </c>
    </row>
    <row r="14" spans="1:8" x14ac:dyDescent="0.35">
      <c r="A14" s="155" t="s">
        <v>4</v>
      </c>
      <c r="B14" s="144">
        <v>1</v>
      </c>
      <c r="C14" s="145"/>
      <c r="D14" s="146"/>
      <c r="E14" s="147"/>
      <c r="F14" s="190"/>
      <c r="G14" s="229"/>
      <c r="H14" s="133" t="str">
        <f t="shared" ca="1" si="0"/>
        <v/>
      </c>
    </row>
    <row r="15" spans="1:8" x14ac:dyDescent="0.35">
      <c r="A15" s="143" t="s">
        <v>262</v>
      </c>
      <c r="B15" s="144">
        <v>1</v>
      </c>
      <c r="C15" s="145"/>
      <c r="D15" s="146"/>
      <c r="E15" s="147"/>
      <c r="F15" s="190"/>
      <c r="G15" s="229"/>
      <c r="H15" s="133" t="str">
        <f t="shared" ca="1" si="0"/>
        <v/>
      </c>
    </row>
    <row r="16" spans="1:8" x14ac:dyDescent="0.35">
      <c r="A16" s="156" t="s">
        <v>59</v>
      </c>
      <c r="B16" s="144">
        <v>1</v>
      </c>
      <c r="C16" s="145"/>
      <c r="D16" s="146"/>
      <c r="E16" s="147"/>
      <c r="F16" s="190"/>
      <c r="G16" s="229"/>
      <c r="H16" s="133" t="str">
        <f t="shared" ca="1" si="0"/>
        <v/>
      </c>
    </row>
    <row r="17" spans="1:8" x14ac:dyDescent="0.35">
      <c r="A17" s="143" t="s">
        <v>169</v>
      </c>
      <c r="B17" s="144">
        <v>1</v>
      </c>
      <c r="C17" s="145"/>
      <c r="D17" s="146"/>
      <c r="E17" s="147"/>
      <c r="F17" s="190"/>
      <c r="G17" s="229"/>
      <c r="H17" s="133" t="str">
        <f t="shared" ca="1" si="0"/>
        <v/>
      </c>
    </row>
    <row r="18" spans="1:8" x14ac:dyDescent="0.35">
      <c r="A18" s="156" t="s">
        <v>248</v>
      </c>
      <c r="B18" s="144">
        <v>1</v>
      </c>
      <c r="C18" s="145"/>
      <c r="D18" s="146"/>
      <c r="E18" s="147"/>
      <c r="F18" s="190"/>
      <c r="G18" s="229"/>
      <c r="H18" s="133" t="str">
        <f t="shared" ca="1" si="0"/>
        <v/>
      </c>
    </row>
    <row r="19" spans="1:8" ht="16.149999999999999" customHeight="1" x14ac:dyDescent="0.35">
      <c r="A19" s="149" t="s">
        <v>156</v>
      </c>
      <c r="B19" s="145"/>
      <c r="C19" s="145"/>
      <c r="D19" s="150">
        <v>1</v>
      </c>
      <c r="E19" s="147"/>
      <c r="F19" s="190"/>
      <c r="G19" s="229"/>
      <c r="H19" s="133" t="str">
        <f t="shared" ca="1" si="0"/>
        <v/>
      </c>
    </row>
    <row r="20" spans="1:8" ht="16.149999999999999" customHeight="1" x14ac:dyDescent="0.35">
      <c r="A20" s="149" t="s">
        <v>202</v>
      </c>
      <c r="B20" s="145"/>
      <c r="C20" s="145"/>
      <c r="D20" s="150">
        <v>1</v>
      </c>
      <c r="E20" s="147"/>
      <c r="F20" s="190"/>
      <c r="G20" s="229"/>
      <c r="H20" s="133" t="str">
        <f t="shared" ca="1" si="0"/>
        <v/>
      </c>
    </row>
    <row r="21" spans="1:8" x14ac:dyDescent="0.35">
      <c r="A21" s="157" t="s">
        <v>136</v>
      </c>
      <c r="B21" s="145">
        <v>1</v>
      </c>
      <c r="C21" s="145"/>
      <c r="D21" s="146"/>
      <c r="E21" s="147"/>
      <c r="F21" s="195"/>
      <c r="G21" s="231"/>
      <c r="H21" s="131" t="str">
        <f t="shared" ca="1" si="0"/>
        <v/>
      </c>
    </row>
    <row r="22" spans="1:8" x14ac:dyDescent="0.35">
      <c r="A22" s="143" t="s">
        <v>253</v>
      </c>
      <c r="B22" s="144">
        <v>1</v>
      </c>
      <c r="C22" s="145"/>
      <c r="D22" s="146"/>
      <c r="E22" s="147"/>
      <c r="F22" s="190"/>
      <c r="G22" s="229"/>
      <c r="H22" s="133" t="str">
        <f t="shared" ca="1" si="0"/>
        <v/>
      </c>
    </row>
    <row r="23" spans="1:8" x14ac:dyDescent="0.35">
      <c r="A23" s="143" t="s">
        <v>258</v>
      </c>
      <c r="B23" s="144">
        <v>1</v>
      </c>
      <c r="C23" s="145"/>
      <c r="D23" s="146"/>
      <c r="E23" s="147"/>
      <c r="F23" s="190"/>
      <c r="G23" s="229"/>
      <c r="H23" s="133" t="str">
        <f t="shared" ca="1" si="0"/>
        <v/>
      </c>
    </row>
    <row r="24" spans="1:8" x14ac:dyDescent="0.35">
      <c r="A24" s="143" t="s">
        <v>271</v>
      </c>
      <c r="B24" s="144">
        <v>1</v>
      </c>
      <c r="C24" s="145"/>
      <c r="D24" s="146"/>
      <c r="E24" s="147"/>
      <c r="F24" s="190"/>
      <c r="G24" s="229"/>
      <c r="H24" s="133" t="str">
        <f t="shared" ca="1" si="0"/>
        <v/>
      </c>
    </row>
    <row r="25" spans="1:8" x14ac:dyDescent="0.35">
      <c r="A25" s="149" t="s">
        <v>62</v>
      </c>
      <c r="B25" s="145"/>
      <c r="C25" s="145"/>
      <c r="D25" s="150">
        <v>1</v>
      </c>
      <c r="E25" s="147"/>
      <c r="F25" s="190"/>
      <c r="G25" s="229"/>
      <c r="H25" s="133" t="str">
        <f t="shared" ca="1" si="0"/>
        <v/>
      </c>
    </row>
    <row r="26" spans="1:8" x14ac:dyDescent="0.35">
      <c r="A26" s="159" t="s">
        <v>249</v>
      </c>
      <c r="B26" s="144">
        <v>1</v>
      </c>
      <c r="C26" s="145"/>
      <c r="D26" s="146"/>
      <c r="E26" s="147"/>
      <c r="F26" s="190"/>
      <c r="G26" s="229"/>
      <c r="H26" s="133" t="str">
        <f t="shared" ca="1" si="0"/>
        <v/>
      </c>
    </row>
    <row r="27" spans="1:8" x14ac:dyDescent="0.35">
      <c r="A27" s="160" t="s">
        <v>306</v>
      </c>
      <c r="B27" s="145"/>
      <c r="C27" s="161">
        <v>1</v>
      </c>
      <c r="D27" s="146"/>
      <c r="E27" s="147"/>
      <c r="F27" s="190"/>
      <c r="G27" s="229"/>
      <c r="H27" s="133" t="str">
        <f t="shared" ca="1" si="0"/>
        <v/>
      </c>
    </row>
    <row r="28" spans="1:8" ht="16.149999999999999" customHeight="1" x14ac:dyDescent="0.35">
      <c r="A28" s="149" t="s">
        <v>168</v>
      </c>
      <c r="B28" s="145"/>
      <c r="C28" s="145"/>
      <c r="D28" s="150">
        <v>1</v>
      </c>
      <c r="E28" s="147"/>
      <c r="F28" s="190"/>
      <c r="G28" s="229"/>
      <c r="H28" s="133" t="str">
        <f t="shared" ca="1" si="0"/>
        <v/>
      </c>
    </row>
    <row r="29" spans="1:8" x14ac:dyDescent="0.35">
      <c r="A29" s="156" t="s">
        <v>117</v>
      </c>
      <c r="B29" s="144">
        <v>1</v>
      </c>
      <c r="C29" s="145"/>
      <c r="D29" s="146"/>
      <c r="E29" s="147"/>
      <c r="F29" s="190"/>
      <c r="G29" s="229"/>
      <c r="H29" s="133" t="str">
        <f t="shared" ca="1" si="0"/>
        <v/>
      </c>
    </row>
    <row r="30" spans="1:8" x14ac:dyDescent="0.35">
      <c r="A30" s="283"/>
      <c r="B30" s="285"/>
      <c r="C30" s="265"/>
      <c r="D30" s="265"/>
      <c r="E30" s="147"/>
      <c r="F30" s="347"/>
      <c r="G30" s="348"/>
      <c r="H30" s="241" t="str">
        <f t="shared" ca="1" si="0"/>
        <v/>
      </c>
    </row>
    <row r="31" spans="1:8" x14ac:dyDescent="0.35">
      <c r="A31" s="260" t="s">
        <v>3</v>
      </c>
      <c r="B31" s="263">
        <v>1</v>
      </c>
      <c r="C31" s="266"/>
      <c r="D31" s="266"/>
      <c r="E31" s="147"/>
      <c r="F31" s="349"/>
      <c r="G31" s="350"/>
      <c r="H31" s="242" t="str">
        <f t="shared" ca="1" si="0"/>
        <v/>
      </c>
    </row>
    <row r="32" spans="1:8" x14ac:dyDescent="0.35">
      <c r="A32" s="284"/>
      <c r="B32" s="286"/>
      <c r="C32" s="267"/>
      <c r="D32" s="267"/>
      <c r="E32" s="147"/>
      <c r="F32" s="225"/>
      <c r="G32" s="226"/>
      <c r="H32" s="129" t="str">
        <f t="shared" ca="1" si="0"/>
        <v/>
      </c>
    </row>
    <row r="33" spans="1:8" x14ac:dyDescent="0.35">
      <c r="A33" s="160" t="s">
        <v>300</v>
      </c>
      <c r="B33" s="145"/>
      <c r="C33" s="161">
        <v>1</v>
      </c>
      <c r="D33" s="146"/>
      <c r="E33" s="147"/>
      <c r="F33" s="190"/>
      <c r="G33" s="229"/>
      <c r="H33" s="133" t="str">
        <f t="shared" ca="1" si="0"/>
        <v/>
      </c>
    </row>
    <row r="34" spans="1:8" ht="18.75" customHeight="1" x14ac:dyDescent="0.35">
      <c r="A34" s="143" t="s">
        <v>154</v>
      </c>
      <c r="B34" s="144">
        <v>1</v>
      </c>
      <c r="C34" s="145"/>
      <c r="D34" s="146"/>
      <c r="E34" s="147"/>
      <c r="F34" s="195"/>
      <c r="G34" s="231"/>
      <c r="H34" s="131" t="str">
        <f t="shared" ca="1" si="0"/>
        <v/>
      </c>
    </row>
    <row r="35" spans="1:8" ht="16.149999999999999" customHeight="1" x14ac:dyDescent="0.35">
      <c r="A35" s="149" t="s">
        <v>235</v>
      </c>
      <c r="B35" s="145"/>
      <c r="C35" s="145"/>
      <c r="D35" s="150">
        <v>1</v>
      </c>
      <c r="E35" s="147"/>
      <c r="F35" s="190"/>
      <c r="G35" s="229"/>
      <c r="H35" s="133" t="str">
        <f t="shared" ca="1" si="0"/>
        <v/>
      </c>
    </row>
    <row r="36" spans="1:8" x14ac:dyDescent="0.35">
      <c r="A36" s="156" t="s">
        <v>251</v>
      </c>
      <c r="B36" s="144">
        <v>1</v>
      </c>
      <c r="C36" s="145"/>
      <c r="D36" s="146"/>
      <c r="E36" s="147"/>
      <c r="F36" s="195"/>
      <c r="G36" s="231"/>
      <c r="H36" s="131" t="str">
        <f t="shared" ca="1" si="0"/>
        <v/>
      </c>
    </row>
    <row r="37" spans="1:8" x14ac:dyDescent="0.35">
      <c r="A37" s="143" t="s">
        <v>275</v>
      </c>
      <c r="B37" s="144">
        <v>1</v>
      </c>
      <c r="C37" s="145"/>
      <c r="D37" s="146"/>
      <c r="E37" s="147"/>
      <c r="F37" s="195"/>
      <c r="G37" s="231"/>
      <c r="H37" s="131" t="str">
        <f t="shared" ca="1" si="0"/>
        <v/>
      </c>
    </row>
    <row r="38" spans="1:8" x14ac:dyDescent="0.35">
      <c r="A38" s="149" t="s">
        <v>160</v>
      </c>
      <c r="B38" s="145"/>
      <c r="C38" s="145"/>
      <c r="D38" s="150">
        <v>1</v>
      </c>
      <c r="E38" s="147"/>
      <c r="F38" s="190"/>
      <c r="G38" s="229"/>
      <c r="H38" s="133" t="str">
        <f t="shared" ca="1" si="0"/>
        <v/>
      </c>
    </row>
    <row r="39" spans="1:8" x14ac:dyDescent="0.35">
      <c r="A39" s="162" t="s">
        <v>60</v>
      </c>
      <c r="B39" s="144">
        <v>1</v>
      </c>
      <c r="C39" s="145"/>
      <c r="D39" s="146"/>
      <c r="E39" s="147"/>
      <c r="F39" s="190"/>
      <c r="G39" s="229"/>
      <c r="H39" s="133" t="str">
        <f t="shared" ca="1" si="0"/>
        <v/>
      </c>
    </row>
    <row r="40" spans="1:8" ht="16.5" customHeight="1" x14ac:dyDescent="0.35">
      <c r="A40" s="149" t="s">
        <v>98</v>
      </c>
      <c r="B40" s="145"/>
      <c r="C40" s="145"/>
      <c r="D40" s="150">
        <v>1</v>
      </c>
      <c r="E40" s="147"/>
      <c r="F40" s="190"/>
      <c r="G40" s="229"/>
      <c r="H40" s="133" t="str">
        <f t="shared" ca="1" si="0"/>
        <v/>
      </c>
    </row>
    <row r="41" spans="1:8" x14ac:dyDescent="0.35">
      <c r="A41" s="160" t="s">
        <v>298</v>
      </c>
      <c r="B41" s="145"/>
      <c r="C41" s="161">
        <v>1</v>
      </c>
      <c r="D41" s="146"/>
      <c r="E41" s="147"/>
      <c r="F41" s="190"/>
      <c r="G41" s="229"/>
      <c r="H41" s="133" t="str">
        <f t="shared" ca="1" si="0"/>
        <v/>
      </c>
    </row>
    <row r="42" spans="1:8" x14ac:dyDescent="0.35">
      <c r="A42" s="162" t="s">
        <v>122</v>
      </c>
      <c r="B42" s="144">
        <v>1</v>
      </c>
      <c r="C42" s="145"/>
      <c r="D42" s="146"/>
      <c r="E42" s="147"/>
      <c r="F42" s="190"/>
      <c r="G42" s="229"/>
      <c r="H42" s="133" t="str">
        <f t="shared" ca="1" si="0"/>
        <v/>
      </c>
    </row>
    <row r="43" spans="1:8" ht="19.5" customHeight="1" x14ac:dyDescent="0.35">
      <c r="A43" s="163" t="s">
        <v>6</v>
      </c>
      <c r="B43" s="144">
        <v>1</v>
      </c>
      <c r="C43" s="145"/>
      <c r="D43" s="146"/>
      <c r="E43" s="147"/>
      <c r="F43" s="190"/>
      <c r="G43" s="229"/>
      <c r="H43" s="133" t="str">
        <f t="shared" ca="1" si="0"/>
        <v/>
      </c>
    </row>
    <row r="44" spans="1:8" ht="23.5" customHeight="1" x14ac:dyDescent="0.35">
      <c r="A44" s="165" t="s">
        <v>24</v>
      </c>
      <c r="B44" s="144">
        <v>1</v>
      </c>
      <c r="C44" s="145"/>
      <c r="D44" s="146"/>
      <c r="E44" s="147"/>
      <c r="F44" s="190"/>
      <c r="G44" s="229"/>
      <c r="H44" s="133" t="str">
        <f t="shared" ca="1" si="0"/>
        <v/>
      </c>
    </row>
    <row r="45" spans="1:8" ht="21.75" customHeight="1" x14ac:dyDescent="0.35">
      <c r="A45" s="143" t="s">
        <v>5</v>
      </c>
      <c r="B45" s="144">
        <v>1</v>
      </c>
      <c r="C45" s="145"/>
      <c r="D45" s="146"/>
      <c r="E45" s="147"/>
      <c r="F45" s="190"/>
      <c r="G45" s="229"/>
      <c r="H45" s="133" t="str">
        <f t="shared" ca="1" si="0"/>
        <v/>
      </c>
    </row>
    <row r="46" spans="1:8" ht="16.149999999999999" customHeight="1" x14ac:dyDescent="0.35">
      <c r="A46" s="149" t="s">
        <v>277</v>
      </c>
      <c r="B46" s="145"/>
      <c r="C46" s="145"/>
      <c r="D46" s="150">
        <v>1</v>
      </c>
      <c r="E46" s="147"/>
      <c r="F46" s="190"/>
      <c r="G46" s="229"/>
      <c r="H46" s="133" t="str">
        <f t="shared" ca="1" si="0"/>
        <v/>
      </c>
    </row>
    <row r="47" spans="1:8" ht="20.65" customHeight="1" x14ac:dyDescent="0.35">
      <c r="A47" s="143" t="s">
        <v>27</v>
      </c>
      <c r="B47" s="144">
        <v>1</v>
      </c>
      <c r="C47" s="145"/>
      <c r="D47" s="146"/>
      <c r="E47" s="147"/>
      <c r="F47" s="190"/>
      <c r="G47" s="229"/>
      <c r="H47" s="133" t="str">
        <f t="shared" ca="1" si="0"/>
        <v/>
      </c>
    </row>
    <row r="48" spans="1:8" x14ac:dyDescent="0.35">
      <c r="A48" s="166" t="s">
        <v>208</v>
      </c>
      <c r="B48" s="144">
        <v>1</v>
      </c>
      <c r="C48" s="145"/>
      <c r="D48" s="146"/>
      <c r="E48" s="147"/>
      <c r="F48" s="195"/>
      <c r="G48" s="231"/>
      <c r="H48" s="131" t="str">
        <f t="shared" ca="1" si="0"/>
        <v/>
      </c>
    </row>
    <row r="49" spans="1:8" x14ac:dyDescent="0.35">
      <c r="A49" s="166" t="s">
        <v>147</v>
      </c>
      <c r="B49" s="144">
        <v>1</v>
      </c>
      <c r="C49" s="145"/>
      <c r="D49" s="146"/>
      <c r="E49" s="147"/>
      <c r="F49" s="195"/>
      <c r="G49" s="231"/>
      <c r="H49" s="131" t="str">
        <f t="shared" ca="1" si="0"/>
        <v/>
      </c>
    </row>
    <row r="50" spans="1:8" x14ac:dyDescent="0.35">
      <c r="A50" s="149" t="s">
        <v>26</v>
      </c>
      <c r="B50" s="145"/>
      <c r="C50" s="145"/>
      <c r="D50" s="150">
        <v>1</v>
      </c>
      <c r="E50" s="147"/>
      <c r="F50" s="190"/>
      <c r="G50" s="229"/>
      <c r="H50" s="133" t="str">
        <f t="shared" ca="1" si="0"/>
        <v/>
      </c>
    </row>
    <row r="51" spans="1:8" x14ac:dyDescent="0.35">
      <c r="A51" s="160" t="s">
        <v>350</v>
      </c>
      <c r="B51" s="145"/>
      <c r="C51" s="161">
        <v>1</v>
      </c>
      <c r="D51" s="146"/>
      <c r="E51" s="147"/>
      <c r="F51" s="190"/>
      <c r="G51" s="229"/>
      <c r="H51" s="133" t="str">
        <f t="shared" ca="1" si="0"/>
        <v/>
      </c>
    </row>
    <row r="52" spans="1:8" ht="20.25" customHeight="1" x14ac:dyDescent="0.35">
      <c r="A52" s="154" t="s">
        <v>194</v>
      </c>
      <c r="B52" s="145"/>
      <c r="C52" s="145"/>
      <c r="D52" s="150">
        <v>1</v>
      </c>
      <c r="E52" s="147"/>
      <c r="F52" s="190"/>
      <c r="G52" s="229"/>
      <c r="H52" s="133" t="str">
        <f t="shared" ca="1" si="0"/>
        <v/>
      </c>
    </row>
    <row r="53" spans="1:8" x14ac:dyDescent="0.35">
      <c r="A53" s="143" t="s">
        <v>118</v>
      </c>
      <c r="B53" s="144">
        <v>1</v>
      </c>
      <c r="C53" s="145"/>
      <c r="D53" s="146"/>
      <c r="E53" s="147"/>
      <c r="F53" s="190"/>
      <c r="G53" s="229"/>
      <c r="H53" s="133" t="str">
        <f t="shared" ca="1" si="0"/>
        <v/>
      </c>
    </row>
    <row r="54" spans="1:8" x14ac:dyDescent="0.35">
      <c r="A54" s="153" t="s">
        <v>165</v>
      </c>
      <c r="B54" s="144">
        <v>1</v>
      </c>
      <c r="C54" s="145"/>
      <c r="D54" s="146"/>
      <c r="E54" s="147"/>
      <c r="F54" s="195"/>
      <c r="G54" s="231"/>
      <c r="H54" s="131" t="str">
        <f t="shared" ca="1" si="0"/>
        <v/>
      </c>
    </row>
    <row r="55" spans="1:8" x14ac:dyDescent="0.35">
      <c r="A55" s="149" t="s">
        <v>234</v>
      </c>
      <c r="B55" s="145"/>
      <c r="C55" s="145"/>
      <c r="D55" s="150">
        <v>1</v>
      </c>
      <c r="E55" s="147"/>
      <c r="F55" s="190"/>
      <c r="G55" s="229"/>
      <c r="H55" s="133" t="str">
        <f t="shared" ca="1" si="0"/>
        <v/>
      </c>
    </row>
    <row r="56" spans="1:8" ht="16.149999999999999" customHeight="1" x14ac:dyDescent="0.35">
      <c r="A56" s="168" t="s">
        <v>25</v>
      </c>
      <c r="B56" s="145"/>
      <c r="C56" s="145"/>
      <c r="D56" s="146"/>
      <c r="E56" s="169">
        <v>1</v>
      </c>
      <c r="F56" s="190"/>
      <c r="G56" s="229"/>
      <c r="H56" s="133" t="str">
        <f t="shared" ca="1" si="0"/>
        <v/>
      </c>
    </row>
    <row r="57" spans="1:8" ht="16.149999999999999" customHeight="1" x14ac:dyDescent="0.35">
      <c r="A57" s="149" t="s">
        <v>256</v>
      </c>
      <c r="B57" s="145"/>
      <c r="C57" s="145"/>
      <c r="D57" s="150">
        <v>1</v>
      </c>
      <c r="E57" s="147"/>
      <c r="F57" s="190"/>
      <c r="G57" s="229"/>
      <c r="H57" s="133" t="str">
        <f t="shared" ca="1" si="0"/>
        <v/>
      </c>
    </row>
    <row r="58" spans="1:8" x14ac:dyDescent="0.35">
      <c r="A58" s="143" t="s">
        <v>74</v>
      </c>
      <c r="B58" s="144">
        <v>1</v>
      </c>
      <c r="C58" s="145"/>
      <c r="D58" s="146"/>
      <c r="E58" s="147"/>
      <c r="F58" s="190"/>
      <c r="G58" s="229"/>
      <c r="H58" s="133" t="str">
        <f t="shared" ca="1" si="0"/>
        <v/>
      </c>
    </row>
    <row r="59" spans="1:8" ht="16.149999999999999" customHeight="1" x14ac:dyDescent="0.35">
      <c r="A59" s="170" t="s">
        <v>119</v>
      </c>
      <c r="B59" s="144">
        <v>1</v>
      </c>
      <c r="C59" s="145"/>
      <c r="D59" s="146"/>
      <c r="E59" s="147"/>
      <c r="F59" s="190"/>
      <c r="G59" s="229"/>
      <c r="H59" s="133" t="str">
        <f t="shared" ca="1" si="0"/>
        <v/>
      </c>
    </row>
    <row r="60" spans="1:8" x14ac:dyDescent="0.35">
      <c r="A60" s="149" t="s">
        <v>210</v>
      </c>
      <c r="B60" s="145"/>
      <c r="C60" s="145"/>
      <c r="D60" s="150">
        <v>1</v>
      </c>
      <c r="E60" s="147"/>
      <c r="F60" s="190"/>
      <c r="G60" s="229"/>
      <c r="H60" s="133" t="str">
        <f t="shared" ca="1" si="0"/>
        <v/>
      </c>
    </row>
    <row r="61" spans="1:8" x14ac:dyDescent="0.35">
      <c r="A61" s="143" t="s">
        <v>264</v>
      </c>
      <c r="B61" s="144">
        <v>1</v>
      </c>
      <c r="C61" s="145"/>
      <c r="D61" s="146"/>
      <c r="E61" s="147"/>
      <c r="F61" s="195"/>
      <c r="G61" s="231"/>
      <c r="H61" s="131" t="str">
        <f t="shared" ca="1" si="0"/>
        <v/>
      </c>
    </row>
    <row r="62" spans="1:8" x14ac:dyDescent="0.35">
      <c r="A62" s="149" t="s">
        <v>269</v>
      </c>
      <c r="B62" s="145"/>
      <c r="C62" s="145"/>
      <c r="D62" s="150">
        <v>1</v>
      </c>
      <c r="E62" s="147"/>
      <c r="F62" s="190"/>
      <c r="G62" s="229"/>
      <c r="H62" s="133" t="str">
        <f t="shared" ca="1" si="0"/>
        <v/>
      </c>
    </row>
    <row r="63" spans="1:8" ht="17.649999999999999" customHeight="1" x14ac:dyDescent="0.35">
      <c r="A63" s="143" t="s">
        <v>197</v>
      </c>
      <c r="B63" s="144">
        <v>1</v>
      </c>
      <c r="C63" s="145"/>
      <c r="D63" s="146"/>
      <c r="E63" s="147"/>
      <c r="F63" s="190"/>
      <c r="G63" s="229"/>
      <c r="H63" s="133" t="str">
        <f t="shared" ca="1" si="0"/>
        <v/>
      </c>
    </row>
    <row r="64" spans="1:8" x14ac:dyDescent="0.35">
      <c r="A64" s="143" t="s">
        <v>89</v>
      </c>
      <c r="B64" s="144">
        <v>1</v>
      </c>
      <c r="C64" s="145"/>
      <c r="D64" s="146"/>
      <c r="E64" s="147"/>
      <c r="F64" s="190"/>
      <c r="G64" s="229"/>
      <c r="H64" s="133" t="str">
        <f t="shared" ca="1" si="0"/>
        <v/>
      </c>
    </row>
    <row r="65" spans="1:8" x14ac:dyDescent="0.35">
      <c r="A65" s="143" t="s">
        <v>29</v>
      </c>
      <c r="B65" s="144">
        <v>1</v>
      </c>
      <c r="C65" s="145"/>
      <c r="D65" s="146"/>
      <c r="E65" s="147"/>
      <c r="F65" s="190"/>
      <c r="G65" s="229"/>
      <c r="H65" s="133" t="str">
        <f t="shared" ca="1" si="0"/>
        <v/>
      </c>
    </row>
    <row r="66" spans="1:8" x14ac:dyDescent="0.35">
      <c r="A66" s="160" t="s">
        <v>295</v>
      </c>
      <c r="B66" s="145"/>
      <c r="C66" s="161">
        <v>1</v>
      </c>
      <c r="D66" s="146"/>
      <c r="E66" s="147"/>
      <c r="F66" s="190"/>
      <c r="G66" s="229"/>
      <c r="H66" s="133" t="str">
        <f t="shared" ca="1" si="0"/>
        <v/>
      </c>
    </row>
    <row r="67" spans="1:8" x14ac:dyDescent="0.35">
      <c r="A67" s="172" t="s">
        <v>32</v>
      </c>
      <c r="B67" s="145">
        <v>1</v>
      </c>
      <c r="C67" s="145"/>
      <c r="D67" s="146"/>
      <c r="E67" s="147"/>
      <c r="F67" s="195"/>
      <c r="G67" s="231"/>
      <c r="H67" s="131" t="str">
        <f t="shared" ca="1" si="0"/>
        <v/>
      </c>
    </row>
    <row r="68" spans="1:8" x14ac:dyDescent="0.35">
      <c r="A68" s="143" t="s">
        <v>242</v>
      </c>
      <c r="B68" s="144">
        <v>1</v>
      </c>
      <c r="C68" s="145"/>
      <c r="D68" s="146"/>
      <c r="E68" s="147"/>
      <c r="F68" s="195"/>
      <c r="G68" s="231"/>
      <c r="H68" s="131" t="str">
        <f t="shared" ref="H68:H89" ca="1" si="1">IF(G68&lt;&gt;"",IF(G68&gt;TODAY()-31, 0, 1),"")</f>
        <v/>
      </c>
    </row>
    <row r="69" spans="1:8" x14ac:dyDescent="0.35">
      <c r="A69" s="149" t="s">
        <v>302</v>
      </c>
      <c r="B69" s="145"/>
      <c r="C69" s="145"/>
      <c r="D69" s="150">
        <v>1</v>
      </c>
      <c r="E69" s="147"/>
      <c r="F69" s="195"/>
      <c r="G69" s="231"/>
      <c r="H69" s="131" t="str">
        <f t="shared" ca="1" si="1"/>
        <v/>
      </c>
    </row>
    <row r="70" spans="1:8" ht="24.65" customHeight="1" x14ac:dyDescent="0.35">
      <c r="A70" s="143" t="s">
        <v>352</v>
      </c>
      <c r="B70" s="144">
        <v>1</v>
      </c>
      <c r="C70" s="145"/>
      <c r="D70" s="146"/>
      <c r="E70" s="147"/>
      <c r="F70" s="195"/>
      <c r="G70" s="231"/>
      <c r="H70" s="131" t="str">
        <f t="shared" ca="1" si="1"/>
        <v/>
      </c>
    </row>
    <row r="71" spans="1:8" x14ac:dyDescent="0.35">
      <c r="A71" s="173" t="s">
        <v>200</v>
      </c>
      <c r="B71" s="145"/>
      <c r="C71" s="145"/>
      <c r="D71" s="150">
        <v>1</v>
      </c>
      <c r="E71" s="147"/>
      <c r="F71" s="195"/>
      <c r="G71" s="231"/>
      <c r="H71" s="131" t="str">
        <f t="shared" ca="1" si="1"/>
        <v/>
      </c>
    </row>
    <row r="72" spans="1:8" x14ac:dyDescent="0.35">
      <c r="A72" s="149" t="s">
        <v>285</v>
      </c>
      <c r="B72" s="145"/>
      <c r="C72" s="145"/>
      <c r="D72" s="150">
        <v>1</v>
      </c>
      <c r="E72" s="147"/>
      <c r="F72" s="195"/>
      <c r="G72" s="231"/>
      <c r="H72" s="131" t="str">
        <f t="shared" ca="1" si="1"/>
        <v/>
      </c>
    </row>
    <row r="73" spans="1:8" x14ac:dyDescent="0.35">
      <c r="A73" s="143" t="s">
        <v>290</v>
      </c>
      <c r="B73" s="144">
        <v>1</v>
      </c>
      <c r="C73" s="145"/>
      <c r="D73" s="146"/>
      <c r="E73" s="147"/>
      <c r="F73" s="195"/>
      <c r="G73" s="231"/>
      <c r="H73" s="131" t="str">
        <f t="shared" ca="1" si="1"/>
        <v/>
      </c>
    </row>
    <row r="74" spans="1:8" x14ac:dyDescent="0.35">
      <c r="A74" s="173" t="s">
        <v>129</v>
      </c>
      <c r="B74" s="145"/>
      <c r="C74" s="145"/>
      <c r="D74" s="150">
        <v>1</v>
      </c>
      <c r="E74" s="147"/>
      <c r="F74" s="195"/>
      <c r="G74" s="231"/>
      <c r="H74" s="131" t="str">
        <f t="shared" ca="1" si="1"/>
        <v/>
      </c>
    </row>
    <row r="75" spans="1:8" x14ac:dyDescent="0.35">
      <c r="A75" s="174" t="s">
        <v>131</v>
      </c>
      <c r="B75" s="144">
        <v>1</v>
      </c>
      <c r="C75" s="145"/>
      <c r="D75" s="146"/>
      <c r="E75" s="147"/>
      <c r="F75" s="195"/>
      <c r="G75" s="231"/>
      <c r="H75" s="131" t="str">
        <f t="shared" ca="1" si="1"/>
        <v/>
      </c>
    </row>
    <row r="76" spans="1:8" x14ac:dyDescent="0.35">
      <c r="A76" s="175" t="s">
        <v>28</v>
      </c>
      <c r="B76" s="145"/>
      <c r="C76" s="145"/>
      <c r="D76" s="150">
        <v>1</v>
      </c>
      <c r="E76" s="147"/>
      <c r="F76" s="190"/>
      <c r="G76" s="229"/>
      <c r="H76" s="133" t="str">
        <f t="shared" ca="1" si="1"/>
        <v/>
      </c>
    </row>
    <row r="77" spans="1:8" x14ac:dyDescent="0.35">
      <c r="A77" s="149" t="s">
        <v>171</v>
      </c>
      <c r="B77" s="145"/>
      <c r="C77" s="145"/>
      <c r="D77" s="150">
        <v>1</v>
      </c>
      <c r="E77" s="147"/>
      <c r="F77" s="190"/>
      <c r="G77" s="229"/>
      <c r="H77" s="133" t="str">
        <f t="shared" ca="1" si="1"/>
        <v/>
      </c>
    </row>
    <row r="78" spans="1:8" ht="17.25" customHeight="1" x14ac:dyDescent="0.35">
      <c r="A78" s="143" t="s">
        <v>146</v>
      </c>
      <c r="B78" s="144">
        <v>1</v>
      </c>
      <c r="C78" s="145"/>
      <c r="D78" s="146"/>
      <c r="E78" s="147"/>
      <c r="F78" s="195"/>
      <c r="G78" s="231"/>
      <c r="H78" s="131" t="str">
        <f t="shared" ca="1" si="1"/>
        <v/>
      </c>
    </row>
    <row r="79" spans="1:8" ht="19.149999999999999" customHeight="1" x14ac:dyDescent="0.35">
      <c r="A79" s="143" t="s">
        <v>30</v>
      </c>
      <c r="B79" s="144">
        <v>1</v>
      </c>
      <c r="C79" s="145"/>
      <c r="D79" s="146"/>
      <c r="E79" s="147"/>
      <c r="F79" s="195"/>
      <c r="G79" s="231"/>
      <c r="H79" s="131" t="str">
        <f t="shared" ca="1" si="1"/>
        <v/>
      </c>
    </row>
    <row r="80" spans="1:8" ht="19.149999999999999" customHeight="1" x14ac:dyDescent="0.35">
      <c r="A80" s="143" t="s">
        <v>272</v>
      </c>
      <c r="B80" s="144">
        <v>1</v>
      </c>
      <c r="C80" s="145"/>
      <c r="D80" s="146"/>
      <c r="E80" s="147"/>
      <c r="F80" s="195"/>
      <c r="G80" s="231"/>
      <c r="H80" s="131" t="str">
        <f t="shared" ca="1" si="1"/>
        <v/>
      </c>
    </row>
    <row r="81" spans="1:8" x14ac:dyDescent="0.35">
      <c r="A81" s="156" t="s">
        <v>87</v>
      </c>
      <c r="B81" s="144">
        <v>1</v>
      </c>
      <c r="C81" s="145"/>
      <c r="D81" s="146"/>
      <c r="E81" s="147"/>
      <c r="F81" s="195"/>
      <c r="G81" s="231"/>
      <c r="H81" s="131" t="str">
        <f t="shared" ca="1" si="1"/>
        <v/>
      </c>
    </row>
    <row r="82" spans="1:8" ht="24.4" customHeight="1" x14ac:dyDescent="0.35">
      <c r="A82" s="162" t="s">
        <v>61</v>
      </c>
      <c r="B82" s="144">
        <v>1</v>
      </c>
      <c r="C82" s="145"/>
      <c r="D82" s="146"/>
      <c r="E82" s="147"/>
      <c r="F82" s="195"/>
      <c r="G82" s="231"/>
      <c r="H82" s="131" t="str">
        <f t="shared" ca="1" si="1"/>
        <v/>
      </c>
    </row>
    <row r="83" spans="1:8" ht="23.5" customHeight="1" x14ac:dyDescent="0.35">
      <c r="A83" s="172" t="s">
        <v>148</v>
      </c>
      <c r="B83" s="145">
        <v>1</v>
      </c>
      <c r="C83" s="145"/>
      <c r="D83" s="146"/>
      <c r="E83" s="147"/>
      <c r="F83" s="195"/>
      <c r="G83" s="231"/>
      <c r="H83" s="131" t="str">
        <f t="shared" ca="1" si="1"/>
        <v/>
      </c>
    </row>
    <row r="84" spans="1:8" x14ac:dyDescent="0.35">
      <c r="A84" s="149" t="s">
        <v>265</v>
      </c>
      <c r="B84" s="145"/>
      <c r="C84" s="145"/>
      <c r="D84" s="150">
        <v>1</v>
      </c>
      <c r="E84" s="147"/>
      <c r="F84" s="190"/>
      <c r="G84" s="229"/>
      <c r="H84" s="133" t="str">
        <f t="shared" ca="1" si="1"/>
        <v/>
      </c>
    </row>
    <row r="85" spans="1:8" x14ac:dyDescent="0.35">
      <c r="A85" s="149" t="s">
        <v>254</v>
      </c>
      <c r="B85" s="145"/>
      <c r="C85" s="145"/>
      <c r="D85" s="150">
        <v>1</v>
      </c>
      <c r="E85" s="147"/>
      <c r="F85" s="195"/>
      <c r="G85" s="231"/>
      <c r="H85" s="131" t="str">
        <f t="shared" ca="1" si="1"/>
        <v/>
      </c>
    </row>
    <row r="86" spans="1:8" x14ac:dyDescent="0.35">
      <c r="A86" s="149" t="s">
        <v>172</v>
      </c>
      <c r="B86" s="145"/>
      <c r="C86" s="145"/>
      <c r="D86" s="150">
        <v>1</v>
      </c>
      <c r="E86" s="147"/>
      <c r="F86" s="190"/>
      <c r="G86" s="229"/>
      <c r="H86" s="133" t="str">
        <f t="shared" ca="1" si="1"/>
        <v/>
      </c>
    </row>
    <row r="87" spans="1:8" x14ac:dyDescent="0.35">
      <c r="A87" s="143" t="s">
        <v>260</v>
      </c>
      <c r="B87" s="144">
        <v>1</v>
      </c>
      <c r="C87" s="145"/>
      <c r="D87" s="146"/>
      <c r="E87" s="147"/>
      <c r="F87" s="190"/>
      <c r="G87" s="229"/>
      <c r="H87" s="133" t="str">
        <f t="shared" ca="1" si="1"/>
        <v/>
      </c>
    </row>
    <row r="88" spans="1:8" ht="19.5" customHeight="1" x14ac:dyDescent="0.35">
      <c r="A88" s="156" t="s">
        <v>64</v>
      </c>
      <c r="B88" s="144">
        <v>1</v>
      </c>
      <c r="C88" s="145"/>
      <c r="D88" s="146"/>
      <c r="E88" s="147"/>
      <c r="F88" s="195"/>
      <c r="G88" s="231"/>
      <c r="H88" s="131" t="str">
        <f t="shared" ca="1" si="1"/>
        <v/>
      </c>
    </row>
    <row r="89" spans="1:8" ht="19.5" customHeight="1" thickBot="1" x14ac:dyDescent="0.4">
      <c r="A89" s="176" t="s">
        <v>236</v>
      </c>
      <c r="B89" s="177">
        <v>1</v>
      </c>
      <c r="C89" s="178"/>
      <c r="D89" s="179"/>
      <c r="E89" s="180"/>
      <c r="F89" s="351"/>
      <c r="G89" s="239"/>
      <c r="H89" s="243" t="str">
        <f t="shared" ca="1" si="1"/>
        <v/>
      </c>
    </row>
    <row r="90" spans="1:8" ht="12.5" thickTop="1" thickBot="1" x14ac:dyDescent="0.4">
      <c r="B90" s="386">
        <f>B91+D91+C91+E91</f>
        <v>85</v>
      </c>
      <c r="C90" s="387"/>
      <c r="D90" s="387"/>
      <c r="E90" s="388"/>
    </row>
    <row r="91" spans="1:8" ht="12.5" thickTop="1" thickBot="1" x14ac:dyDescent="0.4">
      <c r="A91" s="182"/>
      <c r="B91" s="183">
        <f>SUM(B3:B89)</f>
        <v>51</v>
      </c>
      <c r="C91" s="183">
        <f>SUM(C3:C89)</f>
        <v>5</v>
      </c>
      <c r="D91" s="183">
        <f>SUM(D3:D89)</f>
        <v>28</v>
      </c>
      <c r="E91" s="183">
        <f>SUM(E3:E89)</f>
        <v>1</v>
      </c>
      <c r="F91" s="184"/>
      <c r="G91" s="184"/>
      <c r="H91" s="184"/>
    </row>
    <row r="92" spans="1:8" ht="12" thickTop="1" x14ac:dyDescent="0.35"/>
  </sheetData>
  <mergeCells count="1">
    <mergeCell ref="B90:E90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E179E2EF-9EF4-427D-A23F-6AB0EDD4CBA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H3:H89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3BE325-5FF9-45CD-98AC-D808C6A38288}">
  <sheetPr codeName="Feuil4">
    <outlinePr applyStyles="1" summaryBelow="0"/>
  </sheetPr>
  <dimension ref="A1:P92"/>
  <sheetViews>
    <sheetView zoomScale="85" zoomScaleNormal="85" zoomScalePageLayoutView="125" workbookViewId="0">
      <pane xSplit="1" topLeftCell="B1" activePane="topRight" state="frozen"/>
      <selection pane="topRight" activeCell="L4" sqref="L4"/>
    </sheetView>
  </sheetViews>
  <sheetFormatPr baseColWidth="10" defaultColWidth="10.81640625" defaultRowHeight="11.5" x14ac:dyDescent="0.35"/>
  <cols>
    <col min="1" max="1" width="26" style="135" customWidth="1"/>
    <col min="2" max="2" width="5.1796875" style="135" customWidth="1"/>
    <col min="3" max="4" width="5.7265625" style="135" customWidth="1"/>
    <col min="5" max="5" width="5.26953125" style="135" customWidth="1"/>
    <col min="6" max="6" width="9" style="135" customWidth="1"/>
    <col min="7" max="7" width="10.26953125" style="135" customWidth="1"/>
    <col min="8" max="8" width="15.453125" style="135" customWidth="1"/>
    <col min="9" max="9" width="12" style="135" customWidth="1"/>
    <col min="10" max="10" width="13.1796875" style="135" customWidth="1"/>
    <col min="11" max="11" width="12.7265625" style="135" customWidth="1"/>
    <col min="12" max="12" width="10" style="135" customWidth="1"/>
    <col min="13" max="15" width="14.453125" style="135" customWidth="1"/>
    <col min="16" max="16" width="31.54296875" style="135" bestFit="1" customWidth="1"/>
    <col min="17" max="17" width="12.7265625" style="135" customWidth="1"/>
    <col min="18" max="16384" width="10.81640625" style="135"/>
  </cols>
  <sheetData>
    <row r="1" spans="1:16" ht="15" customHeight="1" thickTop="1" thickBot="1" x14ac:dyDescent="0.3">
      <c r="A1" s="390" t="s">
        <v>408</v>
      </c>
      <c r="B1" s="304" t="s">
        <v>23</v>
      </c>
      <c r="C1" s="306" t="s">
        <v>296</v>
      </c>
      <c r="D1" s="308" t="s">
        <v>157</v>
      </c>
      <c r="E1" s="310" t="s">
        <v>356</v>
      </c>
      <c r="F1" s="389" t="s">
        <v>412</v>
      </c>
      <c r="G1" s="389"/>
      <c r="H1" s="363"/>
      <c r="I1" s="364"/>
      <c r="J1" s="364"/>
      <c r="K1" s="364" t="s">
        <v>406</v>
      </c>
      <c r="L1" s="364"/>
      <c r="M1" s="364"/>
      <c r="N1" s="364"/>
      <c r="O1" s="364"/>
      <c r="P1" s="365"/>
    </row>
    <row r="2" spans="1:16" ht="40.5" customHeight="1" thickTop="1" thickBot="1" x14ac:dyDescent="0.4">
      <c r="A2" s="391"/>
      <c r="B2" s="305"/>
      <c r="C2" s="307"/>
      <c r="D2" s="309"/>
      <c r="E2" s="311"/>
      <c r="F2" s="136" t="s">
        <v>43</v>
      </c>
      <c r="G2" s="223" t="s">
        <v>10</v>
      </c>
      <c r="H2" s="136" t="s">
        <v>401</v>
      </c>
      <c r="I2" s="136" t="s">
        <v>388</v>
      </c>
      <c r="J2" s="136" t="s">
        <v>414</v>
      </c>
      <c r="K2" s="136" t="s">
        <v>389</v>
      </c>
      <c r="L2" s="136" t="s">
        <v>44</v>
      </c>
      <c r="M2" s="136" t="s">
        <v>392</v>
      </c>
      <c r="N2" s="136" t="s">
        <v>391</v>
      </c>
      <c r="O2" s="136" t="s">
        <v>413</v>
      </c>
      <c r="P2" s="136" t="s">
        <v>393</v>
      </c>
    </row>
    <row r="3" spans="1:16" ht="12" thickTop="1" x14ac:dyDescent="0.35">
      <c r="A3" s="137" t="s">
        <v>239</v>
      </c>
      <c r="B3" s="138">
        <v>1</v>
      </c>
      <c r="C3" s="139"/>
      <c r="D3" s="140"/>
      <c r="E3" s="141"/>
      <c r="F3" s="187" t="s">
        <v>45</v>
      </c>
      <c r="G3" s="224" t="s">
        <v>20</v>
      </c>
      <c r="H3" s="225">
        <v>43255</v>
      </c>
      <c r="I3" s="226">
        <v>43599</v>
      </c>
      <c r="J3" s="352">
        <f t="shared" ref="J3:J34" ca="1" si="0">IF(H3&lt;&gt;"",IF(AND(TODAY()&gt;H3+90,K3=""),1,0),"")</f>
        <v>0</v>
      </c>
      <c r="K3" s="226" t="s">
        <v>193</v>
      </c>
      <c r="L3" s="226">
        <v>43376</v>
      </c>
      <c r="M3" s="352" t="str">
        <f ca="1">IF('Suivi Commandes'!G3&lt;&gt;"",IF(AND(TODAY()&gt;'Suivi Commandes'!G3-105,N3="oui"),0,1),"")</f>
        <v/>
      </c>
      <c r="N3" s="226"/>
      <c r="O3" s="352" t="str">
        <f ca="1">IF('Suivi Commandes'!G3&lt;&gt;"",IF(AND(N3="oui",TODAY()&gt;'Suivi Commandes'!G3-90,P3="procédure ok"),0,1),"")</f>
        <v/>
      </c>
      <c r="P3" s="129"/>
    </row>
    <row r="4" spans="1:16" x14ac:dyDescent="0.35">
      <c r="A4" s="143" t="s">
        <v>71</v>
      </c>
      <c r="B4" s="144">
        <v>1</v>
      </c>
      <c r="C4" s="145"/>
      <c r="D4" s="146"/>
      <c r="E4" s="147"/>
      <c r="F4" s="227" t="s">
        <v>45</v>
      </c>
      <c r="G4" s="228" t="s">
        <v>20</v>
      </c>
      <c r="H4" s="190">
        <v>42534</v>
      </c>
      <c r="I4" s="229">
        <v>43465</v>
      </c>
      <c r="J4" s="353">
        <f t="shared" ca="1" si="0"/>
        <v>0</v>
      </c>
      <c r="K4" s="229" t="s">
        <v>189</v>
      </c>
      <c r="L4" s="229">
        <v>42594</v>
      </c>
      <c r="M4" s="353" t="str">
        <f ca="1">IF('Suivi Commandes'!G4&lt;&gt;"",IF(AND(TODAY()&gt;'Suivi Commandes'!G4-105,N4="oui"),0,1),"")</f>
        <v/>
      </c>
      <c r="N4" s="229"/>
      <c r="O4" s="353" t="str">
        <f ca="1">IF('Suivi Commandes'!G4&lt;&gt;"",IF(AND(N4="oui",TODAY()&gt;'Suivi Commandes'!G4-90,P4="procédure ok"),0,1),"")</f>
        <v/>
      </c>
      <c r="P4" s="230" t="s">
        <v>57</v>
      </c>
    </row>
    <row r="5" spans="1:16" ht="16.149999999999999" customHeight="1" x14ac:dyDescent="0.35">
      <c r="A5" s="149" t="s">
        <v>287</v>
      </c>
      <c r="B5" s="145"/>
      <c r="C5" s="145"/>
      <c r="D5" s="150">
        <v>1</v>
      </c>
      <c r="E5" s="147"/>
      <c r="F5" s="231" t="s">
        <v>45</v>
      </c>
      <c r="G5" s="228" t="s">
        <v>20</v>
      </c>
      <c r="H5" s="195">
        <v>43409</v>
      </c>
      <c r="I5" s="231">
        <v>43615</v>
      </c>
      <c r="J5" s="354">
        <f t="shared" ca="1" si="0"/>
        <v>0</v>
      </c>
      <c r="K5" s="231"/>
      <c r="L5" s="231">
        <v>43528</v>
      </c>
      <c r="M5" s="354" t="str">
        <f ca="1">IF('Suivi Commandes'!G5&lt;&gt;"",IF(AND(TODAY()&gt;'Suivi Commandes'!G5-105,N5="oui"),0,1),"")</f>
        <v/>
      </c>
      <c r="N5" s="231"/>
      <c r="O5" s="354" t="str">
        <f ca="1">IF('Suivi Commandes'!G5&lt;&gt;"",IF(AND(N5="oui",TODAY()&gt;'Suivi Commandes'!G5-90,P5="procédure ok"),0,1),"")</f>
        <v/>
      </c>
      <c r="P5" s="232"/>
    </row>
    <row r="6" spans="1:16" ht="16.5" customHeight="1" x14ac:dyDescent="0.35">
      <c r="A6" s="149" t="s">
        <v>162</v>
      </c>
      <c r="B6" s="145"/>
      <c r="C6" s="145"/>
      <c r="D6" s="150">
        <v>1</v>
      </c>
      <c r="E6" s="147"/>
      <c r="F6" s="231" t="s">
        <v>45</v>
      </c>
      <c r="G6" s="228" t="s">
        <v>20</v>
      </c>
      <c r="H6" s="195">
        <v>43073</v>
      </c>
      <c r="I6" s="231">
        <v>43524</v>
      </c>
      <c r="J6" s="354">
        <f t="shared" ca="1" si="0"/>
        <v>0</v>
      </c>
      <c r="K6" s="231" t="s">
        <v>189</v>
      </c>
      <c r="L6" s="231">
        <v>43284</v>
      </c>
      <c r="M6" s="354" t="str">
        <f ca="1">IF('Suivi Commandes'!G6&lt;&gt;"",IF(AND(TODAY()&gt;'Suivi Commandes'!G6-105,N6="oui"),0,1),"")</f>
        <v/>
      </c>
      <c r="N6" s="231"/>
      <c r="O6" s="354" t="str">
        <f ca="1">IF('Suivi Commandes'!G6&lt;&gt;"",IF(AND(N6="oui",TODAY()&gt;'Suivi Commandes'!G6-90,P6="procédure ok"),0,1),"")</f>
        <v/>
      </c>
      <c r="P6" s="232"/>
    </row>
    <row r="7" spans="1:16" ht="21.65" customHeight="1" x14ac:dyDescent="0.35">
      <c r="A7" s="149" t="s">
        <v>166</v>
      </c>
      <c r="B7" s="145"/>
      <c r="C7" s="145"/>
      <c r="D7" s="150">
        <v>1</v>
      </c>
      <c r="E7" s="147"/>
      <c r="F7" s="231" t="s">
        <v>46</v>
      </c>
      <c r="G7" s="228" t="s">
        <v>20</v>
      </c>
      <c r="H7" s="195">
        <v>43087</v>
      </c>
      <c r="I7" s="231">
        <v>43465</v>
      </c>
      <c r="J7" s="354">
        <f t="shared" ca="1" si="0"/>
        <v>0</v>
      </c>
      <c r="K7" s="231" t="s">
        <v>189</v>
      </c>
      <c r="L7" s="231">
        <v>43207</v>
      </c>
      <c r="M7" s="354" t="str">
        <f ca="1">IF('Suivi Commandes'!G7&lt;&gt;"",IF(AND(TODAY()&gt;'Suivi Commandes'!G7-105,N7="oui"),0,1),"")</f>
        <v/>
      </c>
      <c r="N7" s="231"/>
      <c r="O7" s="354" t="str">
        <f ca="1">IF('Suivi Commandes'!G7&lt;&gt;"",IF(AND(N7="oui",TODAY()&gt;'Suivi Commandes'!G7-90,P7="procédure ok"),0,1),"")</f>
        <v/>
      </c>
      <c r="P7" s="232" t="s">
        <v>246</v>
      </c>
    </row>
    <row r="8" spans="1:16" ht="16.149999999999999" customHeight="1" x14ac:dyDescent="0.35">
      <c r="A8" s="149" t="s">
        <v>214</v>
      </c>
      <c r="B8" s="145"/>
      <c r="C8" s="145"/>
      <c r="D8" s="150">
        <v>1</v>
      </c>
      <c r="E8" s="147"/>
      <c r="F8" s="231" t="s">
        <v>45</v>
      </c>
      <c r="G8" s="228" t="s">
        <v>20</v>
      </c>
      <c r="H8" s="195">
        <v>43194</v>
      </c>
      <c r="I8" s="231">
        <v>43554</v>
      </c>
      <c r="J8" s="354">
        <f t="shared" ca="1" si="0"/>
        <v>0</v>
      </c>
      <c r="K8" s="231" t="s">
        <v>189</v>
      </c>
      <c r="L8" s="231">
        <v>43412</v>
      </c>
      <c r="M8" s="354" t="str">
        <f ca="1">IF('Suivi Commandes'!G8&lt;&gt;"",IF(AND(TODAY()&gt;'Suivi Commandes'!G8-105,N8="oui"),0,1),"")</f>
        <v/>
      </c>
      <c r="N8" s="231"/>
      <c r="O8" s="354" t="str">
        <f ca="1">IF('Suivi Commandes'!G8&lt;&gt;"",IF(AND(N8="oui",TODAY()&gt;'Suivi Commandes'!G8-90,P8="procédure ok"),0,1),"")</f>
        <v/>
      </c>
      <c r="P8" s="232"/>
    </row>
    <row r="9" spans="1:16" x14ac:dyDescent="0.35">
      <c r="A9" s="143" t="s">
        <v>88</v>
      </c>
      <c r="B9" s="144">
        <v>1</v>
      </c>
      <c r="C9" s="145"/>
      <c r="D9" s="146"/>
      <c r="E9" s="147"/>
      <c r="F9" s="196" t="s">
        <v>45</v>
      </c>
      <c r="G9" s="233" t="s">
        <v>20</v>
      </c>
      <c r="H9" s="195">
        <v>42716</v>
      </c>
      <c r="I9" s="231">
        <v>43465</v>
      </c>
      <c r="J9" s="354">
        <f t="shared" ca="1" si="0"/>
        <v>0</v>
      </c>
      <c r="K9" s="231" t="s">
        <v>189</v>
      </c>
      <c r="L9" s="231">
        <v>42927</v>
      </c>
      <c r="M9" s="354" t="str">
        <f ca="1">IF('Suivi Commandes'!G9&lt;&gt;"",IF(AND(TODAY()&gt;'Suivi Commandes'!G9-105,N9="oui"),0,1),"")</f>
        <v/>
      </c>
      <c r="N9" s="231"/>
      <c r="O9" s="354" t="str">
        <f ca="1">IF('Suivi Commandes'!G9&lt;&gt;"",IF(AND(N9="oui",TODAY()&gt;'Suivi Commandes'!G9-90,P9="procédure ok"),0,1),"")</f>
        <v/>
      </c>
      <c r="P9" s="230" t="s">
        <v>57</v>
      </c>
    </row>
    <row r="10" spans="1:16" x14ac:dyDescent="0.35">
      <c r="A10" s="153" t="s">
        <v>31</v>
      </c>
      <c r="B10" s="144">
        <v>1</v>
      </c>
      <c r="C10" s="145"/>
      <c r="D10" s="146"/>
      <c r="E10" s="147"/>
      <c r="F10" s="196" t="s">
        <v>45</v>
      </c>
      <c r="G10" s="233" t="s">
        <v>20</v>
      </c>
      <c r="H10" s="195">
        <v>42779</v>
      </c>
      <c r="I10" s="231">
        <v>43434</v>
      </c>
      <c r="J10" s="354">
        <f t="shared" ca="1" si="0"/>
        <v>0</v>
      </c>
      <c r="K10" s="231" t="s">
        <v>189</v>
      </c>
      <c r="L10" s="231">
        <v>42898</v>
      </c>
      <c r="M10" s="354" t="str">
        <f ca="1">IF('Suivi Commandes'!G10&lt;&gt;"",IF(AND(TODAY()&gt;'Suivi Commandes'!G10-105,N10="oui"),0,1),"")</f>
        <v/>
      </c>
      <c r="N10" s="231"/>
      <c r="O10" s="354" t="str">
        <f ca="1">IF('Suivi Commandes'!G10&lt;&gt;"",IF(AND(N10="oui",TODAY()&gt;'Suivi Commandes'!G10-90,P10="procédure ok"),0,1),"")</f>
        <v/>
      </c>
      <c r="P10" s="131" t="s">
        <v>283</v>
      </c>
    </row>
    <row r="11" spans="1:16" ht="23.15" customHeight="1" x14ac:dyDescent="0.35">
      <c r="A11" s="154" t="s">
        <v>142</v>
      </c>
      <c r="B11" s="145"/>
      <c r="C11" s="145"/>
      <c r="D11" s="150">
        <v>1</v>
      </c>
      <c r="E11" s="147"/>
      <c r="F11" s="231" t="s">
        <v>45</v>
      </c>
      <c r="G11" s="228" t="s">
        <v>20</v>
      </c>
      <c r="H11" s="195">
        <v>42996</v>
      </c>
      <c r="I11" s="231">
        <v>43434</v>
      </c>
      <c r="J11" s="354">
        <f t="shared" ca="1" si="0"/>
        <v>0</v>
      </c>
      <c r="K11" s="231" t="s">
        <v>189</v>
      </c>
      <c r="L11" s="231">
        <v>43207</v>
      </c>
      <c r="M11" s="354" t="str">
        <f ca="1">IF('Suivi Commandes'!G11&lt;&gt;"",IF(AND(TODAY()&gt;'Suivi Commandes'!G11-105,N11="oui"),0,1),"")</f>
        <v/>
      </c>
      <c r="N11" s="231"/>
      <c r="O11" s="354" t="str">
        <f ca="1">IF('Suivi Commandes'!G11&lt;&gt;"",IF(AND(N11="oui",TODAY()&gt;'Suivi Commandes'!G11-90,P11="procédure ok"),0,1),"")</f>
        <v/>
      </c>
      <c r="P11" s="232" t="s">
        <v>294</v>
      </c>
    </row>
    <row r="12" spans="1:16" x14ac:dyDescent="0.35">
      <c r="A12" s="143" t="s">
        <v>133</v>
      </c>
      <c r="B12" s="144">
        <v>1</v>
      </c>
      <c r="C12" s="145"/>
      <c r="D12" s="146"/>
      <c r="E12" s="147"/>
      <c r="F12" s="227" t="s">
        <v>45</v>
      </c>
      <c r="G12" s="228" t="s">
        <v>20</v>
      </c>
      <c r="H12" s="190">
        <v>42926</v>
      </c>
      <c r="I12" s="229">
        <v>43465</v>
      </c>
      <c r="J12" s="353">
        <f t="shared" ca="1" si="0"/>
        <v>0</v>
      </c>
      <c r="K12" s="229" t="s">
        <v>193</v>
      </c>
      <c r="L12" s="229">
        <v>43048</v>
      </c>
      <c r="M12" s="353" t="str">
        <f ca="1">IF('Suivi Commandes'!G12&lt;&gt;"",IF(AND(TODAY()&gt;'Suivi Commandes'!G12-105,N12="oui"),0,1),"")</f>
        <v/>
      </c>
      <c r="N12" s="229"/>
      <c r="O12" s="353" t="str">
        <f ca="1">IF('Suivi Commandes'!G12&lt;&gt;"",IF(AND(N12="oui",TODAY()&gt;'Suivi Commandes'!G12-90,P12="procédure ok"),0,1),"")</f>
        <v/>
      </c>
      <c r="P12" s="230" t="s">
        <v>57</v>
      </c>
    </row>
    <row r="13" spans="1:16" x14ac:dyDescent="0.35">
      <c r="A13" s="143" t="s">
        <v>161</v>
      </c>
      <c r="B13" s="144">
        <v>1</v>
      </c>
      <c r="C13" s="145"/>
      <c r="D13" s="146"/>
      <c r="E13" s="147"/>
      <c r="F13" s="227" t="s">
        <v>45</v>
      </c>
      <c r="G13" s="228" t="s">
        <v>20</v>
      </c>
      <c r="H13" s="190">
        <v>43066</v>
      </c>
      <c r="I13" s="229">
        <v>43465</v>
      </c>
      <c r="J13" s="353">
        <f t="shared" ca="1" si="0"/>
        <v>0</v>
      </c>
      <c r="K13" s="229" t="s">
        <v>189</v>
      </c>
      <c r="L13" s="229">
        <v>43277</v>
      </c>
      <c r="M13" s="353" t="str">
        <f ca="1">IF('Suivi Commandes'!G13&lt;&gt;"",IF(AND(TODAY()&gt;'Suivi Commandes'!G13-105,N13="oui"),0,1),"")</f>
        <v/>
      </c>
      <c r="N13" s="229"/>
      <c r="O13" s="353" t="str">
        <f ca="1">IF('Suivi Commandes'!G13&lt;&gt;"",IF(AND(N13="oui",TODAY()&gt;'Suivi Commandes'!G13-90,P13="procédure ok"),0,1),"")</f>
        <v/>
      </c>
      <c r="P13" s="234" t="s">
        <v>284</v>
      </c>
    </row>
    <row r="14" spans="1:16" x14ac:dyDescent="0.35">
      <c r="A14" s="155" t="s">
        <v>4</v>
      </c>
      <c r="B14" s="144">
        <v>1</v>
      </c>
      <c r="C14" s="145"/>
      <c r="D14" s="146"/>
      <c r="E14" s="147"/>
      <c r="F14" s="227" t="s">
        <v>45</v>
      </c>
      <c r="G14" s="228" t="s">
        <v>19</v>
      </c>
      <c r="H14" s="190">
        <v>42828</v>
      </c>
      <c r="I14" s="229">
        <v>43465</v>
      </c>
      <c r="J14" s="353">
        <f t="shared" ca="1" si="0"/>
        <v>1</v>
      </c>
      <c r="K14" s="229"/>
      <c r="L14" s="229">
        <v>42277</v>
      </c>
      <c r="M14" s="353" t="str">
        <f ca="1">IF('Suivi Commandes'!G14&lt;&gt;"",IF(AND(TODAY()&gt;'Suivi Commandes'!G14-105,N14="oui"),0,1),"")</f>
        <v/>
      </c>
      <c r="N14" s="229"/>
      <c r="O14" s="353" t="str">
        <f ca="1">IF('Suivi Commandes'!G14&lt;&gt;"",IF(AND(N14="oui",TODAY()&gt;'Suivi Commandes'!G14-90,P14="procédure ok"),0,1),"")</f>
        <v/>
      </c>
      <c r="P14" s="230"/>
    </row>
    <row r="15" spans="1:16" x14ac:dyDescent="0.35">
      <c r="A15" s="143" t="s">
        <v>262</v>
      </c>
      <c r="B15" s="144">
        <v>1</v>
      </c>
      <c r="C15" s="145"/>
      <c r="D15" s="146"/>
      <c r="E15" s="147"/>
      <c r="F15" s="227" t="s">
        <v>45</v>
      </c>
      <c r="G15" s="228" t="s">
        <v>20</v>
      </c>
      <c r="H15" s="190">
        <v>43282</v>
      </c>
      <c r="I15" s="229">
        <v>43615</v>
      </c>
      <c r="J15" s="353">
        <f t="shared" ca="1" si="0"/>
        <v>1</v>
      </c>
      <c r="K15" s="229"/>
      <c r="L15" s="229">
        <v>43404</v>
      </c>
      <c r="M15" s="353" t="str">
        <f ca="1">IF('Suivi Commandes'!G15&lt;&gt;"",IF(AND(TODAY()&gt;'Suivi Commandes'!G15-105,N15="oui"),0,1),"")</f>
        <v/>
      </c>
      <c r="N15" s="229"/>
      <c r="O15" s="353" t="str">
        <f ca="1">IF('Suivi Commandes'!G15&lt;&gt;"",IF(AND(N15="oui",TODAY()&gt;'Suivi Commandes'!G15-90,P15="procédure ok"),0,1),"")</f>
        <v/>
      </c>
      <c r="P15" s="234"/>
    </row>
    <row r="16" spans="1:16" x14ac:dyDescent="0.35">
      <c r="A16" s="156" t="s">
        <v>59</v>
      </c>
      <c r="B16" s="144">
        <v>1</v>
      </c>
      <c r="C16" s="145"/>
      <c r="D16" s="146"/>
      <c r="E16" s="147"/>
      <c r="F16" s="227" t="s">
        <v>45</v>
      </c>
      <c r="G16" s="228" t="s">
        <v>20</v>
      </c>
      <c r="H16" s="190">
        <v>42828</v>
      </c>
      <c r="I16" s="229">
        <v>43455</v>
      </c>
      <c r="J16" s="353">
        <f t="shared" ca="1" si="0"/>
        <v>0</v>
      </c>
      <c r="K16" s="229" t="s">
        <v>189</v>
      </c>
      <c r="L16" s="229">
        <v>43041</v>
      </c>
      <c r="M16" s="353" t="str">
        <f ca="1">IF('Suivi Commandes'!G16&lt;&gt;"",IF(AND(TODAY()&gt;'Suivi Commandes'!G16-105,N16="oui"),0,1),"")</f>
        <v/>
      </c>
      <c r="N16" s="229"/>
      <c r="O16" s="353" t="str">
        <f ca="1">IF('Suivi Commandes'!G16&lt;&gt;"",IF(AND(N16="oui",TODAY()&gt;'Suivi Commandes'!G16-90,P16="procédure ok"),0,1),"")</f>
        <v/>
      </c>
      <c r="P16" s="230" t="s">
        <v>57</v>
      </c>
    </row>
    <row r="17" spans="1:16" x14ac:dyDescent="0.35">
      <c r="A17" s="143" t="s">
        <v>169</v>
      </c>
      <c r="B17" s="144">
        <v>1</v>
      </c>
      <c r="C17" s="145"/>
      <c r="D17" s="146"/>
      <c r="E17" s="147"/>
      <c r="F17" s="227" t="s">
        <v>45</v>
      </c>
      <c r="G17" s="228" t="s">
        <v>20</v>
      </c>
      <c r="H17" s="190">
        <v>43115</v>
      </c>
      <c r="I17" s="229">
        <v>43465</v>
      </c>
      <c r="J17" s="353">
        <f t="shared" ca="1" si="0"/>
        <v>0</v>
      </c>
      <c r="K17" s="229" t="s">
        <v>189</v>
      </c>
      <c r="L17" s="229">
        <v>43326</v>
      </c>
      <c r="M17" s="353" t="str">
        <f ca="1">IF('Suivi Commandes'!G17&lt;&gt;"",IF(AND(TODAY()&gt;'Suivi Commandes'!G17-105,N17="oui"),0,1),"")</f>
        <v/>
      </c>
      <c r="N17" s="229"/>
      <c r="O17" s="353" t="str">
        <f ca="1">IF('Suivi Commandes'!G17&lt;&gt;"",IF(AND(N17="oui",TODAY()&gt;'Suivi Commandes'!G17-90,P17="procédure ok"),0,1),"")</f>
        <v/>
      </c>
      <c r="P17" s="234" t="s">
        <v>57</v>
      </c>
    </row>
    <row r="18" spans="1:16" x14ac:dyDescent="0.35">
      <c r="A18" s="156" t="s">
        <v>248</v>
      </c>
      <c r="B18" s="144">
        <v>1</v>
      </c>
      <c r="C18" s="145"/>
      <c r="D18" s="146"/>
      <c r="E18" s="147"/>
      <c r="F18" s="227" t="s">
        <v>45</v>
      </c>
      <c r="G18" s="228" t="s">
        <v>20</v>
      </c>
      <c r="H18" s="190">
        <v>43288</v>
      </c>
      <c r="I18" s="229">
        <v>43632</v>
      </c>
      <c r="J18" s="353">
        <f t="shared" ca="1" si="0"/>
        <v>0</v>
      </c>
      <c r="K18" s="229" t="s">
        <v>193</v>
      </c>
      <c r="L18" s="229">
        <v>43387</v>
      </c>
      <c r="M18" s="353" t="str">
        <f ca="1">IF('Suivi Commandes'!G18&lt;&gt;"",IF(AND(TODAY()&gt;'Suivi Commandes'!G18-105,N18="oui"),0,1),"")</f>
        <v/>
      </c>
      <c r="N18" s="229"/>
      <c r="O18" s="353" t="str">
        <f ca="1">IF('Suivi Commandes'!G18&lt;&gt;"",IF(AND(N18="oui",TODAY()&gt;'Suivi Commandes'!G18-90,P18="procédure ok"),0,1),"")</f>
        <v/>
      </c>
      <c r="P18" s="234"/>
    </row>
    <row r="19" spans="1:16" ht="16.149999999999999" customHeight="1" x14ac:dyDescent="0.35">
      <c r="A19" s="149" t="s">
        <v>156</v>
      </c>
      <c r="B19" s="145"/>
      <c r="C19" s="145"/>
      <c r="D19" s="150">
        <v>1</v>
      </c>
      <c r="E19" s="147"/>
      <c r="F19" s="231" t="s">
        <v>45</v>
      </c>
      <c r="G19" s="228" t="s">
        <v>20</v>
      </c>
      <c r="H19" s="195">
        <v>43052</v>
      </c>
      <c r="I19" s="231">
        <v>43465</v>
      </c>
      <c r="J19" s="354">
        <f t="shared" ca="1" si="0"/>
        <v>0</v>
      </c>
      <c r="K19" s="231" t="s">
        <v>189</v>
      </c>
      <c r="L19" s="231">
        <v>43263</v>
      </c>
      <c r="M19" s="354" t="str">
        <f ca="1">IF('Suivi Commandes'!G19&lt;&gt;"",IF(AND(TODAY()&gt;'Suivi Commandes'!G19-105,N19="oui"),0,1),"")</f>
        <v/>
      </c>
      <c r="N19" s="231"/>
      <c r="O19" s="354" t="str">
        <f ca="1">IF('Suivi Commandes'!G19&lt;&gt;"",IF(AND(N19="oui",TODAY()&gt;'Suivi Commandes'!G19-90,P19="procédure ok"),0,1),"")</f>
        <v/>
      </c>
      <c r="P19" s="232" t="s">
        <v>247</v>
      </c>
    </row>
    <row r="20" spans="1:16" ht="16.149999999999999" customHeight="1" x14ac:dyDescent="0.35">
      <c r="A20" s="149" t="s">
        <v>202</v>
      </c>
      <c r="B20" s="145"/>
      <c r="C20" s="145"/>
      <c r="D20" s="150">
        <v>1</v>
      </c>
      <c r="E20" s="147"/>
      <c r="F20" s="231" t="s">
        <v>45</v>
      </c>
      <c r="G20" s="228" t="s">
        <v>20</v>
      </c>
      <c r="H20" s="195">
        <v>43178</v>
      </c>
      <c r="I20" s="231">
        <v>43465</v>
      </c>
      <c r="J20" s="354">
        <f t="shared" ca="1" si="0"/>
        <v>0</v>
      </c>
      <c r="K20" s="231" t="s">
        <v>189</v>
      </c>
      <c r="L20" s="231">
        <v>43391</v>
      </c>
      <c r="M20" s="354" t="str">
        <f ca="1">IF('Suivi Commandes'!G20&lt;&gt;"",IF(AND(TODAY()&gt;'Suivi Commandes'!G20-105,N20="oui"),0,1),"")</f>
        <v/>
      </c>
      <c r="N20" s="231"/>
      <c r="O20" s="354" t="str">
        <f ca="1">IF('Suivi Commandes'!G20&lt;&gt;"",IF(AND(N20="oui",TODAY()&gt;'Suivi Commandes'!G20-90,P20="procédure ok"),0,1),"")</f>
        <v/>
      </c>
      <c r="P20" s="232"/>
    </row>
    <row r="21" spans="1:16" x14ac:dyDescent="0.35">
      <c r="A21" s="157" t="s">
        <v>136</v>
      </c>
      <c r="B21" s="145">
        <v>1</v>
      </c>
      <c r="C21" s="145"/>
      <c r="D21" s="146"/>
      <c r="E21" s="147"/>
      <c r="F21" s="196" t="s">
        <v>45</v>
      </c>
      <c r="G21" s="233" t="s">
        <v>20</v>
      </c>
      <c r="H21" s="195">
        <v>43199</v>
      </c>
      <c r="I21" s="231">
        <v>43412</v>
      </c>
      <c r="J21" s="354">
        <f t="shared" ca="1" si="0"/>
        <v>0</v>
      </c>
      <c r="K21" s="231" t="s">
        <v>189</v>
      </c>
      <c r="L21" s="231">
        <v>43412</v>
      </c>
      <c r="M21" s="354" t="str">
        <f ca="1">IF('Suivi Commandes'!G21&lt;&gt;"",IF(AND(TODAY()&gt;'Suivi Commandes'!G21-105,N21="oui"),0,1),"")</f>
        <v/>
      </c>
      <c r="N21" s="231"/>
      <c r="O21" s="354" t="str">
        <f ca="1">IF('Suivi Commandes'!G21&lt;&gt;"",IF(AND(N21="oui",TODAY()&gt;'Suivi Commandes'!G21-90,P21="procédure ok"),0,1),"")</f>
        <v/>
      </c>
      <c r="P21" s="232" t="s">
        <v>303</v>
      </c>
    </row>
    <row r="22" spans="1:16" x14ac:dyDescent="0.35">
      <c r="A22" s="143" t="s">
        <v>253</v>
      </c>
      <c r="B22" s="144">
        <v>1</v>
      </c>
      <c r="C22" s="145"/>
      <c r="D22" s="146"/>
      <c r="E22" s="147"/>
      <c r="F22" s="227" t="s">
        <v>45</v>
      </c>
      <c r="G22" s="228" t="s">
        <v>20</v>
      </c>
      <c r="H22" s="190">
        <v>43275</v>
      </c>
      <c r="I22" s="229">
        <v>43342</v>
      </c>
      <c r="J22" s="353">
        <f t="shared" ca="1" si="0"/>
        <v>0</v>
      </c>
      <c r="K22" s="229" t="s">
        <v>193</v>
      </c>
      <c r="L22" s="229">
        <v>43396</v>
      </c>
      <c r="M22" s="353" t="str">
        <f ca="1">IF('Suivi Commandes'!G22&lt;&gt;"",IF(AND(TODAY()&gt;'Suivi Commandes'!G22-105,N22="oui"),0,1),"")</f>
        <v/>
      </c>
      <c r="N22" s="229"/>
      <c r="O22" s="353" t="str">
        <f ca="1">IF('Suivi Commandes'!G22&lt;&gt;"",IF(AND(N22="oui",TODAY()&gt;'Suivi Commandes'!G22-90,P22="procédure ok"),0,1),"")</f>
        <v/>
      </c>
      <c r="P22" s="234"/>
    </row>
    <row r="23" spans="1:16" x14ac:dyDescent="0.35">
      <c r="A23" s="143" t="s">
        <v>258</v>
      </c>
      <c r="B23" s="144">
        <v>1</v>
      </c>
      <c r="C23" s="145"/>
      <c r="D23" s="146"/>
      <c r="E23" s="147"/>
      <c r="F23" s="227" t="s">
        <v>45</v>
      </c>
      <c r="G23" s="228" t="s">
        <v>20</v>
      </c>
      <c r="H23" s="190">
        <v>43330</v>
      </c>
      <c r="I23" s="229">
        <v>43615</v>
      </c>
      <c r="J23" s="353">
        <f t="shared" ca="1" si="0"/>
        <v>1</v>
      </c>
      <c r="K23" s="229"/>
      <c r="L23" s="229">
        <v>43404</v>
      </c>
      <c r="M23" s="353" t="str">
        <f ca="1">IF('Suivi Commandes'!G23&lt;&gt;"",IF(AND(TODAY()&gt;'Suivi Commandes'!G23-105,N23="oui"),0,1),"")</f>
        <v/>
      </c>
      <c r="N23" s="229"/>
      <c r="O23" s="353" t="str">
        <f ca="1">IF('Suivi Commandes'!G23&lt;&gt;"",IF(AND(N23="oui",TODAY()&gt;'Suivi Commandes'!G23-90,P23="procédure ok"),0,1),"")</f>
        <v/>
      </c>
      <c r="P23" s="234"/>
    </row>
    <row r="24" spans="1:16" x14ac:dyDescent="0.35">
      <c r="A24" s="143" t="s">
        <v>271</v>
      </c>
      <c r="B24" s="144">
        <v>1</v>
      </c>
      <c r="C24" s="145"/>
      <c r="D24" s="146"/>
      <c r="E24" s="147"/>
      <c r="F24" s="227" t="s">
        <v>45</v>
      </c>
      <c r="G24" s="228" t="s">
        <v>20</v>
      </c>
      <c r="H24" s="190">
        <v>43313</v>
      </c>
      <c r="I24" s="229">
        <v>43585</v>
      </c>
      <c r="J24" s="353">
        <f t="shared" ca="1" si="0"/>
        <v>1</v>
      </c>
      <c r="K24" s="229"/>
      <c r="L24" s="229">
        <v>43434</v>
      </c>
      <c r="M24" s="353" t="str">
        <f ca="1">IF('Suivi Commandes'!G24&lt;&gt;"",IF(AND(TODAY()&gt;'Suivi Commandes'!G24-105,N24="oui"),0,1),"")</f>
        <v/>
      </c>
      <c r="N24" s="229"/>
      <c r="O24" s="353" t="str">
        <f ca="1">IF('Suivi Commandes'!G24&lt;&gt;"",IF(AND(N24="oui",TODAY()&gt;'Suivi Commandes'!G24-90,P24="procédure ok"),0,1),"")</f>
        <v/>
      </c>
      <c r="P24" s="234"/>
    </row>
    <row r="25" spans="1:16" x14ac:dyDescent="0.35">
      <c r="A25" s="149" t="s">
        <v>62</v>
      </c>
      <c r="B25" s="145"/>
      <c r="C25" s="145"/>
      <c r="D25" s="150">
        <v>1</v>
      </c>
      <c r="E25" s="147"/>
      <c r="F25" s="231" t="s">
        <v>45</v>
      </c>
      <c r="G25" s="228" t="s">
        <v>20</v>
      </c>
      <c r="H25" s="195">
        <v>42691</v>
      </c>
      <c r="I25" s="231" t="s">
        <v>309</v>
      </c>
      <c r="J25" s="354">
        <f t="shared" ca="1" si="0"/>
        <v>0</v>
      </c>
      <c r="K25" s="231" t="s">
        <v>189</v>
      </c>
      <c r="L25" s="231">
        <v>42902</v>
      </c>
      <c r="M25" s="354" t="str">
        <f ca="1">IF('Suivi Commandes'!G25&lt;&gt;"",IF(AND(TODAY()&gt;'Suivi Commandes'!G25-105,N25="oui"),0,1),"")</f>
        <v/>
      </c>
      <c r="N25" s="231"/>
      <c r="O25" s="354" t="str">
        <f ca="1">IF('Suivi Commandes'!G25&lt;&gt;"",IF(AND(N25="oui",TODAY()&gt;'Suivi Commandes'!G25-90,P25="procédure ok"),0,1),"")</f>
        <v/>
      </c>
      <c r="P25" s="232"/>
    </row>
    <row r="26" spans="1:16" x14ac:dyDescent="0.35">
      <c r="A26" s="159" t="s">
        <v>249</v>
      </c>
      <c r="B26" s="144">
        <v>1</v>
      </c>
      <c r="C26" s="145"/>
      <c r="D26" s="146"/>
      <c r="E26" s="147"/>
      <c r="F26" s="227" t="s">
        <v>45</v>
      </c>
      <c r="G26" s="228" t="s">
        <v>20</v>
      </c>
      <c r="H26" s="190">
        <v>43269</v>
      </c>
      <c r="I26" s="229">
        <v>43465</v>
      </c>
      <c r="J26" s="353">
        <f t="shared" ca="1" si="0"/>
        <v>0</v>
      </c>
      <c r="K26" s="229" t="s">
        <v>193</v>
      </c>
      <c r="L26" s="229">
        <v>43383</v>
      </c>
      <c r="M26" s="353" t="str">
        <f ca="1">IF('Suivi Commandes'!G26&lt;&gt;"",IF(AND(TODAY()&gt;'Suivi Commandes'!G26-105,N26="oui"),0,1),"")</f>
        <v/>
      </c>
      <c r="N26" s="229"/>
      <c r="O26" s="353" t="str">
        <f ca="1">IF('Suivi Commandes'!G26&lt;&gt;"",IF(AND(N26="oui",TODAY()&gt;'Suivi Commandes'!G26-90,P26="procédure ok"),0,1),"")</f>
        <v/>
      </c>
      <c r="P26" s="234"/>
    </row>
    <row r="27" spans="1:16" x14ac:dyDescent="0.35">
      <c r="A27" s="160" t="s">
        <v>306</v>
      </c>
      <c r="B27" s="145"/>
      <c r="C27" s="161">
        <v>1</v>
      </c>
      <c r="D27" s="146"/>
      <c r="E27" s="147"/>
      <c r="F27" s="231" t="s">
        <v>45</v>
      </c>
      <c r="G27" s="228" t="s">
        <v>20</v>
      </c>
      <c r="H27" s="195">
        <v>43416</v>
      </c>
      <c r="I27" s="231">
        <v>43769</v>
      </c>
      <c r="J27" s="354">
        <f t="shared" ca="1" si="0"/>
        <v>0</v>
      </c>
      <c r="K27" s="231"/>
      <c r="L27" s="231">
        <v>43535</v>
      </c>
      <c r="M27" s="354" t="str">
        <f ca="1">IF('Suivi Commandes'!G27&lt;&gt;"",IF(AND(TODAY()&gt;'Suivi Commandes'!G27-105,N27="oui"),0,1),"")</f>
        <v/>
      </c>
      <c r="N27" s="231"/>
      <c r="O27" s="354" t="str">
        <f ca="1">IF('Suivi Commandes'!G27&lt;&gt;"",IF(AND(N27="oui",TODAY()&gt;'Suivi Commandes'!G27-90,P27="procédure ok"),0,1),"")</f>
        <v/>
      </c>
      <c r="P27" s="232"/>
    </row>
    <row r="28" spans="1:16" ht="16.149999999999999" customHeight="1" x14ac:dyDescent="0.35">
      <c r="A28" s="149" t="s">
        <v>168</v>
      </c>
      <c r="B28" s="145"/>
      <c r="C28" s="145"/>
      <c r="D28" s="150">
        <v>1</v>
      </c>
      <c r="E28" s="147"/>
      <c r="F28" s="231" t="s">
        <v>45</v>
      </c>
      <c r="G28" s="228" t="s">
        <v>20</v>
      </c>
      <c r="H28" s="195">
        <v>43103</v>
      </c>
      <c r="I28" s="231">
        <v>43555</v>
      </c>
      <c r="J28" s="354">
        <f t="shared" ca="1" si="0"/>
        <v>0</v>
      </c>
      <c r="K28" s="231" t="s">
        <v>189</v>
      </c>
      <c r="L28" s="231">
        <v>43314</v>
      </c>
      <c r="M28" s="354" t="str">
        <f ca="1">IF('Suivi Commandes'!G28&lt;&gt;"",IF(AND(TODAY()&gt;'Suivi Commandes'!G28-105,N28="oui"),0,1),"")</f>
        <v/>
      </c>
      <c r="N28" s="231"/>
      <c r="O28" s="354" t="str">
        <f ca="1">IF('Suivi Commandes'!G28&lt;&gt;"",IF(AND(N28="oui",TODAY()&gt;'Suivi Commandes'!G28-90,P28="procédure ok"),0,1),"")</f>
        <v/>
      </c>
      <c r="P28" s="232" t="s">
        <v>308</v>
      </c>
    </row>
    <row r="29" spans="1:16" x14ac:dyDescent="0.35">
      <c r="A29" s="156" t="s">
        <v>117</v>
      </c>
      <c r="B29" s="144">
        <v>1</v>
      </c>
      <c r="C29" s="145"/>
      <c r="D29" s="146"/>
      <c r="E29" s="147"/>
      <c r="F29" s="227" t="s">
        <v>45</v>
      </c>
      <c r="G29" s="228" t="s">
        <v>20</v>
      </c>
      <c r="H29" s="190">
        <v>42795</v>
      </c>
      <c r="I29" s="229">
        <v>43465</v>
      </c>
      <c r="J29" s="353">
        <f t="shared" ca="1" si="0"/>
        <v>0</v>
      </c>
      <c r="K29" s="229" t="s">
        <v>189</v>
      </c>
      <c r="L29" s="229">
        <v>43008</v>
      </c>
      <c r="M29" s="353" t="str">
        <f ca="1">IF('Suivi Commandes'!G29&lt;&gt;"",IF(AND(TODAY()&gt;'Suivi Commandes'!G29-105,N29="oui"),0,1),"")</f>
        <v/>
      </c>
      <c r="N29" s="229"/>
      <c r="O29" s="353" t="str">
        <f ca="1">IF('Suivi Commandes'!G29&lt;&gt;"",IF(AND(N29="oui",TODAY()&gt;'Suivi Commandes'!G29-90,P29="procédure ok"),0,1),"")</f>
        <v/>
      </c>
      <c r="P29" s="234" t="s">
        <v>284</v>
      </c>
    </row>
    <row r="30" spans="1:16" x14ac:dyDescent="0.35">
      <c r="A30" s="283"/>
      <c r="B30" s="285"/>
      <c r="C30" s="265"/>
      <c r="D30" s="265"/>
      <c r="E30" s="147"/>
      <c r="F30" s="319"/>
      <c r="G30" s="320"/>
      <c r="H30" s="206">
        <v>41395</v>
      </c>
      <c r="I30" s="227">
        <v>43465</v>
      </c>
      <c r="J30" s="355">
        <f t="shared" ca="1" si="0"/>
        <v>1</v>
      </c>
      <c r="K30" s="227"/>
      <c r="L30" s="227">
        <v>42124</v>
      </c>
      <c r="M30" s="355" t="str">
        <f ca="1">IF('Suivi Commandes'!G30&lt;&gt;"",IF(AND(TODAY()&gt;'Suivi Commandes'!G30-105,N30="oui"),0,1),"")</f>
        <v/>
      </c>
      <c r="N30" s="227"/>
      <c r="O30" s="355" t="str">
        <f ca="1">IF('Suivi Commandes'!G30&lt;&gt;"",IF(AND(N30="oui",TODAY()&gt;'Suivi Commandes'!G30-90,P30="procédure ok"),0,1),"")</f>
        <v/>
      </c>
      <c r="P30" s="234"/>
    </row>
    <row r="31" spans="1:16" x14ac:dyDescent="0.35">
      <c r="A31" s="260" t="s">
        <v>3</v>
      </c>
      <c r="B31" s="263">
        <v>1</v>
      </c>
      <c r="C31" s="266"/>
      <c r="D31" s="266"/>
      <c r="E31" s="147"/>
      <c r="F31" s="278" t="s">
        <v>45</v>
      </c>
      <c r="G31" s="321" t="s">
        <v>14</v>
      </c>
      <c r="H31" s="206">
        <v>41724</v>
      </c>
      <c r="I31" s="227">
        <v>43465</v>
      </c>
      <c r="J31" s="355">
        <f t="shared" ca="1" si="0"/>
        <v>1</v>
      </c>
      <c r="K31" s="227"/>
      <c r="L31" s="227"/>
      <c r="M31" s="355" t="str">
        <f ca="1">IF('Suivi Commandes'!G31&lt;&gt;"",IF(AND(TODAY()&gt;'Suivi Commandes'!G31-105,N31="oui"),0,1),"")</f>
        <v/>
      </c>
      <c r="N31" s="227"/>
      <c r="O31" s="355" t="str">
        <f ca="1">IF('Suivi Commandes'!G31&lt;&gt;"",IF(AND(N31="oui",TODAY()&gt;'Suivi Commandes'!G31-90,P31="procédure ok"),0,1),"")</f>
        <v/>
      </c>
      <c r="P31" s="235"/>
    </row>
    <row r="32" spans="1:16" x14ac:dyDescent="0.35">
      <c r="A32" s="284"/>
      <c r="B32" s="286"/>
      <c r="C32" s="267"/>
      <c r="D32" s="267"/>
      <c r="E32" s="147"/>
      <c r="F32" s="279"/>
      <c r="G32" s="322"/>
      <c r="H32" s="206">
        <v>41553</v>
      </c>
      <c r="I32" s="227">
        <v>43465</v>
      </c>
      <c r="J32" s="355">
        <f t="shared" ca="1" si="0"/>
        <v>1</v>
      </c>
      <c r="K32" s="227"/>
      <c r="L32" s="227"/>
      <c r="M32" s="355" t="str">
        <f ca="1">IF('Suivi Commandes'!G32&lt;&gt;"",IF(AND(TODAY()&gt;'Suivi Commandes'!G32-105,N32="oui"),0,1),"")</f>
        <v/>
      </c>
      <c r="N32" s="227"/>
      <c r="O32" s="355" t="str">
        <f ca="1">IF('Suivi Commandes'!G32&lt;&gt;"",IF(AND(N32="oui",TODAY()&gt;'Suivi Commandes'!G32-90,P32="procédure ok"),0,1),"")</f>
        <v/>
      </c>
      <c r="P32" s="234"/>
    </row>
    <row r="33" spans="1:16" x14ac:dyDescent="0.35">
      <c r="A33" s="160" t="s">
        <v>300</v>
      </c>
      <c r="B33" s="145"/>
      <c r="C33" s="161">
        <v>1</v>
      </c>
      <c r="D33" s="146"/>
      <c r="E33" s="147"/>
      <c r="F33" s="231" t="s">
        <v>45</v>
      </c>
      <c r="G33" s="228" t="s">
        <v>20</v>
      </c>
      <c r="H33" s="195">
        <v>43406</v>
      </c>
      <c r="I33" s="231">
        <v>43769</v>
      </c>
      <c r="J33" s="354">
        <f t="shared" ca="1" si="0"/>
        <v>0</v>
      </c>
      <c r="K33" s="231"/>
      <c r="L33" s="231">
        <v>43535</v>
      </c>
      <c r="M33" s="354" t="str">
        <f ca="1">IF('Suivi Commandes'!G33&lt;&gt;"",IF(AND(TODAY()&gt;'Suivi Commandes'!G33-105,N33="oui"),0,1),"")</f>
        <v/>
      </c>
      <c r="N33" s="231"/>
      <c r="O33" s="354" t="str">
        <f ca="1">IF('Suivi Commandes'!G33&lt;&gt;"",IF(AND(N33="oui",TODAY()&gt;'Suivi Commandes'!G33-90,P33="procédure ok"),0,1),"")</f>
        <v/>
      </c>
      <c r="P33" s="232"/>
    </row>
    <row r="34" spans="1:16" ht="18.75" customHeight="1" x14ac:dyDescent="0.35">
      <c r="A34" s="143" t="s">
        <v>154</v>
      </c>
      <c r="B34" s="144">
        <v>1</v>
      </c>
      <c r="C34" s="145"/>
      <c r="D34" s="146"/>
      <c r="E34" s="147"/>
      <c r="F34" s="196" t="s">
        <v>45</v>
      </c>
      <c r="G34" s="233" t="s">
        <v>20</v>
      </c>
      <c r="H34" s="195">
        <v>43062</v>
      </c>
      <c r="I34" s="231">
        <v>43465</v>
      </c>
      <c r="J34" s="354">
        <f t="shared" ca="1" si="0"/>
        <v>0</v>
      </c>
      <c r="K34" s="231" t="s">
        <v>189</v>
      </c>
      <c r="L34" s="231">
        <v>43273</v>
      </c>
      <c r="M34" s="354" t="str">
        <f ca="1">IF('Suivi Commandes'!G34&lt;&gt;"",IF(AND(TODAY()&gt;'Suivi Commandes'!G34-105,N34="oui"),0,1),"")</f>
        <v/>
      </c>
      <c r="N34" s="231"/>
      <c r="O34" s="354" t="str">
        <f ca="1">IF('Suivi Commandes'!G34&lt;&gt;"",IF(AND(N34="oui",TODAY()&gt;'Suivi Commandes'!G34-90,P34="procédure ok"),0,1),"")</f>
        <v/>
      </c>
      <c r="P34" s="131" t="s">
        <v>284</v>
      </c>
    </row>
    <row r="35" spans="1:16" ht="16.149999999999999" customHeight="1" x14ac:dyDescent="0.35">
      <c r="A35" s="149" t="s">
        <v>235</v>
      </c>
      <c r="B35" s="145"/>
      <c r="C35" s="145"/>
      <c r="D35" s="150">
        <v>1</v>
      </c>
      <c r="E35" s="147"/>
      <c r="F35" s="231" t="s">
        <v>45</v>
      </c>
      <c r="G35" s="228" t="s">
        <v>20</v>
      </c>
      <c r="H35" s="195">
        <v>43234</v>
      </c>
      <c r="I35" s="231">
        <v>43392</v>
      </c>
      <c r="J35" s="354">
        <f t="shared" ref="J35:J66" ca="1" si="1">IF(H35&lt;&gt;"",IF(AND(TODAY()&gt;H35+90,K35=""),1,0),"")</f>
        <v>0</v>
      </c>
      <c r="K35" s="231" t="s">
        <v>189</v>
      </c>
      <c r="L35" s="231">
        <v>43447</v>
      </c>
      <c r="M35" s="354" t="str">
        <f ca="1">IF('Suivi Commandes'!G35&lt;&gt;"",IF(AND(TODAY()&gt;'Suivi Commandes'!G35-105,N35="oui"),0,1),"")</f>
        <v/>
      </c>
      <c r="N35" s="231"/>
      <c r="O35" s="354" t="str">
        <f ca="1">IF('Suivi Commandes'!G35&lt;&gt;"",IF(AND(N35="oui",TODAY()&gt;'Suivi Commandes'!G35-90,P35="procédure ok"),0,1),"")</f>
        <v/>
      </c>
      <c r="P35" s="232" t="s">
        <v>281</v>
      </c>
    </row>
    <row r="36" spans="1:16" x14ac:dyDescent="0.35">
      <c r="A36" s="156" t="s">
        <v>251</v>
      </c>
      <c r="B36" s="144">
        <v>1</v>
      </c>
      <c r="C36" s="145"/>
      <c r="D36" s="146"/>
      <c r="E36" s="147"/>
      <c r="F36" s="196" t="s">
        <v>45</v>
      </c>
      <c r="G36" s="233" t="s">
        <v>20</v>
      </c>
      <c r="H36" s="195">
        <v>43275</v>
      </c>
      <c r="I36" s="231">
        <v>43615</v>
      </c>
      <c r="J36" s="354">
        <f t="shared" ca="1" si="1"/>
        <v>0</v>
      </c>
      <c r="K36" s="231" t="s">
        <v>193</v>
      </c>
      <c r="L36" s="231">
        <v>43396</v>
      </c>
      <c r="M36" s="354" t="str">
        <f ca="1">IF('Suivi Commandes'!G36&lt;&gt;"",IF(AND(TODAY()&gt;'Suivi Commandes'!G36-105,N36="oui"),0,1),"")</f>
        <v/>
      </c>
      <c r="N36" s="231"/>
      <c r="O36" s="354" t="str">
        <f ca="1">IF('Suivi Commandes'!G36&lt;&gt;"",IF(AND(N36="oui",TODAY()&gt;'Suivi Commandes'!G36-90,P36="procédure ok"),0,1),"")</f>
        <v/>
      </c>
      <c r="P36" s="131"/>
    </row>
    <row r="37" spans="1:16" x14ac:dyDescent="0.35">
      <c r="A37" s="143" t="s">
        <v>275</v>
      </c>
      <c r="B37" s="144">
        <v>1</v>
      </c>
      <c r="C37" s="145"/>
      <c r="D37" s="146"/>
      <c r="E37" s="147"/>
      <c r="F37" s="196" t="s">
        <v>45</v>
      </c>
      <c r="G37" s="233" t="s">
        <v>20</v>
      </c>
      <c r="H37" s="195">
        <v>43346</v>
      </c>
      <c r="I37" s="231">
        <v>43555</v>
      </c>
      <c r="J37" s="354">
        <f t="shared" ca="1" si="1"/>
        <v>0</v>
      </c>
      <c r="K37" s="231" t="s">
        <v>193</v>
      </c>
      <c r="L37" s="231">
        <v>43467</v>
      </c>
      <c r="M37" s="354" t="str">
        <f ca="1">IF('Suivi Commandes'!G37&lt;&gt;"",IF(AND(TODAY()&gt;'Suivi Commandes'!G37-105,N37="oui"),0,1),"")</f>
        <v/>
      </c>
      <c r="N37" s="231"/>
      <c r="O37" s="354" t="str">
        <f ca="1">IF('Suivi Commandes'!G37&lt;&gt;"",IF(AND(N37="oui",TODAY()&gt;'Suivi Commandes'!G37-90,P37="procédure ok"),0,1),"")</f>
        <v/>
      </c>
      <c r="P37" s="131"/>
    </row>
    <row r="38" spans="1:16" x14ac:dyDescent="0.35">
      <c r="A38" s="149" t="s">
        <v>160</v>
      </c>
      <c r="B38" s="145"/>
      <c r="C38" s="145"/>
      <c r="D38" s="150">
        <v>1</v>
      </c>
      <c r="E38" s="147"/>
      <c r="F38" s="231" t="s">
        <v>45</v>
      </c>
      <c r="G38" s="228" t="s">
        <v>20</v>
      </c>
      <c r="H38" s="195">
        <v>43052</v>
      </c>
      <c r="I38" s="231">
        <v>43465</v>
      </c>
      <c r="J38" s="354">
        <f t="shared" ca="1" si="1"/>
        <v>0</v>
      </c>
      <c r="K38" s="231" t="s">
        <v>189</v>
      </c>
      <c r="L38" s="231">
        <v>43263</v>
      </c>
      <c r="M38" s="354" t="str">
        <f ca="1">IF('Suivi Commandes'!G38&lt;&gt;"",IF(AND(TODAY()&gt;'Suivi Commandes'!G38-105,N38="oui"),0,1),"")</f>
        <v/>
      </c>
      <c r="N38" s="231"/>
      <c r="O38" s="354" t="str">
        <f ca="1">IF('Suivi Commandes'!G38&lt;&gt;"",IF(AND(N38="oui",TODAY()&gt;'Suivi Commandes'!G38-90,P38="procédure ok"),0,1),"")</f>
        <v/>
      </c>
      <c r="P38" s="232" t="s">
        <v>247</v>
      </c>
    </row>
    <row r="39" spans="1:16" x14ac:dyDescent="0.35">
      <c r="A39" s="162" t="s">
        <v>60</v>
      </c>
      <c r="B39" s="144">
        <v>1</v>
      </c>
      <c r="C39" s="145"/>
      <c r="D39" s="146"/>
      <c r="E39" s="147"/>
      <c r="F39" s="231" t="s">
        <v>45</v>
      </c>
      <c r="G39" s="228" t="s">
        <v>20</v>
      </c>
      <c r="H39" s="195">
        <v>42898</v>
      </c>
      <c r="I39" s="231">
        <v>43465</v>
      </c>
      <c r="J39" s="354">
        <f t="shared" ca="1" si="1"/>
        <v>0</v>
      </c>
      <c r="K39" s="231" t="s">
        <v>189</v>
      </c>
      <c r="L39" s="231">
        <v>43019</v>
      </c>
      <c r="M39" s="354" t="str">
        <f ca="1">IF('Suivi Commandes'!G39&lt;&gt;"",IF(AND(TODAY()&gt;'Suivi Commandes'!G39-105,N39="oui"),0,1),"")</f>
        <v/>
      </c>
      <c r="N39" s="231"/>
      <c r="O39" s="354" t="str">
        <f ca="1">IF('Suivi Commandes'!G39&lt;&gt;"",IF(AND(N39="oui",TODAY()&gt;'Suivi Commandes'!G39-90,P39="procédure ok"),0,1),"")</f>
        <v/>
      </c>
      <c r="P39" s="232" t="s">
        <v>213</v>
      </c>
    </row>
    <row r="40" spans="1:16" ht="16.5" customHeight="1" x14ac:dyDescent="0.35">
      <c r="A40" s="149" t="s">
        <v>98</v>
      </c>
      <c r="B40" s="145"/>
      <c r="C40" s="145"/>
      <c r="D40" s="150">
        <v>1</v>
      </c>
      <c r="E40" s="147"/>
      <c r="F40" s="231" t="s">
        <v>45</v>
      </c>
      <c r="G40" s="228" t="s">
        <v>20</v>
      </c>
      <c r="H40" s="195">
        <v>43045</v>
      </c>
      <c r="I40" s="231">
        <v>43465</v>
      </c>
      <c r="J40" s="354">
        <f t="shared" ca="1" si="1"/>
        <v>1</v>
      </c>
      <c r="K40" s="231"/>
      <c r="L40" s="231"/>
      <c r="M40" s="354" t="str">
        <f ca="1">IF('Suivi Commandes'!G40&lt;&gt;"",IF(AND(TODAY()&gt;'Suivi Commandes'!G40-105,N40="oui"),0,1),"")</f>
        <v/>
      </c>
      <c r="N40" s="231"/>
      <c r="O40" s="354" t="str">
        <f ca="1">IF('Suivi Commandes'!G40&lt;&gt;"",IF(AND(N40="oui",TODAY()&gt;'Suivi Commandes'!G40-90,P40="procédure ok"),0,1),"")</f>
        <v/>
      </c>
      <c r="P40" s="232" t="s">
        <v>310</v>
      </c>
    </row>
    <row r="41" spans="1:16" x14ac:dyDescent="0.35">
      <c r="A41" s="160" t="s">
        <v>298</v>
      </c>
      <c r="B41" s="145"/>
      <c r="C41" s="161">
        <v>1</v>
      </c>
      <c r="D41" s="146"/>
      <c r="E41" s="147"/>
      <c r="F41" s="231" t="s">
        <v>45</v>
      </c>
      <c r="G41" s="228" t="s">
        <v>20</v>
      </c>
      <c r="H41" s="195">
        <v>43416</v>
      </c>
      <c r="I41" s="231">
        <v>43769</v>
      </c>
      <c r="J41" s="354">
        <f t="shared" ca="1" si="1"/>
        <v>0</v>
      </c>
      <c r="K41" s="231"/>
      <c r="L41" s="231">
        <v>43535</v>
      </c>
      <c r="M41" s="354" t="str">
        <f ca="1">IF('Suivi Commandes'!G41&lt;&gt;"",IF(AND(TODAY()&gt;'Suivi Commandes'!G41-105,N41="oui"),0,1),"")</f>
        <v/>
      </c>
      <c r="N41" s="231"/>
      <c r="O41" s="354" t="str">
        <f ca="1">IF('Suivi Commandes'!G41&lt;&gt;"",IF(AND(N41="oui",TODAY()&gt;'Suivi Commandes'!G41-90,P41="procédure ok"),0,1),"")</f>
        <v/>
      </c>
      <c r="P41" s="232"/>
    </row>
    <row r="42" spans="1:16" x14ac:dyDescent="0.35">
      <c r="A42" s="162" t="s">
        <v>122</v>
      </c>
      <c r="B42" s="144">
        <v>1</v>
      </c>
      <c r="C42" s="145"/>
      <c r="D42" s="146"/>
      <c r="E42" s="147"/>
      <c r="F42" s="231" t="s">
        <v>45</v>
      </c>
      <c r="G42" s="228" t="s">
        <v>20</v>
      </c>
      <c r="H42" s="195">
        <v>43110</v>
      </c>
      <c r="I42" s="231">
        <v>43465</v>
      </c>
      <c r="J42" s="354">
        <f t="shared" ca="1" si="1"/>
        <v>0</v>
      </c>
      <c r="K42" s="231" t="s">
        <v>189</v>
      </c>
      <c r="L42" s="231">
        <v>43321</v>
      </c>
      <c r="M42" s="354" t="str">
        <f ca="1">IF('Suivi Commandes'!G42&lt;&gt;"",IF(AND(TODAY()&gt;'Suivi Commandes'!G42-105,N42="oui"),0,1),"")</f>
        <v/>
      </c>
      <c r="N42" s="231"/>
      <c r="O42" s="354" t="str">
        <f ca="1">IF('Suivi Commandes'!G42&lt;&gt;"",IF(AND(N42="oui",TODAY()&gt;'Suivi Commandes'!G42-90,P42="procédure ok"),0,1),"")</f>
        <v/>
      </c>
      <c r="P42" s="232" t="s">
        <v>57</v>
      </c>
    </row>
    <row r="43" spans="1:16" ht="19.5" customHeight="1" x14ac:dyDescent="0.35">
      <c r="A43" s="163" t="s">
        <v>6</v>
      </c>
      <c r="B43" s="144">
        <v>1</v>
      </c>
      <c r="C43" s="145"/>
      <c r="D43" s="146"/>
      <c r="E43" s="147"/>
      <c r="F43" s="229" t="s">
        <v>45</v>
      </c>
      <c r="G43" s="228" t="s">
        <v>14</v>
      </c>
      <c r="H43" s="190"/>
      <c r="I43" s="229"/>
      <c r="J43" s="353" t="str">
        <f t="shared" ca="1" si="1"/>
        <v/>
      </c>
      <c r="K43" s="229"/>
      <c r="L43" s="229"/>
      <c r="M43" s="353" t="str">
        <f ca="1">IF('Suivi Commandes'!G43&lt;&gt;"",IF(AND(TODAY()&gt;'Suivi Commandes'!G43-105,N43="oui"),0,1),"")</f>
        <v/>
      </c>
      <c r="N43" s="229"/>
      <c r="O43" s="353" t="str">
        <f ca="1">IF('Suivi Commandes'!G43&lt;&gt;"",IF(AND(N43="oui",TODAY()&gt;'Suivi Commandes'!G43-90,P43="procédure ok"),0,1),"")</f>
        <v/>
      </c>
      <c r="P43" s="230"/>
    </row>
    <row r="44" spans="1:16" ht="23.5" customHeight="1" x14ac:dyDescent="0.35">
      <c r="A44" s="165" t="s">
        <v>24</v>
      </c>
      <c r="B44" s="144">
        <v>1</v>
      </c>
      <c r="C44" s="145"/>
      <c r="D44" s="146"/>
      <c r="E44" s="147"/>
      <c r="F44" s="231" t="s">
        <v>45</v>
      </c>
      <c r="G44" s="228" t="s">
        <v>19</v>
      </c>
      <c r="H44" s="195">
        <v>42461</v>
      </c>
      <c r="I44" s="231">
        <v>43449</v>
      </c>
      <c r="J44" s="354">
        <f t="shared" ca="1" si="1"/>
        <v>1</v>
      </c>
      <c r="K44" s="231"/>
      <c r="L44" s="231"/>
      <c r="M44" s="354" t="str">
        <f ca="1">IF('Suivi Commandes'!G44&lt;&gt;"",IF(AND(TODAY()&gt;'Suivi Commandes'!G44-105,N44="oui"),0,1),"")</f>
        <v/>
      </c>
      <c r="N44" s="231"/>
      <c r="O44" s="354" t="str">
        <f ca="1">IF('Suivi Commandes'!G44&lt;&gt;"",IF(AND(N44="oui",TODAY()&gt;'Suivi Commandes'!G44-90,P44="procédure ok"),0,1),"")</f>
        <v/>
      </c>
      <c r="P44" s="232"/>
    </row>
    <row r="45" spans="1:16" ht="21.75" customHeight="1" x14ac:dyDescent="0.35">
      <c r="A45" s="143" t="s">
        <v>5</v>
      </c>
      <c r="B45" s="144">
        <v>1</v>
      </c>
      <c r="C45" s="145"/>
      <c r="D45" s="146"/>
      <c r="E45" s="147"/>
      <c r="F45" s="227" t="s">
        <v>45</v>
      </c>
      <c r="G45" s="228" t="s">
        <v>20</v>
      </c>
      <c r="H45" s="190">
        <v>42037</v>
      </c>
      <c r="I45" s="229">
        <v>43524</v>
      </c>
      <c r="J45" s="353">
        <f t="shared" ca="1" si="1"/>
        <v>0</v>
      </c>
      <c r="K45" s="229" t="s">
        <v>189</v>
      </c>
      <c r="L45" s="229">
        <v>42156</v>
      </c>
      <c r="M45" s="353" t="str">
        <f ca="1">IF('Suivi Commandes'!G45&lt;&gt;"",IF(AND(TODAY()&gt;'Suivi Commandes'!G45-105,N45="oui"),0,1),"")</f>
        <v/>
      </c>
      <c r="N45" s="229"/>
      <c r="O45" s="353" t="str">
        <f ca="1">IF('Suivi Commandes'!G45&lt;&gt;"",IF(AND(N45="oui",TODAY()&gt;'Suivi Commandes'!G45-90,P45="procédure ok"),0,1),"")</f>
        <v/>
      </c>
      <c r="P45" s="230"/>
    </row>
    <row r="46" spans="1:16" ht="16.149999999999999" customHeight="1" x14ac:dyDescent="0.35">
      <c r="A46" s="149" t="s">
        <v>277</v>
      </c>
      <c r="B46" s="145"/>
      <c r="C46" s="145"/>
      <c r="D46" s="150">
        <v>1</v>
      </c>
      <c r="E46" s="147"/>
      <c r="F46" s="231" t="s">
        <v>45</v>
      </c>
      <c r="G46" s="228" t="s">
        <v>20</v>
      </c>
      <c r="H46" s="195">
        <v>43367</v>
      </c>
      <c r="I46" s="231">
        <v>43465</v>
      </c>
      <c r="J46" s="354">
        <f t="shared" ca="1" si="1"/>
        <v>0</v>
      </c>
      <c r="K46" s="231"/>
      <c r="L46" s="231">
        <v>43488</v>
      </c>
      <c r="M46" s="354" t="str">
        <f ca="1">IF('Suivi Commandes'!G46&lt;&gt;"",IF(AND(TODAY()&gt;'Suivi Commandes'!G46-105,N46="oui"),0,1),"")</f>
        <v/>
      </c>
      <c r="N46" s="231"/>
      <c r="O46" s="354" t="str">
        <f ca="1">IF('Suivi Commandes'!G46&lt;&gt;"",IF(AND(N46="oui",TODAY()&gt;'Suivi Commandes'!G46-90,P46="procédure ok"),0,1),"")</f>
        <v/>
      </c>
      <c r="P46" s="232"/>
    </row>
    <row r="47" spans="1:16" ht="20.65" customHeight="1" x14ac:dyDescent="0.35">
      <c r="A47" s="143" t="s">
        <v>27</v>
      </c>
      <c r="B47" s="144">
        <v>1</v>
      </c>
      <c r="C47" s="145"/>
      <c r="D47" s="146"/>
      <c r="E47" s="147"/>
      <c r="F47" s="227" t="s">
        <v>45</v>
      </c>
      <c r="G47" s="228" t="s">
        <v>20</v>
      </c>
      <c r="H47" s="190">
        <v>42709</v>
      </c>
      <c r="I47" s="229">
        <v>43600</v>
      </c>
      <c r="J47" s="353">
        <f t="shared" ca="1" si="1"/>
        <v>0</v>
      </c>
      <c r="K47" s="229" t="s">
        <v>189</v>
      </c>
      <c r="L47" s="229">
        <v>42920</v>
      </c>
      <c r="M47" s="353" t="str">
        <f ca="1">IF('Suivi Commandes'!G47&lt;&gt;"",IF(AND(TODAY()&gt;'Suivi Commandes'!G47-105,N47="oui"),0,1),"")</f>
        <v/>
      </c>
      <c r="N47" s="229"/>
      <c r="O47" s="353" t="str">
        <f ca="1">IF('Suivi Commandes'!G47&lt;&gt;"",IF(AND(N47="oui",TODAY()&gt;'Suivi Commandes'!G47-90,P47="procédure ok"),0,1),"")</f>
        <v/>
      </c>
      <c r="P47" s="230" t="s">
        <v>57</v>
      </c>
    </row>
    <row r="48" spans="1:16" x14ac:dyDescent="0.35">
      <c r="A48" s="166" t="s">
        <v>208</v>
      </c>
      <c r="B48" s="144">
        <v>1</v>
      </c>
      <c r="C48" s="145"/>
      <c r="D48" s="146"/>
      <c r="E48" s="147"/>
      <c r="F48" s="227" t="s">
        <v>45</v>
      </c>
      <c r="G48" s="233" t="s">
        <v>14</v>
      </c>
      <c r="H48" s="206">
        <v>43178</v>
      </c>
      <c r="I48" s="227">
        <v>43524</v>
      </c>
      <c r="J48" s="355">
        <f t="shared" ca="1" si="1"/>
        <v>1</v>
      </c>
      <c r="K48" s="227"/>
      <c r="L48" s="227"/>
      <c r="M48" s="355" t="str">
        <f ca="1">IF('Suivi Commandes'!G48&lt;&gt;"",IF(AND(TODAY()&gt;'Suivi Commandes'!G48-105,N48="oui"),0,1),"")</f>
        <v/>
      </c>
      <c r="N48" s="227"/>
      <c r="O48" s="355" t="str">
        <f ca="1">IF('Suivi Commandes'!G48&lt;&gt;"",IF(AND(N48="oui",TODAY()&gt;'Suivi Commandes'!G48-90,P48="procédure ok"),0,1),"")</f>
        <v/>
      </c>
      <c r="P48" s="234"/>
    </row>
    <row r="49" spans="1:16" x14ac:dyDescent="0.35">
      <c r="A49" s="166" t="s">
        <v>147</v>
      </c>
      <c r="B49" s="144">
        <v>1</v>
      </c>
      <c r="C49" s="145"/>
      <c r="D49" s="146"/>
      <c r="E49" s="147"/>
      <c r="F49" s="227" t="s">
        <v>45</v>
      </c>
      <c r="G49" s="233" t="s">
        <v>14</v>
      </c>
      <c r="H49" s="206">
        <v>43027</v>
      </c>
      <c r="I49" s="227">
        <v>43434</v>
      </c>
      <c r="J49" s="355">
        <f t="shared" ca="1" si="1"/>
        <v>1</v>
      </c>
      <c r="K49" s="227"/>
      <c r="L49" s="227"/>
      <c r="M49" s="355" t="str">
        <f ca="1">IF('Suivi Commandes'!G49&lt;&gt;"",IF(AND(TODAY()&gt;'Suivi Commandes'!G49-105,N49="oui"),0,1),"")</f>
        <v/>
      </c>
      <c r="N49" s="227"/>
      <c r="O49" s="355" t="str">
        <f ca="1">IF('Suivi Commandes'!G49&lt;&gt;"",IF(AND(N49="oui",TODAY()&gt;'Suivi Commandes'!G49-90,P49="procédure ok"),0,1),"")</f>
        <v/>
      </c>
      <c r="P49" s="234"/>
    </row>
    <row r="50" spans="1:16" x14ac:dyDescent="0.35">
      <c r="A50" s="149" t="s">
        <v>26</v>
      </c>
      <c r="B50" s="145"/>
      <c r="C50" s="145"/>
      <c r="D50" s="150">
        <v>1</v>
      </c>
      <c r="E50" s="147"/>
      <c r="F50" s="231" t="s">
        <v>45</v>
      </c>
      <c r="G50" s="228" t="s">
        <v>20</v>
      </c>
      <c r="H50" s="195">
        <v>43073</v>
      </c>
      <c r="I50" s="231">
        <v>43555</v>
      </c>
      <c r="J50" s="354">
        <f t="shared" ca="1" si="1"/>
        <v>0</v>
      </c>
      <c r="K50" s="231" t="s">
        <v>189</v>
      </c>
      <c r="L50" s="231">
        <v>43284</v>
      </c>
      <c r="M50" s="354" t="str">
        <f ca="1">IF('Suivi Commandes'!G50&lt;&gt;"",IF(AND(TODAY()&gt;'Suivi Commandes'!G50-105,N50="oui"),0,1),"")</f>
        <v/>
      </c>
      <c r="N50" s="231"/>
      <c r="O50" s="354" t="str">
        <f ca="1">IF('Suivi Commandes'!G50&lt;&gt;"",IF(AND(N50="oui",TODAY()&gt;'Suivi Commandes'!G50-90,P50="procédure ok"),0,1),"")</f>
        <v/>
      </c>
      <c r="P50" s="232" t="s">
        <v>57</v>
      </c>
    </row>
    <row r="51" spans="1:16" x14ac:dyDescent="0.35">
      <c r="A51" s="160" t="s">
        <v>350</v>
      </c>
      <c r="B51" s="145"/>
      <c r="C51" s="161">
        <v>1</v>
      </c>
      <c r="D51" s="146"/>
      <c r="E51" s="147"/>
      <c r="F51" s="231" t="s">
        <v>45</v>
      </c>
      <c r="G51" s="228" t="s">
        <v>20</v>
      </c>
      <c r="H51" s="195">
        <v>43423</v>
      </c>
      <c r="I51" s="231">
        <v>43769</v>
      </c>
      <c r="J51" s="354">
        <f t="shared" ca="1" si="1"/>
        <v>0</v>
      </c>
      <c r="K51" s="231"/>
      <c r="L51" s="231">
        <v>43542</v>
      </c>
      <c r="M51" s="354" t="str">
        <f ca="1">IF('Suivi Commandes'!G51&lt;&gt;"",IF(AND(TODAY()&gt;'Suivi Commandes'!G51-105,N51="oui"),0,1),"")</f>
        <v/>
      </c>
      <c r="N51" s="231"/>
      <c r="O51" s="354" t="str">
        <f ca="1">IF('Suivi Commandes'!G51&lt;&gt;"",IF(AND(N51="oui",TODAY()&gt;'Suivi Commandes'!G51-90,P51="procédure ok"),0,1),"")</f>
        <v/>
      </c>
      <c r="P51" s="232"/>
    </row>
    <row r="52" spans="1:16" ht="20.25" customHeight="1" x14ac:dyDescent="0.35">
      <c r="A52" s="154" t="s">
        <v>194</v>
      </c>
      <c r="B52" s="145"/>
      <c r="C52" s="145"/>
      <c r="D52" s="150">
        <v>1</v>
      </c>
      <c r="E52" s="147"/>
      <c r="F52" s="231" t="s">
        <v>45</v>
      </c>
      <c r="G52" s="228" t="s">
        <v>20</v>
      </c>
      <c r="H52" s="195">
        <v>43136</v>
      </c>
      <c r="I52" s="231">
        <v>43554</v>
      </c>
      <c r="J52" s="354">
        <f t="shared" ca="1" si="1"/>
        <v>0</v>
      </c>
      <c r="K52" s="231" t="s">
        <v>189</v>
      </c>
      <c r="L52" s="231">
        <v>43347</v>
      </c>
      <c r="M52" s="354" t="str">
        <f ca="1">IF('Suivi Commandes'!G52&lt;&gt;"",IF(AND(TODAY()&gt;'Suivi Commandes'!G52-105,N52="oui"),0,1),"")</f>
        <v/>
      </c>
      <c r="N52" s="231"/>
      <c r="O52" s="354" t="str">
        <f ca="1">IF('Suivi Commandes'!G52&lt;&gt;"",IF(AND(N52="oui",TODAY()&gt;'Suivi Commandes'!G52-90,P52="procédure ok"),0,1),"")</f>
        <v/>
      </c>
      <c r="P52" s="234"/>
    </row>
    <row r="53" spans="1:16" x14ac:dyDescent="0.35">
      <c r="A53" s="143" t="s">
        <v>118</v>
      </c>
      <c r="B53" s="144">
        <v>1</v>
      </c>
      <c r="C53" s="145"/>
      <c r="D53" s="146"/>
      <c r="E53" s="147"/>
      <c r="F53" s="227" t="s">
        <v>45</v>
      </c>
      <c r="G53" s="228" t="s">
        <v>20</v>
      </c>
      <c r="H53" s="190">
        <v>42821</v>
      </c>
      <c r="I53" s="229">
        <v>43465</v>
      </c>
      <c r="J53" s="353">
        <f t="shared" ca="1" si="1"/>
        <v>0</v>
      </c>
      <c r="K53" s="229" t="s">
        <v>189</v>
      </c>
      <c r="L53" s="229">
        <v>43034</v>
      </c>
      <c r="M53" s="353" t="str">
        <f ca="1">IF('Suivi Commandes'!G53&lt;&gt;"",IF(AND(TODAY()&gt;'Suivi Commandes'!G53-105,N53="oui"),0,1),"")</f>
        <v/>
      </c>
      <c r="N53" s="229"/>
      <c r="O53" s="353" t="str">
        <f ca="1">IF('Suivi Commandes'!G53&lt;&gt;"",IF(AND(N53="oui",TODAY()&gt;'Suivi Commandes'!G53-90,P53="procédure ok"),0,1),"")</f>
        <v/>
      </c>
      <c r="P53" s="234" t="s">
        <v>57</v>
      </c>
    </row>
    <row r="54" spans="1:16" x14ac:dyDescent="0.35">
      <c r="A54" s="153" t="s">
        <v>165</v>
      </c>
      <c r="B54" s="144">
        <v>1</v>
      </c>
      <c r="C54" s="145"/>
      <c r="D54" s="146"/>
      <c r="E54" s="147"/>
      <c r="F54" s="196" t="s">
        <v>45</v>
      </c>
      <c r="G54" s="233" t="s">
        <v>20</v>
      </c>
      <c r="H54" s="195">
        <v>43073</v>
      </c>
      <c r="I54" s="231">
        <v>43465</v>
      </c>
      <c r="J54" s="354">
        <f t="shared" ca="1" si="1"/>
        <v>0</v>
      </c>
      <c r="K54" s="231" t="s">
        <v>189</v>
      </c>
      <c r="L54" s="231">
        <v>43284</v>
      </c>
      <c r="M54" s="354" t="str">
        <f ca="1">IF('Suivi Commandes'!G54&lt;&gt;"",IF(AND(TODAY()&gt;'Suivi Commandes'!G54-105,N54="oui"),0,1),"")</f>
        <v/>
      </c>
      <c r="N54" s="231"/>
      <c r="O54" s="354" t="str">
        <f ca="1">IF('Suivi Commandes'!G54&lt;&gt;"",IF(AND(N54="oui",TODAY()&gt;'Suivi Commandes'!G54-90,P54="procédure ok"),0,1),"")</f>
        <v/>
      </c>
      <c r="P54" s="131"/>
    </row>
    <row r="55" spans="1:16" x14ac:dyDescent="0.35">
      <c r="A55" s="149" t="s">
        <v>234</v>
      </c>
      <c r="B55" s="145"/>
      <c r="C55" s="145"/>
      <c r="D55" s="150">
        <v>1</v>
      </c>
      <c r="E55" s="147"/>
      <c r="F55" s="231" t="s">
        <v>45</v>
      </c>
      <c r="G55" s="228" t="s">
        <v>20</v>
      </c>
      <c r="H55" s="195">
        <v>43206</v>
      </c>
      <c r="I55" s="231">
        <v>43392</v>
      </c>
      <c r="J55" s="354">
        <f t="shared" ca="1" si="1"/>
        <v>0</v>
      </c>
      <c r="K55" s="231" t="s">
        <v>189</v>
      </c>
      <c r="L55" s="231">
        <v>43419</v>
      </c>
      <c r="M55" s="354" t="str">
        <f ca="1">IF('Suivi Commandes'!G55&lt;&gt;"",IF(AND(TODAY()&gt;'Suivi Commandes'!G55-105,N55="oui"),0,1),"")</f>
        <v/>
      </c>
      <c r="N55" s="231"/>
      <c r="O55" s="354" t="str">
        <f ca="1">IF('Suivi Commandes'!G55&lt;&gt;"",IF(AND(N55="oui",TODAY()&gt;'Suivi Commandes'!G55-90,P55="procédure ok"),0,1),"")</f>
        <v/>
      </c>
      <c r="P55" s="232" t="s">
        <v>281</v>
      </c>
    </row>
    <row r="56" spans="1:16" ht="16.149999999999999" customHeight="1" x14ac:dyDescent="0.35">
      <c r="A56" s="168" t="s">
        <v>25</v>
      </c>
      <c r="B56" s="145"/>
      <c r="C56" s="145"/>
      <c r="D56" s="146"/>
      <c r="E56" s="169">
        <v>1</v>
      </c>
      <c r="F56" s="231" t="s">
        <v>45</v>
      </c>
      <c r="G56" s="228" t="s">
        <v>20</v>
      </c>
      <c r="H56" s="195">
        <v>43115</v>
      </c>
      <c r="I56" s="231">
        <v>43524</v>
      </c>
      <c r="J56" s="354">
        <f t="shared" ca="1" si="1"/>
        <v>0</v>
      </c>
      <c r="K56" s="231" t="s">
        <v>189</v>
      </c>
      <c r="L56" s="231"/>
      <c r="M56" s="354" t="str">
        <f ca="1">IF('Suivi Commandes'!G56&lt;&gt;"",IF(AND(TODAY()&gt;'Suivi Commandes'!G56-105,N56="oui"),0,1),"")</f>
        <v/>
      </c>
      <c r="N56" s="231"/>
      <c r="O56" s="354" t="str">
        <f ca="1">IF('Suivi Commandes'!G56&lt;&gt;"",IF(AND(N56="oui",TODAY()&gt;'Suivi Commandes'!G56-90,P56="procédure ok"),0,1),"")</f>
        <v/>
      </c>
      <c r="P56" s="232" t="s">
        <v>57</v>
      </c>
    </row>
    <row r="57" spans="1:16" ht="16.149999999999999" customHeight="1" x14ac:dyDescent="0.35">
      <c r="A57" s="149" t="s">
        <v>256</v>
      </c>
      <c r="B57" s="145"/>
      <c r="C57" s="145"/>
      <c r="D57" s="150">
        <v>1</v>
      </c>
      <c r="E57" s="147"/>
      <c r="F57" s="231" t="s">
        <v>45</v>
      </c>
      <c r="G57" s="228" t="s">
        <v>20</v>
      </c>
      <c r="H57" s="195">
        <v>43290</v>
      </c>
      <c r="I57" s="231">
        <v>43524</v>
      </c>
      <c r="J57" s="354">
        <f t="shared" ca="1" si="1"/>
        <v>0</v>
      </c>
      <c r="K57" s="231" t="s">
        <v>193</v>
      </c>
      <c r="L57" s="231">
        <v>43407</v>
      </c>
      <c r="M57" s="354" t="str">
        <f ca="1">IF('Suivi Commandes'!G57&lt;&gt;"",IF(AND(TODAY()&gt;'Suivi Commandes'!G57-105,N57="oui"),0,1),"")</f>
        <v/>
      </c>
      <c r="N57" s="231"/>
      <c r="O57" s="354" t="str">
        <f ca="1">IF('Suivi Commandes'!G57&lt;&gt;"",IF(AND(N57="oui",TODAY()&gt;'Suivi Commandes'!G57-90,P57="procédure ok"),0,1),"")</f>
        <v/>
      </c>
      <c r="P57" s="232"/>
    </row>
    <row r="58" spans="1:16" x14ac:dyDescent="0.35">
      <c r="A58" s="143" t="s">
        <v>74</v>
      </c>
      <c r="B58" s="144">
        <v>1</v>
      </c>
      <c r="C58" s="145"/>
      <c r="D58" s="146"/>
      <c r="E58" s="147"/>
      <c r="F58" s="191" t="s">
        <v>45</v>
      </c>
      <c r="G58" s="228" t="s">
        <v>20</v>
      </c>
      <c r="H58" s="190">
        <v>42522</v>
      </c>
      <c r="I58" s="229">
        <v>43462</v>
      </c>
      <c r="J58" s="353">
        <f t="shared" ca="1" si="1"/>
        <v>0</v>
      </c>
      <c r="K58" s="229" t="s">
        <v>189</v>
      </c>
      <c r="L58" s="229">
        <v>42643</v>
      </c>
      <c r="M58" s="353" t="str">
        <f ca="1">IF('Suivi Commandes'!G58&lt;&gt;"",IF(AND(TODAY()&gt;'Suivi Commandes'!G58-105,N58="oui"),0,1),"")</f>
        <v/>
      </c>
      <c r="N58" s="229"/>
      <c r="O58" s="353" t="str">
        <f ca="1">IF('Suivi Commandes'!G58&lt;&gt;"",IF(AND(N58="oui",TODAY()&gt;'Suivi Commandes'!G58-90,P58="procédure ok"),0,1),"")</f>
        <v/>
      </c>
      <c r="P58" s="234" t="s">
        <v>57</v>
      </c>
    </row>
    <row r="59" spans="1:16" ht="16.149999999999999" customHeight="1" x14ac:dyDescent="0.35">
      <c r="A59" s="170" t="s">
        <v>119</v>
      </c>
      <c r="B59" s="144">
        <v>1</v>
      </c>
      <c r="C59" s="145"/>
      <c r="D59" s="146"/>
      <c r="E59" s="147"/>
      <c r="F59" s="191" t="s">
        <v>45</v>
      </c>
      <c r="G59" s="228" t="s">
        <v>14</v>
      </c>
      <c r="H59" s="190">
        <v>42800</v>
      </c>
      <c r="I59" s="229">
        <v>43465</v>
      </c>
      <c r="J59" s="353">
        <f t="shared" ca="1" si="1"/>
        <v>1</v>
      </c>
      <c r="K59" s="191"/>
      <c r="L59" s="191"/>
      <c r="M59" s="353" t="str">
        <f ca="1">IF('Suivi Commandes'!G59&lt;&gt;"",IF(AND(TODAY()&gt;'Suivi Commandes'!G59-105,N59="oui"),0,1),"")</f>
        <v/>
      </c>
      <c r="N59" s="191"/>
      <c r="O59" s="353" t="str">
        <f ca="1">IF('Suivi Commandes'!G59&lt;&gt;"",IF(AND(N59="oui",TODAY()&gt;'Suivi Commandes'!G59-90,P59="procédure ok"),0,1),"")</f>
        <v/>
      </c>
      <c r="P59" s="133"/>
    </row>
    <row r="60" spans="1:16" x14ac:dyDescent="0.35">
      <c r="A60" s="149" t="s">
        <v>210</v>
      </c>
      <c r="B60" s="145"/>
      <c r="C60" s="145"/>
      <c r="D60" s="150">
        <v>1</v>
      </c>
      <c r="E60" s="147"/>
      <c r="F60" s="231" t="s">
        <v>45</v>
      </c>
      <c r="G60" s="228" t="s">
        <v>20</v>
      </c>
      <c r="H60" s="195">
        <v>43206</v>
      </c>
      <c r="I60" s="231">
        <v>43392</v>
      </c>
      <c r="J60" s="354">
        <f t="shared" ca="1" si="1"/>
        <v>0</v>
      </c>
      <c r="K60" s="231" t="s">
        <v>189</v>
      </c>
      <c r="L60" s="231">
        <v>43419</v>
      </c>
      <c r="M60" s="354" t="str">
        <f ca="1">IF('Suivi Commandes'!G60&lt;&gt;"",IF(AND(TODAY()&gt;'Suivi Commandes'!G60-105,N60="oui"),0,1),"")</f>
        <v/>
      </c>
      <c r="N60" s="231"/>
      <c r="O60" s="354" t="str">
        <f ca="1">IF('Suivi Commandes'!G60&lt;&gt;"",IF(AND(N60="oui",TODAY()&gt;'Suivi Commandes'!G60-90,P60="procédure ok"),0,1),"")</f>
        <v/>
      </c>
      <c r="P60" s="232" t="s">
        <v>281</v>
      </c>
    </row>
    <row r="61" spans="1:16" x14ac:dyDescent="0.35">
      <c r="A61" s="143" t="s">
        <v>264</v>
      </c>
      <c r="B61" s="144">
        <v>1</v>
      </c>
      <c r="C61" s="145"/>
      <c r="D61" s="146"/>
      <c r="E61" s="147"/>
      <c r="F61" s="196" t="s">
        <v>45</v>
      </c>
      <c r="G61" s="233" t="s">
        <v>20</v>
      </c>
      <c r="H61" s="195">
        <v>43282</v>
      </c>
      <c r="I61" s="231">
        <v>43585</v>
      </c>
      <c r="J61" s="354">
        <f t="shared" ca="1" si="1"/>
        <v>0</v>
      </c>
      <c r="K61" s="231" t="s">
        <v>193</v>
      </c>
      <c r="L61" s="231">
        <v>43404</v>
      </c>
      <c r="M61" s="354" t="str">
        <f ca="1">IF('Suivi Commandes'!G61&lt;&gt;"",IF(AND(TODAY()&gt;'Suivi Commandes'!G61-105,N61="oui"),0,1),"")</f>
        <v/>
      </c>
      <c r="N61" s="231"/>
      <c r="O61" s="354" t="str">
        <f ca="1">IF('Suivi Commandes'!G61&lt;&gt;"",IF(AND(N61="oui",TODAY()&gt;'Suivi Commandes'!G61-90,P61="procédure ok"),0,1),"")</f>
        <v/>
      </c>
      <c r="P61" s="131"/>
    </row>
    <row r="62" spans="1:16" x14ac:dyDescent="0.35">
      <c r="A62" s="149" t="s">
        <v>269</v>
      </c>
      <c r="B62" s="145"/>
      <c r="C62" s="145"/>
      <c r="D62" s="150">
        <v>1</v>
      </c>
      <c r="E62" s="147"/>
      <c r="F62" s="231" t="s">
        <v>45</v>
      </c>
      <c r="G62" s="228" t="s">
        <v>20</v>
      </c>
      <c r="H62" s="195">
        <v>43311</v>
      </c>
      <c r="I62" s="231">
        <v>43434</v>
      </c>
      <c r="J62" s="354">
        <f t="shared" ca="1" si="1"/>
        <v>0</v>
      </c>
      <c r="K62" s="231" t="s">
        <v>193</v>
      </c>
      <c r="L62" s="231">
        <v>43433</v>
      </c>
      <c r="M62" s="354" t="str">
        <f ca="1">IF('Suivi Commandes'!G62&lt;&gt;"",IF(AND(TODAY()&gt;'Suivi Commandes'!G62-105,N62="oui"),0,1),"")</f>
        <v/>
      </c>
      <c r="N62" s="231"/>
      <c r="O62" s="354" t="str">
        <f ca="1">IF('Suivi Commandes'!G62&lt;&gt;"",IF(AND(N62="oui",TODAY()&gt;'Suivi Commandes'!G62-90,P62="procédure ok"),0,1),"")</f>
        <v/>
      </c>
      <c r="P62" s="232" t="s">
        <v>294</v>
      </c>
    </row>
    <row r="63" spans="1:16" ht="17.649999999999999" customHeight="1" x14ac:dyDescent="0.35">
      <c r="A63" s="143" t="s">
        <v>197</v>
      </c>
      <c r="B63" s="144">
        <v>1</v>
      </c>
      <c r="C63" s="145"/>
      <c r="D63" s="146"/>
      <c r="E63" s="147"/>
      <c r="F63" s="227" t="s">
        <v>45</v>
      </c>
      <c r="G63" s="228" t="s">
        <v>20</v>
      </c>
      <c r="H63" s="190">
        <v>43052</v>
      </c>
      <c r="I63" s="229">
        <v>43465</v>
      </c>
      <c r="J63" s="353">
        <f t="shared" ca="1" si="1"/>
        <v>0</v>
      </c>
      <c r="K63" s="229" t="s">
        <v>189</v>
      </c>
      <c r="L63" s="229">
        <v>43263</v>
      </c>
      <c r="M63" s="353" t="str">
        <f ca="1">IF('Suivi Commandes'!G63&lt;&gt;"",IF(AND(TODAY()&gt;'Suivi Commandes'!G63-105,N63="oui"),0,1),"")</f>
        <v/>
      </c>
      <c r="N63" s="229"/>
      <c r="O63" s="353" t="str">
        <f ca="1">IF('Suivi Commandes'!G63&lt;&gt;"",IF(AND(N63="oui",TODAY()&gt;'Suivi Commandes'!G63-90,P63="procédure ok"),0,1),"")</f>
        <v/>
      </c>
      <c r="P63" s="234" t="s">
        <v>311</v>
      </c>
    </row>
    <row r="64" spans="1:16" x14ac:dyDescent="0.35">
      <c r="A64" s="143" t="s">
        <v>89</v>
      </c>
      <c r="B64" s="144">
        <v>1</v>
      </c>
      <c r="C64" s="145"/>
      <c r="D64" s="146"/>
      <c r="E64" s="147"/>
      <c r="F64" s="191" t="s">
        <v>45</v>
      </c>
      <c r="G64" s="228" t="s">
        <v>20</v>
      </c>
      <c r="H64" s="190">
        <v>42772</v>
      </c>
      <c r="I64" s="229">
        <v>43769</v>
      </c>
      <c r="J64" s="353">
        <f t="shared" ca="1" si="1"/>
        <v>0</v>
      </c>
      <c r="K64" s="229" t="s">
        <v>189</v>
      </c>
      <c r="L64" s="229">
        <v>42891</v>
      </c>
      <c r="M64" s="353" t="str">
        <f ca="1">IF('Suivi Commandes'!G64&lt;&gt;"",IF(AND(TODAY()&gt;'Suivi Commandes'!G64-105,N64="oui"),0,1),"")</f>
        <v/>
      </c>
      <c r="N64" s="229"/>
      <c r="O64" s="353" t="str">
        <f ca="1">IF('Suivi Commandes'!G64&lt;&gt;"",IF(AND(N64="oui",TODAY()&gt;'Suivi Commandes'!G64-90,P64="procédure ok"),0,1),"")</f>
        <v/>
      </c>
      <c r="P64" s="234" t="s">
        <v>57</v>
      </c>
    </row>
    <row r="65" spans="1:16" ht="23" x14ac:dyDescent="0.35">
      <c r="A65" s="143" t="s">
        <v>29</v>
      </c>
      <c r="B65" s="144">
        <v>1</v>
      </c>
      <c r="C65" s="145"/>
      <c r="D65" s="146"/>
      <c r="E65" s="147"/>
      <c r="F65" s="231" t="s">
        <v>45</v>
      </c>
      <c r="G65" s="228" t="s">
        <v>20</v>
      </c>
      <c r="H65" s="195">
        <v>43176</v>
      </c>
      <c r="I65" s="231">
        <v>43465</v>
      </c>
      <c r="J65" s="354">
        <f t="shared" ca="1" si="1"/>
        <v>1</v>
      </c>
      <c r="K65" s="231"/>
      <c r="L65" s="231"/>
      <c r="M65" s="354" t="str">
        <f ca="1">IF('Suivi Commandes'!G65&lt;&gt;"",IF(AND(TODAY()&gt;'Suivi Commandes'!G65-105,N65="oui"),0,1),"")</f>
        <v/>
      </c>
      <c r="N65" s="231"/>
      <c r="O65" s="354" t="str">
        <f ca="1">IF('Suivi Commandes'!G65&lt;&gt;"",IF(AND(N65="oui",TODAY()&gt;'Suivi Commandes'!G65-90,P65="procédure ok"),0,1),"")</f>
        <v/>
      </c>
      <c r="P65" s="236" t="s">
        <v>349</v>
      </c>
    </row>
    <row r="66" spans="1:16" x14ac:dyDescent="0.35">
      <c r="A66" s="160" t="s">
        <v>295</v>
      </c>
      <c r="B66" s="145"/>
      <c r="C66" s="161">
        <v>1</v>
      </c>
      <c r="D66" s="146"/>
      <c r="E66" s="147"/>
      <c r="F66" s="231" t="s">
        <v>45</v>
      </c>
      <c r="G66" s="228" t="s">
        <v>20</v>
      </c>
      <c r="H66" s="195">
        <v>43423</v>
      </c>
      <c r="I66" s="231">
        <v>43769</v>
      </c>
      <c r="J66" s="354">
        <f t="shared" ca="1" si="1"/>
        <v>0</v>
      </c>
      <c r="K66" s="231"/>
      <c r="L66" s="231">
        <v>43535</v>
      </c>
      <c r="M66" s="354" t="str">
        <f ca="1">IF('Suivi Commandes'!G66&lt;&gt;"",IF(AND(TODAY()&gt;'Suivi Commandes'!G66-105,N66="oui"),0,1),"")</f>
        <v/>
      </c>
      <c r="N66" s="231"/>
      <c r="O66" s="354" t="str">
        <f ca="1">IF('Suivi Commandes'!G66&lt;&gt;"",IF(AND(N66="oui",TODAY()&gt;'Suivi Commandes'!G66-90,P66="procédure ok"),0,1),"")</f>
        <v/>
      </c>
      <c r="P66" s="232"/>
    </row>
    <row r="67" spans="1:16" ht="23" x14ac:dyDescent="0.35">
      <c r="A67" s="172" t="s">
        <v>32</v>
      </c>
      <c r="B67" s="145">
        <v>1</v>
      </c>
      <c r="C67" s="145"/>
      <c r="D67" s="146"/>
      <c r="E67" s="147"/>
      <c r="F67" s="196" t="s">
        <v>45</v>
      </c>
      <c r="G67" s="233" t="s">
        <v>20</v>
      </c>
      <c r="H67" s="195">
        <v>43102</v>
      </c>
      <c r="I67" s="231">
        <v>43465</v>
      </c>
      <c r="J67" s="354">
        <f t="shared" ref="J67:J89" ca="1" si="2">IF(H67&lt;&gt;"",IF(AND(TODAY()&gt;H67+90,K67=""),1,0),"")</f>
        <v>0</v>
      </c>
      <c r="K67" s="231" t="s">
        <v>193</v>
      </c>
      <c r="L67" s="231">
        <v>43221</v>
      </c>
      <c r="M67" s="354" t="str">
        <f ca="1">IF('Suivi Commandes'!G67&lt;&gt;"",IF(AND(TODAY()&gt;'Suivi Commandes'!G67-105,N67="oui"),0,1),"")</f>
        <v/>
      </c>
      <c r="N67" s="231"/>
      <c r="O67" s="354" t="str">
        <f ca="1">IF('Suivi Commandes'!G67&lt;&gt;"",IF(AND(N67="oui",TODAY()&gt;'Suivi Commandes'!G67-90,P67="procédure ok"),0,1),"")</f>
        <v/>
      </c>
      <c r="P67" s="234" t="s">
        <v>280</v>
      </c>
    </row>
    <row r="68" spans="1:16" x14ac:dyDescent="0.35">
      <c r="A68" s="143" t="s">
        <v>242</v>
      </c>
      <c r="B68" s="144">
        <v>1</v>
      </c>
      <c r="C68" s="145"/>
      <c r="D68" s="146"/>
      <c r="E68" s="147"/>
      <c r="F68" s="227" t="s">
        <v>45</v>
      </c>
      <c r="G68" s="233" t="s">
        <v>20</v>
      </c>
      <c r="H68" s="206">
        <v>43234</v>
      </c>
      <c r="I68" s="227">
        <v>43427</v>
      </c>
      <c r="J68" s="355">
        <f t="shared" ca="1" si="2"/>
        <v>0</v>
      </c>
      <c r="K68" s="227" t="s">
        <v>189</v>
      </c>
      <c r="L68" s="227">
        <v>43447</v>
      </c>
      <c r="M68" s="355" t="str">
        <f ca="1">IF('Suivi Commandes'!G68&lt;&gt;"",IF(AND(TODAY()&gt;'Suivi Commandes'!G68-105,N68="oui"),0,1),"")</f>
        <v/>
      </c>
      <c r="N68" s="227"/>
      <c r="O68" s="355" t="str">
        <f ca="1">IF('Suivi Commandes'!G68&lt;&gt;"",IF(AND(N68="oui",TODAY()&gt;'Suivi Commandes'!G68-90,P68="procédure ok"),0,1),"")</f>
        <v/>
      </c>
      <c r="P68" s="234" t="s">
        <v>293</v>
      </c>
    </row>
    <row r="69" spans="1:16" x14ac:dyDescent="0.35">
      <c r="A69" s="149" t="s">
        <v>302</v>
      </c>
      <c r="B69" s="145"/>
      <c r="C69" s="145"/>
      <c r="D69" s="150">
        <v>1</v>
      </c>
      <c r="E69" s="147"/>
      <c r="F69" s="196" t="s">
        <v>45</v>
      </c>
      <c r="G69" s="233" t="s">
        <v>20</v>
      </c>
      <c r="H69" s="195">
        <v>43409</v>
      </c>
      <c r="I69" s="231">
        <v>43615</v>
      </c>
      <c r="J69" s="354">
        <f t="shared" ca="1" si="2"/>
        <v>0</v>
      </c>
      <c r="K69" s="231"/>
      <c r="L69" s="231">
        <v>43528</v>
      </c>
      <c r="M69" s="354" t="str">
        <f ca="1">IF('Suivi Commandes'!G69&lt;&gt;"",IF(AND(TODAY()&gt;'Suivi Commandes'!G69-105,N69="oui"),0,1),"")</f>
        <v/>
      </c>
      <c r="N69" s="231"/>
      <c r="O69" s="354" t="str">
        <f ca="1">IF('Suivi Commandes'!G69&lt;&gt;"",IF(AND(N69="oui",TODAY()&gt;'Suivi Commandes'!G69-90,P69="procédure ok"),0,1),"")</f>
        <v/>
      </c>
      <c r="P69" s="236"/>
    </row>
    <row r="70" spans="1:16" ht="24.65" customHeight="1" x14ac:dyDescent="0.35">
      <c r="A70" s="143" t="s">
        <v>352</v>
      </c>
      <c r="B70" s="144">
        <v>1</v>
      </c>
      <c r="C70" s="145"/>
      <c r="D70" s="146"/>
      <c r="E70" s="147"/>
      <c r="F70" s="227" t="s">
        <v>45</v>
      </c>
      <c r="G70" s="233" t="s">
        <v>20</v>
      </c>
      <c r="H70" s="206">
        <v>43423</v>
      </c>
      <c r="I70" s="227">
        <v>43448</v>
      </c>
      <c r="J70" s="355">
        <f t="shared" ca="1" si="2"/>
        <v>0</v>
      </c>
      <c r="K70" s="227"/>
      <c r="L70" s="227">
        <v>43542</v>
      </c>
      <c r="M70" s="355" t="str">
        <f ca="1">IF('Suivi Commandes'!G70&lt;&gt;"",IF(AND(TODAY()&gt;'Suivi Commandes'!G70-105,N70="oui"),0,1),"")</f>
        <v/>
      </c>
      <c r="N70" s="227"/>
      <c r="O70" s="355" t="str">
        <f ca="1">IF('Suivi Commandes'!G70&lt;&gt;"",IF(AND(N70="oui",TODAY()&gt;'Suivi Commandes'!G70-90,P70="procédure ok"),0,1),"")</f>
        <v/>
      </c>
      <c r="P70" s="234"/>
    </row>
    <row r="71" spans="1:16" ht="23" x14ac:dyDescent="0.35">
      <c r="A71" s="173" t="s">
        <v>200</v>
      </c>
      <c r="B71" s="145"/>
      <c r="C71" s="145"/>
      <c r="D71" s="150">
        <v>1</v>
      </c>
      <c r="E71" s="147"/>
      <c r="F71" s="196" t="s">
        <v>45</v>
      </c>
      <c r="G71" s="233" t="s">
        <v>20</v>
      </c>
      <c r="H71" s="195">
        <v>43171</v>
      </c>
      <c r="I71" s="231">
        <v>43465</v>
      </c>
      <c r="J71" s="354">
        <f t="shared" ca="1" si="2"/>
        <v>0</v>
      </c>
      <c r="K71" s="231" t="s">
        <v>189</v>
      </c>
      <c r="L71" s="231">
        <v>43384</v>
      </c>
      <c r="M71" s="354" t="str">
        <f ca="1">IF('Suivi Commandes'!G71&lt;&gt;"",IF(AND(TODAY()&gt;'Suivi Commandes'!G71-105,N71="oui"),0,1),"")</f>
        <v/>
      </c>
      <c r="N71" s="231"/>
      <c r="O71" s="354" t="str">
        <f ca="1">IF('Suivi Commandes'!G71&lt;&gt;"",IF(AND(N71="oui",TODAY()&gt;'Suivi Commandes'!G71-90,P71="procédure ok"),0,1),"")</f>
        <v/>
      </c>
      <c r="P71" s="236" t="s">
        <v>304</v>
      </c>
    </row>
    <row r="72" spans="1:16" x14ac:dyDescent="0.35">
      <c r="A72" s="149" t="s">
        <v>285</v>
      </c>
      <c r="B72" s="145"/>
      <c r="C72" s="145"/>
      <c r="D72" s="150">
        <v>1</v>
      </c>
      <c r="E72" s="147"/>
      <c r="F72" s="196" t="s">
        <v>46</v>
      </c>
      <c r="G72" s="233" t="s">
        <v>20</v>
      </c>
      <c r="H72" s="195">
        <v>43430</v>
      </c>
      <c r="I72" s="231">
        <v>43615</v>
      </c>
      <c r="J72" s="354">
        <f t="shared" ca="1" si="2"/>
        <v>0</v>
      </c>
      <c r="K72" s="231"/>
      <c r="L72" s="231">
        <v>43490</v>
      </c>
      <c r="M72" s="354" t="str">
        <f ca="1">IF('Suivi Commandes'!G72&lt;&gt;"",IF(AND(TODAY()&gt;'Suivi Commandes'!G72-105,N72="oui"),0,1),"")</f>
        <v/>
      </c>
      <c r="N72" s="231"/>
      <c r="O72" s="354" t="str">
        <f ca="1">IF('Suivi Commandes'!G72&lt;&gt;"",IF(AND(N72="oui",TODAY()&gt;'Suivi Commandes'!G72-90,P72="procédure ok"),0,1),"")</f>
        <v/>
      </c>
      <c r="P72" s="236"/>
    </row>
    <row r="73" spans="1:16" x14ac:dyDescent="0.35">
      <c r="A73" s="143" t="s">
        <v>290</v>
      </c>
      <c r="B73" s="144">
        <v>1</v>
      </c>
      <c r="C73" s="145"/>
      <c r="D73" s="146"/>
      <c r="E73" s="147"/>
      <c r="F73" s="227" t="s">
        <v>45</v>
      </c>
      <c r="G73" s="233" t="s">
        <v>20</v>
      </c>
      <c r="H73" s="206">
        <v>43375</v>
      </c>
      <c r="I73" s="227">
        <v>43739</v>
      </c>
      <c r="J73" s="355">
        <f t="shared" ca="1" si="2"/>
        <v>0</v>
      </c>
      <c r="K73" s="227"/>
      <c r="L73" s="227"/>
      <c r="M73" s="355" t="str">
        <f ca="1">IF('Suivi Commandes'!G73&lt;&gt;"",IF(AND(TODAY()&gt;'Suivi Commandes'!G73-105,N73="oui"),0,1),"")</f>
        <v/>
      </c>
      <c r="N73" s="227"/>
      <c r="O73" s="355" t="str">
        <f ca="1">IF('Suivi Commandes'!G73&lt;&gt;"",IF(AND(N73="oui",TODAY()&gt;'Suivi Commandes'!G73-90,P73="procédure ok"),0,1),"")</f>
        <v/>
      </c>
      <c r="P73" s="234"/>
    </row>
    <row r="74" spans="1:16" ht="23" x14ac:dyDescent="0.35">
      <c r="A74" s="173" t="s">
        <v>129</v>
      </c>
      <c r="B74" s="145"/>
      <c r="C74" s="145"/>
      <c r="D74" s="150">
        <v>1</v>
      </c>
      <c r="E74" s="147"/>
      <c r="F74" s="196" t="s">
        <v>45</v>
      </c>
      <c r="G74" s="233" t="s">
        <v>20</v>
      </c>
      <c r="H74" s="195">
        <v>43290</v>
      </c>
      <c r="I74" s="231">
        <v>43465</v>
      </c>
      <c r="J74" s="354">
        <f t="shared" ca="1" si="2"/>
        <v>0</v>
      </c>
      <c r="K74" s="231" t="s">
        <v>193</v>
      </c>
      <c r="L74" s="231">
        <v>43412</v>
      </c>
      <c r="M74" s="354" t="str">
        <f ca="1">IF('Suivi Commandes'!G74&lt;&gt;"",IF(AND(TODAY()&gt;'Suivi Commandes'!G74-105,N74="oui"),0,1),"")</f>
        <v/>
      </c>
      <c r="N74" s="231"/>
      <c r="O74" s="354" t="str">
        <f ca="1">IF('Suivi Commandes'!G74&lt;&gt;"",IF(AND(N74="oui",TODAY()&gt;'Suivi Commandes'!G74-90,P74="procédure ok"),0,1),"")</f>
        <v/>
      </c>
      <c r="P74" s="236" t="s">
        <v>305</v>
      </c>
    </row>
    <row r="75" spans="1:16" ht="23" x14ac:dyDescent="0.35">
      <c r="A75" s="174" t="s">
        <v>131</v>
      </c>
      <c r="B75" s="144">
        <v>1</v>
      </c>
      <c r="C75" s="145"/>
      <c r="D75" s="146"/>
      <c r="E75" s="147"/>
      <c r="F75" s="227" t="s">
        <v>45</v>
      </c>
      <c r="G75" s="233" t="s">
        <v>20</v>
      </c>
      <c r="H75" s="206">
        <v>42905</v>
      </c>
      <c r="I75" s="229"/>
      <c r="J75" s="353">
        <f t="shared" ca="1" si="2"/>
        <v>0</v>
      </c>
      <c r="K75" s="229" t="s">
        <v>189</v>
      </c>
      <c r="L75" s="227">
        <v>43118</v>
      </c>
      <c r="M75" s="355" t="str">
        <f ca="1">IF('Suivi Commandes'!G75&lt;&gt;"",IF(AND(TODAY()&gt;'Suivi Commandes'!G75-105,N75="oui"),0,1),"")</f>
        <v/>
      </c>
      <c r="N75" s="227"/>
      <c r="O75" s="355" t="str">
        <f ca="1">IF('Suivi Commandes'!G75&lt;&gt;"",IF(AND(N75="oui",TODAY()&gt;'Suivi Commandes'!G75-90,P75="procédure ok"),0,1),"")</f>
        <v/>
      </c>
      <c r="P75" s="230" t="s">
        <v>348</v>
      </c>
    </row>
    <row r="76" spans="1:16" x14ac:dyDescent="0.35">
      <c r="A76" s="175" t="s">
        <v>28</v>
      </c>
      <c r="B76" s="145"/>
      <c r="C76" s="145"/>
      <c r="D76" s="150">
        <v>1</v>
      </c>
      <c r="E76" s="147"/>
      <c r="F76" s="231" t="s">
        <v>45</v>
      </c>
      <c r="G76" s="228" t="s">
        <v>19</v>
      </c>
      <c r="H76" s="195">
        <v>42688</v>
      </c>
      <c r="I76" s="231">
        <v>43496</v>
      </c>
      <c r="J76" s="354">
        <f t="shared" ca="1" si="2"/>
        <v>1</v>
      </c>
      <c r="K76" s="231"/>
      <c r="L76" s="231">
        <v>42095</v>
      </c>
      <c r="M76" s="354" t="str">
        <f ca="1">IF('Suivi Commandes'!G76&lt;&gt;"",IF(AND(TODAY()&gt;'Suivi Commandes'!G76-105,N76="oui"),0,1),"")</f>
        <v/>
      </c>
      <c r="N76" s="231"/>
      <c r="O76" s="354" t="str">
        <f ca="1">IF('Suivi Commandes'!G76&lt;&gt;"",IF(AND(N76="oui",TODAY()&gt;'Suivi Commandes'!G76-90,P76="procédure ok"),0,1),"")</f>
        <v/>
      </c>
      <c r="P76" s="232" t="s">
        <v>312</v>
      </c>
    </row>
    <row r="77" spans="1:16" x14ac:dyDescent="0.35">
      <c r="A77" s="149" t="s">
        <v>171</v>
      </c>
      <c r="B77" s="145"/>
      <c r="C77" s="145"/>
      <c r="D77" s="150">
        <v>1</v>
      </c>
      <c r="E77" s="147"/>
      <c r="F77" s="231" t="s">
        <v>45</v>
      </c>
      <c r="G77" s="228" t="s">
        <v>20</v>
      </c>
      <c r="H77" s="195">
        <v>43116</v>
      </c>
      <c r="I77" s="231">
        <v>43465</v>
      </c>
      <c r="J77" s="354">
        <f t="shared" ca="1" si="2"/>
        <v>0</v>
      </c>
      <c r="K77" s="231" t="s">
        <v>189</v>
      </c>
      <c r="L77" s="231">
        <v>43327</v>
      </c>
      <c r="M77" s="354" t="str">
        <f ca="1">IF('Suivi Commandes'!G77&lt;&gt;"",IF(AND(TODAY()&gt;'Suivi Commandes'!G77-105,N77="oui"),0,1),"")</f>
        <v/>
      </c>
      <c r="N77" s="231"/>
      <c r="O77" s="354" t="str">
        <f ca="1">IF('Suivi Commandes'!G77&lt;&gt;"",IF(AND(N77="oui",TODAY()&gt;'Suivi Commandes'!G77-90,P77="procédure ok"),0,1),"")</f>
        <v/>
      </c>
      <c r="P77" s="232" t="s">
        <v>199</v>
      </c>
    </row>
    <row r="78" spans="1:16" ht="17.25" customHeight="1" x14ac:dyDescent="0.35">
      <c r="A78" s="143" t="s">
        <v>146</v>
      </c>
      <c r="B78" s="144">
        <v>1</v>
      </c>
      <c r="C78" s="145"/>
      <c r="D78" s="146"/>
      <c r="E78" s="147"/>
      <c r="F78" s="227" t="s">
        <v>45</v>
      </c>
      <c r="G78" s="233" t="s">
        <v>20</v>
      </c>
      <c r="H78" s="206">
        <v>42739</v>
      </c>
      <c r="I78" s="227">
        <v>43465</v>
      </c>
      <c r="J78" s="355">
        <f t="shared" ca="1" si="2"/>
        <v>0</v>
      </c>
      <c r="K78" s="229" t="s">
        <v>189</v>
      </c>
      <c r="L78" s="227">
        <v>42950</v>
      </c>
      <c r="M78" s="355" t="str">
        <f ca="1">IF('Suivi Commandes'!G78&lt;&gt;"",IF(AND(TODAY()&gt;'Suivi Commandes'!G78-105,N78="oui"),0,1),"")</f>
        <v/>
      </c>
      <c r="N78" s="227"/>
      <c r="O78" s="355" t="str">
        <f ca="1">IF('Suivi Commandes'!G78&lt;&gt;"",IF(AND(N78="oui",TODAY()&gt;'Suivi Commandes'!G78-90,P78="procédure ok"),0,1),"")</f>
        <v/>
      </c>
      <c r="P78" s="230" t="s">
        <v>57</v>
      </c>
    </row>
    <row r="79" spans="1:16" ht="19.149999999999999" customHeight="1" x14ac:dyDescent="0.35">
      <c r="A79" s="143" t="s">
        <v>30</v>
      </c>
      <c r="B79" s="144">
        <v>1</v>
      </c>
      <c r="C79" s="145"/>
      <c r="D79" s="146"/>
      <c r="E79" s="147"/>
      <c r="F79" s="227" t="s">
        <v>45</v>
      </c>
      <c r="G79" s="233" t="s">
        <v>20</v>
      </c>
      <c r="H79" s="206">
        <v>42975</v>
      </c>
      <c r="I79" s="229">
        <v>43465</v>
      </c>
      <c r="J79" s="353">
        <f t="shared" ca="1" si="2"/>
        <v>0</v>
      </c>
      <c r="K79" s="229" t="s">
        <v>189</v>
      </c>
      <c r="L79" s="227">
        <v>43186</v>
      </c>
      <c r="M79" s="355" t="str">
        <f ca="1">IF('Suivi Commandes'!G79&lt;&gt;"",IF(AND(TODAY()&gt;'Suivi Commandes'!G79-105,N79="oui"),0,1),"")</f>
        <v/>
      </c>
      <c r="N79" s="227"/>
      <c r="O79" s="355" t="str">
        <f ca="1">IF('Suivi Commandes'!G79&lt;&gt;"",IF(AND(N79="oui",TODAY()&gt;'Suivi Commandes'!G79-90,P79="procédure ok"),0,1),"")</f>
        <v/>
      </c>
      <c r="P79" s="230" t="s">
        <v>284</v>
      </c>
    </row>
    <row r="80" spans="1:16" ht="19.149999999999999" customHeight="1" x14ac:dyDescent="0.35">
      <c r="A80" s="143" t="s">
        <v>272</v>
      </c>
      <c r="B80" s="144">
        <v>1</v>
      </c>
      <c r="C80" s="145"/>
      <c r="D80" s="146"/>
      <c r="E80" s="147"/>
      <c r="F80" s="227" t="s">
        <v>45</v>
      </c>
      <c r="G80" s="233" t="s">
        <v>20</v>
      </c>
      <c r="H80" s="206">
        <v>43318</v>
      </c>
      <c r="I80" s="229">
        <v>43465</v>
      </c>
      <c r="J80" s="353">
        <f t="shared" ca="1" si="2"/>
        <v>0</v>
      </c>
      <c r="K80" s="229" t="s">
        <v>193</v>
      </c>
      <c r="L80" s="227">
        <v>43439</v>
      </c>
      <c r="M80" s="355" t="str">
        <f ca="1">IF('Suivi Commandes'!G80&lt;&gt;"",IF(AND(TODAY()&gt;'Suivi Commandes'!G80-105,N80="oui"),0,1),"")</f>
        <v/>
      </c>
      <c r="N80" s="227"/>
      <c r="O80" s="355" t="str">
        <f ca="1">IF('Suivi Commandes'!G80&lt;&gt;"",IF(AND(N80="oui",TODAY()&gt;'Suivi Commandes'!G80-90,P80="procédure ok"),0,1),"")</f>
        <v/>
      </c>
      <c r="P80" s="230"/>
    </row>
    <row r="81" spans="1:16" x14ac:dyDescent="0.35">
      <c r="A81" s="156" t="s">
        <v>87</v>
      </c>
      <c r="B81" s="144">
        <v>1</v>
      </c>
      <c r="C81" s="145"/>
      <c r="D81" s="146"/>
      <c r="E81" s="147"/>
      <c r="F81" s="196" t="s">
        <v>45</v>
      </c>
      <c r="G81" s="233" t="s">
        <v>20</v>
      </c>
      <c r="H81" s="195">
        <v>42716</v>
      </c>
      <c r="I81" s="231">
        <v>43465</v>
      </c>
      <c r="J81" s="354">
        <f t="shared" ca="1" si="2"/>
        <v>0</v>
      </c>
      <c r="K81" s="231" t="s">
        <v>189</v>
      </c>
      <c r="L81" s="231">
        <v>42927</v>
      </c>
      <c r="M81" s="354" t="str">
        <f ca="1">IF('Suivi Commandes'!G81&lt;&gt;"",IF(AND(TODAY()&gt;'Suivi Commandes'!G81-105,N81="oui"),0,1),"")</f>
        <v/>
      </c>
      <c r="N81" s="231"/>
      <c r="O81" s="354" t="str">
        <f ca="1">IF('Suivi Commandes'!G81&lt;&gt;"",IF(AND(N81="oui",TODAY()&gt;'Suivi Commandes'!G81-90,P81="procédure ok"),0,1),"")</f>
        <v/>
      </c>
      <c r="P81" s="232" t="s">
        <v>284</v>
      </c>
    </row>
    <row r="82" spans="1:16" ht="24.4" customHeight="1" x14ac:dyDescent="0.35">
      <c r="A82" s="162" t="s">
        <v>61</v>
      </c>
      <c r="B82" s="144">
        <v>1</v>
      </c>
      <c r="C82" s="145"/>
      <c r="D82" s="146"/>
      <c r="E82" s="147"/>
      <c r="F82" s="196" t="s">
        <v>45</v>
      </c>
      <c r="G82" s="233" t="s">
        <v>20</v>
      </c>
      <c r="H82" s="195">
        <v>42373</v>
      </c>
      <c r="I82" s="231">
        <v>43830</v>
      </c>
      <c r="J82" s="354">
        <f t="shared" ca="1" si="2"/>
        <v>0</v>
      </c>
      <c r="K82" s="231" t="s">
        <v>189</v>
      </c>
      <c r="L82" s="231">
        <v>42493</v>
      </c>
      <c r="M82" s="354" t="str">
        <f ca="1">IF('Suivi Commandes'!G82&lt;&gt;"",IF(AND(TODAY()&gt;'Suivi Commandes'!G82-105,N82="oui"),0,1),"")</f>
        <v/>
      </c>
      <c r="N82" s="231"/>
      <c r="O82" s="354" t="str">
        <f ca="1">IF('Suivi Commandes'!G82&lt;&gt;"",IF(AND(N82="oui",TODAY()&gt;'Suivi Commandes'!G82-90,P82="procédure ok"),0,1),"")</f>
        <v/>
      </c>
      <c r="P82" s="232" t="s">
        <v>57</v>
      </c>
    </row>
    <row r="83" spans="1:16" ht="23.5" customHeight="1" x14ac:dyDescent="0.35">
      <c r="A83" s="172" t="s">
        <v>148</v>
      </c>
      <c r="B83" s="145">
        <v>1</v>
      </c>
      <c r="C83" s="145"/>
      <c r="D83" s="146"/>
      <c r="E83" s="147"/>
      <c r="F83" s="196" t="s">
        <v>45</v>
      </c>
      <c r="G83" s="233" t="s">
        <v>20</v>
      </c>
      <c r="H83" s="202"/>
      <c r="I83" s="231" t="s">
        <v>283</v>
      </c>
      <c r="J83" s="354" t="str">
        <f t="shared" ca="1" si="2"/>
        <v/>
      </c>
      <c r="K83" s="231"/>
      <c r="L83" s="231">
        <v>42338</v>
      </c>
      <c r="M83" s="354" t="str">
        <f ca="1">IF('Suivi Commandes'!G83&lt;&gt;"",IF(AND(TODAY()&gt;'Suivi Commandes'!G83-105,N83="oui"),0,1),"")</f>
        <v/>
      </c>
      <c r="N83" s="231"/>
      <c r="O83" s="354" t="str">
        <f ca="1">IF('Suivi Commandes'!G83&lt;&gt;"",IF(AND(N83="oui",TODAY()&gt;'Suivi Commandes'!G83-90,P83="procédure ok"),0,1),"")</f>
        <v/>
      </c>
      <c r="P83" s="232" t="s">
        <v>282</v>
      </c>
    </row>
    <row r="84" spans="1:16" x14ac:dyDescent="0.35">
      <c r="A84" s="149" t="s">
        <v>265</v>
      </c>
      <c r="B84" s="145"/>
      <c r="C84" s="145"/>
      <c r="D84" s="150">
        <v>1</v>
      </c>
      <c r="E84" s="147"/>
      <c r="F84" s="231" t="s">
        <v>45</v>
      </c>
      <c r="G84" s="228" t="s">
        <v>20</v>
      </c>
      <c r="H84" s="195">
        <v>43290</v>
      </c>
      <c r="I84" s="231">
        <v>43677</v>
      </c>
      <c r="J84" s="354">
        <f t="shared" ca="1" si="2"/>
        <v>0</v>
      </c>
      <c r="K84" s="231" t="s">
        <v>193</v>
      </c>
      <c r="L84" s="231">
        <v>43412</v>
      </c>
      <c r="M84" s="354" t="str">
        <f ca="1">IF('Suivi Commandes'!G84&lt;&gt;"",IF(AND(TODAY()&gt;'Suivi Commandes'!G84-105,N84="oui"),0,1),"")</f>
        <v/>
      </c>
      <c r="N84" s="231"/>
      <c r="O84" s="354" t="str">
        <f ca="1">IF('Suivi Commandes'!G84&lt;&gt;"",IF(AND(N84="oui",TODAY()&gt;'Suivi Commandes'!G84-90,P84="procédure ok"),0,1),"")</f>
        <v/>
      </c>
      <c r="P84" s="232"/>
    </row>
    <row r="85" spans="1:16" x14ac:dyDescent="0.35">
      <c r="A85" s="149" t="s">
        <v>254</v>
      </c>
      <c r="B85" s="145"/>
      <c r="C85" s="145"/>
      <c r="D85" s="150">
        <v>1</v>
      </c>
      <c r="E85" s="147"/>
      <c r="F85" s="196" t="s">
        <v>46</v>
      </c>
      <c r="G85" s="233" t="s">
        <v>20</v>
      </c>
      <c r="H85" s="195">
        <v>43290</v>
      </c>
      <c r="I85" s="231">
        <v>43465</v>
      </c>
      <c r="J85" s="354">
        <f t="shared" ca="1" si="2"/>
        <v>0</v>
      </c>
      <c r="K85" s="231" t="s">
        <v>189</v>
      </c>
      <c r="L85" s="231">
        <v>43412</v>
      </c>
      <c r="M85" s="354" t="str">
        <f ca="1">IF('Suivi Commandes'!G85&lt;&gt;"",IF(AND(TODAY()&gt;'Suivi Commandes'!G85-105,N85="oui"),0,1),"")</f>
        <v/>
      </c>
      <c r="N85" s="231"/>
      <c r="O85" s="354" t="str">
        <f ca="1">IF('Suivi Commandes'!G85&lt;&gt;"",IF(AND(N85="oui",TODAY()&gt;'Suivi Commandes'!G85-90,P85="procédure ok"),0,1),"")</f>
        <v/>
      </c>
      <c r="P85" s="234" t="s">
        <v>247</v>
      </c>
    </row>
    <row r="86" spans="1:16" x14ac:dyDescent="0.35">
      <c r="A86" s="149" t="s">
        <v>172</v>
      </c>
      <c r="B86" s="145"/>
      <c r="C86" s="145"/>
      <c r="D86" s="150">
        <v>1</v>
      </c>
      <c r="E86" s="147"/>
      <c r="F86" s="231" t="s">
        <v>45</v>
      </c>
      <c r="G86" s="228" t="s">
        <v>20</v>
      </c>
      <c r="H86" s="195">
        <v>43150</v>
      </c>
      <c r="I86" s="231">
        <v>43524</v>
      </c>
      <c r="J86" s="354">
        <f t="shared" ca="1" si="2"/>
        <v>0</v>
      </c>
      <c r="K86" s="231" t="s">
        <v>189</v>
      </c>
      <c r="L86" s="231">
        <v>43361</v>
      </c>
      <c r="M86" s="354" t="str">
        <f ca="1">IF('Suivi Commandes'!G86&lt;&gt;"",IF(AND(TODAY()&gt;'Suivi Commandes'!G86-105,N86="oui"),0,1),"")</f>
        <v/>
      </c>
      <c r="N86" s="231"/>
      <c r="O86" s="354" t="str">
        <f ca="1">IF('Suivi Commandes'!G86&lt;&gt;"",IF(AND(N86="oui",TODAY()&gt;'Suivi Commandes'!G86-90,P86="procédure ok"),0,1),"")</f>
        <v/>
      </c>
      <c r="P86" s="232" t="s">
        <v>241</v>
      </c>
    </row>
    <row r="87" spans="1:16" x14ac:dyDescent="0.35">
      <c r="A87" s="143" t="s">
        <v>260</v>
      </c>
      <c r="B87" s="144">
        <v>1</v>
      </c>
      <c r="C87" s="145"/>
      <c r="D87" s="146"/>
      <c r="E87" s="147"/>
      <c r="F87" s="191" t="s">
        <v>45</v>
      </c>
      <c r="G87" s="228" t="s">
        <v>20</v>
      </c>
      <c r="H87" s="190">
        <v>43282</v>
      </c>
      <c r="I87" s="229">
        <v>43615</v>
      </c>
      <c r="J87" s="353">
        <f t="shared" ca="1" si="2"/>
        <v>1</v>
      </c>
      <c r="K87" s="229"/>
      <c r="L87" s="229">
        <v>43404</v>
      </c>
      <c r="M87" s="353" t="str">
        <f ca="1">IF('Suivi Commandes'!G87&lt;&gt;"",IF(AND(TODAY()&gt;'Suivi Commandes'!G87-105,N87="oui"),0,1),"")</f>
        <v/>
      </c>
      <c r="N87" s="229"/>
      <c r="O87" s="353" t="str">
        <f ca="1">IF('Suivi Commandes'!G87&lt;&gt;"",IF(AND(N87="oui",TODAY()&gt;'Suivi Commandes'!G87-90,P87="procédure ok"),0,1),"")</f>
        <v/>
      </c>
      <c r="P87" s="234"/>
    </row>
    <row r="88" spans="1:16" ht="19.5" customHeight="1" x14ac:dyDescent="0.35">
      <c r="A88" s="156" t="s">
        <v>64</v>
      </c>
      <c r="B88" s="144">
        <v>1</v>
      </c>
      <c r="C88" s="145"/>
      <c r="D88" s="146"/>
      <c r="E88" s="147"/>
      <c r="F88" s="227" t="s">
        <v>45</v>
      </c>
      <c r="G88" s="233" t="s">
        <v>20</v>
      </c>
      <c r="H88" s="206">
        <v>42800</v>
      </c>
      <c r="I88" s="231">
        <v>43424</v>
      </c>
      <c r="J88" s="354">
        <f t="shared" ca="1" si="2"/>
        <v>0</v>
      </c>
      <c r="K88" s="231" t="s">
        <v>189</v>
      </c>
      <c r="L88" s="227">
        <v>42921</v>
      </c>
      <c r="M88" s="355" t="str">
        <f ca="1">IF('Suivi Commandes'!G88&lt;&gt;"",IF(AND(TODAY()&gt;'Suivi Commandes'!G88-105,N88="oui"),0,1),"")</f>
        <v/>
      </c>
      <c r="N88" s="227"/>
      <c r="O88" s="355" t="str">
        <f ca="1">IF('Suivi Commandes'!G88&lt;&gt;"",IF(AND(N88="oui",TODAY()&gt;'Suivi Commandes'!G88-90,P88="procédure ok"),0,1),"")</f>
        <v/>
      </c>
      <c r="P88" s="234" t="s">
        <v>141</v>
      </c>
    </row>
    <row r="89" spans="1:16" ht="19.5" customHeight="1" thickBot="1" x14ac:dyDescent="0.4">
      <c r="A89" s="176" t="s">
        <v>236</v>
      </c>
      <c r="B89" s="177">
        <v>1</v>
      </c>
      <c r="C89" s="178"/>
      <c r="D89" s="179"/>
      <c r="E89" s="180"/>
      <c r="F89" s="237" t="s">
        <v>45</v>
      </c>
      <c r="G89" s="238" t="s">
        <v>20</v>
      </c>
      <c r="H89" s="215">
        <v>43227</v>
      </c>
      <c r="I89" s="239">
        <v>43646</v>
      </c>
      <c r="J89" s="356">
        <f t="shared" ca="1" si="2"/>
        <v>0</v>
      </c>
      <c r="K89" s="239" t="s">
        <v>189</v>
      </c>
      <c r="L89" s="237">
        <v>43440</v>
      </c>
      <c r="M89" s="368" t="str">
        <f ca="1">IF('Suivi Commandes'!G89&lt;&gt;"",IF(AND(TODAY()&gt;'Suivi Commandes'!G89-105,N89="oui"),0,1),"")</f>
        <v/>
      </c>
      <c r="N89" s="237"/>
      <c r="O89" s="368" t="str">
        <f ca="1">IF('Suivi Commandes'!G89&lt;&gt;"",IF(AND(N89="oui",TODAY()&gt;'Suivi Commandes'!G89-90,P89="procédure ok"),0,1),"")</f>
        <v/>
      </c>
      <c r="P89" s="240"/>
    </row>
    <row r="90" spans="1:16" ht="12.5" thickTop="1" thickBot="1" x14ac:dyDescent="0.4">
      <c r="B90" s="386">
        <f>B91+D91+C91+E91</f>
        <v>85</v>
      </c>
      <c r="C90" s="387"/>
      <c r="D90" s="387"/>
      <c r="E90" s="388"/>
    </row>
    <row r="91" spans="1:16" ht="12.5" thickTop="1" thickBot="1" x14ac:dyDescent="0.4">
      <c r="A91" s="182"/>
      <c r="B91" s="183">
        <f>SUM(B3:B89)</f>
        <v>51</v>
      </c>
      <c r="C91" s="183">
        <f>SUM(C3:C89)</f>
        <v>5</v>
      </c>
      <c r="D91" s="183">
        <f>SUM(D3:D89)</f>
        <v>28</v>
      </c>
      <c r="E91" s="183">
        <f>SUM(E3:E89)</f>
        <v>1</v>
      </c>
      <c r="H91" s="184"/>
      <c r="I91" s="184"/>
      <c r="J91" s="184"/>
      <c r="K91" s="184"/>
      <c r="L91" s="184"/>
      <c r="M91" s="184"/>
      <c r="N91" s="184"/>
      <c r="O91" s="184"/>
      <c r="P91" s="184"/>
    </row>
    <row r="92" spans="1:16" ht="12" thickTop="1" x14ac:dyDescent="0.35"/>
  </sheetData>
  <mergeCells count="3">
    <mergeCell ref="B90:E90"/>
    <mergeCell ref="F1:G1"/>
    <mergeCell ref="A1:A2"/>
  </mergeCells>
  <conditionalFormatting sqref="L3">
    <cfRule type="expression" dxfId="93" priority="87">
      <formula>TODAY()&gt;=L1-45</formula>
    </cfRule>
  </conditionalFormatting>
  <conditionalFormatting sqref="L5">
    <cfRule type="expression" dxfId="92" priority="86">
      <formula>TODAY()&gt;=L5-45</formula>
    </cfRule>
  </conditionalFormatting>
  <conditionalFormatting sqref="L4">
    <cfRule type="expression" dxfId="91" priority="85">
      <formula>TODAY()&gt;=L4 -45</formula>
    </cfRule>
  </conditionalFormatting>
  <conditionalFormatting sqref="L6">
    <cfRule type="expression" dxfId="90" priority="84">
      <formula>TODAY()&gt;=L6-45</formula>
    </cfRule>
  </conditionalFormatting>
  <conditionalFormatting sqref="L7">
    <cfRule type="expression" dxfId="89" priority="82">
      <formula>TODAY()&gt;=L7-45</formula>
    </cfRule>
  </conditionalFormatting>
  <conditionalFormatting sqref="L8">
    <cfRule type="expression" dxfId="88" priority="81">
      <formula>TODAY()&gt;=L8-45</formula>
    </cfRule>
  </conditionalFormatting>
  <conditionalFormatting sqref="L9">
    <cfRule type="expression" dxfId="87" priority="80">
      <formula>TODAY()&gt;=L9-45</formula>
    </cfRule>
  </conditionalFormatting>
  <conditionalFormatting sqref="L10">
    <cfRule type="expression" dxfId="86" priority="79">
      <formula>TODAY()&gt;=L10-45</formula>
    </cfRule>
  </conditionalFormatting>
  <conditionalFormatting sqref="L11">
    <cfRule type="expression" dxfId="85" priority="77">
      <formula>TODAY()&gt;=L11-45</formula>
    </cfRule>
  </conditionalFormatting>
  <conditionalFormatting sqref="L12">
    <cfRule type="expression" dxfId="84" priority="76">
      <formula>TODAY()&gt;=L12-45</formula>
    </cfRule>
  </conditionalFormatting>
  <conditionalFormatting sqref="L13">
    <cfRule type="expression" dxfId="83" priority="75">
      <formula>TODAY()&gt;=L13-45</formula>
    </cfRule>
  </conditionalFormatting>
  <conditionalFormatting sqref="L14">
    <cfRule type="expression" dxfId="82" priority="74">
      <formula>TODAY()&gt;=L14-45</formula>
    </cfRule>
  </conditionalFormatting>
  <conditionalFormatting sqref="L15">
    <cfRule type="expression" dxfId="81" priority="73">
      <formula>TODAY()&gt;=L15-45</formula>
    </cfRule>
  </conditionalFormatting>
  <conditionalFormatting sqref="L16">
    <cfRule type="expression" dxfId="80" priority="72">
      <formula>TODAY()&gt;=L16-45</formula>
    </cfRule>
  </conditionalFormatting>
  <conditionalFormatting sqref="L17">
    <cfRule type="expression" dxfId="79" priority="71">
      <formula>TODAY()&gt;=L17-45</formula>
    </cfRule>
  </conditionalFormatting>
  <conditionalFormatting sqref="L18">
    <cfRule type="expression" dxfId="78" priority="70">
      <formula>TODAY()&gt;=L18-45</formula>
    </cfRule>
  </conditionalFormatting>
  <conditionalFormatting sqref="L19">
    <cfRule type="expression" dxfId="77" priority="69">
      <formula>TODAY()&gt;=L19-45</formula>
    </cfRule>
  </conditionalFormatting>
  <conditionalFormatting sqref="L20">
    <cfRule type="expression" dxfId="76" priority="68">
      <formula>TODAY()&gt;=L20-45</formula>
    </cfRule>
  </conditionalFormatting>
  <conditionalFormatting sqref="L21">
    <cfRule type="expression" dxfId="75" priority="67">
      <formula>TODAY()&gt;=L21-45</formula>
    </cfRule>
  </conditionalFormatting>
  <conditionalFormatting sqref="L22">
    <cfRule type="expression" dxfId="74" priority="66">
      <formula>TODAY()&gt;=L22-45</formula>
    </cfRule>
  </conditionalFormatting>
  <conditionalFormatting sqref="L23">
    <cfRule type="expression" dxfId="73" priority="65">
      <formula>TODAY()&gt;=L23-45</formula>
    </cfRule>
  </conditionalFormatting>
  <conditionalFormatting sqref="L24">
    <cfRule type="expression" dxfId="72" priority="64">
      <formula>TODAY()&gt;=L24-45</formula>
    </cfRule>
  </conditionalFormatting>
  <conditionalFormatting sqref="L25">
    <cfRule type="expression" dxfId="71" priority="63">
      <formula>TODAY()&gt;=L25-45</formula>
    </cfRule>
  </conditionalFormatting>
  <conditionalFormatting sqref="L26">
    <cfRule type="expression" dxfId="70" priority="62">
      <formula>TODAY()&gt;=L26-45</formula>
    </cfRule>
  </conditionalFormatting>
  <conditionalFormatting sqref="L27">
    <cfRule type="expression" dxfId="69" priority="61">
      <formula>TODAY()&gt;=L27-45</formula>
    </cfRule>
  </conditionalFormatting>
  <conditionalFormatting sqref="L28">
    <cfRule type="expression" dxfId="68" priority="60">
      <formula>TODAY()&gt;=L28-45</formula>
    </cfRule>
  </conditionalFormatting>
  <conditionalFormatting sqref="L29">
    <cfRule type="expression" dxfId="67" priority="59">
      <formula>TODAY()&gt;=L29-45</formula>
    </cfRule>
  </conditionalFormatting>
  <conditionalFormatting sqref="L30">
    <cfRule type="expression" dxfId="66" priority="58">
      <formula>TODAY()&gt;=L30-45</formula>
    </cfRule>
  </conditionalFormatting>
  <conditionalFormatting sqref="L33">
    <cfRule type="expression" dxfId="65" priority="57">
      <formula>TODAY()&gt;=L33-45</formula>
    </cfRule>
  </conditionalFormatting>
  <conditionalFormatting sqref="L34">
    <cfRule type="expression" dxfId="64" priority="56">
      <formula>TODAY()&gt;=L34-45</formula>
    </cfRule>
  </conditionalFormatting>
  <conditionalFormatting sqref="L35">
    <cfRule type="expression" dxfId="63" priority="55">
      <formula>TODAY()&gt;=L35-45</formula>
    </cfRule>
  </conditionalFormatting>
  <conditionalFormatting sqref="L36">
    <cfRule type="expression" dxfId="62" priority="54">
      <formula>TODAY()&gt;=L36-45</formula>
    </cfRule>
  </conditionalFormatting>
  <conditionalFormatting sqref="L37">
    <cfRule type="expression" dxfId="61" priority="53">
      <formula>TODAY()&gt;=L37-45</formula>
    </cfRule>
  </conditionalFormatting>
  <conditionalFormatting sqref="L38">
    <cfRule type="expression" dxfId="60" priority="52">
      <formula>TODAY()&gt;=L38-45</formula>
    </cfRule>
  </conditionalFormatting>
  <conditionalFormatting sqref="L39">
    <cfRule type="expression" dxfId="59" priority="51">
      <formula>TODAY()&gt;=L39-45</formula>
    </cfRule>
  </conditionalFormatting>
  <conditionalFormatting sqref="L40">
    <cfRule type="expression" dxfId="58" priority="50">
      <formula>TODAY()&gt;=L40-45</formula>
    </cfRule>
  </conditionalFormatting>
  <conditionalFormatting sqref="L41">
    <cfRule type="expression" dxfId="57" priority="49">
      <formula>TODAY()&gt;=L41-45</formula>
    </cfRule>
  </conditionalFormatting>
  <conditionalFormatting sqref="L42">
    <cfRule type="expression" dxfId="56" priority="48">
      <formula>TODAY()&gt;=L42-45</formula>
    </cfRule>
  </conditionalFormatting>
  <conditionalFormatting sqref="L43">
    <cfRule type="expression" dxfId="55" priority="47">
      <formula>TODAY()&gt;=L43-45</formula>
    </cfRule>
  </conditionalFormatting>
  <conditionalFormatting sqref="L44">
    <cfRule type="expression" dxfId="54" priority="46">
      <formula>TODAY()&gt;=L44-45</formula>
    </cfRule>
  </conditionalFormatting>
  <conditionalFormatting sqref="L45">
    <cfRule type="expression" dxfId="53" priority="45">
      <formula>TODAY()&gt;=L45-45</formula>
    </cfRule>
  </conditionalFormatting>
  <conditionalFormatting sqref="L46">
    <cfRule type="expression" dxfId="52" priority="44">
      <formula>TODAY()&gt;=L46-45</formula>
    </cfRule>
  </conditionalFormatting>
  <conditionalFormatting sqref="L47">
    <cfRule type="expression" dxfId="51" priority="43">
      <formula>TODAY()&gt;=L47-45</formula>
    </cfRule>
  </conditionalFormatting>
  <conditionalFormatting sqref="L48">
    <cfRule type="expression" dxfId="50" priority="42">
      <formula>TODAY()&gt;=L48-45</formula>
    </cfRule>
  </conditionalFormatting>
  <conditionalFormatting sqref="L49">
    <cfRule type="expression" dxfId="49" priority="41">
      <formula>TODAY()&gt;=L49-45</formula>
    </cfRule>
  </conditionalFormatting>
  <conditionalFormatting sqref="L50">
    <cfRule type="expression" dxfId="48" priority="40">
      <formula>TODAY()&gt;=L50-45</formula>
    </cfRule>
  </conditionalFormatting>
  <conditionalFormatting sqref="L51">
    <cfRule type="expression" dxfId="47" priority="39">
      <formula>TODAY()&gt;=L51-45</formula>
    </cfRule>
  </conditionalFormatting>
  <conditionalFormatting sqref="L52">
    <cfRule type="expression" dxfId="46" priority="38">
      <formula>TODAY()&gt;=L52-45</formula>
    </cfRule>
  </conditionalFormatting>
  <conditionalFormatting sqref="L53">
    <cfRule type="expression" dxfId="45" priority="37">
      <formula>TODAY()&gt;=L53-45</formula>
    </cfRule>
  </conditionalFormatting>
  <conditionalFormatting sqref="L54">
    <cfRule type="expression" dxfId="44" priority="36">
      <formula>TODAY()&gt;=L54-45</formula>
    </cfRule>
  </conditionalFormatting>
  <conditionalFormatting sqref="L55">
    <cfRule type="expression" dxfId="43" priority="35">
      <formula>TODAY()&gt;=L55-45</formula>
    </cfRule>
  </conditionalFormatting>
  <conditionalFormatting sqref="L56">
    <cfRule type="expression" dxfId="42" priority="34">
      <formula>TODAY()&gt;=L56-45</formula>
    </cfRule>
  </conditionalFormatting>
  <conditionalFormatting sqref="L57">
    <cfRule type="expression" dxfId="41" priority="33">
      <formula>TODAY()&gt;=L57-45</formula>
    </cfRule>
  </conditionalFormatting>
  <conditionalFormatting sqref="L58">
    <cfRule type="expression" dxfId="40" priority="32">
      <formula>TODAY()&gt;=L58-45</formula>
    </cfRule>
  </conditionalFormatting>
  <conditionalFormatting sqref="L59">
    <cfRule type="expression" dxfId="39" priority="31">
      <formula>TODAY()&gt;=L59-45</formula>
    </cfRule>
  </conditionalFormatting>
  <conditionalFormatting sqref="L60">
    <cfRule type="expression" dxfId="38" priority="30">
      <formula>TODAY()&gt;=L60-45</formula>
    </cfRule>
  </conditionalFormatting>
  <conditionalFormatting sqref="L61">
    <cfRule type="expression" dxfId="37" priority="29">
      <formula>TODAY()&gt;=L61-45</formula>
    </cfRule>
  </conditionalFormatting>
  <conditionalFormatting sqref="L62">
    <cfRule type="expression" dxfId="36" priority="28">
      <formula>TODAY()&gt;=L62-45</formula>
    </cfRule>
  </conditionalFormatting>
  <conditionalFormatting sqref="L63">
    <cfRule type="expression" dxfId="35" priority="27">
      <formula>TODAY()&gt;=L63-45</formula>
    </cfRule>
  </conditionalFormatting>
  <conditionalFormatting sqref="L64">
    <cfRule type="expression" dxfId="34" priority="26">
      <formula>TODAY()&gt;=L64-45</formula>
    </cfRule>
  </conditionalFormatting>
  <conditionalFormatting sqref="L65">
    <cfRule type="expression" dxfId="33" priority="25">
      <formula>TODAY()&gt;=L65-45</formula>
    </cfRule>
  </conditionalFormatting>
  <conditionalFormatting sqref="L66">
    <cfRule type="expression" dxfId="32" priority="24">
      <formula>TODAY()&gt;=L66-45</formula>
    </cfRule>
  </conditionalFormatting>
  <conditionalFormatting sqref="L67">
    <cfRule type="expression" dxfId="31" priority="23">
      <formula>TODAY()&gt;=L67-45</formula>
    </cfRule>
  </conditionalFormatting>
  <conditionalFormatting sqref="L68">
    <cfRule type="expression" dxfId="30" priority="22">
      <formula>TODAY()&gt;=L68-45</formula>
    </cfRule>
  </conditionalFormatting>
  <conditionalFormatting sqref="L69">
    <cfRule type="expression" dxfId="29" priority="21">
      <formula>TODAY()&gt;=L69-45</formula>
    </cfRule>
  </conditionalFormatting>
  <conditionalFormatting sqref="L70">
    <cfRule type="expression" dxfId="28" priority="20">
      <formula>TODAY()&gt;=L70-45</formula>
    </cfRule>
  </conditionalFormatting>
  <conditionalFormatting sqref="L71">
    <cfRule type="expression" dxfId="27" priority="19">
      <formula>TODAY()&gt;=L71-45</formula>
    </cfRule>
  </conditionalFormatting>
  <conditionalFormatting sqref="L72">
    <cfRule type="expression" dxfId="26" priority="18">
      <formula>TODAY()&gt;=L72-45</formula>
    </cfRule>
  </conditionalFormatting>
  <conditionalFormatting sqref="L73">
    <cfRule type="expression" dxfId="25" priority="17">
      <formula>TODAY()&gt;=L73-45</formula>
    </cfRule>
  </conditionalFormatting>
  <conditionalFormatting sqref="L74">
    <cfRule type="expression" dxfId="24" priority="16">
      <formula>TODAY()&gt;=L74-45</formula>
    </cfRule>
  </conditionalFormatting>
  <conditionalFormatting sqref="L75">
    <cfRule type="expression" dxfId="23" priority="15">
      <formula>TODAY()&gt;=L75-45</formula>
    </cfRule>
  </conditionalFormatting>
  <conditionalFormatting sqref="L76">
    <cfRule type="expression" dxfId="22" priority="14">
      <formula>TODAY()&gt;=L76-45</formula>
    </cfRule>
  </conditionalFormatting>
  <conditionalFormatting sqref="L77">
    <cfRule type="expression" dxfId="21" priority="13">
      <formula>TODAY()&gt;=L77-45</formula>
    </cfRule>
  </conditionalFormatting>
  <conditionalFormatting sqref="L78">
    <cfRule type="expression" dxfId="20" priority="12">
      <formula>TODAY()&gt;=L78-45</formula>
    </cfRule>
  </conditionalFormatting>
  <conditionalFormatting sqref="L79">
    <cfRule type="expression" dxfId="19" priority="11">
      <formula>TODAY()&gt;=L79-45</formula>
    </cfRule>
  </conditionalFormatting>
  <conditionalFormatting sqref="L80">
    <cfRule type="expression" dxfId="18" priority="10">
      <formula>TODAY()&gt;=L80-45</formula>
    </cfRule>
  </conditionalFormatting>
  <conditionalFormatting sqref="L81">
    <cfRule type="expression" dxfId="17" priority="9">
      <formula>TODAY()&gt;=L81-45</formula>
    </cfRule>
  </conditionalFormatting>
  <conditionalFormatting sqref="L82">
    <cfRule type="expression" dxfId="16" priority="8">
      <formula>TODAY()&gt;=L82-45</formula>
    </cfRule>
  </conditionalFormatting>
  <conditionalFormatting sqref="L83">
    <cfRule type="expression" dxfId="15" priority="7">
      <formula>TODAY()&gt;=L83-45</formula>
    </cfRule>
  </conditionalFormatting>
  <conditionalFormatting sqref="L84">
    <cfRule type="expression" dxfId="14" priority="6">
      <formula>TODAY()&gt;=L84-45</formula>
    </cfRule>
  </conditionalFormatting>
  <conditionalFormatting sqref="L85">
    <cfRule type="expression" dxfId="13" priority="5">
      <formula>TODAY()&gt;=L85-45</formula>
    </cfRule>
  </conditionalFormatting>
  <conditionalFormatting sqref="L86">
    <cfRule type="expression" dxfId="12" priority="4">
      <formula>TODAY()&gt;=L86-45</formula>
    </cfRule>
  </conditionalFormatting>
  <conditionalFormatting sqref="L87">
    <cfRule type="expression" dxfId="11" priority="3">
      <formula>TODAY()&gt;=L87-45</formula>
    </cfRule>
  </conditionalFormatting>
  <conditionalFormatting sqref="L88">
    <cfRule type="expression" dxfId="10" priority="2">
      <formula>TODAY()&gt;=L88-45</formula>
    </cfRule>
  </conditionalFormatting>
  <conditionalFormatting sqref="L89">
    <cfRule type="expression" dxfId="9" priority="1">
      <formula>TODAY()&gt;=L89-45</formula>
    </cfRule>
  </conditionalFormatting>
  <pageMargins left="0.70866141732283472" right="0.70866141732283472" top="0.74803149606299213" bottom="0.74803149606299213" header="0.31496062992125984" footer="0.31496062992125984"/>
  <pageSetup paperSize="9" scale="8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2" id="{2C8362D7-8B8B-4608-8F9B-29898997A2C2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J3:J89</xm:sqref>
        </x14:conditionalFormatting>
        <x14:conditionalFormatting xmlns:xm="http://schemas.microsoft.com/office/excel/2006/main">
          <x14:cfRule type="iconSet" priority="90" id="{C2FB1420-E212-4D77-9651-17452D3750E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M3:M89</xm:sqref>
        </x14:conditionalFormatting>
        <x14:conditionalFormatting xmlns:xm="http://schemas.microsoft.com/office/excel/2006/main">
          <x14:cfRule type="iconSet" priority="89" id="{E52721BD-FF57-4791-A15A-D76C6D99D41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O3:O89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2F4E2-6124-4019-909B-6F7C6BE415F9}">
  <sheetPr codeName="Feuil5">
    <outlinePr applyStyles="1" summaryBelow="0"/>
  </sheetPr>
  <dimension ref="A1:S92"/>
  <sheetViews>
    <sheetView tabSelected="1" zoomScale="85" zoomScaleNormal="85" zoomScalePageLayoutView="125" workbookViewId="0">
      <pane xSplit="1" topLeftCell="B1" activePane="topRight" state="frozen"/>
      <selection pane="topRight" activeCell="P3" sqref="P3"/>
    </sheetView>
  </sheetViews>
  <sheetFormatPr baseColWidth="10" defaultColWidth="10.81640625" defaultRowHeight="11.5" x14ac:dyDescent="0.35"/>
  <cols>
    <col min="1" max="1" width="26" style="135" customWidth="1"/>
    <col min="2" max="2" width="5.1796875" style="135" customWidth="1"/>
    <col min="3" max="3" width="5.54296875" style="135" customWidth="1"/>
    <col min="4" max="5" width="5.81640625" style="135" customWidth="1"/>
    <col min="6" max="6" width="12.453125" style="135" customWidth="1"/>
    <col min="7" max="7" width="10.81640625" style="135" customWidth="1"/>
    <col min="8" max="8" width="10.7265625" style="135" customWidth="1"/>
    <col min="9" max="9" width="9.26953125" style="135" customWidth="1"/>
    <col min="10" max="10" width="9.453125" style="135" customWidth="1"/>
    <col min="11" max="11" width="9.1796875" style="135" customWidth="1"/>
    <col min="12" max="12" width="10.26953125" style="135" customWidth="1"/>
    <col min="13" max="13" width="10.1796875" style="135" customWidth="1"/>
    <col min="14" max="14" width="11.81640625" style="135" customWidth="1"/>
    <col min="15" max="15" width="13.54296875" style="135" customWidth="1"/>
    <col min="16" max="16" width="14" style="135" customWidth="1"/>
    <col min="17" max="17" width="13.7265625" style="135" customWidth="1"/>
    <col min="18" max="18" width="13.7265625" style="221" customWidth="1"/>
    <col min="19" max="19" width="18.81640625" style="221" customWidth="1"/>
    <col min="20" max="20" width="12.7265625" style="135" customWidth="1"/>
    <col min="21" max="16384" width="10.81640625" style="135"/>
  </cols>
  <sheetData>
    <row r="1" spans="1:19" ht="13.5" customHeight="1" thickTop="1" thickBot="1" x14ac:dyDescent="0.4">
      <c r="A1" s="323"/>
      <c r="B1" s="304" t="s">
        <v>23</v>
      </c>
      <c r="C1" s="306" t="s">
        <v>296</v>
      </c>
      <c r="D1" s="308" t="s">
        <v>157</v>
      </c>
      <c r="E1" s="310" t="s">
        <v>356</v>
      </c>
      <c r="F1" s="313"/>
      <c r="G1" s="314"/>
      <c r="H1" s="314"/>
      <c r="I1" s="314"/>
      <c r="J1" s="314"/>
      <c r="K1" s="314"/>
      <c r="L1" s="314"/>
      <c r="M1" s="314" t="s">
        <v>407</v>
      </c>
      <c r="N1" s="314"/>
      <c r="O1" s="314"/>
      <c r="P1" s="314"/>
      <c r="Q1" s="314"/>
      <c r="R1" s="314"/>
      <c r="S1" s="315"/>
    </row>
    <row r="2" spans="1:19" ht="24" thickTop="1" thickBot="1" x14ac:dyDescent="0.4">
      <c r="A2" s="318" t="s">
        <v>408</v>
      </c>
      <c r="B2" s="305"/>
      <c r="C2" s="307"/>
      <c r="D2" s="309"/>
      <c r="E2" s="311"/>
      <c r="F2" s="136" t="s">
        <v>396</v>
      </c>
      <c r="G2" s="136" t="s">
        <v>9</v>
      </c>
      <c r="H2" s="136" t="s">
        <v>410</v>
      </c>
      <c r="I2" s="136" t="s">
        <v>22</v>
      </c>
      <c r="J2" s="136" t="s">
        <v>411</v>
      </c>
      <c r="K2" s="136" t="s">
        <v>394</v>
      </c>
      <c r="L2" s="136" t="s">
        <v>395</v>
      </c>
      <c r="M2" s="136" t="s">
        <v>2</v>
      </c>
      <c r="N2" s="136" t="s">
        <v>399</v>
      </c>
      <c r="O2" s="136" t="s">
        <v>400</v>
      </c>
      <c r="P2" s="136" t="s">
        <v>55</v>
      </c>
      <c r="Q2" s="136" t="s">
        <v>85</v>
      </c>
      <c r="R2" s="185" t="s">
        <v>58</v>
      </c>
      <c r="S2" s="185" t="s">
        <v>82</v>
      </c>
    </row>
    <row r="3" spans="1:19" ht="127" thickTop="1" x14ac:dyDescent="0.35">
      <c r="A3" s="137" t="s">
        <v>239</v>
      </c>
      <c r="B3" s="138">
        <v>1</v>
      </c>
      <c r="C3" s="139"/>
      <c r="D3" s="140"/>
      <c r="E3" s="141"/>
      <c r="F3" s="186"/>
      <c r="G3" s="187"/>
      <c r="H3" s="187"/>
      <c r="I3" s="187"/>
      <c r="J3" s="187"/>
      <c r="K3" s="187"/>
      <c r="L3" s="187"/>
      <c r="M3" s="187"/>
      <c r="N3" s="196" t="str">
        <f ca="1">IF(AND(TODAY()&gt;'Suivi Contrat'!H3+90,'Suivi Projets'!K3=""),"oui",IF(AND('Suivi Projets'!K3&lt;&gt;"",TODAY()&gt;'Suivi Projets'!K3+90),"oui","non"))</f>
        <v>oui</v>
      </c>
      <c r="O3" s="187" t="str">
        <f ca="1">IF(TODAY()&gt;='Suivi Contrat'!H3+720,"oui","non")</f>
        <v>non</v>
      </c>
      <c r="P3" s="393" t="s">
        <v>419</v>
      </c>
      <c r="Q3" s="188"/>
      <c r="R3" s="187"/>
      <c r="S3" s="189"/>
    </row>
    <row r="4" spans="1:19" x14ac:dyDescent="0.35">
      <c r="A4" s="143" t="s">
        <v>71</v>
      </c>
      <c r="B4" s="144">
        <v>1</v>
      </c>
      <c r="C4" s="145"/>
      <c r="D4" s="146"/>
      <c r="E4" s="147"/>
      <c r="F4" s="190"/>
      <c r="G4" s="191"/>
      <c r="H4" s="191"/>
      <c r="I4" s="187"/>
      <c r="J4" s="191"/>
      <c r="K4" s="191"/>
      <c r="L4" s="191"/>
      <c r="M4" s="191"/>
      <c r="N4" s="196" t="str">
        <f ca="1">IF(AND(TODAY()&gt;'Suivi Contrat'!H4+90,'Suivi Projets'!K4=""),"oui",IF(AND('Suivi Projets'!K4&lt;&gt;"",TODAY()&gt;'Suivi Projets'!K4+90),"oui","non"))</f>
        <v>oui</v>
      </c>
      <c r="O4" s="191" t="str">
        <f ca="1">IF(TODAY()&gt;='Suivi Contrat'!H4+720,"oui","non")</f>
        <v>oui</v>
      </c>
      <c r="P4" s="192"/>
      <c r="Q4" s="192"/>
      <c r="R4" s="193"/>
      <c r="S4" s="194" t="s">
        <v>56</v>
      </c>
    </row>
    <row r="5" spans="1:19" ht="16.149999999999999" customHeight="1" x14ac:dyDescent="0.35">
      <c r="A5" s="149" t="s">
        <v>287</v>
      </c>
      <c r="B5" s="145"/>
      <c r="C5" s="145"/>
      <c r="D5" s="150">
        <v>1</v>
      </c>
      <c r="E5" s="147"/>
      <c r="F5" s="195"/>
      <c r="G5" s="196"/>
      <c r="H5" s="196"/>
      <c r="I5" s="187"/>
      <c r="J5" s="196"/>
      <c r="K5" s="197"/>
      <c r="L5" s="196"/>
      <c r="M5" s="196"/>
      <c r="N5" s="196" t="str">
        <f ca="1">IF(AND(TODAY()&gt;'Suivi Contrat'!H5+90,'Suivi Projets'!K5=""),"oui",IF(AND('Suivi Projets'!K5&lt;&gt;"",TODAY()&gt;'Suivi Projets'!K5+90),"oui","non"))</f>
        <v>non</v>
      </c>
      <c r="O5" s="196" t="str">
        <f ca="1">IF(TODAY()&gt;='Suivi Contrat'!H5+720,"oui","non")</f>
        <v>non</v>
      </c>
      <c r="P5" s="198"/>
      <c r="Q5" s="198"/>
      <c r="R5" s="199"/>
      <c r="S5" s="200"/>
    </row>
    <row r="6" spans="1:19" ht="16.5" customHeight="1" x14ac:dyDescent="0.35">
      <c r="A6" s="149" t="s">
        <v>162</v>
      </c>
      <c r="B6" s="145"/>
      <c r="C6" s="145"/>
      <c r="D6" s="150">
        <v>1</v>
      </c>
      <c r="E6" s="147"/>
      <c r="F6" s="195"/>
      <c r="G6" s="196"/>
      <c r="H6" s="196"/>
      <c r="I6" s="187"/>
      <c r="J6" s="196"/>
      <c r="K6" s="197"/>
      <c r="L6" s="196"/>
      <c r="M6" s="196"/>
      <c r="N6" s="196" t="str">
        <f ca="1">IF(AND(TODAY()&gt;'Suivi Contrat'!H6+90,'Suivi Projets'!K6=""),"oui",IF(AND('Suivi Projets'!K6&lt;&gt;"",TODAY()&gt;'Suivi Projets'!K6+90),"oui","non"))</f>
        <v>oui</v>
      </c>
      <c r="O6" s="196" t="str">
        <f ca="1">IF(TODAY()&gt;='Suivi Contrat'!H6+720,"oui","non")</f>
        <v>non</v>
      </c>
      <c r="P6" s="198"/>
      <c r="Q6" s="198"/>
      <c r="R6" s="199"/>
      <c r="S6" s="200"/>
    </row>
    <row r="7" spans="1:19" ht="21.65" customHeight="1" x14ac:dyDescent="0.35">
      <c r="A7" s="149" t="s">
        <v>166</v>
      </c>
      <c r="B7" s="145"/>
      <c r="C7" s="145"/>
      <c r="D7" s="150">
        <v>1</v>
      </c>
      <c r="E7" s="147"/>
      <c r="F7" s="195"/>
      <c r="G7" s="196"/>
      <c r="H7" s="196"/>
      <c r="I7" s="187"/>
      <c r="J7" s="196"/>
      <c r="K7" s="197"/>
      <c r="L7" s="196"/>
      <c r="M7" s="196"/>
      <c r="N7" s="196" t="str">
        <f ca="1">IF(AND(TODAY()&gt;'Suivi Contrat'!H7+90,'Suivi Projets'!K7=""),"oui",IF(AND('Suivi Projets'!K7&lt;&gt;"",TODAY()&gt;'Suivi Projets'!K7+90),"oui","non"))</f>
        <v>oui</v>
      </c>
      <c r="O7" s="196" t="str">
        <f ca="1">IF(TODAY()&gt;='Suivi Contrat'!H7+720,"oui","non")</f>
        <v>non</v>
      </c>
      <c r="P7" s="198"/>
      <c r="Q7" s="198"/>
      <c r="R7" s="199"/>
      <c r="S7" s="200" t="s">
        <v>173</v>
      </c>
    </row>
    <row r="8" spans="1:19" ht="16.149999999999999" customHeight="1" x14ac:dyDescent="0.35">
      <c r="A8" s="149" t="s">
        <v>214</v>
      </c>
      <c r="B8" s="145"/>
      <c r="C8" s="145"/>
      <c r="D8" s="150">
        <v>1</v>
      </c>
      <c r="E8" s="147"/>
      <c r="F8" s="195"/>
      <c r="G8" s="196"/>
      <c r="H8" s="196"/>
      <c r="I8" s="187"/>
      <c r="J8" s="196"/>
      <c r="K8" s="197"/>
      <c r="L8" s="196"/>
      <c r="M8" s="196"/>
      <c r="N8" s="196" t="str">
        <f ca="1">IF(AND(TODAY()&gt;'Suivi Contrat'!H8+90,'Suivi Projets'!K8=""),"oui",IF(AND('Suivi Projets'!K8&lt;&gt;"",TODAY()&gt;'Suivi Projets'!K8+90),"oui","non"))</f>
        <v>oui</v>
      </c>
      <c r="O8" s="196" t="str">
        <f ca="1">IF(TODAY()&gt;='Suivi Contrat'!H8+720,"oui","non")</f>
        <v>non</v>
      </c>
      <c r="P8" s="198"/>
      <c r="Q8" s="198"/>
      <c r="R8" s="199"/>
      <c r="S8" s="200" t="s">
        <v>56</v>
      </c>
    </row>
    <row r="9" spans="1:19" x14ac:dyDescent="0.35">
      <c r="A9" s="143" t="s">
        <v>88</v>
      </c>
      <c r="B9" s="144">
        <v>1</v>
      </c>
      <c r="C9" s="145"/>
      <c r="D9" s="146"/>
      <c r="E9" s="147"/>
      <c r="F9" s="190"/>
      <c r="G9" s="196"/>
      <c r="H9" s="196"/>
      <c r="I9" s="187"/>
      <c r="J9" s="196"/>
      <c r="K9" s="196"/>
      <c r="L9" s="196"/>
      <c r="M9" s="196"/>
      <c r="N9" s="196" t="str">
        <f ca="1">IF(AND(TODAY()&gt;'Suivi Contrat'!H9+90,'Suivi Projets'!K9=""),"oui",IF(AND('Suivi Projets'!K9&lt;&gt;"",TODAY()&gt;'Suivi Projets'!K9+90),"oui","non"))</f>
        <v>oui</v>
      </c>
      <c r="O9" s="196" t="str">
        <f ca="1">IF(TODAY()&gt;='Suivi Contrat'!H9+720,"oui","non")</f>
        <v>non</v>
      </c>
      <c r="P9" s="198"/>
      <c r="Q9" s="198"/>
      <c r="R9" s="196"/>
      <c r="S9" s="201" t="s">
        <v>173</v>
      </c>
    </row>
    <row r="10" spans="1:19" x14ac:dyDescent="0.35">
      <c r="A10" s="153" t="s">
        <v>31</v>
      </c>
      <c r="B10" s="144">
        <v>1</v>
      </c>
      <c r="C10" s="145"/>
      <c r="D10" s="146"/>
      <c r="E10" s="147"/>
      <c r="F10" s="202"/>
      <c r="G10" s="196"/>
      <c r="H10" s="196"/>
      <c r="I10" s="187"/>
      <c r="J10" s="196"/>
      <c r="K10" s="196"/>
      <c r="L10" s="203"/>
      <c r="M10" s="196"/>
      <c r="N10" s="196" t="str">
        <f ca="1">IF(AND(TODAY()&gt;'Suivi Contrat'!H10+90,'Suivi Projets'!K10=""),"oui",IF(AND('Suivi Projets'!K10&lt;&gt;"",TODAY()&gt;'Suivi Projets'!K10+90),"oui","non"))</f>
        <v>oui</v>
      </c>
      <c r="O10" s="196" t="str">
        <f ca="1">IF(TODAY()&gt;='Suivi Contrat'!H10+720,"oui","non")</f>
        <v>non</v>
      </c>
      <c r="P10" s="198"/>
      <c r="Q10" s="198"/>
      <c r="R10" s="196"/>
      <c r="S10" s="201" t="s">
        <v>56</v>
      </c>
    </row>
    <row r="11" spans="1:19" ht="23.15" customHeight="1" x14ac:dyDescent="0.35">
      <c r="A11" s="154" t="s">
        <v>142</v>
      </c>
      <c r="B11" s="145"/>
      <c r="C11" s="145"/>
      <c r="D11" s="150">
        <v>1</v>
      </c>
      <c r="E11" s="147"/>
      <c r="F11" s="195"/>
      <c r="G11" s="196"/>
      <c r="H11" s="196"/>
      <c r="I11" s="187"/>
      <c r="J11" s="196"/>
      <c r="K11" s="197"/>
      <c r="L11" s="196"/>
      <c r="M11" s="196"/>
      <c r="N11" s="196" t="str">
        <f ca="1">IF(AND(TODAY()&gt;'Suivi Contrat'!H11+90,'Suivi Projets'!K11=""),"oui",IF(AND('Suivi Projets'!K11&lt;&gt;"",TODAY()&gt;'Suivi Projets'!K11+90),"oui","non"))</f>
        <v>oui</v>
      </c>
      <c r="O11" s="196" t="str">
        <f ca="1">IF(TODAY()&gt;='Suivi Contrat'!H11+720,"oui","non")</f>
        <v>non</v>
      </c>
      <c r="P11" s="198"/>
      <c r="Q11" s="198"/>
      <c r="R11" s="199"/>
      <c r="S11" s="200" t="s">
        <v>152</v>
      </c>
    </row>
    <row r="12" spans="1:19" x14ac:dyDescent="0.35">
      <c r="A12" s="143" t="s">
        <v>133</v>
      </c>
      <c r="B12" s="144">
        <v>1</v>
      </c>
      <c r="C12" s="145"/>
      <c r="D12" s="146"/>
      <c r="E12" s="147"/>
      <c r="F12" s="190"/>
      <c r="G12" s="204"/>
      <c r="H12" s="204"/>
      <c r="I12" s="187"/>
      <c r="J12" s="204"/>
      <c r="K12" s="205"/>
      <c r="L12" s="205"/>
      <c r="M12" s="204"/>
      <c r="N12" s="196" t="str">
        <f ca="1">IF(AND(TODAY()&gt;'Suivi Contrat'!H12+90,'Suivi Projets'!K12=""),"oui",IF(AND('Suivi Projets'!K12&lt;&gt;"",TODAY()&gt;'Suivi Projets'!K12+90),"oui","non"))</f>
        <v>oui</v>
      </c>
      <c r="O12" s="204" t="str">
        <f ca="1">IF(TODAY()&gt;='Suivi Contrat'!H12+720,"oui","non")</f>
        <v>non</v>
      </c>
      <c r="P12" s="192"/>
      <c r="Q12" s="192"/>
      <c r="R12" s="193"/>
      <c r="S12" s="194" t="s">
        <v>56</v>
      </c>
    </row>
    <row r="13" spans="1:19" x14ac:dyDescent="0.35">
      <c r="A13" s="143" t="s">
        <v>161</v>
      </c>
      <c r="B13" s="144">
        <v>1</v>
      </c>
      <c r="C13" s="145"/>
      <c r="D13" s="146"/>
      <c r="E13" s="147"/>
      <c r="F13" s="206"/>
      <c r="G13" s="204"/>
      <c r="H13" s="204"/>
      <c r="I13" s="187"/>
      <c r="J13" s="204"/>
      <c r="K13" s="205"/>
      <c r="L13" s="205"/>
      <c r="M13" s="204"/>
      <c r="N13" s="196" t="str">
        <f ca="1">IF(AND(TODAY()&gt;'Suivi Contrat'!H13+90,'Suivi Projets'!K13=""),"oui",IF(AND('Suivi Projets'!K13&lt;&gt;"",TODAY()&gt;'Suivi Projets'!K13+90),"oui","non"))</f>
        <v>oui</v>
      </c>
      <c r="O13" s="204" t="str">
        <f ca="1">IF(TODAY()&gt;='Suivi Contrat'!H13+720,"oui","non")</f>
        <v>non</v>
      </c>
      <c r="P13" s="192"/>
      <c r="Q13" s="192"/>
      <c r="R13" s="193"/>
      <c r="S13" s="194" t="s">
        <v>56</v>
      </c>
    </row>
    <row r="14" spans="1:19" x14ac:dyDescent="0.35">
      <c r="A14" s="155" t="s">
        <v>4</v>
      </c>
      <c r="B14" s="144">
        <v>1</v>
      </c>
      <c r="C14" s="145"/>
      <c r="D14" s="146"/>
      <c r="E14" s="147"/>
      <c r="F14" s="190"/>
      <c r="G14" s="204"/>
      <c r="H14" s="204"/>
      <c r="I14" s="187"/>
      <c r="J14" s="204"/>
      <c r="K14" s="205"/>
      <c r="L14" s="205"/>
      <c r="M14" s="204"/>
      <c r="N14" s="196" t="str">
        <f ca="1">IF(AND(TODAY()&gt;'Suivi Contrat'!H14+90,'Suivi Projets'!K14=""),"oui",IF(AND('Suivi Projets'!K14&lt;&gt;"",TODAY()&gt;'Suivi Projets'!K14+90),"oui","non"))</f>
        <v>oui</v>
      </c>
      <c r="O14" s="204" t="str">
        <f ca="1">IF(TODAY()&gt;='Suivi Contrat'!H14+720,"oui","non")</f>
        <v>non</v>
      </c>
      <c r="P14" s="192"/>
      <c r="Q14" s="192"/>
      <c r="R14" s="193"/>
      <c r="S14" s="194" t="s">
        <v>56</v>
      </c>
    </row>
    <row r="15" spans="1:19" x14ac:dyDescent="0.35">
      <c r="A15" s="143" t="s">
        <v>262</v>
      </c>
      <c r="B15" s="144">
        <v>1</v>
      </c>
      <c r="C15" s="145"/>
      <c r="D15" s="146"/>
      <c r="E15" s="147"/>
      <c r="F15" s="206"/>
      <c r="G15" s="196"/>
      <c r="H15" s="196"/>
      <c r="I15" s="187"/>
      <c r="J15" s="196"/>
      <c r="K15" s="196"/>
      <c r="L15" s="196"/>
      <c r="M15" s="196"/>
      <c r="N15" s="196" t="str">
        <f ca="1">IF(AND(TODAY()&gt;'Suivi Contrat'!H15+90,'Suivi Projets'!K15=""),"oui",IF(AND('Suivi Projets'!K15&lt;&gt;"",TODAY()&gt;'Suivi Projets'!K15+90),"oui","non"))</f>
        <v>oui</v>
      </c>
      <c r="O15" s="196" t="str">
        <f ca="1">IF(TODAY()&gt;='Suivi Contrat'!H15+720,"oui","non")</f>
        <v>non</v>
      </c>
      <c r="P15" s="192"/>
      <c r="Q15" s="192"/>
      <c r="R15" s="193"/>
      <c r="S15" s="194"/>
    </row>
    <row r="16" spans="1:19" x14ac:dyDescent="0.35">
      <c r="A16" s="156" t="s">
        <v>59</v>
      </c>
      <c r="B16" s="144">
        <v>1</v>
      </c>
      <c r="C16" s="145"/>
      <c r="D16" s="146"/>
      <c r="E16" s="147"/>
      <c r="F16" s="190"/>
      <c r="G16" s="196"/>
      <c r="H16" s="196"/>
      <c r="I16" s="187"/>
      <c r="J16" s="196"/>
      <c r="K16" s="196"/>
      <c r="L16" s="196"/>
      <c r="M16" s="196"/>
      <c r="N16" s="196" t="str">
        <f ca="1">IF(AND(TODAY()&gt;'Suivi Contrat'!H16+90,'Suivi Projets'!K16=""),"oui",IF(AND('Suivi Projets'!K16&lt;&gt;"",TODAY()&gt;'Suivi Projets'!K16+90),"oui","non"))</f>
        <v>oui</v>
      </c>
      <c r="O16" s="196" t="str">
        <f ca="1">IF(TODAY()&gt;='Suivi Contrat'!H16+720,"oui","non")</f>
        <v>non</v>
      </c>
      <c r="P16" s="192"/>
      <c r="Q16" s="192"/>
      <c r="R16" s="193"/>
      <c r="S16" s="194"/>
    </row>
    <row r="17" spans="1:19" x14ac:dyDescent="0.35">
      <c r="A17" s="143" t="s">
        <v>169</v>
      </c>
      <c r="B17" s="144">
        <v>1</v>
      </c>
      <c r="C17" s="145"/>
      <c r="D17" s="146"/>
      <c r="E17" s="147"/>
      <c r="F17" s="206"/>
      <c r="G17" s="196"/>
      <c r="H17" s="196"/>
      <c r="I17" s="187"/>
      <c r="J17" s="196"/>
      <c r="K17" s="196"/>
      <c r="L17" s="196"/>
      <c r="M17" s="196"/>
      <c r="N17" s="196" t="str">
        <f ca="1">IF(AND(TODAY()&gt;'Suivi Contrat'!H17+90,'Suivi Projets'!K17=""),"oui",IF(AND('Suivi Projets'!K17&lt;&gt;"",TODAY()&gt;'Suivi Projets'!K17+90),"oui","non"))</f>
        <v>oui</v>
      </c>
      <c r="O17" s="196" t="str">
        <f ca="1">IF(TODAY()&gt;='Suivi Contrat'!H17+720,"oui","non")</f>
        <v>non</v>
      </c>
      <c r="P17" s="192"/>
      <c r="Q17" s="192"/>
      <c r="R17" s="193"/>
      <c r="S17" s="194"/>
    </row>
    <row r="18" spans="1:19" x14ac:dyDescent="0.35">
      <c r="A18" s="156" t="s">
        <v>248</v>
      </c>
      <c r="B18" s="144">
        <v>1</v>
      </c>
      <c r="C18" s="145"/>
      <c r="D18" s="146"/>
      <c r="E18" s="147"/>
      <c r="F18" s="206"/>
      <c r="G18" s="196"/>
      <c r="H18" s="196"/>
      <c r="I18" s="187"/>
      <c r="J18" s="196"/>
      <c r="K18" s="196"/>
      <c r="L18" s="196"/>
      <c r="M18" s="196"/>
      <c r="N18" s="196" t="str">
        <f ca="1">IF(AND(TODAY()&gt;'Suivi Contrat'!H18+90,'Suivi Projets'!K18=""),"oui",IF(AND('Suivi Projets'!K18&lt;&gt;"",TODAY()&gt;'Suivi Projets'!K18+90),"oui","non"))</f>
        <v>oui</v>
      </c>
      <c r="O18" s="196" t="str">
        <f ca="1">IF(TODAY()&gt;='Suivi Contrat'!H18+720,"oui","non")</f>
        <v>non</v>
      </c>
      <c r="P18" s="207"/>
      <c r="Q18" s="207"/>
      <c r="R18" s="193"/>
      <c r="S18" s="194"/>
    </row>
    <row r="19" spans="1:19" ht="16.149999999999999" customHeight="1" x14ac:dyDescent="0.35">
      <c r="A19" s="149" t="s">
        <v>156</v>
      </c>
      <c r="B19" s="145"/>
      <c r="C19" s="145"/>
      <c r="D19" s="150">
        <v>1</v>
      </c>
      <c r="E19" s="147"/>
      <c r="F19" s="195"/>
      <c r="G19" s="196"/>
      <c r="H19" s="196"/>
      <c r="I19" s="187"/>
      <c r="J19" s="196"/>
      <c r="K19" s="197"/>
      <c r="L19" s="196"/>
      <c r="M19" s="196"/>
      <c r="N19" s="196" t="str">
        <f ca="1">IF(AND(TODAY()&gt;'Suivi Contrat'!H19+90,'Suivi Projets'!K19=""),"oui",IF(AND('Suivi Projets'!K19&lt;&gt;"",TODAY()&gt;'Suivi Projets'!K19+90),"oui","non"))</f>
        <v>oui</v>
      </c>
      <c r="O19" s="196" t="str">
        <f ca="1">IF(TODAY()&gt;='Suivi Contrat'!H19+720,"oui","non")</f>
        <v>non</v>
      </c>
      <c r="P19" s="198"/>
      <c r="Q19" s="198"/>
      <c r="R19" s="199"/>
      <c r="S19" s="200" t="s">
        <v>56</v>
      </c>
    </row>
    <row r="20" spans="1:19" ht="16.149999999999999" customHeight="1" x14ac:dyDescent="0.35">
      <c r="A20" s="149" t="s">
        <v>202</v>
      </c>
      <c r="B20" s="145"/>
      <c r="C20" s="145"/>
      <c r="D20" s="150">
        <v>1</v>
      </c>
      <c r="E20" s="147"/>
      <c r="F20" s="195"/>
      <c r="G20" s="196"/>
      <c r="H20" s="196"/>
      <c r="I20" s="187"/>
      <c r="J20" s="196"/>
      <c r="K20" s="197"/>
      <c r="L20" s="196"/>
      <c r="M20" s="196"/>
      <c r="N20" s="196" t="str">
        <f ca="1">IF(AND(TODAY()&gt;'Suivi Contrat'!H20+90,'Suivi Projets'!K20=""),"oui",IF(AND('Suivi Projets'!K20&lt;&gt;"",TODAY()&gt;'Suivi Projets'!K20+90),"oui","non"))</f>
        <v>oui</v>
      </c>
      <c r="O20" s="196" t="str">
        <f ca="1">IF(TODAY()&gt;='Suivi Contrat'!H20+720,"oui","non")</f>
        <v>non</v>
      </c>
      <c r="P20" s="198"/>
      <c r="Q20" s="198"/>
      <c r="R20" s="199"/>
      <c r="S20" s="200" t="s">
        <v>56</v>
      </c>
    </row>
    <row r="21" spans="1:19" x14ac:dyDescent="0.35">
      <c r="A21" s="157" t="s">
        <v>136</v>
      </c>
      <c r="B21" s="145">
        <v>1</v>
      </c>
      <c r="C21" s="145"/>
      <c r="D21" s="146"/>
      <c r="E21" s="147"/>
      <c r="F21" s="195"/>
      <c r="G21" s="204"/>
      <c r="H21" s="204"/>
      <c r="I21" s="187"/>
      <c r="J21" s="204"/>
      <c r="K21" s="205"/>
      <c r="L21" s="205"/>
      <c r="M21" s="205"/>
      <c r="N21" s="196" t="str">
        <f ca="1">IF(AND(TODAY()&gt;'Suivi Contrat'!H21+90,'Suivi Projets'!K21=""),"oui",IF(AND('Suivi Projets'!K21&lt;&gt;"",TODAY()&gt;'Suivi Projets'!K21+90),"oui","non"))</f>
        <v>oui</v>
      </c>
      <c r="O21" s="205" t="str">
        <f ca="1">IF(TODAY()&gt;='Suivi Contrat'!H21+720,"oui","non")</f>
        <v>non</v>
      </c>
      <c r="P21" s="207"/>
      <c r="Q21" s="207"/>
      <c r="R21" s="193"/>
      <c r="S21" s="194"/>
    </row>
    <row r="22" spans="1:19" x14ac:dyDescent="0.35">
      <c r="A22" s="143" t="s">
        <v>253</v>
      </c>
      <c r="B22" s="144">
        <v>1</v>
      </c>
      <c r="C22" s="145"/>
      <c r="D22" s="146"/>
      <c r="E22" s="147"/>
      <c r="F22" s="206"/>
      <c r="G22" s="196"/>
      <c r="H22" s="196"/>
      <c r="I22" s="187"/>
      <c r="J22" s="196"/>
      <c r="K22" s="196"/>
      <c r="L22" s="196"/>
      <c r="M22" s="196"/>
      <c r="N22" s="196" t="str">
        <f ca="1">IF(AND(TODAY()&gt;'Suivi Contrat'!H22+90,'Suivi Projets'!K22=""),"oui",IF(AND('Suivi Projets'!K22&lt;&gt;"",TODAY()&gt;'Suivi Projets'!K22+90),"oui","non"))</f>
        <v>oui</v>
      </c>
      <c r="O22" s="196" t="str">
        <f ca="1">IF(TODAY()&gt;='Suivi Contrat'!H22+720,"oui","non")</f>
        <v>non</v>
      </c>
      <c r="P22" s="207"/>
      <c r="Q22" s="207"/>
      <c r="R22" s="193"/>
      <c r="S22" s="194"/>
    </row>
    <row r="23" spans="1:19" x14ac:dyDescent="0.35">
      <c r="A23" s="143" t="s">
        <v>258</v>
      </c>
      <c r="B23" s="144">
        <v>1</v>
      </c>
      <c r="C23" s="145"/>
      <c r="D23" s="146"/>
      <c r="E23" s="147"/>
      <c r="F23" s="206"/>
      <c r="G23" s="196"/>
      <c r="H23" s="196"/>
      <c r="I23" s="187"/>
      <c r="J23" s="196"/>
      <c r="K23" s="196"/>
      <c r="L23" s="196"/>
      <c r="M23" s="196"/>
      <c r="N23" s="196" t="str">
        <f ca="1">IF(AND(TODAY()&gt;'Suivi Contrat'!H23+90,'Suivi Projets'!K23=""),"oui",IF(AND('Suivi Projets'!K23&lt;&gt;"",TODAY()&gt;'Suivi Projets'!K23+90),"oui","non"))</f>
        <v>oui</v>
      </c>
      <c r="O23" s="196" t="str">
        <f ca="1">IF(TODAY()&gt;='Suivi Contrat'!H23+720,"oui","non")</f>
        <v>non</v>
      </c>
      <c r="P23" s="207"/>
      <c r="Q23" s="207"/>
      <c r="R23" s="193"/>
      <c r="S23" s="194"/>
    </row>
    <row r="24" spans="1:19" x14ac:dyDescent="0.35">
      <c r="A24" s="143" t="s">
        <v>271</v>
      </c>
      <c r="B24" s="144">
        <v>1</v>
      </c>
      <c r="C24" s="145"/>
      <c r="D24" s="146"/>
      <c r="E24" s="147"/>
      <c r="F24" s="206"/>
      <c r="G24" s="196"/>
      <c r="H24" s="196"/>
      <c r="I24" s="187"/>
      <c r="J24" s="196"/>
      <c r="K24" s="196"/>
      <c r="L24" s="196"/>
      <c r="M24" s="196"/>
      <c r="N24" s="196" t="str">
        <f ca="1">IF(AND(TODAY()&gt;'Suivi Contrat'!H24+90,'Suivi Projets'!K24=""),"oui",IF(AND('Suivi Projets'!K24&lt;&gt;"",TODAY()&gt;'Suivi Projets'!K24+90),"oui","non"))</f>
        <v>oui</v>
      </c>
      <c r="O24" s="196" t="str">
        <f ca="1">IF(TODAY()&gt;='Suivi Contrat'!H24+720,"oui","non")</f>
        <v>non</v>
      </c>
      <c r="P24" s="207"/>
      <c r="Q24" s="207"/>
      <c r="R24" s="193"/>
      <c r="S24" s="194"/>
    </row>
    <row r="25" spans="1:19" x14ac:dyDescent="0.35">
      <c r="A25" s="149" t="s">
        <v>62</v>
      </c>
      <c r="B25" s="145"/>
      <c r="C25" s="145"/>
      <c r="D25" s="150">
        <v>1</v>
      </c>
      <c r="E25" s="147"/>
      <c r="F25" s="195"/>
      <c r="G25" s="196"/>
      <c r="H25" s="196"/>
      <c r="I25" s="187"/>
      <c r="J25" s="196"/>
      <c r="K25" s="197"/>
      <c r="L25" s="196"/>
      <c r="M25" s="196"/>
      <c r="N25" s="196" t="str">
        <f ca="1">IF(AND(TODAY()&gt;'Suivi Contrat'!H25+90,'Suivi Projets'!K25=""),"oui",IF(AND('Suivi Projets'!K25&lt;&gt;"",TODAY()&gt;'Suivi Projets'!K25+90),"oui","non"))</f>
        <v>oui</v>
      </c>
      <c r="O25" s="196" t="str">
        <f ca="1">IF(TODAY()&gt;='Suivi Contrat'!H25+720,"oui","non")</f>
        <v>oui</v>
      </c>
      <c r="P25" s="198"/>
      <c r="Q25" s="198"/>
      <c r="R25" s="199"/>
      <c r="S25" s="200" t="s">
        <v>56</v>
      </c>
    </row>
    <row r="26" spans="1:19" x14ac:dyDescent="0.35">
      <c r="A26" s="159" t="s">
        <v>249</v>
      </c>
      <c r="B26" s="144">
        <v>1</v>
      </c>
      <c r="C26" s="145"/>
      <c r="D26" s="146"/>
      <c r="E26" s="147"/>
      <c r="F26" s="206"/>
      <c r="G26" s="196"/>
      <c r="H26" s="196"/>
      <c r="I26" s="187"/>
      <c r="J26" s="196"/>
      <c r="K26" s="196"/>
      <c r="L26" s="196"/>
      <c r="M26" s="196"/>
      <c r="N26" s="196" t="str">
        <f ca="1">IF(AND(TODAY()&gt;'Suivi Contrat'!H26+90,'Suivi Projets'!K26=""),"oui",IF(AND('Suivi Projets'!K26&lt;&gt;"",TODAY()&gt;'Suivi Projets'!K26+90),"oui","non"))</f>
        <v>oui</v>
      </c>
      <c r="O26" s="196" t="str">
        <f ca="1">IF(TODAY()&gt;='Suivi Contrat'!H26+720,"oui","non")</f>
        <v>non</v>
      </c>
      <c r="P26" s="207"/>
      <c r="Q26" s="207"/>
      <c r="R26" s="193"/>
      <c r="S26" s="194"/>
    </row>
    <row r="27" spans="1:19" x14ac:dyDescent="0.35">
      <c r="A27" s="160" t="s">
        <v>306</v>
      </c>
      <c r="B27" s="145"/>
      <c r="C27" s="161">
        <v>1</v>
      </c>
      <c r="D27" s="146"/>
      <c r="E27" s="147"/>
      <c r="F27" s="195"/>
      <c r="G27" s="208"/>
      <c r="H27" s="208"/>
      <c r="I27" s="187"/>
      <c r="J27" s="208"/>
      <c r="K27" s="197"/>
      <c r="L27" s="196"/>
      <c r="M27" s="196"/>
      <c r="N27" s="196" t="str">
        <f ca="1">IF(AND(TODAY()&gt;'Suivi Contrat'!H27+90,'Suivi Projets'!K27=""),"oui",IF(AND('Suivi Projets'!K27&lt;&gt;"",TODAY()&gt;'Suivi Projets'!K27+90),"oui","non"))</f>
        <v>non</v>
      </c>
      <c r="O27" s="196" t="str">
        <f ca="1">IF(TODAY()&gt;='Suivi Contrat'!H27+720,"oui","non")</f>
        <v>non</v>
      </c>
      <c r="P27" s="198"/>
      <c r="Q27" s="198"/>
      <c r="R27" s="199"/>
      <c r="S27" s="200"/>
    </row>
    <row r="28" spans="1:19" ht="16.149999999999999" customHeight="1" x14ac:dyDescent="0.35">
      <c r="A28" s="149" t="s">
        <v>168</v>
      </c>
      <c r="B28" s="145"/>
      <c r="C28" s="145"/>
      <c r="D28" s="150">
        <v>1</v>
      </c>
      <c r="E28" s="147"/>
      <c r="F28" s="195"/>
      <c r="G28" s="196"/>
      <c r="H28" s="196"/>
      <c r="I28" s="187"/>
      <c r="J28" s="196"/>
      <c r="K28" s="197"/>
      <c r="L28" s="196"/>
      <c r="M28" s="196"/>
      <c r="N28" s="196" t="str">
        <f ca="1">IF(AND(TODAY()&gt;'Suivi Contrat'!H28+90,'Suivi Projets'!K28=""),"oui",IF(AND('Suivi Projets'!K28&lt;&gt;"",TODAY()&gt;'Suivi Projets'!K28+90),"oui","non"))</f>
        <v>oui</v>
      </c>
      <c r="O28" s="196" t="str">
        <f ca="1">IF(TODAY()&gt;='Suivi Contrat'!H28+720,"oui","non")</f>
        <v>non</v>
      </c>
      <c r="P28" s="198"/>
      <c r="Q28" s="198"/>
      <c r="R28" s="199"/>
      <c r="S28" s="200"/>
    </row>
    <row r="29" spans="1:19" x14ac:dyDescent="0.35">
      <c r="A29" s="156" t="s">
        <v>117</v>
      </c>
      <c r="B29" s="144">
        <v>1</v>
      </c>
      <c r="C29" s="145"/>
      <c r="D29" s="146"/>
      <c r="E29" s="147"/>
      <c r="F29" s="206"/>
      <c r="G29" s="196"/>
      <c r="H29" s="196"/>
      <c r="I29" s="187"/>
      <c r="J29" s="196"/>
      <c r="K29" s="196"/>
      <c r="L29" s="196"/>
      <c r="M29" s="196"/>
      <c r="N29" s="196" t="str">
        <f ca="1">IF(AND(TODAY()&gt;'Suivi Contrat'!H29+90,'Suivi Projets'!K29=""),"oui",IF(AND('Suivi Projets'!K29&lt;&gt;"",TODAY()&gt;'Suivi Projets'!K29+90),"oui","non"))</f>
        <v>oui</v>
      </c>
      <c r="O29" s="196" t="str">
        <f ca="1">IF(TODAY()&gt;='Suivi Contrat'!H29+720,"oui","non")</f>
        <v>non</v>
      </c>
      <c r="P29" s="207"/>
      <c r="Q29" s="207"/>
      <c r="R29" s="193"/>
      <c r="S29" s="194" t="s">
        <v>56</v>
      </c>
    </row>
    <row r="30" spans="1:19" x14ac:dyDescent="0.35">
      <c r="A30" s="283"/>
      <c r="B30" s="285"/>
      <c r="C30" s="327"/>
      <c r="D30" s="265"/>
      <c r="E30" s="147"/>
      <c r="F30" s="206"/>
      <c r="G30" s="196"/>
      <c r="H30" s="196"/>
      <c r="I30" s="187"/>
      <c r="J30" s="196"/>
      <c r="K30" s="196"/>
      <c r="L30" s="196"/>
      <c r="M30" s="196"/>
      <c r="N30" s="196"/>
      <c r="O30" s="196" t="str">
        <f ca="1">IF(TODAY()&gt;='Suivi Contrat'!H30+720,"oui","non")</f>
        <v>oui</v>
      </c>
      <c r="P30" s="205"/>
      <c r="Q30" s="207"/>
      <c r="R30" s="193"/>
      <c r="S30" s="194"/>
    </row>
    <row r="31" spans="1:19" x14ac:dyDescent="0.35">
      <c r="A31" s="260" t="s">
        <v>3</v>
      </c>
      <c r="B31" s="263">
        <v>1</v>
      </c>
      <c r="C31" s="328"/>
      <c r="D31" s="266"/>
      <c r="E31" s="147"/>
      <c r="F31" s="209"/>
      <c r="G31" s="196"/>
      <c r="H31" s="196"/>
      <c r="I31" s="187"/>
      <c r="J31" s="196"/>
      <c r="K31" s="196"/>
      <c r="L31" s="196"/>
      <c r="M31" s="196"/>
      <c r="N31" s="196" t="str">
        <f ca="1">IF(AND(TODAY()&gt;'Suivi Contrat'!H31+90,'Suivi Projets'!K31=""),"oui",IF(AND('Suivi Projets'!K31&lt;&gt;"",TODAY()&gt;'Suivi Projets'!K31+90),"oui","non"))</f>
        <v>oui</v>
      </c>
      <c r="O31" s="196" t="str">
        <f ca="1">IF(TODAY()&gt;='Suivi Contrat'!H31+720,"oui","non")</f>
        <v>oui</v>
      </c>
      <c r="P31" s="205"/>
      <c r="Q31" s="207"/>
      <c r="R31" s="193"/>
      <c r="S31" s="194"/>
    </row>
    <row r="32" spans="1:19" x14ac:dyDescent="0.35">
      <c r="A32" s="284"/>
      <c r="B32" s="286"/>
      <c r="C32" s="329"/>
      <c r="D32" s="267"/>
      <c r="E32" s="147"/>
      <c r="F32" s="206"/>
      <c r="G32" s="196"/>
      <c r="H32" s="196"/>
      <c r="I32" s="187"/>
      <c r="J32" s="196"/>
      <c r="K32" s="196"/>
      <c r="L32" s="196"/>
      <c r="M32" s="196"/>
      <c r="N32" s="196"/>
      <c r="O32" s="196" t="str">
        <f ca="1">IF(TODAY()&gt;='Suivi Contrat'!H32+720,"oui","non")</f>
        <v>oui</v>
      </c>
      <c r="P32" s="205"/>
      <c r="Q32" s="207"/>
      <c r="R32" s="193"/>
      <c r="S32" s="194"/>
    </row>
    <row r="33" spans="1:19" x14ac:dyDescent="0.35">
      <c r="A33" s="160" t="s">
        <v>300</v>
      </c>
      <c r="B33" s="145"/>
      <c r="C33" s="161">
        <v>1</v>
      </c>
      <c r="D33" s="146"/>
      <c r="E33" s="147"/>
      <c r="F33" s="195"/>
      <c r="G33" s="208"/>
      <c r="H33" s="208"/>
      <c r="I33" s="187"/>
      <c r="J33" s="208"/>
      <c r="K33" s="197"/>
      <c r="L33" s="196"/>
      <c r="M33" s="196"/>
      <c r="N33" s="196" t="str">
        <f ca="1">IF(AND(TODAY()&gt;'Suivi Contrat'!H33+90,'Suivi Projets'!K33=""),"oui",IF(AND('Suivi Projets'!K33&lt;&gt;"",TODAY()&gt;'Suivi Projets'!K33+90),"oui","non"))</f>
        <v>non</v>
      </c>
      <c r="O33" s="196" t="str">
        <f ca="1">IF(TODAY()&gt;='Suivi Contrat'!H33+720,"oui","non")</f>
        <v>non</v>
      </c>
      <c r="P33" s="198"/>
      <c r="Q33" s="198"/>
      <c r="R33" s="199"/>
      <c r="S33" s="200"/>
    </row>
    <row r="34" spans="1:19" ht="18.75" customHeight="1" x14ac:dyDescent="0.35">
      <c r="A34" s="143" t="s">
        <v>154</v>
      </c>
      <c r="B34" s="144">
        <v>1</v>
      </c>
      <c r="C34" s="145"/>
      <c r="D34" s="146"/>
      <c r="E34" s="147"/>
      <c r="F34" s="202"/>
      <c r="G34" s="196"/>
      <c r="H34" s="196"/>
      <c r="I34" s="187"/>
      <c r="J34" s="196"/>
      <c r="K34" s="196"/>
      <c r="L34" s="196"/>
      <c r="M34" s="196"/>
      <c r="N34" s="196" t="str">
        <f ca="1">IF(AND(TODAY()&gt;'Suivi Contrat'!H34+90,'Suivi Projets'!K34=""),"oui",IF(AND('Suivi Projets'!K34&lt;&gt;"",TODAY()&gt;'Suivi Projets'!K34+90),"oui","non"))</f>
        <v>oui</v>
      </c>
      <c r="O34" s="196" t="str">
        <f ca="1">IF(TODAY()&gt;='Suivi Contrat'!H34+720,"oui","non")</f>
        <v>non</v>
      </c>
      <c r="P34" s="198"/>
      <c r="Q34" s="198"/>
      <c r="R34" s="196"/>
      <c r="S34" s="201" t="s">
        <v>56</v>
      </c>
    </row>
    <row r="35" spans="1:19" ht="16.149999999999999" customHeight="1" x14ac:dyDescent="0.35">
      <c r="A35" s="149" t="s">
        <v>235</v>
      </c>
      <c r="B35" s="145"/>
      <c r="C35" s="145"/>
      <c r="D35" s="150">
        <v>1</v>
      </c>
      <c r="E35" s="147"/>
      <c r="F35" s="195"/>
      <c r="G35" s="196"/>
      <c r="H35" s="196"/>
      <c r="I35" s="187"/>
      <c r="J35" s="196"/>
      <c r="K35" s="197"/>
      <c r="L35" s="196"/>
      <c r="M35" s="196"/>
      <c r="N35" s="196" t="str">
        <f ca="1">IF(AND(TODAY()&gt;'Suivi Contrat'!H35+90,'Suivi Projets'!K35=""),"oui",IF(AND('Suivi Projets'!K35&lt;&gt;"",TODAY()&gt;'Suivi Projets'!K35+90),"oui","non"))</f>
        <v>oui</v>
      </c>
      <c r="O35" s="196" t="str">
        <f ca="1">IF(TODAY()&gt;='Suivi Contrat'!H35+720,"oui","non")</f>
        <v>non</v>
      </c>
      <c r="P35" s="198"/>
      <c r="Q35" s="198"/>
      <c r="R35" s="199"/>
      <c r="S35" s="200" t="s">
        <v>56</v>
      </c>
    </row>
    <row r="36" spans="1:19" x14ac:dyDescent="0.35">
      <c r="A36" s="156" t="s">
        <v>251</v>
      </c>
      <c r="B36" s="144">
        <v>1</v>
      </c>
      <c r="C36" s="145"/>
      <c r="D36" s="146"/>
      <c r="E36" s="147"/>
      <c r="F36" s="202"/>
      <c r="G36" s="196"/>
      <c r="H36" s="196"/>
      <c r="I36" s="187"/>
      <c r="J36" s="196"/>
      <c r="K36" s="196"/>
      <c r="L36" s="196"/>
      <c r="M36" s="196"/>
      <c r="N36" s="196" t="str">
        <f ca="1">IF(AND(TODAY()&gt;'Suivi Contrat'!H36+90,'Suivi Projets'!K36=""),"oui",IF(AND('Suivi Projets'!K36&lt;&gt;"",TODAY()&gt;'Suivi Projets'!K36+90),"oui","non"))</f>
        <v>oui</v>
      </c>
      <c r="O36" s="196" t="str">
        <f ca="1">IF(TODAY()&gt;='Suivi Contrat'!H36+720,"oui","non")</f>
        <v>non</v>
      </c>
      <c r="P36" s="198"/>
      <c r="Q36" s="198"/>
      <c r="R36" s="196"/>
      <c r="S36" s="201"/>
    </row>
    <row r="37" spans="1:19" x14ac:dyDescent="0.35">
      <c r="A37" s="143" t="s">
        <v>275</v>
      </c>
      <c r="B37" s="144">
        <v>1</v>
      </c>
      <c r="C37" s="145"/>
      <c r="D37" s="146"/>
      <c r="E37" s="147"/>
      <c r="F37" s="202"/>
      <c r="G37" s="196"/>
      <c r="H37" s="196"/>
      <c r="I37" s="187"/>
      <c r="J37" s="196"/>
      <c r="K37" s="196"/>
      <c r="L37" s="196"/>
      <c r="M37" s="196"/>
      <c r="N37" s="196" t="str">
        <f ca="1">IF(AND(TODAY()&gt;'Suivi Contrat'!H37+90,'Suivi Projets'!K37=""),"oui",IF(AND('Suivi Projets'!K37&lt;&gt;"",TODAY()&gt;'Suivi Projets'!K37+90),"oui","non"))</f>
        <v>non</v>
      </c>
      <c r="O37" s="196" t="str">
        <f ca="1">IF(TODAY()&gt;='Suivi Contrat'!H37+720,"oui","non")</f>
        <v>non</v>
      </c>
      <c r="P37" s="198"/>
      <c r="Q37" s="198"/>
      <c r="R37" s="196"/>
      <c r="S37" s="201"/>
    </row>
    <row r="38" spans="1:19" x14ac:dyDescent="0.35">
      <c r="A38" s="149" t="s">
        <v>160</v>
      </c>
      <c r="B38" s="145"/>
      <c r="C38" s="145"/>
      <c r="D38" s="150">
        <v>1</v>
      </c>
      <c r="E38" s="147"/>
      <c r="F38" s="195"/>
      <c r="G38" s="208"/>
      <c r="H38" s="208"/>
      <c r="I38" s="187"/>
      <c r="J38" s="208"/>
      <c r="K38" s="197"/>
      <c r="L38" s="196"/>
      <c r="M38" s="196"/>
      <c r="N38" s="196" t="str">
        <f ca="1">IF(AND(TODAY()&gt;'Suivi Contrat'!H38+90,'Suivi Projets'!K38=""),"oui",IF(AND('Suivi Projets'!K38&lt;&gt;"",TODAY()&gt;'Suivi Projets'!K38+90),"oui","non"))</f>
        <v>oui</v>
      </c>
      <c r="O38" s="196" t="str">
        <f ca="1">IF(TODAY()&gt;='Suivi Contrat'!H38+720,"oui","non")</f>
        <v>non</v>
      </c>
      <c r="P38" s="198"/>
      <c r="Q38" s="198"/>
      <c r="R38" s="199"/>
      <c r="S38" s="200" t="s">
        <v>56</v>
      </c>
    </row>
    <row r="39" spans="1:19" x14ac:dyDescent="0.35">
      <c r="A39" s="162" t="s">
        <v>60</v>
      </c>
      <c r="B39" s="144">
        <v>1</v>
      </c>
      <c r="C39" s="145"/>
      <c r="D39" s="146"/>
      <c r="E39" s="147"/>
      <c r="F39" s="195"/>
      <c r="G39" s="196"/>
      <c r="H39" s="196"/>
      <c r="I39" s="187"/>
      <c r="J39" s="196"/>
      <c r="K39" s="196"/>
      <c r="L39" s="196"/>
      <c r="M39" s="196"/>
      <c r="N39" s="196" t="str">
        <f ca="1">IF(AND(TODAY()&gt;'Suivi Contrat'!H39+90,'Suivi Projets'!K39=""),"oui",IF(AND('Suivi Projets'!K39&lt;&gt;"",TODAY()&gt;'Suivi Projets'!K39+90),"oui","non"))</f>
        <v>oui</v>
      </c>
      <c r="O39" s="196" t="str">
        <f ca="1">IF(TODAY()&gt;='Suivi Contrat'!H39+720,"oui","non")</f>
        <v>non</v>
      </c>
      <c r="P39" s="198"/>
      <c r="Q39" s="198"/>
      <c r="R39" s="210"/>
      <c r="S39" s="200"/>
    </row>
    <row r="40" spans="1:19" ht="16.5" customHeight="1" x14ac:dyDescent="0.35">
      <c r="A40" s="149" t="s">
        <v>98</v>
      </c>
      <c r="B40" s="145"/>
      <c r="C40" s="145"/>
      <c r="D40" s="150">
        <v>1</v>
      </c>
      <c r="E40" s="147"/>
      <c r="F40" s="195"/>
      <c r="G40" s="208"/>
      <c r="H40" s="208"/>
      <c r="I40" s="187"/>
      <c r="J40" s="208"/>
      <c r="K40" s="197"/>
      <c r="L40" s="196"/>
      <c r="M40" s="196"/>
      <c r="N40" s="196" t="str">
        <f ca="1">IF(AND(TODAY()&gt;'Suivi Contrat'!H40+90,'Suivi Projets'!K40=""),"oui",IF(AND('Suivi Projets'!K40&lt;&gt;"",TODAY()&gt;'Suivi Projets'!K40+90),"oui","non"))</f>
        <v>oui</v>
      </c>
      <c r="O40" s="196" t="str">
        <f ca="1">IF(TODAY()&gt;='Suivi Contrat'!H40+720,"oui","non")</f>
        <v>non</v>
      </c>
      <c r="P40" s="198"/>
      <c r="Q40" s="198"/>
      <c r="R40" s="199"/>
      <c r="S40" s="200"/>
    </row>
    <row r="41" spans="1:19" x14ac:dyDescent="0.35">
      <c r="A41" s="160" t="s">
        <v>298</v>
      </c>
      <c r="B41" s="145"/>
      <c r="C41" s="161">
        <v>1</v>
      </c>
      <c r="D41" s="146"/>
      <c r="E41" s="147"/>
      <c r="F41" s="195"/>
      <c r="G41" s="208"/>
      <c r="H41" s="208"/>
      <c r="I41" s="187"/>
      <c r="J41" s="208"/>
      <c r="K41" s="197"/>
      <c r="L41" s="196"/>
      <c r="M41" s="196"/>
      <c r="N41" s="196" t="str">
        <f ca="1">IF(AND(TODAY()&gt;'Suivi Contrat'!H41+90,'Suivi Projets'!K41=""),"oui",IF(AND('Suivi Projets'!K41&lt;&gt;"",TODAY()&gt;'Suivi Projets'!K41+90),"oui","non"))</f>
        <v>non</v>
      </c>
      <c r="O41" s="196" t="str">
        <f ca="1">IF(TODAY()&gt;='Suivi Contrat'!H41+720,"oui","non")</f>
        <v>non</v>
      </c>
      <c r="P41" s="198"/>
      <c r="Q41" s="198"/>
      <c r="R41" s="199"/>
      <c r="S41" s="200"/>
    </row>
    <row r="42" spans="1:19" x14ac:dyDescent="0.35">
      <c r="A42" s="162" t="s">
        <v>122</v>
      </c>
      <c r="B42" s="144">
        <v>1</v>
      </c>
      <c r="C42" s="145"/>
      <c r="D42" s="146"/>
      <c r="E42" s="147"/>
      <c r="F42" s="195"/>
      <c r="G42" s="196"/>
      <c r="H42" s="196"/>
      <c r="I42" s="187"/>
      <c r="J42" s="196"/>
      <c r="K42" s="196"/>
      <c r="L42" s="196"/>
      <c r="M42" s="196"/>
      <c r="N42" s="196" t="str">
        <f ca="1">IF(AND(TODAY()&gt;'Suivi Contrat'!H42+90,'Suivi Projets'!K42=""),"oui",IF(AND('Suivi Projets'!K42&lt;&gt;"",TODAY()&gt;'Suivi Projets'!K42+90),"oui","non"))</f>
        <v>oui</v>
      </c>
      <c r="O42" s="196" t="str">
        <f ca="1">IF(TODAY()&gt;='Suivi Contrat'!H42+720,"oui","non")</f>
        <v>non</v>
      </c>
      <c r="P42" s="198"/>
      <c r="Q42" s="198"/>
      <c r="R42" s="210"/>
      <c r="S42" s="200"/>
    </row>
    <row r="43" spans="1:19" ht="19.5" customHeight="1" x14ac:dyDescent="0.35">
      <c r="A43" s="163" t="s">
        <v>6</v>
      </c>
      <c r="B43" s="144">
        <v>1</v>
      </c>
      <c r="C43" s="145"/>
      <c r="D43" s="146"/>
      <c r="E43" s="147"/>
      <c r="F43" s="190"/>
      <c r="G43" s="204"/>
      <c r="H43" s="204"/>
      <c r="I43" s="187"/>
      <c r="J43" s="204"/>
      <c r="K43" s="205"/>
      <c r="L43" s="205"/>
      <c r="M43" s="205"/>
      <c r="N43" s="196" t="str">
        <f ca="1">IF(AND(TODAY()&gt;'Suivi Contrat'!H43+90,'Suivi Projets'!K43=""),"oui",IF(AND('Suivi Projets'!K43&lt;&gt;"",TODAY()&gt;'Suivi Projets'!K43+90),"oui","non"))</f>
        <v>oui</v>
      </c>
      <c r="O43" s="205" t="str">
        <f ca="1">IF(TODAY()&gt;='Suivi Contrat'!H43+720,"oui","non")</f>
        <v>oui</v>
      </c>
      <c r="P43" s="207"/>
      <c r="Q43" s="207"/>
      <c r="R43" s="193"/>
      <c r="S43" s="194"/>
    </row>
    <row r="44" spans="1:19" ht="23.5" customHeight="1" x14ac:dyDescent="0.35">
      <c r="A44" s="165" t="s">
        <v>24</v>
      </c>
      <c r="B44" s="144">
        <v>1</v>
      </c>
      <c r="C44" s="145"/>
      <c r="D44" s="146"/>
      <c r="E44" s="147"/>
      <c r="F44" s="195"/>
      <c r="G44" s="196"/>
      <c r="H44" s="196"/>
      <c r="I44" s="187"/>
      <c r="J44" s="196"/>
      <c r="K44" s="197"/>
      <c r="L44" s="196"/>
      <c r="M44" s="196"/>
      <c r="N44" s="196" t="str">
        <f ca="1">IF(AND(TODAY()&gt;'Suivi Contrat'!H44+90,'Suivi Projets'!K44=""),"oui",IF(AND('Suivi Projets'!K44&lt;&gt;"",TODAY()&gt;'Suivi Projets'!K44+90),"oui","non"))</f>
        <v>oui</v>
      </c>
      <c r="O44" s="196" t="str">
        <f ca="1">IF(TODAY()&gt;='Suivi Contrat'!H44+720,"oui","non")</f>
        <v>oui</v>
      </c>
      <c r="P44" s="198"/>
      <c r="Q44" s="198"/>
      <c r="R44" s="199"/>
      <c r="S44" s="200"/>
    </row>
    <row r="45" spans="1:19" ht="21.75" customHeight="1" x14ac:dyDescent="0.35">
      <c r="A45" s="143" t="s">
        <v>5</v>
      </c>
      <c r="B45" s="144">
        <v>1</v>
      </c>
      <c r="C45" s="145"/>
      <c r="D45" s="146"/>
      <c r="E45" s="147"/>
      <c r="F45" s="190"/>
      <c r="G45" s="196"/>
      <c r="H45" s="196"/>
      <c r="I45" s="187"/>
      <c r="J45" s="196"/>
      <c r="K45" s="196"/>
      <c r="L45" s="196"/>
      <c r="M45" s="196"/>
      <c r="N45" s="196" t="str">
        <f ca="1">IF(AND(TODAY()&gt;'Suivi Contrat'!H45+90,'Suivi Projets'!K45=""),"oui",IF(AND('Suivi Projets'!K45&lt;&gt;"",TODAY()&gt;'Suivi Projets'!K45+90),"oui","non"))</f>
        <v>oui</v>
      </c>
      <c r="O45" s="196" t="str">
        <f ca="1">IF(TODAY()&gt;='Suivi Contrat'!H45+720,"oui","non")</f>
        <v>oui</v>
      </c>
      <c r="P45" s="207"/>
      <c r="Q45" s="207"/>
      <c r="R45" s="193"/>
      <c r="S45" s="194" t="s">
        <v>56</v>
      </c>
    </row>
    <row r="46" spans="1:19" ht="16.149999999999999" customHeight="1" x14ac:dyDescent="0.35">
      <c r="A46" s="149" t="s">
        <v>277</v>
      </c>
      <c r="B46" s="145"/>
      <c r="C46" s="145"/>
      <c r="D46" s="150">
        <v>1</v>
      </c>
      <c r="E46" s="147"/>
      <c r="F46" s="195"/>
      <c r="G46" s="196"/>
      <c r="H46" s="196"/>
      <c r="I46" s="187"/>
      <c r="J46" s="196"/>
      <c r="K46" s="197"/>
      <c r="L46" s="196"/>
      <c r="M46" s="196"/>
      <c r="N46" s="196" t="str">
        <f ca="1">IF(AND(TODAY()&gt;'Suivi Contrat'!H46+90,'Suivi Projets'!K46=""),"oui",IF(AND('Suivi Projets'!K46&lt;&gt;"",TODAY()&gt;'Suivi Projets'!K46+90),"oui","non"))</f>
        <v>non</v>
      </c>
      <c r="O46" s="196" t="str">
        <f ca="1">IF(TODAY()&gt;='Suivi Contrat'!H46+720,"oui","non")</f>
        <v>non</v>
      </c>
      <c r="P46" s="198"/>
      <c r="Q46" s="198"/>
      <c r="R46" s="199"/>
      <c r="S46" s="200" t="s">
        <v>56</v>
      </c>
    </row>
    <row r="47" spans="1:19" ht="20.65" customHeight="1" x14ac:dyDescent="0.35">
      <c r="A47" s="143" t="s">
        <v>27</v>
      </c>
      <c r="B47" s="144">
        <v>1</v>
      </c>
      <c r="C47" s="145"/>
      <c r="D47" s="146"/>
      <c r="E47" s="147"/>
      <c r="F47" s="190"/>
      <c r="G47" s="196"/>
      <c r="H47" s="196"/>
      <c r="I47" s="187"/>
      <c r="J47" s="196"/>
      <c r="K47" s="196"/>
      <c r="L47" s="196"/>
      <c r="M47" s="196"/>
      <c r="N47" s="196" t="str">
        <f ca="1">IF(AND(TODAY()&gt;'Suivi Contrat'!H47+90,'Suivi Projets'!K47=""),"oui",IF(AND('Suivi Projets'!K47&lt;&gt;"",TODAY()&gt;'Suivi Projets'!K47+90),"oui","non"))</f>
        <v>oui</v>
      </c>
      <c r="O47" s="196" t="str">
        <f ca="1">IF(TODAY()&gt;='Suivi Contrat'!H47+720,"oui","non")</f>
        <v>non</v>
      </c>
      <c r="P47" s="207"/>
      <c r="Q47" s="207"/>
      <c r="R47" s="193"/>
      <c r="S47" s="194" t="s">
        <v>56</v>
      </c>
    </row>
    <row r="48" spans="1:19" x14ac:dyDescent="0.35">
      <c r="A48" s="166" t="s">
        <v>208</v>
      </c>
      <c r="B48" s="144">
        <v>1</v>
      </c>
      <c r="C48" s="145"/>
      <c r="D48" s="146"/>
      <c r="E48" s="147"/>
      <c r="F48" s="206"/>
      <c r="G48" s="196"/>
      <c r="H48" s="196"/>
      <c r="I48" s="187"/>
      <c r="J48" s="196"/>
      <c r="K48" s="196"/>
      <c r="L48" s="196"/>
      <c r="M48" s="196"/>
      <c r="N48" s="196" t="str">
        <f ca="1">IF(AND(TODAY()&gt;'Suivi Contrat'!H48+90,'Suivi Projets'!K48=""),"oui",IF(AND('Suivi Projets'!K48&lt;&gt;"",TODAY()&gt;'Suivi Projets'!K48+90),"oui","non"))</f>
        <v>oui</v>
      </c>
      <c r="O48" s="196" t="str">
        <f ca="1">IF(TODAY()&gt;='Suivi Contrat'!H48+720,"oui","non")</f>
        <v>non</v>
      </c>
      <c r="P48" s="207"/>
      <c r="Q48" s="207"/>
      <c r="R48" s="193"/>
      <c r="S48" s="194"/>
    </row>
    <row r="49" spans="1:19" x14ac:dyDescent="0.35">
      <c r="A49" s="166" t="s">
        <v>147</v>
      </c>
      <c r="B49" s="144">
        <v>1</v>
      </c>
      <c r="C49" s="145"/>
      <c r="D49" s="146"/>
      <c r="E49" s="147"/>
      <c r="F49" s="206"/>
      <c r="G49" s="196"/>
      <c r="H49" s="196"/>
      <c r="I49" s="187"/>
      <c r="J49" s="196"/>
      <c r="K49" s="196"/>
      <c r="L49" s="196"/>
      <c r="M49" s="196"/>
      <c r="N49" s="196" t="str">
        <f ca="1">IF(AND(TODAY()&gt;'Suivi Contrat'!H49+90,'Suivi Projets'!K49=""),"oui",IF(AND('Suivi Projets'!K49&lt;&gt;"",TODAY()&gt;'Suivi Projets'!K49+90),"oui","non"))</f>
        <v>oui</v>
      </c>
      <c r="O49" s="196" t="str">
        <f ca="1">IF(TODAY()&gt;='Suivi Contrat'!H49+720,"oui","non")</f>
        <v>non</v>
      </c>
      <c r="P49" s="207"/>
      <c r="Q49" s="207"/>
      <c r="R49" s="193"/>
      <c r="S49" s="194"/>
    </row>
    <row r="50" spans="1:19" x14ac:dyDescent="0.35">
      <c r="A50" s="149" t="s">
        <v>26</v>
      </c>
      <c r="B50" s="145"/>
      <c r="C50" s="145"/>
      <c r="D50" s="150">
        <v>1</v>
      </c>
      <c r="E50" s="147"/>
      <c r="F50" s="195"/>
      <c r="G50" s="208"/>
      <c r="H50" s="208"/>
      <c r="I50" s="187"/>
      <c r="J50" s="208"/>
      <c r="K50" s="197"/>
      <c r="L50" s="196"/>
      <c r="M50" s="196"/>
      <c r="N50" s="196" t="str">
        <f ca="1">IF(AND(TODAY()&gt;'Suivi Contrat'!H50+90,'Suivi Projets'!K50=""),"oui",IF(AND('Suivi Projets'!K50&lt;&gt;"",TODAY()&gt;'Suivi Projets'!K50+90),"oui","non"))</f>
        <v>oui</v>
      </c>
      <c r="O50" s="196" t="str">
        <f ca="1">IF(TODAY()&gt;='Suivi Contrat'!H50+720,"oui","non")</f>
        <v>non</v>
      </c>
      <c r="P50" s="198"/>
      <c r="Q50" s="198"/>
      <c r="R50" s="199"/>
      <c r="S50" s="200" t="s">
        <v>56</v>
      </c>
    </row>
    <row r="51" spans="1:19" x14ac:dyDescent="0.35">
      <c r="A51" s="160" t="s">
        <v>350</v>
      </c>
      <c r="B51" s="145"/>
      <c r="C51" s="161">
        <v>1</v>
      </c>
      <c r="D51" s="146"/>
      <c r="E51" s="147"/>
      <c r="F51" s="195"/>
      <c r="G51" s="208"/>
      <c r="H51" s="208"/>
      <c r="I51" s="187"/>
      <c r="J51" s="208"/>
      <c r="K51" s="197"/>
      <c r="L51" s="196"/>
      <c r="M51" s="196"/>
      <c r="N51" s="196" t="str">
        <f ca="1">IF(AND(TODAY()&gt;'Suivi Contrat'!H51+90,'Suivi Projets'!K51=""),"oui",IF(AND('Suivi Projets'!K51&lt;&gt;"",TODAY()&gt;'Suivi Projets'!K51+90),"oui","non"))</f>
        <v>non</v>
      </c>
      <c r="O51" s="196" t="str">
        <f ca="1">IF(TODAY()&gt;='Suivi Contrat'!H51+720,"oui","non")</f>
        <v>non</v>
      </c>
      <c r="P51" s="198"/>
      <c r="Q51" s="198"/>
      <c r="R51" s="199"/>
      <c r="S51" s="200"/>
    </row>
    <row r="52" spans="1:19" ht="20.25" customHeight="1" x14ac:dyDescent="0.35">
      <c r="A52" s="154" t="s">
        <v>194</v>
      </c>
      <c r="B52" s="145"/>
      <c r="C52" s="145"/>
      <c r="D52" s="150">
        <v>1</v>
      </c>
      <c r="E52" s="147"/>
      <c r="F52" s="206"/>
      <c r="G52" s="196"/>
      <c r="H52" s="196"/>
      <c r="I52" s="187"/>
      <c r="J52" s="196"/>
      <c r="K52" s="196"/>
      <c r="L52" s="196"/>
      <c r="M52" s="196"/>
      <c r="N52" s="196" t="str">
        <f ca="1">IF(AND(TODAY()&gt;'Suivi Contrat'!H52+90,'Suivi Projets'!K52=""),"oui",IF(AND('Suivi Projets'!K52&lt;&gt;"",TODAY()&gt;'Suivi Projets'!K52+90),"oui","non"))</f>
        <v>oui</v>
      </c>
      <c r="O52" s="196" t="str">
        <f ca="1">IF(TODAY()&gt;='Suivi Contrat'!H52+720,"oui","non")</f>
        <v>non</v>
      </c>
      <c r="P52" s="198"/>
      <c r="Q52" s="198"/>
      <c r="R52" s="199"/>
      <c r="S52" s="200"/>
    </row>
    <row r="53" spans="1:19" x14ac:dyDescent="0.35">
      <c r="A53" s="143" t="s">
        <v>118</v>
      </c>
      <c r="B53" s="144">
        <v>1</v>
      </c>
      <c r="C53" s="145"/>
      <c r="D53" s="146"/>
      <c r="E53" s="147"/>
      <c r="F53" s="206"/>
      <c r="G53" s="196"/>
      <c r="H53" s="196"/>
      <c r="I53" s="187"/>
      <c r="J53" s="196"/>
      <c r="K53" s="196"/>
      <c r="L53" s="196"/>
      <c r="M53" s="196"/>
      <c r="N53" s="196" t="str">
        <f ca="1">IF(AND(TODAY()&gt;'Suivi Contrat'!H53+90,'Suivi Projets'!K53=""),"oui",IF(AND('Suivi Projets'!K53&lt;&gt;"",TODAY()&gt;'Suivi Projets'!K53+90),"oui","non"))</f>
        <v>oui</v>
      </c>
      <c r="O53" s="196" t="str">
        <f ca="1">IF(TODAY()&gt;='Suivi Contrat'!H53+720,"oui","non")</f>
        <v>non</v>
      </c>
      <c r="P53" s="207"/>
      <c r="Q53" s="207"/>
      <c r="R53" s="193"/>
      <c r="S53" s="194" t="s">
        <v>56</v>
      </c>
    </row>
    <row r="54" spans="1:19" x14ac:dyDescent="0.35">
      <c r="A54" s="153" t="s">
        <v>165</v>
      </c>
      <c r="B54" s="144">
        <v>1</v>
      </c>
      <c r="C54" s="145"/>
      <c r="D54" s="146"/>
      <c r="E54" s="147"/>
      <c r="F54" s="202"/>
      <c r="G54" s="196"/>
      <c r="H54" s="196"/>
      <c r="I54" s="187"/>
      <c r="J54" s="196"/>
      <c r="K54" s="196"/>
      <c r="L54" s="196"/>
      <c r="M54" s="196"/>
      <c r="N54" s="196" t="str">
        <f ca="1">IF(AND(TODAY()&gt;'Suivi Contrat'!H54+90,'Suivi Projets'!K54=""),"oui",IF(AND('Suivi Projets'!K54&lt;&gt;"",TODAY()&gt;'Suivi Projets'!K54+90),"oui","non"))</f>
        <v>oui</v>
      </c>
      <c r="O54" s="196" t="str">
        <f ca="1">IF(TODAY()&gt;='Suivi Contrat'!H54+720,"oui","non")</f>
        <v>non</v>
      </c>
      <c r="P54" s="198"/>
      <c r="Q54" s="198"/>
      <c r="R54" s="196"/>
      <c r="S54" s="201"/>
    </row>
    <row r="55" spans="1:19" x14ac:dyDescent="0.35">
      <c r="A55" s="149" t="s">
        <v>234</v>
      </c>
      <c r="B55" s="145"/>
      <c r="C55" s="145"/>
      <c r="D55" s="150">
        <v>1</v>
      </c>
      <c r="E55" s="147"/>
      <c r="F55" s="195"/>
      <c r="G55" s="208"/>
      <c r="H55" s="208"/>
      <c r="I55" s="187"/>
      <c r="J55" s="208"/>
      <c r="K55" s="197"/>
      <c r="L55" s="196"/>
      <c r="M55" s="196"/>
      <c r="N55" s="196" t="str">
        <f ca="1">IF(AND(TODAY()&gt;'Suivi Contrat'!H55+90,'Suivi Projets'!K55=""),"oui",IF(AND('Suivi Projets'!K55&lt;&gt;"",TODAY()&gt;'Suivi Projets'!K55+90),"oui","non"))</f>
        <v>oui</v>
      </c>
      <c r="O55" s="196" t="str">
        <f ca="1">IF(TODAY()&gt;='Suivi Contrat'!H55+720,"oui","non")</f>
        <v>non</v>
      </c>
      <c r="P55" s="198"/>
      <c r="Q55" s="198"/>
      <c r="R55" s="199"/>
      <c r="S55" s="200" t="s">
        <v>56</v>
      </c>
    </row>
    <row r="56" spans="1:19" ht="16.149999999999999" customHeight="1" x14ac:dyDescent="0.35">
      <c r="A56" s="168" t="s">
        <v>25</v>
      </c>
      <c r="B56" s="145"/>
      <c r="C56" s="145"/>
      <c r="D56" s="146"/>
      <c r="E56" s="169">
        <v>1</v>
      </c>
      <c r="F56" s="195"/>
      <c r="G56" s="196"/>
      <c r="H56" s="196"/>
      <c r="I56" s="187"/>
      <c r="J56" s="196"/>
      <c r="K56" s="197"/>
      <c r="L56" s="196"/>
      <c r="M56" s="196"/>
      <c r="N56" s="196" t="str">
        <f ca="1">IF(AND(TODAY()&gt;'Suivi Contrat'!H56+90,'Suivi Projets'!K56=""),"oui",IF(AND('Suivi Projets'!K56&lt;&gt;"",TODAY()&gt;'Suivi Projets'!K56+90),"oui","non"))</f>
        <v>oui</v>
      </c>
      <c r="O56" s="196" t="str">
        <f ca="1">IF(TODAY()&gt;='Suivi Contrat'!H56+720,"oui","non")</f>
        <v>non</v>
      </c>
      <c r="P56" s="198"/>
      <c r="Q56" s="198"/>
      <c r="R56" s="199"/>
      <c r="S56" s="200" t="s">
        <v>56</v>
      </c>
    </row>
    <row r="57" spans="1:19" ht="16.149999999999999" customHeight="1" x14ac:dyDescent="0.35">
      <c r="A57" s="149" t="s">
        <v>256</v>
      </c>
      <c r="B57" s="145"/>
      <c r="C57" s="145"/>
      <c r="D57" s="150">
        <v>1</v>
      </c>
      <c r="E57" s="147"/>
      <c r="F57" s="195"/>
      <c r="G57" s="196"/>
      <c r="H57" s="196"/>
      <c r="I57" s="187"/>
      <c r="J57" s="196"/>
      <c r="K57" s="197"/>
      <c r="L57" s="196"/>
      <c r="M57" s="196"/>
      <c r="N57" s="196" t="str">
        <f ca="1">IF(AND(TODAY()&gt;'Suivi Contrat'!H57+90,'Suivi Projets'!K57=""),"oui",IF(AND('Suivi Projets'!K57&lt;&gt;"",TODAY()&gt;'Suivi Projets'!K57+90),"oui","non"))</f>
        <v>oui</v>
      </c>
      <c r="O57" s="196" t="str">
        <f ca="1">IF(TODAY()&gt;='Suivi Contrat'!H57+720,"oui","non")</f>
        <v>non</v>
      </c>
      <c r="P57" s="198"/>
      <c r="Q57" s="198"/>
      <c r="R57" s="199"/>
      <c r="S57" s="200"/>
    </row>
    <row r="58" spans="1:19" x14ac:dyDescent="0.35">
      <c r="A58" s="143" t="s">
        <v>74</v>
      </c>
      <c r="B58" s="144">
        <v>1</v>
      </c>
      <c r="C58" s="145"/>
      <c r="D58" s="146"/>
      <c r="E58" s="147"/>
      <c r="F58" s="206"/>
      <c r="G58" s="196"/>
      <c r="H58" s="196"/>
      <c r="I58" s="187"/>
      <c r="J58" s="196"/>
      <c r="K58" s="196"/>
      <c r="L58" s="196"/>
      <c r="M58" s="196"/>
      <c r="N58" s="196" t="str">
        <f ca="1">IF(AND(TODAY()&gt;'Suivi Contrat'!H58+90,'Suivi Projets'!K58=""),"oui",IF(AND('Suivi Projets'!K58&lt;&gt;"",TODAY()&gt;'Suivi Projets'!K58+90),"oui","non"))</f>
        <v>oui</v>
      </c>
      <c r="O58" s="196" t="str">
        <f ca="1">IF(TODAY()&gt;='Suivi Contrat'!H58+720,"oui","non")</f>
        <v>oui</v>
      </c>
      <c r="P58" s="207"/>
      <c r="Q58" s="207"/>
      <c r="R58" s="193"/>
      <c r="S58" s="194"/>
    </row>
    <row r="59" spans="1:19" ht="16.149999999999999" customHeight="1" x14ac:dyDescent="0.35">
      <c r="A59" s="170" t="s">
        <v>119</v>
      </c>
      <c r="B59" s="144">
        <v>1</v>
      </c>
      <c r="C59" s="145"/>
      <c r="D59" s="146"/>
      <c r="E59" s="147"/>
      <c r="F59" s="211"/>
      <c r="G59" s="191"/>
      <c r="H59" s="191"/>
      <c r="I59" s="187"/>
      <c r="J59" s="191"/>
      <c r="K59" s="191"/>
      <c r="L59" s="191"/>
      <c r="M59" s="191"/>
      <c r="N59" s="196" t="str">
        <f ca="1">IF(AND(TODAY()&gt;'Suivi Contrat'!H59+90,'Suivi Projets'!K59=""),"oui",IF(AND('Suivi Projets'!K59&lt;&gt;"",TODAY()&gt;'Suivi Projets'!K59+90),"oui","non"))</f>
        <v>oui</v>
      </c>
      <c r="O59" s="191" t="str">
        <f ca="1">IF(TODAY()&gt;='Suivi Contrat'!H59+720,"oui","non")</f>
        <v>non</v>
      </c>
      <c r="P59" s="191"/>
      <c r="Q59" s="212"/>
      <c r="R59" s="191"/>
      <c r="S59" s="133"/>
    </row>
    <row r="60" spans="1:19" x14ac:dyDescent="0.35">
      <c r="A60" s="149" t="s">
        <v>210</v>
      </c>
      <c r="B60" s="145"/>
      <c r="C60" s="145"/>
      <c r="D60" s="150">
        <v>1</v>
      </c>
      <c r="E60" s="147"/>
      <c r="F60" s="195"/>
      <c r="G60" s="208"/>
      <c r="H60" s="208"/>
      <c r="I60" s="187"/>
      <c r="J60" s="208"/>
      <c r="K60" s="197"/>
      <c r="L60" s="196"/>
      <c r="M60" s="196"/>
      <c r="N60" s="196" t="str">
        <f ca="1">IF(AND(TODAY()&gt;'Suivi Contrat'!H60+90,'Suivi Projets'!K60=""),"oui",IF(AND('Suivi Projets'!K60&lt;&gt;"",TODAY()&gt;'Suivi Projets'!K60+90),"oui","non"))</f>
        <v>oui</v>
      </c>
      <c r="O60" s="196" t="str">
        <f ca="1">IF(TODAY()&gt;='Suivi Contrat'!H60+720,"oui","non")</f>
        <v>non</v>
      </c>
      <c r="P60" s="198"/>
      <c r="Q60" s="198"/>
      <c r="R60" s="199"/>
      <c r="S60" s="200" t="s">
        <v>56</v>
      </c>
    </row>
    <row r="61" spans="1:19" x14ac:dyDescent="0.35">
      <c r="A61" s="143" t="s">
        <v>264</v>
      </c>
      <c r="B61" s="144">
        <v>1</v>
      </c>
      <c r="C61" s="145"/>
      <c r="D61" s="146"/>
      <c r="E61" s="147"/>
      <c r="F61" s="202"/>
      <c r="G61" s="196"/>
      <c r="H61" s="196"/>
      <c r="I61" s="187"/>
      <c r="J61" s="196"/>
      <c r="K61" s="196"/>
      <c r="L61" s="196"/>
      <c r="M61" s="196"/>
      <c r="N61" s="196" t="str">
        <f ca="1">IF(AND(TODAY()&gt;'Suivi Contrat'!H61+90,'Suivi Projets'!K61=""),"oui",IF(AND('Suivi Projets'!K61&lt;&gt;"",TODAY()&gt;'Suivi Projets'!K61+90),"oui","non"))</f>
        <v>oui</v>
      </c>
      <c r="O61" s="196" t="str">
        <f ca="1">IF(TODAY()&gt;='Suivi Contrat'!H61+720,"oui","non")</f>
        <v>non</v>
      </c>
      <c r="P61" s="198"/>
      <c r="Q61" s="198"/>
      <c r="R61" s="196"/>
      <c r="S61" s="201"/>
    </row>
    <row r="62" spans="1:19" x14ac:dyDescent="0.35">
      <c r="A62" s="149" t="s">
        <v>269</v>
      </c>
      <c r="B62" s="145"/>
      <c r="C62" s="145"/>
      <c r="D62" s="150">
        <v>1</v>
      </c>
      <c r="E62" s="147"/>
      <c r="F62" s="195"/>
      <c r="G62" s="196"/>
      <c r="H62" s="196"/>
      <c r="I62" s="187"/>
      <c r="J62" s="196"/>
      <c r="K62" s="197"/>
      <c r="L62" s="196"/>
      <c r="M62" s="196"/>
      <c r="N62" s="196" t="str">
        <f ca="1">IF(AND(TODAY()&gt;'Suivi Contrat'!H62+90,'Suivi Projets'!K62=""),"oui",IF(AND('Suivi Projets'!K62&lt;&gt;"",TODAY()&gt;'Suivi Projets'!K62+90),"oui","non"))</f>
        <v>oui</v>
      </c>
      <c r="O62" s="196" t="str">
        <f ca="1">IF(TODAY()&gt;='Suivi Contrat'!H62+720,"oui","non")</f>
        <v>non</v>
      </c>
      <c r="P62" s="198"/>
      <c r="Q62" s="198"/>
      <c r="R62" s="199"/>
      <c r="S62" s="200"/>
    </row>
    <row r="63" spans="1:19" ht="17.649999999999999" customHeight="1" x14ac:dyDescent="0.35">
      <c r="A63" s="143" t="s">
        <v>197</v>
      </c>
      <c r="B63" s="144">
        <v>1</v>
      </c>
      <c r="C63" s="145"/>
      <c r="D63" s="146"/>
      <c r="E63" s="147"/>
      <c r="F63" s="206"/>
      <c r="G63" s="196"/>
      <c r="H63" s="196"/>
      <c r="I63" s="187"/>
      <c r="J63" s="196"/>
      <c r="K63" s="196"/>
      <c r="L63" s="196"/>
      <c r="M63" s="196"/>
      <c r="N63" s="196" t="str">
        <f ca="1">IF(AND(TODAY()&gt;'Suivi Contrat'!H63+90,'Suivi Projets'!K63=""),"oui",IF(AND('Suivi Projets'!K63&lt;&gt;"",TODAY()&gt;'Suivi Projets'!K63+90),"oui","non"))</f>
        <v>oui</v>
      </c>
      <c r="O63" s="196" t="str">
        <f ca="1">IF(TODAY()&gt;='Suivi Contrat'!H63+720,"oui","non")</f>
        <v>non</v>
      </c>
      <c r="P63" s="207"/>
      <c r="Q63" s="207"/>
      <c r="R63" s="193"/>
      <c r="S63" s="194" t="s">
        <v>56</v>
      </c>
    </row>
    <row r="64" spans="1:19" x14ac:dyDescent="0.35">
      <c r="A64" s="143" t="s">
        <v>89</v>
      </c>
      <c r="B64" s="144">
        <v>1</v>
      </c>
      <c r="C64" s="145"/>
      <c r="D64" s="146"/>
      <c r="E64" s="147"/>
      <c r="F64" s="206"/>
      <c r="G64" s="196"/>
      <c r="H64" s="196"/>
      <c r="I64" s="187"/>
      <c r="J64" s="196"/>
      <c r="K64" s="205"/>
      <c r="L64" s="205"/>
      <c r="M64" s="205"/>
      <c r="N64" s="196" t="str">
        <f ca="1">IF(AND(TODAY()&gt;'Suivi Contrat'!H64+90,'Suivi Projets'!K64=""),"oui",IF(AND('Suivi Projets'!K64&lt;&gt;"",TODAY()&gt;'Suivi Projets'!K64+90),"oui","non"))</f>
        <v>oui</v>
      </c>
      <c r="O64" s="205" t="str">
        <f ca="1">IF(TODAY()&gt;='Suivi Contrat'!H64+720,"oui","non")</f>
        <v>non</v>
      </c>
      <c r="P64" s="207"/>
      <c r="Q64" s="207"/>
      <c r="R64" s="193"/>
      <c r="S64" s="194"/>
    </row>
    <row r="65" spans="1:19" x14ac:dyDescent="0.35">
      <c r="A65" s="143" t="s">
        <v>29</v>
      </c>
      <c r="B65" s="144">
        <v>1</v>
      </c>
      <c r="C65" s="145"/>
      <c r="D65" s="146"/>
      <c r="E65" s="147"/>
      <c r="F65" s="213"/>
      <c r="G65" s="208"/>
      <c r="H65" s="208"/>
      <c r="I65" s="187"/>
      <c r="J65" s="208"/>
      <c r="K65" s="197"/>
      <c r="L65" s="196"/>
      <c r="M65" s="196"/>
      <c r="N65" s="196" t="str">
        <f ca="1">IF(AND(TODAY()&gt;'Suivi Contrat'!H65+90,'Suivi Projets'!K65=""),"oui",IF(AND('Suivi Projets'!K65&lt;&gt;"",TODAY()&gt;'Suivi Projets'!K65+90),"oui","non"))</f>
        <v>oui</v>
      </c>
      <c r="O65" s="196" t="str">
        <f ca="1">IF(TODAY()&gt;='Suivi Contrat'!H65+720,"oui","non")</f>
        <v>non</v>
      </c>
      <c r="P65" s="198"/>
      <c r="Q65" s="198"/>
      <c r="R65" s="199"/>
      <c r="S65" s="200"/>
    </row>
    <row r="66" spans="1:19" x14ac:dyDescent="0.35">
      <c r="A66" s="160" t="s">
        <v>295</v>
      </c>
      <c r="B66" s="145"/>
      <c r="C66" s="161">
        <v>1</v>
      </c>
      <c r="D66" s="146"/>
      <c r="E66" s="147"/>
      <c r="F66" s="195"/>
      <c r="G66" s="208"/>
      <c r="H66" s="208"/>
      <c r="I66" s="187"/>
      <c r="J66" s="208"/>
      <c r="K66" s="197"/>
      <c r="L66" s="196"/>
      <c r="M66" s="196"/>
      <c r="N66" s="196" t="str">
        <f ca="1">IF(AND(TODAY()&gt;'Suivi Contrat'!H66+90,'Suivi Projets'!K66=""),"oui",IF(AND('Suivi Projets'!K66&lt;&gt;"",TODAY()&gt;'Suivi Projets'!K66+90),"oui","non"))</f>
        <v>non</v>
      </c>
      <c r="O66" s="196" t="str">
        <f ca="1">IF(TODAY()&gt;='Suivi Contrat'!H66+720,"oui","non")</f>
        <v>non</v>
      </c>
      <c r="P66" s="198"/>
      <c r="Q66" s="198"/>
      <c r="R66" s="199"/>
      <c r="S66" s="200"/>
    </row>
    <row r="67" spans="1:19" x14ac:dyDescent="0.35">
      <c r="A67" s="172" t="s">
        <v>32</v>
      </c>
      <c r="B67" s="145">
        <v>1</v>
      </c>
      <c r="C67" s="145"/>
      <c r="D67" s="146"/>
      <c r="E67" s="147"/>
      <c r="F67" s="206"/>
      <c r="G67" s="196"/>
      <c r="H67" s="196"/>
      <c r="I67" s="187"/>
      <c r="J67" s="196"/>
      <c r="K67" s="196"/>
      <c r="L67" s="196"/>
      <c r="M67" s="196"/>
      <c r="N67" s="196" t="str">
        <f ca="1">IF(AND(TODAY()&gt;'Suivi Contrat'!H67+90,'Suivi Projets'!K67=""),"oui",IF(AND('Suivi Projets'!K67&lt;&gt;"",TODAY()&gt;'Suivi Projets'!K67+90),"oui","non"))</f>
        <v>oui</v>
      </c>
      <c r="O67" s="196" t="str">
        <f ca="1">IF(TODAY()&gt;='Suivi Contrat'!H67+720,"oui","non")</f>
        <v>non</v>
      </c>
      <c r="P67" s="198"/>
      <c r="Q67" s="198"/>
      <c r="R67" s="199"/>
      <c r="S67" s="200"/>
    </row>
    <row r="68" spans="1:19" x14ac:dyDescent="0.35">
      <c r="A68" s="143" t="s">
        <v>242</v>
      </c>
      <c r="B68" s="144">
        <v>1</v>
      </c>
      <c r="C68" s="145"/>
      <c r="D68" s="146"/>
      <c r="E68" s="147"/>
      <c r="F68" s="206"/>
      <c r="G68" s="196"/>
      <c r="H68" s="196"/>
      <c r="I68" s="187"/>
      <c r="J68" s="196"/>
      <c r="K68" s="196"/>
      <c r="L68" s="196"/>
      <c r="M68" s="196"/>
      <c r="N68" s="196" t="str">
        <f ca="1">IF(AND(TODAY()&gt;'Suivi Contrat'!H68+90,'Suivi Projets'!K68=""),"oui",IF(AND('Suivi Projets'!K68&lt;&gt;"",TODAY()&gt;'Suivi Projets'!K68+90),"oui","non"))</f>
        <v>oui</v>
      </c>
      <c r="O68" s="196" t="str">
        <f ca="1">IF(TODAY()&gt;='Suivi Contrat'!H68+720,"oui","non")</f>
        <v>non</v>
      </c>
      <c r="P68" s="207"/>
      <c r="Q68" s="207"/>
      <c r="R68" s="193"/>
      <c r="S68" s="194"/>
    </row>
    <row r="69" spans="1:19" x14ac:dyDescent="0.35">
      <c r="A69" s="149" t="s">
        <v>302</v>
      </c>
      <c r="B69" s="145"/>
      <c r="C69" s="145"/>
      <c r="D69" s="150">
        <v>1</v>
      </c>
      <c r="E69" s="147"/>
      <c r="F69" s="213"/>
      <c r="G69" s="204"/>
      <c r="H69" s="204"/>
      <c r="I69" s="187"/>
      <c r="J69" s="204"/>
      <c r="K69" s="205"/>
      <c r="L69" s="205"/>
      <c r="M69" s="205"/>
      <c r="N69" s="196" t="str">
        <f ca="1">IF(AND(TODAY()&gt;'Suivi Contrat'!H69+90,'Suivi Projets'!K69=""),"oui",IF(AND('Suivi Projets'!K69&lt;&gt;"",TODAY()&gt;'Suivi Projets'!K69+90),"oui","non"))</f>
        <v>non</v>
      </c>
      <c r="O69" s="205" t="str">
        <f ca="1">IF(TODAY()&gt;='Suivi Contrat'!H69+720,"oui","non")</f>
        <v>non</v>
      </c>
      <c r="P69" s="207"/>
      <c r="Q69" s="207"/>
      <c r="R69" s="193"/>
      <c r="S69" s="194"/>
    </row>
    <row r="70" spans="1:19" ht="24.65" customHeight="1" x14ac:dyDescent="0.35">
      <c r="A70" s="143" t="s">
        <v>352</v>
      </c>
      <c r="B70" s="144">
        <v>1</v>
      </c>
      <c r="C70" s="145"/>
      <c r="D70" s="146"/>
      <c r="E70" s="147"/>
      <c r="F70" s="206"/>
      <c r="G70" s="196"/>
      <c r="H70" s="196"/>
      <c r="I70" s="187"/>
      <c r="J70" s="196"/>
      <c r="K70" s="196"/>
      <c r="L70" s="196"/>
      <c r="M70" s="196"/>
      <c r="N70" s="196" t="str">
        <f ca="1">IF(AND(TODAY()&gt;'Suivi Contrat'!H70+90,'Suivi Projets'!K70=""),"oui",IF(AND('Suivi Projets'!K70&lt;&gt;"",TODAY()&gt;'Suivi Projets'!K70+90),"oui","non"))</f>
        <v>non</v>
      </c>
      <c r="O70" s="196" t="str">
        <f ca="1">IF(TODAY()&gt;='Suivi Contrat'!H70+720,"oui","non")</f>
        <v>non</v>
      </c>
      <c r="P70" s="207"/>
      <c r="Q70" s="207"/>
      <c r="R70" s="193"/>
      <c r="S70" s="194"/>
    </row>
    <row r="71" spans="1:19" x14ac:dyDescent="0.35">
      <c r="A71" s="173" t="s">
        <v>200</v>
      </c>
      <c r="B71" s="145"/>
      <c r="C71" s="145"/>
      <c r="D71" s="150">
        <v>1</v>
      </c>
      <c r="E71" s="147"/>
      <c r="F71" s="213"/>
      <c r="G71" s="204"/>
      <c r="H71" s="204"/>
      <c r="I71" s="187"/>
      <c r="J71" s="204"/>
      <c r="K71" s="205"/>
      <c r="L71" s="205"/>
      <c r="M71" s="205"/>
      <c r="N71" s="196" t="str">
        <f ca="1">IF(AND(TODAY()&gt;'Suivi Contrat'!H71+90,'Suivi Projets'!K71=""),"oui",IF(AND('Suivi Projets'!K71&lt;&gt;"",TODAY()&gt;'Suivi Projets'!K71+90),"oui","non"))</f>
        <v>oui</v>
      </c>
      <c r="O71" s="205" t="str">
        <f ca="1">IF(TODAY()&gt;='Suivi Contrat'!H71+720,"oui","non")</f>
        <v>non</v>
      </c>
      <c r="P71" s="207"/>
      <c r="Q71" s="207"/>
      <c r="R71" s="193"/>
      <c r="S71" s="194" t="s">
        <v>56</v>
      </c>
    </row>
    <row r="72" spans="1:19" x14ac:dyDescent="0.35">
      <c r="A72" s="149" t="s">
        <v>285</v>
      </c>
      <c r="B72" s="145"/>
      <c r="C72" s="145"/>
      <c r="D72" s="150">
        <v>1</v>
      </c>
      <c r="E72" s="147"/>
      <c r="F72" s="213"/>
      <c r="G72" s="204"/>
      <c r="H72" s="204"/>
      <c r="I72" s="187"/>
      <c r="J72" s="204"/>
      <c r="K72" s="205"/>
      <c r="L72" s="205"/>
      <c r="M72" s="205"/>
      <c r="N72" s="196" t="str">
        <f ca="1">IF(AND(TODAY()&gt;'Suivi Contrat'!H72+90,'Suivi Projets'!K72=""),"oui",IF(AND('Suivi Projets'!K72&lt;&gt;"",TODAY()&gt;'Suivi Projets'!K72+90),"oui","non"))</f>
        <v>non</v>
      </c>
      <c r="O72" s="205" t="str">
        <f ca="1">IF(TODAY()&gt;='Suivi Contrat'!H72+720,"oui","non")</f>
        <v>non</v>
      </c>
      <c r="P72" s="207"/>
      <c r="Q72" s="207"/>
      <c r="R72" s="193"/>
      <c r="S72" s="194"/>
    </row>
    <row r="73" spans="1:19" x14ac:dyDescent="0.35">
      <c r="A73" s="143" t="s">
        <v>290</v>
      </c>
      <c r="B73" s="144">
        <v>1</v>
      </c>
      <c r="C73" s="145"/>
      <c r="D73" s="146"/>
      <c r="E73" s="147"/>
      <c r="F73" s="206"/>
      <c r="G73" s="196"/>
      <c r="H73" s="196"/>
      <c r="I73" s="187"/>
      <c r="J73" s="196"/>
      <c r="K73" s="196"/>
      <c r="L73" s="196"/>
      <c r="M73" s="196"/>
      <c r="N73" s="196" t="str">
        <f ca="1">IF(AND(TODAY()&gt;'Suivi Contrat'!H73+90,'Suivi Projets'!K73=""),"oui",IF(AND('Suivi Projets'!K73&lt;&gt;"",TODAY()&gt;'Suivi Projets'!K73+90),"oui","non"))</f>
        <v>non</v>
      </c>
      <c r="O73" s="196" t="str">
        <f ca="1">IF(TODAY()&gt;='Suivi Contrat'!H73+720,"oui","non")</f>
        <v>non</v>
      </c>
      <c r="P73" s="207"/>
      <c r="Q73" s="207"/>
      <c r="R73" s="193"/>
      <c r="S73" s="194"/>
    </row>
    <row r="74" spans="1:19" x14ac:dyDescent="0.35">
      <c r="A74" s="173" t="s">
        <v>129</v>
      </c>
      <c r="B74" s="145"/>
      <c r="C74" s="145"/>
      <c r="D74" s="150">
        <v>1</v>
      </c>
      <c r="E74" s="147"/>
      <c r="F74" s="213"/>
      <c r="G74" s="204"/>
      <c r="H74" s="204"/>
      <c r="I74" s="187"/>
      <c r="J74" s="204"/>
      <c r="K74" s="205"/>
      <c r="L74" s="205"/>
      <c r="M74" s="205"/>
      <c r="N74" s="196" t="str">
        <f ca="1">IF(AND(TODAY()&gt;'Suivi Contrat'!H74+90,'Suivi Projets'!K74=""),"oui",IF(AND('Suivi Projets'!K74&lt;&gt;"",TODAY()&gt;'Suivi Projets'!K74+90),"oui","non"))</f>
        <v>oui</v>
      </c>
      <c r="O74" s="205" t="str">
        <f ca="1">IF(TODAY()&gt;='Suivi Contrat'!H74+720,"oui","non")</f>
        <v>non</v>
      </c>
      <c r="P74" s="207"/>
      <c r="Q74" s="207"/>
      <c r="R74" s="193"/>
      <c r="S74" s="194" t="s">
        <v>56</v>
      </c>
    </row>
    <row r="75" spans="1:19" x14ac:dyDescent="0.35">
      <c r="A75" s="174" t="s">
        <v>131</v>
      </c>
      <c r="B75" s="144">
        <v>1</v>
      </c>
      <c r="C75" s="145"/>
      <c r="D75" s="146"/>
      <c r="E75" s="147"/>
      <c r="F75" s="190"/>
      <c r="G75" s="196"/>
      <c r="H75" s="196"/>
      <c r="I75" s="187"/>
      <c r="J75" s="196"/>
      <c r="K75" s="196"/>
      <c r="L75" s="196"/>
      <c r="M75" s="196"/>
      <c r="N75" s="196" t="str">
        <f ca="1">IF(AND(TODAY()&gt;'Suivi Contrat'!H75+90,'Suivi Projets'!K75=""),"oui",IF(AND('Suivi Projets'!K75&lt;&gt;"",TODAY()&gt;'Suivi Projets'!K75+90),"oui","non"))</f>
        <v>oui</v>
      </c>
      <c r="O75" s="196" t="str">
        <f ca="1">IF(TODAY()&gt;='Suivi Contrat'!H75+720,"oui","non")</f>
        <v>non</v>
      </c>
      <c r="P75" s="207"/>
      <c r="Q75" s="207"/>
      <c r="R75" s="193"/>
      <c r="S75" s="194"/>
    </row>
    <row r="76" spans="1:19" x14ac:dyDescent="0.35">
      <c r="A76" s="175" t="s">
        <v>28</v>
      </c>
      <c r="B76" s="145"/>
      <c r="C76" s="145"/>
      <c r="D76" s="150">
        <v>1</v>
      </c>
      <c r="E76" s="147"/>
      <c r="F76" s="195"/>
      <c r="G76" s="196"/>
      <c r="H76" s="196"/>
      <c r="I76" s="187"/>
      <c r="J76" s="196"/>
      <c r="K76" s="197"/>
      <c r="L76" s="196"/>
      <c r="M76" s="196"/>
      <c r="N76" s="196" t="str">
        <f ca="1">IF(AND(TODAY()&gt;'Suivi Contrat'!H76+90,'Suivi Projets'!K76=""),"oui",IF(AND('Suivi Projets'!K76&lt;&gt;"",TODAY()&gt;'Suivi Projets'!K76+90),"oui","non"))</f>
        <v>oui</v>
      </c>
      <c r="O76" s="196" t="str">
        <f ca="1">IF(TODAY()&gt;='Suivi Contrat'!H76+720,"oui","non")</f>
        <v>oui</v>
      </c>
      <c r="P76" s="198"/>
      <c r="Q76" s="198"/>
      <c r="R76" s="199"/>
      <c r="S76" s="200" t="s">
        <v>56</v>
      </c>
    </row>
    <row r="77" spans="1:19" x14ac:dyDescent="0.35">
      <c r="A77" s="149" t="s">
        <v>171</v>
      </c>
      <c r="B77" s="145"/>
      <c r="C77" s="145"/>
      <c r="D77" s="150">
        <v>1</v>
      </c>
      <c r="E77" s="147"/>
      <c r="F77" s="195"/>
      <c r="G77" s="196"/>
      <c r="H77" s="196"/>
      <c r="I77" s="187"/>
      <c r="J77" s="196"/>
      <c r="K77" s="197"/>
      <c r="L77" s="196"/>
      <c r="M77" s="196"/>
      <c r="N77" s="196" t="str">
        <f ca="1">IF(AND(TODAY()&gt;'Suivi Contrat'!H77+90,'Suivi Projets'!K77=""),"oui",IF(AND('Suivi Projets'!K77&lt;&gt;"",TODAY()&gt;'Suivi Projets'!K77+90),"oui","non"))</f>
        <v>oui</v>
      </c>
      <c r="O77" s="196" t="str">
        <f ca="1">IF(TODAY()&gt;='Suivi Contrat'!H77+720,"oui","non")</f>
        <v>non</v>
      </c>
      <c r="P77" s="198"/>
      <c r="Q77" s="198"/>
      <c r="R77" s="199"/>
      <c r="S77" s="200"/>
    </row>
    <row r="78" spans="1:19" ht="17.25" customHeight="1" x14ac:dyDescent="0.35">
      <c r="A78" s="143" t="s">
        <v>146</v>
      </c>
      <c r="B78" s="144">
        <v>1</v>
      </c>
      <c r="C78" s="145"/>
      <c r="D78" s="146"/>
      <c r="E78" s="147"/>
      <c r="F78" s="190"/>
      <c r="G78" s="196"/>
      <c r="H78" s="196"/>
      <c r="I78" s="187"/>
      <c r="J78" s="196"/>
      <c r="K78" s="196"/>
      <c r="L78" s="205"/>
      <c r="M78" s="205"/>
      <c r="N78" s="196" t="str">
        <f ca="1">IF(AND(TODAY()&gt;'Suivi Contrat'!H78+90,'Suivi Projets'!K78=""),"oui",IF(AND('Suivi Projets'!K78&lt;&gt;"",TODAY()&gt;'Suivi Projets'!K78+90),"oui","non"))</f>
        <v>oui</v>
      </c>
      <c r="O78" s="205" t="str">
        <f ca="1">IF(TODAY()&gt;='Suivi Contrat'!H78+720,"oui","non")</f>
        <v>non</v>
      </c>
      <c r="P78" s="207"/>
      <c r="Q78" s="207"/>
      <c r="R78" s="193"/>
      <c r="S78" s="194" t="s">
        <v>56</v>
      </c>
    </row>
    <row r="79" spans="1:19" ht="19.149999999999999" customHeight="1" x14ac:dyDescent="0.35">
      <c r="A79" s="143" t="s">
        <v>30</v>
      </c>
      <c r="B79" s="144">
        <v>1</v>
      </c>
      <c r="C79" s="145"/>
      <c r="D79" s="146"/>
      <c r="E79" s="147"/>
      <c r="F79" s="190"/>
      <c r="G79" s="196"/>
      <c r="H79" s="196"/>
      <c r="I79" s="187"/>
      <c r="J79" s="196"/>
      <c r="K79" s="196"/>
      <c r="L79" s="205"/>
      <c r="M79" s="205"/>
      <c r="N79" s="196" t="str">
        <f ca="1">IF(AND(TODAY()&gt;'Suivi Contrat'!H79+90,'Suivi Projets'!K79=""),"oui",IF(AND('Suivi Projets'!K79&lt;&gt;"",TODAY()&gt;'Suivi Projets'!K79+90),"oui","non"))</f>
        <v>oui</v>
      </c>
      <c r="O79" s="205" t="str">
        <f ca="1">IF(TODAY()&gt;='Suivi Contrat'!H79+720,"oui","non")</f>
        <v>non</v>
      </c>
      <c r="P79" s="207"/>
      <c r="Q79" s="207"/>
      <c r="R79" s="193"/>
      <c r="S79" s="194" t="s">
        <v>56</v>
      </c>
    </row>
    <row r="80" spans="1:19" ht="19.149999999999999" customHeight="1" x14ac:dyDescent="0.35">
      <c r="A80" s="143" t="s">
        <v>272</v>
      </c>
      <c r="B80" s="144">
        <v>1</v>
      </c>
      <c r="C80" s="145"/>
      <c r="D80" s="146"/>
      <c r="E80" s="147"/>
      <c r="F80" s="190"/>
      <c r="G80" s="196"/>
      <c r="H80" s="196"/>
      <c r="I80" s="187"/>
      <c r="J80" s="196"/>
      <c r="K80" s="196"/>
      <c r="L80" s="205"/>
      <c r="M80" s="205"/>
      <c r="N80" s="196" t="str">
        <f ca="1">IF(AND(TODAY()&gt;'Suivi Contrat'!H80+90,'Suivi Projets'!K80=""),"oui",IF(AND('Suivi Projets'!K80&lt;&gt;"",TODAY()&gt;'Suivi Projets'!K80+90),"oui","non"))</f>
        <v>oui</v>
      </c>
      <c r="O80" s="205" t="str">
        <f ca="1">IF(TODAY()&gt;='Suivi Contrat'!H80+720,"oui","non")</f>
        <v>non</v>
      </c>
      <c r="P80" s="207"/>
      <c r="Q80" s="207"/>
      <c r="R80" s="193"/>
      <c r="S80" s="194"/>
    </row>
    <row r="81" spans="1:19" x14ac:dyDescent="0.35">
      <c r="A81" s="156" t="s">
        <v>87</v>
      </c>
      <c r="B81" s="144">
        <v>1</v>
      </c>
      <c r="C81" s="145"/>
      <c r="D81" s="146"/>
      <c r="E81" s="147"/>
      <c r="F81" s="195"/>
      <c r="G81" s="196"/>
      <c r="H81" s="196"/>
      <c r="I81" s="187"/>
      <c r="J81" s="196"/>
      <c r="K81" s="196"/>
      <c r="L81" s="196"/>
      <c r="M81" s="196"/>
      <c r="N81" s="196" t="str">
        <f ca="1">IF(AND(TODAY()&gt;'Suivi Contrat'!H81+90,'Suivi Projets'!K81=""),"oui",IF(AND('Suivi Projets'!K81&lt;&gt;"",TODAY()&gt;'Suivi Projets'!K81+90),"oui","non"))</f>
        <v>oui</v>
      </c>
      <c r="O81" s="196" t="str">
        <f ca="1">IF(TODAY()&gt;='Suivi Contrat'!H81+720,"oui","non")</f>
        <v>non</v>
      </c>
      <c r="P81" s="207"/>
      <c r="Q81" s="207"/>
      <c r="R81" s="214"/>
      <c r="S81" s="194"/>
    </row>
    <row r="82" spans="1:19" ht="24.4" customHeight="1" x14ac:dyDescent="0.35">
      <c r="A82" s="162" t="s">
        <v>61</v>
      </c>
      <c r="B82" s="144">
        <v>1</v>
      </c>
      <c r="C82" s="145"/>
      <c r="D82" s="146"/>
      <c r="E82" s="147"/>
      <c r="F82" s="195"/>
      <c r="G82" s="196"/>
      <c r="H82" s="196"/>
      <c r="I82" s="187"/>
      <c r="J82" s="196"/>
      <c r="K82" s="196"/>
      <c r="L82" s="196"/>
      <c r="M82" s="196"/>
      <c r="N82" s="196" t="str">
        <f ca="1">IF(AND(TODAY()&gt;'Suivi Contrat'!H82+90,'Suivi Projets'!K82=""),"oui",IF(AND('Suivi Projets'!K82&lt;&gt;"",TODAY()&gt;'Suivi Projets'!K82+90),"oui","non"))</f>
        <v>oui</v>
      </c>
      <c r="O82" s="196" t="str">
        <f ca="1">IF(TODAY()&gt;='Suivi Contrat'!H82+720,"oui","non")</f>
        <v>oui</v>
      </c>
      <c r="P82" s="207"/>
      <c r="Q82" s="207"/>
      <c r="R82" s="193"/>
      <c r="S82" s="194"/>
    </row>
    <row r="83" spans="1:19" ht="23.5" customHeight="1" x14ac:dyDescent="0.35">
      <c r="A83" s="172" t="s">
        <v>148</v>
      </c>
      <c r="B83" s="145">
        <v>1</v>
      </c>
      <c r="C83" s="145"/>
      <c r="D83" s="146"/>
      <c r="E83" s="147"/>
      <c r="F83" s="195"/>
      <c r="G83" s="204"/>
      <c r="H83" s="204"/>
      <c r="I83" s="187"/>
      <c r="J83" s="204"/>
      <c r="K83" s="205"/>
      <c r="L83" s="205"/>
      <c r="M83" s="205"/>
      <c r="N83" s="196" t="str">
        <f ca="1">IF(AND(TODAY()&gt;'Suivi Contrat'!H83+90,'Suivi Projets'!K83=""),"oui",IF(AND('Suivi Projets'!K83&lt;&gt;"",TODAY()&gt;'Suivi Projets'!K83+90),"oui","non"))</f>
        <v>oui</v>
      </c>
      <c r="O83" s="205" t="str">
        <f ca="1">IF(TODAY()&gt;='Suivi Contrat'!H83+720,"oui","non")</f>
        <v>oui</v>
      </c>
      <c r="P83" s="207"/>
      <c r="Q83" s="207"/>
      <c r="R83" s="193"/>
      <c r="S83" s="194"/>
    </row>
    <row r="84" spans="1:19" x14ac:dyDescent="0.35">
      <c r="A84" s="149" t="s">
        <v>265</v>
      </c>
      <c r="B84" s="145"/>
      <c r="C84" s="145"/>
      <c r="D84" s="150">
        <v>1</v>
      </c>
      <c r="E84" s="147"/>
      <c r="F84" s="195"/>
      <c r="G84" s="196"/>
      <c r="H84" s="196"/>
      <c r="I84" s="187"/>
      <c r="J84" s="196"/>
      <c r="K84" s="197"/>
      <c r="L84" s="196"/>
      <c r="M84" s="196"/>
      <c r="N84" s="196" t="str">
        <f ca="1">IF(AND(TODAY()&gt;'Suivi Contrat'!H84+90,'Suivi Projets'!K84=""),"oui",IF(AND('Suivi Projets'!K84&lt;&gt;"",TODAY()&gt;'Suivi Projets'!K84+90),"oui","non"))</f>
        <v>oui</v>
      </c>
      <c r="O84" s="196" t="str">
        <f ca="1">IF(TODAY()&gt;='Suivi Contrat'!H84+720,"oui","non")</f>
        <v>non</v>
      </c>
      <c r="P84" s="198"/>
      <c r="Q84" s="198"/>
      <c r="R84" s="199"/>
      <c r="S84" s="200"/>
    </row>
    <row r="85" spans="1:19" x14ac:dyDescent="0.35">
      <c r="A85" s="149" t="s">
        <v>254</v>
      </c>
      <c r="B85" s="145"/>
      <c r="C85" s="145"/>
      <c r="D85" s="150">
        <v>1</v>
      </c>
      <c r="E85" s="147"/>
      <c r="F85" s="206"/>
      <c r="G85" s="204"/>
      <c r="H85" s="204"/>
      <c r="I85" s="187"/>
      <c r="J85" s="204"/>
      <c r="K85" s="205"/>
      <c r="L85" s="205"/>
      <c r="M85" s="205"/>
      <c r="N85" s="196" t="str">
        <f ca="1">IF(AND(TODAY()&gt;'Suivi Contrat'!H85+90,'Suivi Projets'!K85=""),"oui",IF(AND('Suivi Projets'!K85&lt;&gt;"",TODAY()&gt;'Suivi Projets'!K85+90),"oui","non"))</f>
        <v>oui</v>
      </c>
      <c r="O85" s="205" t="str">
        <f ca="1">IF(TODAY()&gt;='Suivi Contrat'!H85+720,"oui","non")</f>
        <v>non</v>
      </c>
      <c r="P85" s="207"/>
      <c r="Q85" s="207"/>
      <c r="R85" s="193"/>
      <c r="S85" s="194"/>
    </row>
    <row r="86" spans="1:19" x14ac:dyDescent="0.35">
      <c r="A86" s="149" t="s">
        <v>172</v>
      </c>
      <c r="B86" s="145"/>
      <c r="C86" s="145"/>
      <c r="D86" s="150">
        <v>1</v>
      </c>
      <c r="E86" s="147"/>
      <c r="F86" s="195"/>
      <c r="G86" s="196"/>
      <c r="H86" s="196"/>
      <c r="I86" s="187"/>
      <c r="J86" s="196"/>
      <c r="K86" s="197"/>
      <c r="L86" s="196"/>
      <c r="M86" s="196"/>
      <c r="N86" s="196" t="str">
        <f ca="1">IF(AND(TODAY()&gt;'Suivi Contrat'!H86+90,'Suivi Projets'!K86=""),"oui",IF(AND('Suivi Projets'!K86&lt;&gt;"",TODAY()&gt;'Suivi Projets'!K86+90),"oui","non"))</f>
        <v>oui</v>
      </c>
      <c r="O86" s="196" t="str">
        <f ca="1">IF(TODAY()&gt;='Suivi Contrat'!H86+720,"oui","non")</f>
        <v>non</v>
      </c>
      <c r="P86" s="198"/>
      <c r="Q86" s="198"/>
      <c r="R86" s="199"/>
      <c r="S86" s="200"/>
    </row>
    <row r="87" spans="1:19" x14ac:dyDescent="0.35">
      <c r="A87" s="143" t="s">
        <v>260</v>
      </c>
      <c r="B87" s="144">
        <v>1</v>
      </c>
      <c r="C87" s="145"/>
      <c r="D87" s="146"/>
      <c r="E87" s="147"/>
      <c r="F87" s="206"/>
      <c r="G87" s="196"/>
      <c r="H87" s="196"/>
      <c r="I87" s="187"/>
      <c r="J87" s="196"/>
      <c r="K87" s="196"/>
      <c r="L87" s="196"/>
      <c r="M87" s="196"/>
      <c r="N87" s="196" t="str">
        <f ca="1">IF(AND(TODAY()&gt;'Suivi Contrat'!H87+90,'Suivi Projets'!K87=""),"oui",IF(AND('Suivi Projets'!K87&lt;&gt;"",TODAY()&gt;'Suivi Projets'!K87+90),"oui","non"))</f>
        <v>oui</v>
      </c>
      <c r="O87" s="196" t="str">
        <f ca="1">IF(TODAY()&gt;='Suivi Contrat'!H87+720,"oui","non")</f>
        <v>non</v>
      </c>
      <c r="P87" s="207"/>
      <c r="Q87" s="207"/>
      <c r="R87" s="193"/>
      <c r="S87" s="194"/>
    </row>
    <row r="88" spans="1:19" ht="19.5" customHeight="1" x14ac:dyDescent="0.35">
      <c r="A88" s="156" t="s">
        <v>64</v>
      </c>
      <c r="B88" s="144">
        <v>1</v>
      </c>
      <c r="C88" s="145"/>
      <c r="D88" s="146"/>
      <c r="E88" s="147"/>
      <c r="F88" s="206"/>
      <c r="G88" s="204"/>
      <c r="H88" s="204"/>
      <c r="I88" s="187"/>
      <c r="J88" s="204"/>
      <c r="K88" s="205"/>
      <c r="L88" s="205"/>
      <c r="M88" s="205"/>
      <c r="N88" s="196" t="str">
        <f ca="1">IF(AND(TODAY()&gt;'Suivi Contrat'!H88+90,'Suivi Projets'!K88=""),"oui",IF(AND('Suivi Projets'!K88&lt;&gt;"",TODAY()&gt;'Suivi Projets'!K88+90),"oui","non"))</f>
        <v>oui</v>
      </c>
      <c r="O88" s="205" t="str">
        <f ca="1">IF(TODAY()&gt;='Suivi Contrat'!H88+720,"oui","non")</f>
        <v>non</v>
      </c>
      <c r="P88" s="207"/>
      <c r="Q88" s="207"/>
      <c r="R88" s="193"/>
      <c r="S88" s="194" t="s">
        <v>56</v>
      </c>
    </row>
    <row r="89" spans="1:19" ht="19.5" customHeight="1" thickBot="1" x14ac:dyDescent="0.4">
      <c r="A89" s="176" t="s">
        <v>236</v>
      </c>
      <c r="B89" s="177">
        <v>1</v>
      </c>
      <c r="C89" s="178"/>
      <c r="D89" s="179"/>
      <c r="E89" s="180"/>
      <c r="F89" s="215"/>
      <c r="G89" s="216"/>
      <c r="H89" s="216"/>
      <c r="I89" s="187"/>
      <c r="J89" s="216"/>
      <c r="K89" s="217"/>
      <c r="L89" s="217"/>
      <c r="M89" s="217"/>
      <c r="N89" s="196" t="str">
        <f ca="1">IF(AND(TODAY()&gt;'Suivi Contrat'!H89+90,'Suivi Projets'!K89=""),"oui",IF(AND('Suivi Projets'!K89&lt;&gt;"",TODAY()&gt;'Suivi Projets'!K89+90),"oui","non"))</f>
        <v>oui</v>
      </c>
      <c r="O89" s="217" t="str">
        <f ca="1">IF(TODAY()&gt;='Suivi Contrat'!H89+720,"oui","non")</f>
        <v>non</v>
      </c>
      <c r="P89" s="218"/>
      <c r="Q89" s="218"/>
      <c r="R89" s="219"/>
      <c r="S89" s="220"/>
    </row>
    <row r="90" spans="1:19" ht="12.5" thickTop="1" thickBot="1" x14ac:dyDescent="0.4">
      <c r="B90" s="386">
        <f>B91+D91+C91+E91</f>
        <v>85</v>
      </c>
      <c r="C90" s="387"/>
      <c r="D90" s="387"/>
      <c r="E90" s="388"/>
    </row>
    <row r="91" spans="1:19" ht="12.5" thickTop="1" thickBot="1" x14ac:dyDescent="0.4">
      <c r="A91" s="182"/>
      <c r="B91" s="183">
        <f>SUM(B3:B89)</f>
        <v>51</v>
      </c>
      <c r="C91" s="183">
        <f>SUM(C3:C89)</f>
        <v>5</v>
      </c>
      <c r="D91" s="183">
        <f>SUM(D3:D89)</f>
        <v>28</v>
      </c>
      <c r="E91" s="183">
        <f>SUM(E3:E89)</f>
        <v>1</v>
      </c>
      <c r="F91" s="184"/>
      <c r="G91" s="184"/>
      <c r="H91" s="184"/>
      <c r="I91" s="184"/>
      <c r="J91" s="184"/>
      <c r="K91" s="184"/>
      <c r="L91" s="184"/>
      <c r="M91" s="184"/>
      <c r="N91" s="184"/>
      <c r="O91" s="184"/>
      <c r="P91" s="184"/>
      <c r="Q91" s="184"/>
      <c r="R91" s="222"/>
      <c r="S91" s="222"/>
    </row>
    <row r="92" spans="1:19" ht="12" thickTop="1" x14ac:dyDescent="0.35"/>
  </sheetData>
  <mergeCells count="1">
    <mergeCell ref="B90:E90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E75FABB-E1FD-49DA-A858-5A4712872558}">
            <xm:f>AND(N3="oui",$I3&lt;='Suivi Projets'!$O3*0.75)</xm:f>
            <x14:dxf>
              <fill>
                <patternFill>
                  <bgColor rgb="FF00B050"/>
                </patternFill>
              </fill>
            </x14:dxf>
          </x14:cfRule>
          <x14:cfRule type="expression" priority="2" id="{71DC1BB0-60A6-435F-B93A-922FA0628977}">
            <xm:f>AND(N3="oui",$I3&gt;'Suivi Projets'!$O3*0.75)</xm:f>
            <x14:dxf>
              <fill>
                <patternFill>
                  <bgColor rgb="FFFF0000"/>
                </patternFill>
              </fill>
            </x14:dxf>
          </x14:cfRule>
          <xm:sqref>N3:N89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3A6E0-481B-4A23-A6AD-7BCE8BE72F07}">
  <sheetPr codeName="Feuil6">
    <outlinePr applyStyles="1" summaryBelow="0"/>
  </sheetPr>
  <dimension ref="A1:G92"/>
  <sheetViews>
    <sheetView zoomScale="85" zoomScaleNormal="85" zoomScalePageLayoutView="125" workbookViewId="0">
      <pane xSplit="1" topLeftCell="B1" activePane="topRight" state="frozen"/>
      <selection pane="topRight" activeCell="G30" sqref="G30:G32"/>
    </sheetView>
  </sheetViews>
  <sheetFormatPr baseColWidth="10" defaultColWidth="10.81640625" defaultRowHeight="11.5" x14ac:dyDescent="0.35"/>
  <cols>
    <col min="1" max="1" width="26" style="135" customWidth="1"/>
    <col min="2" max="2" width="5" style="135" customWidth="1"/>
    <col min="3" max="4" width="5.7265625" style="135" customWidth="1"/>
    <col min="5" max="5" width="5.453125" style="135" customWidth="1"/>
    <col min="6" max="6" width="54.453125" style="135" customWidth="1"/>
    <col min="7" max="7" width="20.7265625" style="135" customWidth="1"/>
    <col min="8" max="8" width="12.7265625" style="135" customWidth="1"/>
    <col min="9" max="16384" width="10.81640625" style="135"/>
  </cols>
  <sheetData>
    <row r="1" spans="1:7" ht="13.5" customHeight="1" thickTop="1" thickBot="1" x14ac:dyDescent="0.4">
      <c r="A1" s="324" t="s">
        <v>408</v>
      </c>
      <c r="B1" s="304" t="s">
        <v>23</v>
      </c>
      <c r="C1" s="306" t="s">
        <v>296</v>
      </c>
      <c r="D1" s="308" t="s">
        <v>157</v>
      </c>
      <c r="E1" s="310" t="s">
        <v>356</v>
      </c>
      <c r="F1" s="326" t="s">
        <v>409</v>
      </c>
      <c r="G1" s="312"/>
    </row>
    <row r="2" spans="1:7" ht="12.5" thickTop="1" thickBot="1" x14ac:dyDescent="0.4">
      <c r="A2" s="325"/>
      <c r="B2" s="305"/>
      <c r="C2" s="307"/>
      <c r="D2" s="309"/>
      <c r="E2" s="311"/>
      <c r="F2" s="136" t="s">
        <v>41</v>
      </c>
      <c r="G2" s="136" t="s">
        <v>42</v>
      </c>
    </row>
    <row r="3" spans="1:7" ht="12" thickTop="1" x14ac:dyDescent="0.35">
      <c r="A3" s="137" t="s">
        <v>239</v>
      </c>
      <c r="B3" s="138">
        <v>1</v>
      </c>
      <c r="C3" s="139"/>
      <c r="D3" s="140"/>
      <c r="E3" s="141"/>
      <c r="F3" s="142" t="s">
        <v>340</v>
      </c>
      <c r="G3" s="129"/>
    </row>
    <row r="4" spans="1:7" x14ac:dyDescent="0.35">
      <c r="A4" s="143" t="s">
        <v>71</v>
      </c>
      <c r="B4" s="144">
        <v>1</v>
      </c>
      <c r="C4" s="145"/>
      <c r="D4" s="146"/>
      <c r="E4" s="147"/>
      <c r="F4" s="148" t="s">
        <v>276</v>
      </c>
      <c r="G4" s="130"/>
    </row>
    <row r="5" spans="1:7" ht="16.149999999999999" customHeight="1" x14ac:dyDescent="0.35">
      <c r="A5" s="149" t="s">
        <v>287</v>
      </c>
      <c r="B5" s="145"/>
      <c r="C5" s="145"/>
      <c r="D5" s="150">
        <v>1</v>
      </c>
      <c r="E5" s="147"/>
      <c r="F5" s="151" t="s">
        <v>313</v>
      </c>
      <c r="G5" s="152"/>
    </row>
    <row r="6" spans="1:7" ht="16.5" customHeight="1" x14ac:dyDescent="0.35">
      <c r="A6" s="149" t="s">
        <v>162</v>
      </c>
      <c r="B6" s="145"/>
      <c r="C6" s="145"/>
      <c r="D6" s="150">
        <v>1</v>
      </c>
      <c r="E6" s="147"/>
      <c r="F6" s="151" t="s">
        <v>216</v>
      </c>
      <c r="G6" s="152"/>
    </row>
    <row r="7" spans="1:7" ht="21.65" customHeight="1" x14ac:dyDescent="0.35">
      <c r="A7" s="149" t="s">
        <v>166</v>
      </c>
      <c r="B7" s="145"/>
      <c r="C7" s="145"/>
      <c r="D7" s="150">
        <v>1</v>
      </c>
      <c r="E7" s="147"/>
      <c r="F7" s="151" t="s">
        <v>217</v>
      </c>
      <c r="G7" s="152"/>
    </row>
    <row r="8" spans="1:7" ht="16.149999999999999" customHeight="1" x14ac:dyDescent="0.35">
      <c r="A8" s="149" t="s">
        <v>214</v>
      </c>
      <c r="B8" s="145"/>
      <c r="C8" s="145"/>
      <c r="D8" s="150">
        <v>1</v>
      </c>
      <c r="E8" s="147"/>
      <c r="F8" s="151" t="s">
        <v>218</v>
      </c>
      <c r="G8" s="152"/>
    </row>
    <row r="9" spans="1:7" x14ac:dyDescent="0.35">
      <c r="A9" s="143" t="s">
        <v>88</v>
      </c>
      <c r="B9" s="144">
        <v>1</v>
      </c>
      <c r="C9" s="145"/>
      <c r="D9" s="146"/>
      <c r="E9" s="147"/>
      <c r="F9" s="151" t="s">
        <v>90</v>
      </c>
      <c r="G9" s="131"/>
    </row>
    <row r="10" spans="1:7" x14ac:dyDescent="0.35">
      <c r="A10" s="153" t="s">
        <v>31</v>
      </c>
      <c r="B10" s="144">
        <v>1</v>
      </c>
      <c r="C10" s="145"/>
      <c r="D10" s="146"/>
      <c r="E10" s="147"/>
      <c r="F10" s="151" t="s">
        <v>114</v>
      </c>
      <c r="G10" s="131"/>
    </row>
    <row r="11" spans="1:7" ht="23.15" customHeight="1" x14ac:dyDescent="0.35">
      <c r="A11" s="154" t="s">
        <v>142</v>
      </c>
      <c r="B11" s="145"/>
      <c r="C11" s="145"/>
      <c r="D11" s="150">
        <v>1</v>
      </c>
      <c r="E11" s="147"/>
      <c r="F11" s="151" t="s">
        <v>149</v>
      </c>
      <c r="G11" s="152"/>
    </row>
    <row r="12" spans="1:7" x14ac:dyDescent="0.35">
      <c r="A12" s="143" t="s">
        <v>133</v>
      </c>
      <c r="B12" s="144">
        <v>1</v>
      </c>
      <c r="C12" s="145"/>
      <c r="D12" s="146"/>
      <c r="E12" s="147"/>
      <c r="F12" s="148" t="s">
        <v>219</v>
      </c>
      <c r="G12" s="130"/>
    </row>
    <row r="13" spans="1:7" x14ac:dyDescent="0.35">
      <c r="A13" s="143" t="s">
        <v>161</v>
      </c>
      <c r="B13" s="144">
        <v>1</v>
      </c>
      <c r="C13" s="145"/>
      <c r="D13" s="146"/>
      <c r="E13" s="147"/>
      <c r="F13" s="148" t="s">
        <v>220</v>
      </c>
      <c r="G13" s="130"/>
    </row>
    <row r="14" spans="1:7" x14ac:dyDescent="0.35">
      <c r="A14" s="155" t="s">
        <v>4</v>
      </c>
      <c r="B14" s="144">
        <v>1</v>
      </c>
      <c r="C14" s="145"/>
      <c r="D14" s="146"/>
      <c r="E14" s="147"/>
      <c r="F14" s="148" t="s">
        <v>47</v>
      </c>
      <c r="G14" s="130" t="s">
        <v>48</v>
      </c>
    </row>
    <row r="15" spans="1:7" x14ac:dyDescent="0.35">
      <c r="A15" s="143" t="s">
        <v>262</v>
      </c>
      <c r="B15" s="144">
        <v>1</v>
      </c>
      <c r="C15" s="145"/>
      <c r="D15" s="146"/>
      <c r="E15" s="147"/>
      <c r="F15" s="151" t="s">
        <v>341</v>
      </c>
      <c r="G15" s="130"/>
    </row>
    <row r="16" spans="1:7" x14ac:dyDescent="0.35">
      <c r="A16" s="156" t="s">
        <v>59</v>
      </c>
      <c r="B16" s="144">
        <v>1</v>
      </c>
      <c r="C16" s="145"/>
      <c r="D16" s="146"/>
      <c r="E16" s="147"/>
      <c r="F16" s="151" t="s">
        <v>126</v>
      </c>
      <c r="G16" s="130"/>
    </row>
    <row r="17" spans="1:7" x14ac:dyDescent="0.35">
      <c r="A17" s="143" t="s">
        <v>169</v>
      </c>
      <c r="B17" s="144">
        <v>1</v>
      </c>
      <c r="C17" s="145"/>
      <c r="D17" s="146"/>
      <c r="E17" s="147"/>
      <c r="F17" s="151" t="s">
        <v>221</v>
      </c>
      <c r="G17" s="130"/>
    </row>
    <row r="18" spans="1:7" x14ac:dyDescent="0.35">
      <c r="A18" s="156" t="s">
        <v>248</v>
      </c>
      <c r="B18" s="144">
        <v>1</v>
      </c>
      <c r="C18" s="145"/>
      <c r="D18" s="146"/>
      <c r="E18" s="147"/>
      <c r="F18" s="151" t="s">
        <v>342</v>
      </c>
      <c r="G18" s="132"/>
    </row>
    <row r="19" spans="1:7" ht="16.149999999999999" customHeight="1" x14ac:dyDescent="0.35">
      <c r="A19" s="149" t="s">
        <v>156</v>
      </c>
      <c r="B19" s="145"/>
      <c r="C19" s="145"/>
      <c r="D19" s="150">
        <v>1</v>
      </c>
      <c r="E19" s="147"/>
      <c r="F19" s="151" t="s">
        <v>222</v>
      </c>
      <c r="G19" s="152"/>
    </row>
    <row r="20" spans="1:7" ht="16.149999999999999" customHeight="1" x14ac:dyDescent="0.35">
      <c r="A20" s="149" t="s">
        <v>202</v>
      </c>
      <c r="B20" s="145"/>
      <c r="C20" s="145"/>
      <c r="D20" s="150">
        <v>1</v>
      </c>
      <c r="E20" s="147"/>
      <c r="F20" s="151" t="s">
        <v>223</v>
      </c>
      <c r="G20" s="152"/>
    </row>
    <row r="21" spans="1:7" x14ac:dyDescent="0.35">
      <c r="A21" s="157" t="s">
        <v>136</v>
      </c>
      <c r="B21" s="145">
        <v>1</v>
      </c>
      <c r="C21" s="145"/>
      <c r="D21" s="146"/>
      <c r="E21" s="147"/>
      <c r="F21" s="151" t="s">
        <v>224</v>
      </c>
      <c r="G21" s="158"/>
    </row>
    <row r="22" spans="1:7" x14ac:dyDescent="0.35">
      <c r="A22" s="143" t="s">
        <v>253</v>
      </c>
      <c r="B22" s="144">
        <v>1</v>
      </c>
      <c r="C22" s="145"/>
      <c r="D22" s="146"/>
      <c r="E22" s="147"/>
      <c r="F22" s="148" t="s">
        <v>343</v>
      </c>
      <c r="G22" s="132"/>
    </row>
    <row r="23" spans="1:7" x14ac:dyDescent="0.35">
      <c r="A23" s="143" t="s">
        <v>258</v>
      </c>
      <c r="B23" s="144">
        <v>1</v>
      </c>
      <c r="C23" s="145"/>
      <c r="D23" s="146"/>
      <c r="E23" s="147"/>
      <c r="F23" s="148" t="s">
        <v>344</v>
      </c>
      <c r="G23" s="132"/>
    </row>
    <row r="24" spans="1:7" x14ac:dyDescent="0.35">
      <c r="A24" s="143" t="s">
        <v>271</v>
      </c>
      <c r="B24" s="144">
        <v>1</v>
      </c>
      <c r="C24" s="145"/>
      <c r="D24" s="146"/>
      <c r="E24" s="147"/>
      <c r="F24" s="148" t="s">
        <v>80</v>
      </c>
      <c r="G24" s="132"/>
    </row>
    <row r="25" spans="1:7" x14ac:dyDescent="0.35">
      <c r="A25" s="149" t="s">
        <v>62</v>
      </c>
      <c r="B25" s="145"/>
      <c r="C25" s="145"/>
      <c r="D25" s="150">
        <v>1</v>
      </c>
      <c r="E25" s="147"/>
      <c r="F25" s="151" t="s">
        <v>91</v>
      </c>
      <c r="G25" s="152" t="s">
        <v>111</v>
      </c>
    </row>
    <row r="26" spans="1:7" x14ac:dyDescent="0.35">
      <c r="A26" s="159" t="s">
        <v>249</v>
      </c>
      <c r="B26" s="144">
        <v>1</v>
      </c>
      <c r="C26" s="145"/>
      <c r="D26" s="146"/>
      <c r="E26" s="147"/>
      <c r="F26" s="151" t="s">
        <v>314</v>
      </c>
      <c r="G26" s="132"/>
    </row>
    <row r="27" spans="1:7" x14ac:dyDescent="0.35">
      <c r="A27" s="160" t="s">
        <v>306</v>
      </c>
      <c r="B27" s="145"/>
      <c r="C27" s="161">
        <v>1</v>
      </c>
      <c r="D27" s="146"/>
      <c r="E27" s="147"/>
      <c r="F27" s="151" t="s">
        <v>315</v>
      </c>
      <c r="G27" s="152"/>
    </row>
    <row r="28" spans="1:7" ht="16.149999999999999" customHeight="1" x14ac:dyDescent="0.35">
      <c r="A28" s="149" t="s">
        <v>168</v>
      </c>
      <c r="B28" s="145"/>
      <c r="C28" s="145"/>
      <c r="D28" s="150">
        <v>1</v>
      </c>
      <c r="E28" s="147"/>
      <c r="F28" s="151" t="s">
        <v>225</v>
      </c>
      <c r="G28" s="152"/>
    </row>
    <row r="29" spans="1:7" x14ac:dyDescent="0.35">
      <c r="A29" s="156" t="s">
        <v>117</v>
      </c>
      <c r="B29" s="144">
        <v>1</v>
      </c>
      <c r="C29" s="145"/>
      <c r="D29" s="146"/>
      <c r="E29" s="147"/>
      <c r="F29" s="151" t="s">
        <v>127</v>
      </c>
      <c r="G29" s="132"/>
    </row>
    <row r="30" spans="1:7" x14ac:dyDescent="0.35">
      <c r="A30" s="283"/>
      <c r="B30" s="285"/>
      <c r="C30" s="327"/>
      <c r="D30" s="265"/>
      <c r="E30" s="147"/>
      <c r="F30" s="330"/>
      <c r="G30" s="333"/>
    </row>
    <row r="31" spans="1:7" x14ac:dyDescent="0.35">
      <c r="A31" s="260" t="s">
        <v>3</v>
      </c>
      <c r="B31" s="263">
        <v>1</v>
      </c>
      <c r="C31" s="328"/>
      <c r="D31" s="266"/>
      <c r="E31" s="147"/>
      <c r="F31" s="331" t="s">
        <v>53</v>
      </c>
      <c r="G31" s="334"/>
    </row>
    <row r="32" spans="1:7" x14ac:dyDescent="0.35">
      <c r="A32" s="284"/>
      <c r="B32" s="286"/>
      <c r="C32" s="329"/>
      <c r="D32" s="267"/>
      <c r="E32" s="147"/>
      <c r="F32" s="332"/>
      <c r="G32" s="335"/>
    </row>
    <row r="33" spans="1:7" x14ac:dyDescent="0.35">
      <c r="A33" s="160" t="s">
        <v>300</v>
      </c>
      <c r="B33" s="145"/>
      <c r="C33" s="161">
        <v>1</v>
      </c>
      <c r="D33" s="146"/>
      <c r="E33" s="147"/>
      <c r="F33" s="151" t="s">
        <v>316</v>
      </c>
      <c r="G33" s="152"/>
    </row>
    <row r="34" spans="1:7" ht="18.75" customHeight="1" x14ac:dyDescent="0.35">
      <c r="A34" s="143" t="s">
        <v>154</v>
      </c>
      <c r="B34" s="144">
        <v>1</v>
      </c>
      <c r="C34" s="145"/>
      <c r="D34" s="146"/>
      <c r="E34" s="147"/>
      <c r="F34" s="151" t="s">
        <v>77</v>
      </c>
      <c r="G34" s="131"/>
    </row>
    <row r="35" spans="1:7" ht="16.149999999999999" customHeight="1" x14ac:dyDescent="0.35">
      <c r="A35" s="149" t="s">
        <v>235</v>
      </c>
      <c r="B35" s="145"/>
      <c r="C35" s="145"/>
      <c r="D35" s="150">
        <v>1</v>
      </c>
      <c r="E35" s="147"/>
      <c r="F35" s="151" t="s">
        <v>317</v>
      </c>
      <c r="G35" s="152"/>
    </row>
    <row r="36" spans="1:7" x14ac:dyDescent="0.35">
      <c r="A36" s="156" t="s">
        <v>251</v>
      </c>
      <c r="B36" s="144">
        <v>1</v>
      </c>
      <c r="C36" s="145"/>
      <c r="D36" s="146"/>
      <c r="E36" s="147"/>
      <c r="F36" s="151" t="s">
        <v>345</v>
      </c>
      <c r="G36" s="131"/>
    </row>
    <row r="37" spans="1:7" x14ac:dyDescent="0.35">
      <c r="A37" s="143" t="s">
        <v>275</v>
      </c>
      <c r="B37" s="144">
        <v>1</v>
      </c>
      <c r="C37" s="145"/>
      <c r="D37" s="146"/>
      <c r="E37" s="147"/>
      <c r="F37" s="151" t="s">
        <v>318</v>
      </c>
      <c r="G37" s="131"/>
    </row>
    <row r="38" spans="1:7" x14ac:dyDescent="0.35">
      <c r="A38" s="149" t="s">
        <v>160</v>
      </c>
      <c r="B38" s="145"/>
      <c r="C38" s="145"/>
      <c r="D38" s="150">
        <v>1</v>
      </c>
      <c r="E38" s="147"/>
      <c r="F38" s="151" t="s">
        <v>226</v>
      </c>
      <c r="G38" s="152"/>
    </row>
    <row r="39" spans="1:7" x14ac:dyDescent="0.35">
      <c r="A39" s="162" t="s">
        <v>60</v>
      </c>
      <c r="B39" s="144">
        <v>1</v>
      </c>
      <c r="C39" s="145"/>
      <c r="D39" s="146"/>
      <c r="E39" s="147"/>
      <c r="F39" s="151" t="s">
        <v>150</v>
      </c>
      <c r="G39" s="152"/>
    </row>
    <row r="40" spans="1:7" ht="16.5" customHeight="1" x14ac:dyDescent="0.35">
      <c r="A40" s="149" t="s">
        <v>98</v>
      </c>
      <c r="B40" s="145"/>
      <c r="C40" s="145"/>
      <c r="D40" s="150">
        <v>1</v>
      </c>
      <c r="E40" s="147"/>
      <c r="F40" s="151" t="s">
        <v>115</v>
      </c>
      <c r="G40" s="152"/>
    </row>
    <row r="41" spans="1:7" x14ac:dyDescent="0.35">
      <c r="A41" s="160" t="s">
        <v>298</v>
      </c>
      <c r="B41" s="145"/>
      <c r="C41" s="161">
        <v>1</v>
      </c>
      <c r="D41" s="146"/>
      <c r="E41" s="147"/>
      <c r="F41" s="151" t="s">
        <v>319</v>
      </c>
      <c r="G41" s="152"/>
    </row>
    <row r="42" spans="1:7" x14ac:dyDescent="0.35">
      <c r="A42" s="162" t="s">
        <v>122</v>
      </c>
      <c r="B42" s="144">
        <v>1</v>
      </c>
      <c r="C42" s="145"/>
      <c r="D42" s="146"/>
      <c r="E42" s="147"/>
      <c r="F42" s="151" t="s">
        <v>227</v>
      </c>
      <c r="G42" s="152"/>
    </row>
    <row r="43" spans="1:7" ht="19.5" customHeight="1" x14ac:dyDescent="0.35">
      <c r="A43" s="163" t="s">
        <v>6</v>
      </c>
      <c r="B43" s="144">
        <v>1</v>
      </c>
      <c r="C43" s="145"/>
      <c r="D43" s="146"/>
      <c r="E43" s="147"/>
      <c r="F43" s="164"/>
      <c r="G43" s="130"/>
    </row>
    <row r="44" spans="1:7" ht="23.5" customHeight="1" x14ac:dyDescent="0.35">
      <c r="A44" s="165" t="s">
        <v>24</v>
      </c>
      <c r="B44" s="144">
        <v>1</v>
      </c>
      <c r="C44" s="145"/>
      <c r="D44" s="146"/>
      <c r="E44" s="147"/>
      <c r="F44" s="151" t="s">
        <v>83</v>
      </c>
      <c r="G44" s="152" t="s">
        <v>113</v>
      </c>
    </row>
    <row r="45" spans="1:7" ht="21.75" customHeight="1" x14ac:dyDescent="0.35">
      <c r="A45" s="143" t="s">
        <v>5</v>
      </c>
      <c r="B45" s="144">
        <v>1</v>
      </c>
      <c r="C45" s="145"/>
      <c r="D45" s="146"/>
      <c r="E45" s="147"/>
      <c r="F45" s="148" t="s">
        <v>49</v>
      </c>
      <c r="G45" s="130" t="s">
        <v>50</v>
      </c>
    </row>
    <row r="46" spans="1:7" ht="16.149999999999999" customHeight="1" x14ac:dyDescent="0.35">
      <c r="A46" s="149" t="s">
        <v>277</v>
      </c>
      <c r="B46" s="145"/>
      <c r="C46" s="145"/>
      <c r="D46" s="150">
        <v>1</v>
      </c>
      <c r="E46" s="147"/>
      <c r="F46" s="151" t="s">
        <v>320</v>
      </c>
      <c r="G46" s="152"/>
    </row>
    <row r="47" spans="1:7" ht="20.65" customHeight="1" x14ac:dyDescent="0.35">
      <c r="A47" s="143" t="s">
        <v>27</v>
      </c>
      <c r="B47" s="144">
        <v>1</v>
      </c>
      <c r="C47" s="145"/>
      <c r="D47" s="146"/>
      <c r="E47" s="147"/>
      <c r="F47" s="151" t="s">
        <v>92</v>
      </c>
      <c r="G47" s="130"/>
    </row>
    <row r="48" spans="1:7" x14ac:dyDescent="0.35">
      <c r="A48" s="166" t="s">
        <v>208</v>
      </c>
      <c r="B48" s="144">
        <v>1</v>
      </c>
      <c r="C48" s="145"/>
      <c r="D48" s="146"/>
      <c r="E48" s="147"/>
      <c r="F48" s="164"/>
      <c r="G48" s="132"/>
    </row>
    <row r="49" spans="1:7" x14ac:dyDescent="0.35">
      <c r="A49" s="166" t="s">
        <v>147</v>
      </c>
      <c r="B49" s="144">
        <v>1</v>
      </c>
      <c r="C49" s="145"/>
      <c r="D49" s="146"/>
      <c r="E49" s="147"/>
      <c r="F49" s="164"/>
      <c r="G49" s="132"/>
    </row>
    <row r="50" spans="1:7" x14ac:dyDescent="0.35">
      <c r="A50" s="149" t="s">
        <v>26</v>
      </c>
      <c r="B50" s="145"/>
      <c r="C50" s="145"/>
      <c r="D50" s="150">
        <v>1</v>
      </c>
      <c r="E50" s="147"/>
      <c r="F50" s="151" t="s">
        <v>228</v>
      </c>
      <c r="G50" s="152"/>
    </row>
    <row r="51" spans="1:7" x14ac:dyDescent="0.35">
      <c r="A51" s="160" t="s">
        <v>350</v>
      </c>
      <c r="B51" s="145"/>
      <c r="C51" s="161">
        <v>1</v>
      </c>
      <c r="D51" s="146"/>
      <c r="E51" s="147"/>
      <c r="F51" s="167"/>
      <c r="G51" s="152"/>
    </row>
    <row r="52" spans="1:7" ht="20.25" customHeight="1" x14ac:dyDescent="0.35">
      <c r="A52" s="154" t="s">
        <v>194</v>
      </c>
      <c r="B52" s="145"/>
      <c r="C52" s="145"/>
      <c r="D52" s="150">
        <v>1</v>
      </c>
      <c r="E52" s="147"/>
      <c r="F52" s="151" t="s">
        <v>229</v>
      </c>
      <c r="G52" s="152"/>
    </row>
    <row r="53" spans="1:7" x14ac:dyDescent="0.35">
      <c r="A53" s="143" t="s">
        <v>118</v>
      </c>
      <c r="B53" s="144">
        <v>1</v>
      </c>
      <c r="C53" s="145"/>
      <c r="D53" s="146"/>
      <c r="E53" s="147"/>
      <c r="F53" s="151" t="s">
        <v>128</v>
      </c>
      <c r="G53" s="130"/>
    </row>
    <row r="54" spans="1:7" x14ac:dyDescent="0.35">
      <c r="A54" s="153" t="s">
        <v>165</v>
      </c>
      <c r="B54" s="144">
        <v>1</v>
      </c>
      <c r="C54" s="145"/>
      <c r="D54" s="146"/>
      <c r="E54" s="147"/>
      <c r="F54" s="151" t="s">
        <v>230</v>
      </c>
      <c r="G54" s="131"/>
    </row>
    <row r="55" spans="1:7" x14ac:dyDescent="0.35">
      <c r="A55" s="149" t="s">
        <v>234</v>
      </c>
      <c r="B55" s="145"/>
      <c r="C55" s="145"/>
      <c r="D55" s="150">
        <v>1</v>
      </c>
      <c r="E55" s="147"/>
      <c r="F55" s="151" t="s">
        <v>321</v>
      </c>
      <c r="G55" s="152"/>
    </row>
    <row r="56" spans="1:7" ht="16.149999999999999" customHeight="1" x14ac:dyDescent="0.35">
      <c r="A56" s="168" t="s">
        <v>25</v>
      </c>
      <c r="B56" s="145"/>
      <c r="C56" s="145"/>
      <c r="D56" s="146"/>
      <c r="E56" s="169">
        <v>1</v>
      </c>
      <c r="F56" s="167"/>
      <c r="G56" s="152"/>
    </row>
    <row r="57" spans="1:7" ht="16.149999999999999" customHeight="1" x14ac:dyDescent="0.35">
      <c r="A57" s="149" t="s">
        <v>256</v>
      </c>
      <c r="B57" s="145"/>
      <c r="C57" s="145"/>
      <c r="D57" s="150">
        <v>1</v>
      </c>
      <c r="E57" s="147"/>
      <c r="F57" s="151" t="s">
        <v>322</v>
      </c>
      <c r="G57" s="152"/>
    </row>
    <row r="58" spans="1:7" x14ac:dyDescent="0.35">
      <c r="A58" s="143" t="s">
        <v>74</v>
      </c>
      <c r="B58" s="144">
        <v>1</v>
      </c>
      <c r="C58" s="145"/>
      <c r="D58" s="146"/>
      <c r="E58" s="147"/>
      <c r="F58" s="148" t="s">
        <v>81</v>
      </c>
      <c r="G58" s="130"/>
    </row>
    <row r="59" spans="1:7" ht="16.149999999999999" customHeight="1" x14ac:dyDescent="0.35">
      <c r="A59" s="170" t="s">
        <v>119</v>
      </c>
      <c r="B59" s="144">
        <v>1</v>
      </c>
      <c r="C59" s="145"/>
      <c r="D59" s="146"/>
      <c r="E59" s="147"/>
      <c r="F59" s="171"/>
      <c r="G59" s="133"/>
    </row>
    <row r="60" spans="1:7" x14ac:dyDescent="0.35">
      <c r="A60" s="149" t="s">
        <v>210</v>
      </c>
      <c r="B60" s="145"/>
      <c r="C60" s="145"/>
      <c r="D60" s="150">
        <v>1</v>
      </c>
      <c r="E60" s="147"/>
      <c r="F60" s="151" t="s">
        <v>323</v>
      </c>
      <c r="G60" s="152"/>
    </row>
    <row r="61" spans="1:7" x14ac:dyDescent="0.35">
      <c r="A61" s="143" t="s">
        <v>264</v>
      </c>
      <c r="B61" s="144">
        <v>1</v>
      </c>
      <c r="C61" s="145"/>
      <c r="D61" s="146"/>
      <c r="E61" s="147"/>
      <c r="F61" s="151" t="s">
        <v>346</v>
      </c>
      <c r="G61" s="131"/>
    </row>
    <row r="62" spans="1:7" x14ac:dyDescent="0.35">
      <c r="A62" s="149" t="s">
        <v>269</v>
      </c>
      <c r="B62" s="145"/>
      <c r="C62" s="145"/>
      <c r="D62" s="150">
        <v>1</v>
      </c>
      <c r="E62" s="147"/>
      <c r="F62" s="151" t="s">
        <v>324</v>
      </c>
      <c r="G62" s="152"/>
    </row>
    <row r="63" spans="1:7" ht="17.649999999999999" customHeight="1" x14ac:dyDescent="0.35">
      <c r="A63" s="143" t="s">
        <v>197</v>
      </c>
      <c r="B63" s="144">
        <v>1</v>
      </c>
      <c r="C63" s="145"/>
      <c r="D63" s="146"/>
      <c r="E63" s="147"/>
      <c r="F63" s="151" t="s">
        <v>325</v>
      </c>
      <c r="G63" s="130"/>
    </row>
    <row r="64" spans="1:7" x14ac:dyDescent="0.35">
      <c r="A64" s="143" t="s">
        <v>89</v>
      </c>
      <c r="B64" s="144">
        <v>1</v>
      </c>
      <c r="C64" s="145"/>
      <c r="D64" s="146"/>
      <c r="E64" s="147"/>
      <c r="F64" s="148" t="s">
        <v>116</v>
      </c>
      <c r="G64" s="130"/>
    </row>
    <row r="65" spans="1:7" x14ac:dyDescent="0.35">
      <c r="A65" s="143" t="s">
        <v>29</v>
      </c>
      <c r="B65" s="144">
        <v>1</v>
      </c>
      <c r="C65" s="145"/>
      <c r="D65" s="146"/>
      <c r="E65" s="147"/>
      <c r="F65" s="151" t="s">
        <v>78</v>
      </c>
      <c r="G65" s="152"/>
    </row>
    <row r="66" spans="1:7" x14ac:dyDescent="0.35">
      <c r="A66" s="160" t="s">
        <v>295</v>
      </c>
      <c r="B66" s="145"/>
      <c r="C66" s="161">
        <v>1</v>
      </c>
      <c r="D66" s="146"/>
      <c r="E66" s="147"/>
      <c r="F66" s="151" t="s">
        <v>326</v>
      </c>
      <c r="G66" s="152"/>
    </row>
    <row r="67" spans="1:7" x14ac:dyDescent="0.35">
      <c r="A67" s="172" t="s">
        <v>32</v>
      </c>
      <c r="B67" s="145">
        <v>1</v>
      </c>
      <c r="C67" s="145"/>
      <c r="D67" s="146"/>
      <c r="E67" s="147"/>
      <c r="F67" s="151" t="s">
        <v>54</v>
      </c>
      <c r="G67" s="152"/>
    </row>
    <row r="68" spans="1:7" x14ac:dyDescent="0.35">
      <c r="A68" s="143" t="s">
        <v>242</v>
      </c>
      <c r="B68" s="144">
        <v>1</v>
      </c>
      <c r="C68" s="145"/>
      <c r="D68" s="146"/>
      <c r="E68" s="147"/>
      <c r="F68" s="148" t="s">
        <v>327</v>
      </c>
      <c r="G68" s="130"/>
    </row>
    <row r="69" spans="1:7" x14ac:dyDescent="0.35">
      <c r="A69" s="149" t="s">
        <v>302</v>
      </c>
      <c r="B69" s="145"/>
      <c r="C69" s="145"/>
      <c r="D69" s="150">
        <v>1</v>
      </c>
      <c r="E69" s="147"/>
      <c r="F69" s="151" t="s">
        <v>328</v>
      </c>
      <c r="G69" s="158"/>
    </row>
    <row r="70" spans="1:7" ht="24.65" customHeight="1" x14ac:dyDescent="0.35">
      <c r="A70" s="143" t="s">
        <v>352</v>
      </c>
      <c r="B70" s="144">
        <v>1</v>
      </c>
      <c r="C70" s="145"/>
      <c r="D70" s="146"/>
      <c r="E70" s="147"/>
      <c r="F70" s="164"/>
      <c r="G70" s="130"/>
    </row>
    <row r="71" spans="1:7" x14ac:dyDescent="0.35">
      <c r="A71" s="173" t="s">
        <v>200</v>
      </c>
      <c r="B71" s="145"/>
      <c r="C71" s="145"/>
      <c r="D71" s="150">
        <v>1</v>
      </c>
      <c r="E71" s="147"/>
      <c r="F71" s="151" t="s">
        <v>329</v>
      </c>
      <c r="G71" s="158"/>
    </row>
    <row r="72" spans="1:7" x14ac:dyDescent="0.35">
      <c r="A72" s="149" t="s">
        <v>285</v>
      </c>
      <c r="B72" s="145"/>
      <c r="C72" s="145"/>
      <c r="D72" s="150">
        <v>1</v>
      </c>
      <c r="E72" s="147"/>
      <c r="F72" s="151" t="s">
        <v>330</v>
      </c>
      <c r="G72" s="158"/>
    </row>
    <row r="73" spans="1:7" x14ac:dyDescent="0.35">
      <c r="A73" s="143" t="s">
        <v>290</v>
      </c>
      <c r="B73" s="144">
        <v>1</v>
      </c>
      <c r="C73" s="145"/>
      <c r="D73" s="146"/>
      <c r="E73" s="147"/>
      <c r="F73" s="148" t="s">
        <v>331</v>
      </c>
      <c r="G73" s="130"/>
    </row>
    <row r="74" spans="1:7" x14ac:dyDescent="0.35">
      <c r="A74" s="173" t="s">
        <v>129</v>
      </c>
      <c r="B74" s="145"/>
      <c r="C74" s="145"/>
      <c r="D74" s="150">
        <v>1</v>
      </c>
      <c r="E74" s="147"/>
      <c r="F74" s="151" t="s">
        <v>332</v>
      </c>
      <c r="G74" s="158"/>
    </row>
    <row r="75" spans="1:7" x14ac:dyDescent="0.35">
      <c r="A75" s="174" t="s">
        <v>131</v>
      </c>
      <c r="B75" s="144">
        <v>1</v>
      </c>
      <c r="C75" s="145"/>
      <c r="D75" s="146"/>
      <c r="E75" s="147"/>
      <c r="F75" s="148" t="s">
        <v>333</v>
      </c>
      <c r="G75" s="132"/>
    </row>
    <row r="76" spans="1:7" x14ac:dyDescent="0.35">
      <c r="A76" s="175" t="s">
        <v>28</v>
      </c>
      <c r="B76" s="145"/>
      <c r="C76" s="145"/>
      <c r="D76" s="150">
        <v>1</v>
      </c>
      <c r="E76" s="147"/>
      <c r="F76" s="151" t="s">
        <v>79</v>
      </c>
      <c r="G76" s="152" t="s">
        <v>112</v>
      </c>
    </row>
    <row r="77" spans="1:7" x14ac:dyDescent="0.35">
      <c r="A77" s="149" t="s">
        <v>171</v>
      </c>
      <c r="B77" s="145"/>
      <c r="C77" s="145"/>
      <c r="D77" s="150">
        <v>1</v>
      </c>
      <c r="E77" s="147"/>
      <c r="F77" s="151" t="s">
        <v>334</v>
      </c>
      <c r="G77" s="152"/>
    </row>
    <row r="78" spans="1:7" ht="17.25" customHeight="1" x14ac:dyDescent="0.35">
      <c r="A78" s="143" t="s">
        <v>146</v>
      </c>
      <c r="B78" s="144">
        <v>1</v>
      </c>
      <c r="C78" s="145"/>
      <c r="D78" s="146"/>
      <c r="E78" s="147"/>
      <c r="F78" s="151" t="s">
        <v>93</v>
      </c>
      <c r="G78" s="132"/>
    </row>
    <row r="79" spans="1:7" ht="19.149999999999999" customHeight="1" x14ac:dyDescent="0.35">
      <c r="A79" s="143" t="s">
        <v>30</v>
      </c>
      <c r="B79" s="144">
        <v>1</v>
      </c>
      <c r="C79" s="145"/>
      <c r="D79" s="146"/>
      <c r="E79" s="147"/>
      <c r="F79" s="151" t="s">
        <v>151</v>
      </c>
      <c r="G79" s="132"/>
    </row>
    <row r="80" spans="1:7" ht="19.149999999999999" customHeight="1" x14ac:dyDescent="0.35">
      <c r="A80" s="143" t="s">
        <v>272</v>
      </c>
      <c r="B80" s="144">
        <v>1</v>
      </c>
      <c r="C80" s="145"/>
      <c r="D80" s="146"/>
      <c r="E80" s="147"/>
      <c r="F80" s="151" t="s">
        <v>335</v>
      </c>
      <c r="G80" s="132"/>
    </row>
    <row r="81" spans="1:7" x14ac:dyDescent="0.35">
      <c r="A81" s="156" t="s">
        <v>87</v>
      </c>
      <c r="B81" s="144">
        <v>1</v>
      </c>
      <c r="C81" s="145"/>
      <c r="D81" s="146"/>
      <c r="E81" s="147"/>
      <c r="F81" s="151" t="s">
        <v>94</v>
      </c>
      <c r="G81" s="130"/>
    </row>
    <row r="82" spans="1:7" ht="24.4" customHeight="1" x14ac:dyDescent="0.35">
      <c r="A82" s="162" t="s">
        <v>61</v>
      </c>
      <c r="B82" s="144">
        <v>1</v>
      </c>
      <c r="C82" s="145"/>
      <c r="D82" s="146"/>
      <c r="E82" s="147"/>
      <c r="F82" s="151" t="s">
        <v>84</v>
      </c>
      <c r="G82" s="130"/>
    </row>
    <row r="83" spans="1:7" ht="23.5" customHeight="1" x14ac:dyDescent="0.35">
      <c r="A83" s="172" t="s">
        <v>148</v>
      </c>
      <c r="B83" s="145">
        <v>1</v>
      </c>
      <c r="C83" s="145"/>
      <c r="D83" s="146"/>
      <c r="E83" s="147"/>
      <c r="F83" s="151" t="s">
        <v>51</v>
      </c>
      <c r="G83" s="158" t="s">
        <v>52</v>
      </c>
    </row>
    <row r="84" spans="1:7" x14ac:dyDescent="0.35">
      <c r="A84" s="149" t="s">
        <v>265</v>
      </c>
      <c r="B84" s="145"/>
      <c r="C84" s="145"/>
      <c r="D84" s="150">
        <v>1</v>
      </c>
      <c r="E84" s="147"/>
      <c r="F84" s="151" t="s">
        <v>336</v>
      </c>
      <c r="G84" s="152"/>
    </row>
    <row r="85" spans="1:7" x14ac:dyDescent="0.35">
      <c r="A85" s="149" t="s">
        <v>254</v>
      </c>
      <c r="B85" s="145"/>
      <c r="C85" s="145"/>
      <c r="D85" s="150">
        <v>1</v>
      </c>
      <c r="E85" s="147"/>
      <c r="F85" s="151" t="s">
        <v>337</v>
      </c>
      <c r="G85" s="158"/>
    </row>
    <row r="86" spans="1:7" x14ac:dyDescent="0.35">
      <c r="A86" s="149" t="s">
        <v>172</v>
      </c>
      <c r="B86" s="145"/>
      <c r="C86" s="145"/>
      <c r="D86" s="150">
        <v>1</v>
      </c>
      <c r="E86" s="147"/>
      <c r="F86" s="151" t="s">
        <v>338</v>
      </c>
      <c r="G86" s="152"/>
    </row>
    <row r="87" spans="1:7" x14ac:dyDescent="0.35">
      <c r="A87" s="143" t="s">
        <v>260</v>
      </c>
      <c r="B87" s="144">
        <v>1</v>
      </c>
      <c r="C87" s="145"/>
      <c r="D87" s="146"/>
      <c r="E87" s="147"/>
      <c r="F87" s="148" t="s">
        <v>347</v>
      </c>
      <c r="G87" s="130"/>
    </row>
    <row r="88" spans="1:7" ht="19.5" customHeight="1" x14ac:dyDescent="0.35">
      <c r="A88" s="156" t="s">
        <v>64</v>
      </c>
      <c r="B88" s="144">
        <v>1</v>
      </c>
      <c r="C88" s="145"/>
      <c r="D88" s="146"/>
      <c r="E88" s="147"/>
      <c r="F88" s="151" t="s">
        <v>65</v>
      </c>
      <c r="G88" s="130"/>
    </row>
    <row r="89" spans="1:7" ht="19.5" customHeight="1" thickBot="1" x14ac:dyDescent="0.4">
      <c r="A89" s="176" t="s">
        <v>236</v>
      </c>
      <c r="B89" s="177">
        <v>1</v>
      </c>
      <c r="C89" s="178"/>
      <c r="D89" s="179"/>
      <c r="E89" s="180"/>
      <c r="F89" s="181" t="s">
        <v>339</v>
      </c>
      <c r="G89" s="134"/>
    </row>
    <row r="90" spans="1:7" ht="12.5" thickTop="1" thickBot="1" x14ac:dyDescent="0.4">
      <c r="B90" s="386">
        <f>B91+D91+C91+E91</f>
        <v>85</v>
      </c>
      <c r="C90" s="387"/>
      <c r="D90" s="387"/>
      <c r="E90" s="388"/>
    </row>
    <row r="91" spans="1:7" ht="12.5" thickTop="1" thickBot="1" x14ac:dyDescent="0.4">
      <c r="A91" s="182"/>
      <c r="B91" s="183">
        <f>SUM(B3:B89)</f>
        <v>51</v>
      </c>
      <c r="C91" s="183">
        <f>SUM(C3:C89)</f>
        <v>5</v>
      </c>
      <c r="D91" s="183">
        <f>SUM(D3:D89)</f>
        <v>28</v>
      </c>
      <c r="E91" s="183">
        <f>SUM(E3:E89)</f>
        <v>1</v>
      </c>
      <c r="F91" s="184"/>
      <c r="G91" s="184"/>
    </row>
    <row r="92" spans="1:7" ht="12" thickTop="1" x14ac:dyDescent="0.35"/>
  </sheetData>
  <mergeCells count="1">
    <mergeCell ref="B90:E90"/>
  </mergeCells>
  <hyperlinks>
    <hyperlink ref="F45" r:id="rId1" xr:uid="{084DA752-8DF6-468D-9C5F-E4A269822379}"/>
    <hyperlink ref="F83" r:id="rId2" xr:uid="{C43349FD-A20F-49FD-B4DE-33D8B25D35EA}"/>
    <hyperlink ref="F31" r:id="rId3" xr:uid="{04B48630-85F7-430D-B448-697CC66388CE}"/>
    <hyperlink ref="F58" r:id="rId4" xr:uid="{40BD7CF5-1C16-472B-ABB1-C93456F32F11}"/>
    <hyperlink ref="F4" r:id="rId5" xr:uid="{DFA4FFE0-C635-449C-9D61-66D43CE3BE89}"/>
    <hyperlink ref="F44" r:id="rId6" xr:uid="{6CC27C24-AE30-424B-9C86-84858F6992B3}"/>
    <hyperlink ref="F82" r:id="rId7" xr:uid="{24A90CAB-F6F9-4330-9344-9BC7AE06D0FF}"/>
    <hyperlink ref="F9" r:id="rId8" display="mailto:ericbouhet7@gmail.com" xr:uid="{E8D050EA-3EC7-4D93-8793-60B46C2814DA}"/>
    <hyperlink ref="F47" r:id="rId9" display="mailto:cedric.koszuta@hotmail.fr" xr:uid="{087D403A-5194-49AE-9C26-4CFABAA480D9}"/>
    <hyperlink ref="F78" r:id="rId10" xr:uid="{0AA4D9C3-7CE3-4A8F-8BD0-B6D61B3C526F}"/>
    <hyperlink ref="F81" r:id="rId11" display="mailto:samuel.stephan56@yahoo.fr" xr:uid="{2A379F0A-F4CE-459E-81E7-F27368EA5B8F}"/>
    <hyperlink ref="F16" r:id="rId12" display="mailto:chatronbruno@hotmail.com" xr:uid="{0F4A0622-398E-43AE-940A-18EBDAF67D61}"/>
    <hyperlink ref="F29" r:id="rId13" display="mailto:tiago.dossantos@icloud.com" xr:uid="{42EBEED7-BE3A-4CD7-A5E8-AAD264A6C30C}"/>
    <hyperlink ref="F53" r:id="rId14" display="mailto:marc.louvion.fra@gmail.com" xr:uid="{9403A9D3-968D-44D6-9BA9-7808495F9850}"/>
    <hyperlink ref="F14" r:id="rId15" xr:uid="{1835213B-1124-44D4-BCAF-55DE9A2E7225}"/>
    <hyperlink ref="F25" r:id="rId16" display="mailto:definodolive@yahoo.fr" xr:uid="{886CD069-DAB0-4F67-8289-1E6772B42103}"/>
    <hyperlink ref="F76" r:id="rId17" xr:uid="{C3926C54-BE0B-4ADF-9495-C08DE1B08763}"/>
    <hyperlink ref="F11" r:id="rId18" xr:uid="{F13B3E3F-E11E-4299-A77A-DB05DB197E83}"/>
    <hyperlink ref="F39" r:id="rId19" xr:uid="{4C9B4467-40DD-4942-B28C-A30C8A5E6071}"/>
    <hyperlink ref="F79" r:id="rId20" xr:uid="{0A71AD4A-3E57-4AED-97BE-C944E4993C18}"/>
    <hyperlink ref="F6" r:id="rId21" xr:uid="{60D830D7-A92D-467B-BDEF-1DF90979BEDE}"/>
    <hyperlink ref="F19" r:id="rId22" xr:uid="{60B68AC0-6481-4A89-A2AC-6617FFC323AE}"/>
    <hyperlink ref="F34" r:id="rId23" xr:uid="{22633D64-09AA-4529-B345-0B2529623C9A}"/>
    <hyperlink ref="F38" r:id="rId24" xr:uid="{FE2056AB-F704-45A7-A9E7-91D7B8EDC12C}"/>
    <hyperlink ref="F40" r:id="rId25" xr:uid="{B79D7996-3083-4DCA-B3ED-832F64754BFB}"/>
    <hyperlink ref="F89" r:id="rId26" xr:uid="{B467BF3D-9D24-4111-93EB-1A990CB22DEE}"/>
  </hyperlinks>
  <pageMargins left="0.70866141732283472" right="0.70866141732283472" top="0.74803149606299213" bottom="0.74803149606299213" header="0.31496062992125984" footer="0.31496062992125984"/>
  <pageSetup paperSize="9" scale="80" orientation="portrait" r:id="rId2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Suivi IIN</vt:lpstr>
      <vt:lpstr>Suivi Projets</vt:lpstr>
      <vt:lpstr>Suivi Commandes</vt:lpstr>
      <vt:lpstr>Suivi Contrat</vt:lpstr>
      <vt:lpstr>Suivi Paies</vt:lpstr>
      <vt:lpstr>Suivi Consultants</vt:lpstr>
      <vt:lpstr>Alerte_commande</vt:lpstr>
      <vt:lpstr>alerte_date</vt:lpstr>
      <vt:lpstr>Commande_à_renouvelé</vt:lpstr>
      <vt:lpstr>Convocation_à_Envoyer</vt:lpstr>
      <vt:lpstr>PE_à_Renouvelée</vt:lpstr>
      <vt:lpstr>Procédrure_à_Envoyer</vt:lpstr>
      <vt:lpstr>'Suivi Commandes'!Zone_d_impression</vt:lpstr>
      <vt:lpstr>'Suivi Consultants'!Zone_d_impression</vt:lpstr>
      <vt:lpstr>'Suivi Contrat'!Zone_d_impression</vt:lpstr>
      <vt:lpstr>'Suivi IIN'!Zone_d_impression</vt:lpstr>
      <vt:lpstr>'Suivi Paies'!Zone_d_impression</vt:lpstr>
      <vt:lpstr>'Suivi Projets'!Zone_d_impression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Brignone</dc:creator>
  <cp:lastModifiedBy>Valentin COLLAS</cp:lastModifiedBy>
  <cp:lastPrinted>2018-09-06T11:40:10Z</cp:lastPrinted>
  <dcterms:created xsi:type="dcterms:W3CDTF">2015-07-01T11:08:40Z</dcterms:created>
  <dcterms:modified xsi:type="dcterms:W3CDTF">2018-11-22T09:26:15Z</dcterms:modified>
</cp:coreProperties>
</file>