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roits constatées T2 Ecart à trouver\"/>
    </mc:Choice>
  </mc:AlternateContent>
  <xr:revisionPtr revIDLastSave="0" documentId="13_ncr:1_{0D5F3CFD-BEAA-4DE3-86D5-247B9A85BD80}" xr6:coauthVersionLast="47" xr6:coauthVersionMax="47" xr10:uidLastSave="{00000000-0000-0000-0000-000000000000}"/>
  <bookViews>
    <workbookView xWindow="-108" yWindow="-108" windowWidth="23256" windowHeight="12456" activeTab="1" xr2:uid="{7897D241-98C9-40AE-AD08-6E56905F3195}"/>
  </bookViews>
  <sheets>
    <sheet name="Liste créances" sheetId="3" r:id="rId1"/>
    <sheet name="Liste RMO T2C2" sheetId="1" r:id="rId2"/>
    <sheet name="FORMULE" sheetId="2" r:id="rId3"/>
  </sheets>
  <definedNames>
    <definedName name="_xlnm._FilterDatabase" localSheetId="1" hidden="1">'Liste RMO T2C2'!$A$3:$O$50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O1" i="1" l="1"/>
  <c r="N8" i="1"/>
  <c r="N9" i="1"/>
  <c r="N11" i="1"/>
  <c r="N12" i="1"/>
  <c r="N13" i="1"/>
  <c r="N17" i="1"/>
  <c r="N18" i="1"/>
  <c r="N19" i="1"/>
  <c r="N23" i="1"/>
  <c r="N24" i="1"/>
  <c r="N29" i="1"/>
  <c r="N30" i="1"/>
  <c r="N31" i="1"/>
  <c r="N34" i="1"/>
  <c r="N35" i="1"/>
  <c r="N37" i="1"/>
  <c r="N38" i="1"/>
  <c r="N39" i="1"/>
  <c r="N41" i="1"/>
  <c r="N42" i="1"/>
  <c r="N43" i="1"/>
  <c r="N45" i="1"/>
  <c r="N46" i="1"/>
  <c r="N47" i="1"/>
  <c r="N50" i="1"/>
  <c r="N7" i="1"/>
  <c r="J1" i="1"/>
  <c r="N1" i="1" l="1"/>
</calcChain>
</file>

<file path=xl/sharedStrings.xml><?xml version="1.0" encoding="utf-8"?>
<sst xmlns="http://schemas.openxmlformats.org/spreadsheetml/2006/main" count="319" uniqueCount="92">
  <si>
    <t>Nom/Prénom de l'élève</t>
  </si>
  <si>
    <t>Division</t>
  </si>
  <si>
    <t>Ident. élève</t>
  </si>
  <si>
    <t>Régime courant</t>
  </si>
  <si>
    <t>Date sortie établissement</t>
  </si>
  <si>
    <t>Motif remise d'ordre</t>
  </si>
  <si>
    <t>Régime remise d'ordre</t>
  </si>
  <si>
    <t>Nombre jours</t>
  </si>
  <si>
    <t>Montant</t>
  </si>
  <si>
    <t>ABOU JAOUDE Kinan</t>
  </si>
  <si>
    <t>3EME3</t>
  </si>
  <si>
    <t>DP 4 J</t>
  </si>
  <si>
    <t>GREVE DU 01/02/24</t>
  </si>
  <si>
    <t>2.00</t>
  </si>
  <si>
    <t>REGUL GREVE DU 14/12/2023</t>
  </si>
  <si>
    <t>GREVE DU 19/03/2024</t>
  </si>
  <si>
    <t>Total élève</t>
  </si>
  <si>
    <t>6.00</t>
  </si>
  <si>
    <t>ABOU JAOUDE Lilia</t>
  </si>
  <si>
    <t>5EME1</t>
  </si>
  <si>
    <t>ACCARD Zoe</t>
  </si>
  <si>
    <t>3EME4</t>
  </si>
  <si>
    <t>DP 2 J</t>
  </si>
  <si>
    <t>ADAM Gabriel</t>
  </si>
  <si>
    <t>DP 3 J</t>
  </si>
  <si>
    <t>AGUILAR Zoé</t>
  </si>
  <si>
    <t>3EME2</t>
  </si>
  <si>
    <t>DP 1 J</t>
  </si>
  <si>
    <t>AHMADOV Seid</t>
  </si>
  <si>
    <t>6EME5</t>
  </si>
  <si>
    <t>AIT AMAR Sekoura</t>
  </si>
  <si>
    <t>3EME1</t>
  </si>
  <si>
    <t>ALEXANDRE Paul</t>
  </si>
  <si>
    <t>ALKHATIB Jawahir</t>
  </si>
  <si>
    <t>ALLEGRE Camille</t>
  </si>
  <si>
    <t>4EME5</t>
  </si>
  <si>
    <t>AMARIGLIO Lauriane</t>
  </si>
  <si>
    <t>5EME2</t>
  </si>
  <si>
    <t>AMSTATT Cassandra</t>
  </si>
  <si>
    <t>6EME3</t>
  </si>
  <si>
    <t>AOURI Amine</t>
  </si>
  <si>
    <t>PRATIQUE D'UN CULTE</t>
  </si>
  <si>
    <t>16.00</t>
  </si>
  <si>
    <t>18.00</t>
  </si>
  <si>
    <t>ARAUD Mona</t>
  </si>
  <si>
    <t>REGUL GREVE DU 14/12/24</t>
  </si>
  <si>
    <t>ARCAS GUILLERAULT Lluis</t>
  </si>
  <si>
    <t>ARIOUI Hamza</t>
  </si>
  <si>
    <t>ARROYO Anaïs</t>
  </si>
  <si>
    <t>BALULA RIBEIRO BAUDRY Nina</t>
  </si>
  <si>
    <t>BARTHELEMY Gabriel</t>
  </si>
  <si>
    <t>BASTIEN Jules</t>
  </si>
  <si>
    <t>Montant liste créances</t>
  </si>
  <si>
    <t>N° élève</t>
  </si>
  <si>
    <t>Cpte</t>
  </si>
  <si>
    <t>Total créance</t>
  </si>
  <si>
    <t>Nom prénom élève</t>
  </si>
  <si>
    <t>Nom prénom personne qui paie les frais de scolarité</t>
  </si>
  <si>
    <t>Type</t>
  </si>
  <si>
    <t>N° constat</t>
  </si>
  <si>
    <t>Date</t>
  </si>
  <si>
    <t>Cl.4 *</t>
  </si>
  <si>
    <t>limite paiement</t>
  </si>
  <si>
    <t>-2.00</t>
  </si>
  <si>
    <t>0.00</t>
  </si>
  <si>
    <t>LOUIS Dima</t>
  </si>
  <si>
    <t>R</t>
  </si>
  <si>
    <t>ACCARD Stephane</t>
  </si>
  <si>
    <t>ADAM Virgile</t>
  </si>
  <si>
    <t>AGUILAR Bérengère</t>
  </si>
  <si>
    <t>MAMEDOVA Sahbaci</t>
  </si>
  <si>
    <t>AIT AMAR Nabila</t>
  </si>
  <si>
    <t>ALEXANDRE Julien</t>
  </si>
  <si>
    <t>ALLEGRE Lamia</t>
  </si>
  <si>
    <t>AMARIGLIO Elodie</t>
  </si>
  <si>
    <t>AMSTATT Benoît</t>
  </si>
  <si>
    <t>-12.00</t>
  </si>
  <si>
    <t>ARAUD Cyril</t>
  </si>
  <si>
    <t>GUILLERAULT Françoise</t>
  </si>
  <si>
    <t>ARIOUI Salima</t>
  </si>
  <si>
    <t>ARROYO Fabrice</t>
  </si>
  <si>
    <t>BALULA RIBIERO Ana Maria</t>
  </si>
  <si>
    <t>BARTHELEMY Michel</t>
  </si>
  <si>
    <t>CADEOT Bénédicte</t>
  </si>
  <si>
    <t/>
  </si>
  <si>
    <t>Elève</t>
  </si>
  <si>
    <t>Liste créances</t>
  </si>
  <si>
    <t>RechercheV</t>
  </si>
  <si>
    <t>abs</t>
  </si>
  <si>
    <t>CTRL
Total créance</t>
  </si>
  <si>
    <t>Crtl correspondance</t>
  </si>
  <si>
    <t>Si Total
L7 différent de Liste créances'!F:L;7;FAUX' mettre le chiffre si = ne rien mettre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</si>
</sst>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sz val="11"/>
      <color rgb="FF7030A0"/>
      <name val="Calibri"/>
      <family val="2"/>
      <scheme val="minor"/>
    </font>
    <font>
      <sz val="10"/>
      <color theme="1"/>
      <name val="Arial Unicode MS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5E5E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vertical="center" wrapText="1"/>
    </xf>
    <xf numFmtId="0" fontId="4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4" fillId="0" borderId="5" xfId="0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0" fontId="4" fillId="0" borderId="6" xfId="0" applyFont="1" applyBorder="1" applyAlignment="1">
      <alignment horizontal="center" vertical="center" wrapText="1"/>
    </xf>
    <xf numFmtId="0" fontId="4" fillId="3" borderId="7" xfId="0" applyFont="1" applyFill="1" applyBorder="1" applyAlignment="1">
      <alignment vertical="center" wrapText="1"/>
    </xf>
    <xf numFmtId="0" fontId="2" fillId="3" borderId="6" xfId="0" applyFont="1" applyFill="1" applyBorder="1" applyAlignment="1">
      <alignment vertical="center" wrapText="1"/>
    </xf>
    <xf numFmtId="0" fontId="2" fillId="3" borderId="5" xfId="0" applyFont="1" applyFill="1" applyBorder="1" applyAlignment="1">
      <alignment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vertical="center" wrapText="1"/>
    </xf>
    <xf numFmtId="44" fontId="5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3" fillId="0" borderId="3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2" fillId="3" borderId="6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>
      <alignment horizontal="right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right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right" vertical="center" wrapText="1"/>
    </xf>
    <xf numFmtId="164" fontId="6" fillId="5" borderId="5" xfId="0" applyNumberFormat="1" applyFont="1" applyFill="1" applyBorder="1" applyAlignment="1">
      <alignment horizontal="right" vertical="center" wrapText="1"/>
    </xf>
    <xf numFmtId="0" fontId="6" fillId="5" borderId="5" xfId="0" applyFont="1" applyFill="1" applyBorder="1" applyAlignment="1">
      <alignment vertical="center" wrapText="1"/>
    </xf>
    <xf numFmtId="14" fontId="6" fillId="5" borderId="5" xfId="0" applyNumberFormat="1" applyFont="1" applyFill="1" applyBorder="1" applyAlignment="1">
      <alignment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right" vertical="center" wrapText="1"/>
    </xf>
    <xf numFmtId="164" fontId="6" fillId="0" borderId="5" xfId="0" applyNumberFormat="1" applyFont="1" applyBorder="1" applyAlignment="1">
      <alignment horizontal="right" vertical="center" wrapText="1"/>
    </xf>
    <xf numFmtId="0" fontId="6" fillId="0" borderId="5" xfId="0" applyFont="1" applyBorder="1" applyAlignment="1">
      <alignment vertical="center" wrapText="1"/>
    </xf>
    <xf numFmtId="14" fontId="6" fillId="0" borderId="5" xfId="0" applyNumberFormat="1" applyFont="1" applyBorder="1" applyAlignment="1">
      <alignment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right" vertical="center" wrapText="1"/>
    </xf>
    <xf numFmtId="164" fontId="6" fillId="0" borderId="14" xfId="0" applyNumberFormat="1" applyFont="1" applyBorder="1" applyAlignment="1">
      <alignment horizontal="right" vertical="center" wrapText="1"/>
    </xf>
    <xf numFmtId="0" fontId="6" fillId="0" borderId="15" xfId="0" applyFont="1" applyBorder="1" applyAlignment="1">
      <alignment vertical="center" wrapText="1"/>
    </xf>
    <xf numFmtId="0" fontId="6" fillId="0" borderId="14" xfId="0" applyFont="1" applyBorder="1" applyAlignment="1">
      <alignment vertical="center" wrapText="1"/>
    </xf>
    <xf numFmtId="14" fontId="6" fillId="0" borderId="14" xfId="0" applyNumberFormat="1" applyFont="1" applyBorder="1" applyAlignment="1">
      <alignment vertical="center" wrapText="1"/>
    </xf>
    <xf numFmtId="0" fontId="6" fillId="0" borderId="15" xfId="0" applyFont="1" applyBorder="1" applyAlignment="1">
      <alignment horizontal="justify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3" borderId="6" xfId="0" applyFont="1" applyFill="1" applyBorder="1" applyAlignment="1">
      <alignment horizontal="center" vertical="center" wrapText="1"/>
    </xf>
    <xf numFmtId="164" fontId="7" fillId="0" borderId="0" xfId="0" applyNumberFormat="1" applyFont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/>
    <xf numFmtId="0" fontId="4" fillId="0" borderId="16" xfId="0" applyFont="1" applyBorder="1" applyAlignment="1">
      <alignment vertical="center" wrapText="1"/>
    </xf>
    <xf numFmtId="0" fontId="4" fillId="2" borderId="16" xfId="0" applyFont="1" applyFill="1" applyBorder="1" applyAlignment="1">
      <alignment vertical="center" wrapText="1"/>
    </xf>
    <xf numFmtId="0" fontId="0" fillId="2" borderId="16" xfId="0" applyFill="1" applyBorder="1" applyAlignment="1">
      <alignment horizontal="center"/>
    </xf>
    <xf numFmtId="0" fontId="1" fillId="0" borderId="8" xfId="0" applyFont="1" applyBorder="1" applyAlignment="1">
      <alignment vertical="center"/>
    </xf>
    <xf numFmtId="0" fontId="3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3" fillId="0" borderId="10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0" fillId="0" borderId="18" xfId="0" applyBorder="1"/>
    <xf numFmtId="0" fontId="4" fillId="3" borderId="17" xfId="0" applyFont="1" applyFill="1" applyBorder="1" applyAlignment="1">
      <alignment horizontal="center" vertical="center" wrapText="1"/>
    </xf>
    <xf numFmtId="0" fontId="0" fillId="2" borderId="18" xfId="0" applyFill="1" applyBorder="1"/>
    <xf numFmtId="164" fontId="9" fillId="5" borderId="5" xfId="0" applyNumberFormat="1" applyFont="1" applyFill="1" applyBorder="1" applyAlignment="1">
      <alignment horizontal="right" vertical="center" wrapText="1"/>
    </xf>
    <xf numFmtId="164" fontId="9" fillId="0" borderId="5" xfId="0" applyNumberFormat="1" applyFont="1" applyBorder="1" applyAlignment="1">
      <alignment horizontal="right" vertical="center" wrapText="1"/>
    </xf>
    <xf numFmtId="164" fontId="9" fillId="0" borderId="14" xfId="0" applyNumberFormat="1" applyFont="1" applyBorder="1" applyAlignment="1">
      <alignment horizontal="right" vertical="center" wrapText="1"/>
    </xf>
    <xf numFmtId="0" fontId="10" fillId="0" borderId="0" xfId="0" applyFont="1" applyAlignment="1">
      <alignment horizontal="right"/>
    </xf>
    <xf numFmtId="0" fontId="3" fillId="4" borderId="8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right" vertical="center" wrapText="1"/>
    </xf>
    <xf numFmtId="0" fontId="3" fillId="4" borderId="12" xfId="0" applyFont="1" applyFill="1" applyBorder="1" applyAlignment="1">
      <alignment horizontal="right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171450</xdr:rowOff>
    </xdr:from>
    <xdr:to>
      <xdr:col>11</xdr:col>
      <xdr:colOff>19050</xdr:colOff>
      <xdr:row>16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3DD705B-C83A-4708-A106-C8C4DBA43420}"/>
            </a:ext>
          </a:extLst>
        </xdr:cNvPr>
        <xdr:cNvSpPr txBox="1"/>
      </xdr:nvSpPr>
      <xdr:spPr>
        <a:xfrm>
          <a:off x="95250" y="171450"/>
          <a:ext cx="8305800" cy="2943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A4 = VIDE = ""</a:t>
          </a:r>
          <a:br>
            <a:rPr lang="fr-FR" sz="1100"/>
          </a:br>
          <a:r>
            <a:rPr lang="fr-FR" sz="1100"/>
            <a:t>SI A4 = Total élève;"";</a:t>
          </a:r>
        </a:p>
        <a:p>
          <a:r>
            <a:rPr lang="fr-FR" sz="1100"/>
            <a:t>SI K7</a:t>
          </a:r>
          <a:r>
            <a:rPr lang="fr-FR" sz="1100" baseline="0"/>
            <a:t> n'existe pas dans "Liste créances" mettre "abs"</a:t>
          </a:r>
        </a:p>
        <a:p>
          <a:r>
            <a:rPr lang="fr-FR" sz="1100" baseline="0"/>
            <a:t>Trouve K7 dans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'Liste créances'!F:L;7;FAUX'</a:t>
          </a:r>
        </a:p>
        <a:p>
          <a:br>
            <a:rPr lang="fr-FR" sz="1100"/>
          </a:br>
          <a:r>
            <a:rPr lang="fr-FR" sz="1100"/>
            <a:t>SI</a:t>
          </a:r>
        </a:p>
        <a:p>
          <a:r>
            <a:rPr lang="fr-FR" sz="1100"/>
            <a:t>=SI(A4="";"";SI(A4="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Total élève</a:t>
          </a:r>
          <a:r>
            <a:rPr lang="fr-FR" sz="1100"/>
            <a:t>"SI(ESTVIDE(RECHERCHEV(K7;'Liste créances'!F:L;7;FAUX)));"";RECHERCHEV(K7;'Liste créances'!F:L;7;FAUX)))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Liste RMO T2C2 </a:t>
          </a:r>
          <a:r>
            <a:rPr lang="fr-FR" sz="1100" b="1"/>
            <a:t>M7 </a:t>
          </a:r>
          <a:r>
            <a:rPr lang="fr-FR" sz="1100"/>
            <a:t> = SI</a:t>
          </a:r>
          <a:r>
            <a:rPr lang="fr-FR" sz="1100" baseline="0"/>
            <a:t> </a:t>
          </a:r>
          <a:r>
            <a:rPr lang="fr-FR" sz="1100"/>
            <a:t>L7 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Liste RMO T2C2 </a:t>
          </a:r>
          <a:r>
            <a:rPr lang="fr-FR" sz="1100"/>
            <a:t>) différent de Liste créances'!F:L;7;FAUX' mettre le chiffre si = ne rien mettre</a:t>
          </a:r>
          <a:br>
            <a:rPr lang="fr-FR" sz="1100"/>
          </a:br>
          <a:br>
            <a:rPr lang="fr-FR" sz="1100"/>
          </a:br>
          <a:br>
            <a:rPr lang="fr-FR" sz="1100"/>
          </a:br>
          <a:r>
            <a:rPr lang="fr-FR" sz="1100"/>
            <a:t>J'ai colloré manuellement les lignes 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Total élève</a:t>
          </a:r>
          <a:r>
            <a:rPr lang="fr-FR" sz="1100"/>
            <a:t>" de A à J =&gt; comment automatiser cette action ?</a:t>
          </a:r>
          <a:br>
            <a:rPr lang="fr-FR" sz="1100"/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copier/coller manuellement les lignes "Total élève"  de la colonne K =&gt; comment automatiser cette action ?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25C8F3-2E9A-4B2A-A52F-322027FFFF0F}">
  <sheetPr>
    <tabColor rgb="FFFFFF00"/>
  </sheetPr>
  <dimension ref="A1:L20"/>
  <sheetViews>
    <sheetView topLeftCell="B1" workbookViewId="0">
      <selection activeCell="G17" sqref="G17"/>
    </sheetView>
  </sheetViews>
  <sheetFormatPr baseColWidth="10" defaultRowHeight="14.4"/>
  <cols>
    <col min="1" max="2" width="11.44140625" style="46"/>
    <col min="3" max="5" width="11.44140625" style="47"/>
    <col min="6" max="6" width="41.5546875" customWidth="1"/>
    <col min="7" max="7" width="34.109375" customWidth="1"/>
    <col min="8" max="9" width="11.44140625" style="46"/>
    <col min="11" max="11" width="11.44140625" style="46"/>
    <col min="12" max="12" width="11.44140625" style="66"/>
  </cols>
  <sheetData>
    <row r="1" spans="1:12" ht="50.25" customHeight="1">
      <c r="A1" s="67" t="s">
        <v>53</v>
      </c>
      <c r="B1" s="69"/>
      <c r="C1" s="23" t="s">
        <v>54</v>
      </c>
      <c r="D1" s="23" t="s">
        <v>54</v>
      </c>
      <c r="E1" s="71" t="s">
        <v>55</v>
      </c>
      <c r="F1" s="69" t="s">
        <v>56</v>
      </c>
      <c r="G1" s="69" t="s">
        <v>57</v>
      </c>
      <c r="H1" s="69" t="s">
        <v>58</v>
      </c>
      <c r="I1" s="69" t="s">
        <v>59</v>
      </c>
      <c r="J1" s="24" t="s">
        <v>60</v>
      </c>
      <c r="K1" s="67" t="s">
        <v>53</v>
      </c>
      <c r="L1" s="73" t="s">
        <v>89</v>
      </c>
    </row>
    <row r="2" spans="1:12" ht="27" thickBot="1">
      <c r="A2" s="68"/>
      <c r="B2" s="70"/>
      <c r="C2" s="25">
        <v>4112</v>
      </c>
      <c r="D2" s="25" t="s">
        <v>61</v>
      </c>
      <c r="E2" s="72"/>
      <c r="F2" s="70"/>
      <c r="G2" s="70"/>
      <c r="H2" s="70"/>
      <c r="I2" s="70"/>
      <c r="J2" s="26" t="s">
        <v>62</v>
      </c>
      <c r="K2" s="68"/>
      <c r="L2" s="74"/>
    </row>
    <row r="3" spans="1:12" ht="15" thickBot="1">
      <c r="A3" s="27">
        <v>6298</v>
      </c>
      <c r="B3" s="28"/>
      <c r="C3" s="29" t="s">
        <v>63</v>
      </c>
      <c r="D3" s="29" t="s">
        <v>64</v>
      </c>
      <c r="E3" s="30">
        <v>-2</v>
      </c>
      <c r="F3" s="31" t="s">
        <v>9</v>
      </c>
      <c r="G3" s="31" t="s">
        <v>65</v>
      </c>
      <c r="H3" s="28" t="s">
        <v>66</v>
      </c>
      <c r="I3" s="28">
        <v>2</v>
      </c>
      <c r="J3" s="32">
        <v>45385</v>
      </c>
      <c r="K3" s="27">
        <v>6298</v>
      </c>
      <c r="L3" s="63">
        <v>2</v>
      </c>
    </row>
    <row r="4" spans="1:12" ht="15" thickBot="1">
      <c r="A4" s="33">
        <v>6964</v>
      </c>
      <c r="B4" s="34"/>
      <c r="C4" s="35" t="s">
        <v>63</v>
      </c>
      <c r="D4" s="35" t="s">
        <v>64</v>
      </c>
      <c r="E4" s="36">
        <v>-2</v>
      </c>
      <c r="F4" s="37" t="s">
        <v>18</v>
      </c>
      <c r="G4" s="37" t="s">
        <v>65</v>
      </c>
      <c r="H4" s="34" t="s">
        <v>66</v>
      </c>
      <c r="I4" s="34">
        <v>2</v>
      </c>
      <c r="J4" s="38">
        <v>45385</v>
      </c>
      <c r="K4" s="33">
        <v>6964</v>
      </c>
      <c r="L4" s="64">
        <v>2</v>
      </c>
    </row>
    <row r="5" spans="1:12" ht="15" thickBot="1">
      <c r="A5" s="33">
        <v>7657</v>
      </c>
      <c r="B5" s="34"/>
      <c r="C5" s="35" t="s">
        <v>63</v>
      </c>
      <c r="D5" s="35" t="s">
        <v>64</v>
      </c>
      <c r="E5" s="36">
        <v>-2</v>
      </c>
      <c r="F5" s="37" t="s">
        <v>20</v>
      </c>
      <c r="G5" s="37" t="s">
        <v>67</v>
      </c>
      <c r="H5" s="34" t="s">
        <v>66</v>
      </c>
      <c r="I5" s="34">
        <v>2</v>
      </c>
      <c r="J5" s="38">
        <v>45385</v>
      </c>
      <c r="K5" s="33">
        <v>7657</v>
      </c>
      <c r="L5" s="64">
        <v>2</v>
      </c>
    </row>
    <row r="6" spans="1:12" ht="15" thickBot="1">
      <c r="A6" s="33">
        <v>6300</v>
      </c>
      <c r="B6" s="34"/>
      <c r="C6" s="35" t="s">
        <v>63</v>
      </c>
      <c r="D6" s="35" t="s">
        <v>64</v>
      </c>
      <c r="E6" s="36">
        <v>-2</v>
      </c>
      <c r="F6" s="37" t="s">
        <v>23</v>
      </c>
      <c r="G6" s="37" t="s">
        <v>68</v>
      </c>
      <c r="H6" s="34" t="s">
        <v>66</v>
      </c>
      <c r="I6" s="34">
        <v>2</v>
      </c>
      <c r="J6" s="38">
        <v>45385</v>
      </c>
      <c r="K6" s="33">
        <v>6300</v>
      </c>
      <c r="L6" s="64">
        <v>2</v>
      </c>
    </row>
    <row r="7" spans="1:12" ht="15" thickBot="1">
      <c r="A7" s="33">
        <v>6302</v>
      </c>
      <c r="B7" s="34"/>
      <c r="C7" s="35" t="s">
        <v>63</v>
      </c>
      <c r="D7" s="35" t="s">
        <v>64</v>
      </c>
      <c r="E7" s="36">
        <v>-2</v>
      </c>
      <c r="F7" s="37" t="s">
        <v>25</v>
      </c>
      <c r="G7" s="37" t="s">
        <v>69</v>
      </c>
      <c r="H7" s="34" t="s">
        <v>66</v>
      </c>
      <c r="I7" s="34">
        <v>2</v>
      </c>
      <c r="J7" s="38">
        <v>45385</v>
      </c>
      <c r="K7" s="33">
        <v>6302</v>
      </c>
      <c r="L7" s="64">
        <v>2</v>
      </c>
    </row>
    <row r="8" spans="1:12" ht="15" thickBot="1">
      <c r="A8" s="33">
        <v>7369</v>
      </c>
      <c r="B8" s="34"/>
      <c r="C8" s="35" t="s">
        <v>63</v>
      </c>
      <c r="D8" s="35" t="s">
        <v>64</v>
      </c>
      <c r="E8" s="36">
        <v>-2</v>
      </c>
      <c r="F8" s="37" t="s">
        <v>28</v>
      </c>
      <c r="G8" s="37" t="s">
        <v>70</v>
      </c>
      <c r="H8" s="34" t="s">
        <v>66</v>
      </c>
      <c r="I8" s="34">
        <v>2</v>
      </c>
      <c r="J8" s="38">
        <v>45385</v>
      </c>
      <c r="K8" s="33">
        <v>7369</v>
      </c>
      <c r="L8" s="64">
        <v>2</v>
      </c>
    </row>
    <row r="9" spans="1:12" ht="15" thickBot="1">
      <c r="A9" s="33">
        <v>6592</v>
      </c>
      <c r="B9" s="34"/>
      <c r="C9" s="35" t="s">
        <v>63</v>
      </c>
      <c r="D9" s="35" t="s">
        <v>64</v>
      </c>
      <c r="E9" s="36">
        <v>-2</v>
      </c>
      <c r="F9" s="37" t="s">
        <v>30</v>
      </c>
      <c r="G9" s="37" t="s">
        <v>71</v>
      </c>
      <c r="H9" s="34" t="s">
        <v>66</v>
      </c>
      <c r="I9" s="34">
        <v>2</v>
      </c>
      <c r="J9" s="38">
        <v>45385</v>
      </c>
      <c r="K9" s="33">
        <v>6592</v>
      </c>
      <c r="L9" s="64">
        <v>2</v>
      </c>
    </row>
    <row r="10" spans="1:12" ht="15" thickBot="1">
      <c r="A10" s="33">
        <v>7371</v>
      </c>
      <c r="B10" s="34"/>
      <c r="C10" s="35" t="s">
        <v>63</v>
      </c>
      <c r="D10" s="35" t="s">
        <v>64</v>
      </c>
      <c r="E10" s="36">
        <v>-2</v>
      </c>
      <c r="F10" s="37" t="s">
        <v>32</v>
      </c>
      <c r="G10" s="37" t="s">
        <v>72</v>
      </c>
      <c r="H10" s="34" t="s">
        <v>66</v>
      </c>
      <c r="I10" s="34">
        <v>2</v>
      </c>
      <c r="J10" s="38">
        <v>45385</v>
      </c>
      <c r="K10" s="33">
        <v>7371</v>
      </c>
      <c r="L10" s="64">
        <v>2</v>
      </c>
    </row>
    <row r="11" spans="1:12" ht="15" thickBot="1">
      <c r="A11" s="33">
        <v>6970</v>
      </c>
      <c r="B11" s="34"/>
      <c r="C11" s="35" t="s">
        <v>63</v>
      </c>
      <c r="D11" s="35" t="s">
        <v>64</v>
      </c>
      <c r="E11" s="36">
        <v>-2</v>
      </c>
      <c r="F11" s="37" t="s">
        <v>34</v>
      </c>
      <c r="G11" s="37" t="s">
        <v>73</v>
      </c>
      <c r="H11" s="34" t="s">
        <v>66</v>
      </c>
      <c r="I11" s="34">
        <v>2</v>
      </c>
      <c r="J11" s="38">
        <v>45385</v>
      </c>
      <c r="K11" s="33">
        <v>6970</v>
      </c>
      <c r="L11" s="64">
        <v>2</v>
      </c>
    </row>
    <row r="12" spans="1:12" ht="15" thickBot="1">
      <c r="A12" s="33">
        <v>6972</v>
      </c>
      <c r="B12" s="34"/>
      <c r="C12" s="35" t="s">
        <v>63</v>
      </c>
      <c r="D12" s="35" t="s">
        <v>64</v>
      </c>
      <c r="E12" s="36">
        <v>-2</v>
      </c>
      <c r="F12" s="37" t="s">
        <v>36</v>
      </c>
      <c r="G12" s="37" t="s">
        <v>74</v>
      </c>
      <c r="H12" s="34" t="s">
        <v>66</v>
      </c>
      <c r="I12" s="34">
        <v>2</v>
      </c>
      <c r="J12" s="38">
        <v>45385</v>
      </c>
      <c r="K12" s="33">
        <v>6972</v>
      </c>
      <c r="L12" s="64">
        <v>2</v>
      </c>
    </row>
    <row r="13" spans="1:12" ht="15" thickBot="1">
      <c r="A13" s="33">
        <v>7381</v>
      </c>
      <c r="B13" s="34"/>
      <c r="C13" s="35" t="s">
        <v>63</v>
      </c>
      <c r="D13" s="35" t="s">
        <v>64</v>
      </c>
      <c r="E13" s="36">
        <v>-2</v>
      </c>
      <c r="F13" s="37" t="s">
        <v>38</v>
      </c>
      <c r="G13" s="37" t="s">
        <v>75</v>
      </c>
      <c r="H13" s="34" t="s">
        <v>66</v>
      </c>
      <c r="I13" s="34">
        <v>2</v>
      </c>
      <c r="J13" s="38">
        <v>45385</v>
      </c>
      <c r="K13" s="33">
        <v>7381</v>
      </c>
      <c r="L13" s="64">
        <v>2</v>
      </c>
    </row>
    <row r="14" spans="1:12" ht="15" thickBot="1">
      <c r="A14" s="33">
        <v>6246</v>
      </c>
      <c r="B14" s="34"/>
      <c r="C14" s="35" t="s">
        <v>76</v>
      </c>
      <c r="D14" s="35" t="s">
        <v>64</v>
      </c>
      <c r="E14" s="36">
        <v>-12</v>
      </c>
      <c r="F14" s="37" t="s">
        <v>44</v>
      </c>
      <c r="G14" s="37" t="s">
        <v>77</v>
      </c>
      <c r="H14" s="34" t="s">
        <v>66</v>
      </c>
      <c r="I14" s="34">
        <v>2</v>
      </c>
      <c r="J14" s="38">
        <v>45385</v>
      </c>
      <c r="K14" s="33">
        <v>6246</v>
      </c>
      <c r="L14" s="64">
        <v>12</v>
      </c>
    </row>
    <row r="15" spans="1:12">
      <c r="A15" s="39">
        <v>6976</v>
      </c>
      <c r="B15" s="39"/>
      <c r="C15" s="40" t="s">
        <v>63</v>
      </c>
      <c r="D15" s="40" t="s">
        <v>64</v>
      </c>
      <c r="E15" s="41">
        <v>-2</v>
      </c>
      <c r="F15" s="42" t="s">
        <v>46</v>
      </c>
      <c r="G15" s="43" t="s">
        <v>78</v>
      </c>
      <c r="H15" s="39" t="s">
        <v>66</v>
      </c>
      <c r="I15" s="39">
        <v>2</v>
      </c>
      <c r="J15" s="44">
        <v>45385</v>
      </c>
      <c r="K15" s="39">
        <v>6976</v>
      </c>
      <c r="L15" s="65">
        <v>2</v>
      </c>
    </row>
    <row r="16" spans="1:12" ht="15" thickBot="1">
      <c r="A16" s="33">
        <v>7286</v>
      </c>
      <c r="B16" s="34"/>
      <c r="C16" s="35" t="s">
        <v>76</v>
      </c>
      <c r="D16" s="35" t="s">
        <v>64</v>
      </c>
      <c r="E16" s="36">
        <v>-12</v>
      </c>
      <c r="F16" s="37" t="s">
        <v>47</v>
      </c>
      <c r="G16" s="37" t="s">
        <v>79</v>
      </c>
      <c r="H16" s="34" t="s">
        <v>66</v>
      </c>
      <c r="I16" s="34">
        <v>2</v>
      </c>
      <c r="J16" s="38">
        <v>45385</v>
      </c>
      <c r="K16" s="33">
        <v>7286</v>
      </c>
      <c r="L16" s="64">
        <v>12</v>
      </c>
    </row>
    <row r="17" spans="1:12" ht="15" thickBot="1">
      <c r="A17" s="33">
        <v>6978</v>
      </c>
      <c r="B17" s="34"/>
      <c r="C17" s="35" t="s">
        <v>76</v>
      </c>
      <c r="D17" s="35" t="s">
        <v>64</v>
      </c>
      <c r="E17" s="36">
        <v>-12</v>
      </c>
      <c r="F17" s="37" t="s">
        <v>48</v>
      </c>
      <c r="G17" s="37" t="s">
        <v>80</v>
      </c>
      <c r="H17" s="34" t="s">
        <v>66</v>
      </c>
      <c r="I17" s="34">
        <v>2</v>
      </c>
      <c r="J17" s="38">
        <v>45385</v>
      </c>
      <c r="K17" s="33">
        <v>6978</v>
      </c>
      <c r="L17" s="64">
        <v>12</v>
      </c>
    </row>
    <row r="18" spans="1:12">
      <c r="A18" s="39">
        <v>6314</v>
      </c>
      <c r="B18" s="39"/>
      <c r="C18" s="40" t="s">
        <v>63</v>
      </c>
      <c r="D18" s="40" t="s">
        <v>64</v>
      </c>
      <c r="E18" s="41">
        <v>-2</v>
      </c>
      <c r="F18" s="45" t="s">
        <v>49</v>
      </c>
      <c r="G18" s="43" t="s">
        <v>81</v>
      </c>
      <c r="H18" s="39" t="s">
        <v>66</v>
      </c>
      <c r="I18" s="39">
        <v>2</v>
      </c>
      <c r="J18" s="44">
        <v>45385</v>
      </c>
      <c r="K18" s="39">
        <v>6314</v>
      </c>
      <c r="L18" s="65">
        <v>2</v>
      </c>
    </row>
    <row r="19" spans="1:12" ht="15" thickBot="1">
      <c r="A19" s="33">
        <v>6986</v>
      </c>
      <c r="B19" s="34"/>
      <c r="C19" s="35" t="s">
        <v>63</v>
      </c>
      <c r="D19" s="35" t="s">
        <v>64</v>
      </c>
      <c r="E19" s="36">
        <v>-2</v>
      </c>
      <c r="F19" s="37" t="s">
        <v>50</v>
      </c>
      <c r="G19" s="37" t="s">
        <v>82</v>
      </c>
      <c r="H19" s="34" t="s">
        <v>66</v>
      </c>
      <c r="I19" s="34">
        <v>2</v>
      </c>
      <c r="J19" s="38">
        <v>45385</v>
      </c>
      <c r="K19" s="33">
        <v>6986</v>
      </c>
      <c r="L19" s="64">
        <v>2</v>
      </c>
    </row>
    <row r="20" spans="1:12" ht="15" thickBot="1">
      <c r="A20" s="33">
        <v>6627</v>
      </c>
      <c r="B20" s="34"/>
      <c r="C20" s="35" t="s">
        <v>63</v>
      </c>
      <c r="D20" s="35" t="s">
        <v>64</v>
      </c>
      <c r="E20" s="36">
        <v>-2</v>
      </c>
      <c r="F20" s="37" t="s">
        <v>51</v>
      </c>
      <c r="G20" s="37" t="s">
        <v>83</v>
      </c>
      <c r="H20" s="34" t="s">
        <v>66</v>
      </c>
      <c r="I20" s="34">
        <v>2</v>
      </c>
      <c r="J20" s="38">
        <v>45385</v>
      </c>
      <c r="K20" s="33">
        <v>6627</v>
      </c>
      <c r="L20" s="64">
        <v>2</v>
      </c>
    </row>
  </sheetData>
  <mergeCells count="9">
    <mergeCell ref="H1:H2"/>
    <mergeCell ref="L1:L2"/>
    <mergeCell ref="I1:I2"/>
    <mergeCell ref="K1:K2"/>
    <mergeCell ref="A1:A2"/>
    <mergeCell ref="B1:B2"/>
    <mergeCell ref="E1:E2"/>
    <mergeCell ref="F1:F2"/>
    <mergeCell ref="G1:G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C6758-89B4-49E9-A5F1-AD5998890C82}">
  <dimension ref="A1:O50"/>
  <sheetViews>
    <sheetView tabSelected="1" topLeftCell="G1" zoomScale="130" zoomScaleNormal="130" workbookViewId="0">
      <pane ySplit="1" topLeftCell="A2" activePane="bottomLeft" state="frozen"/>
      <selection pane="bottomLeft" activeCell="L4" sqref="L4"/>
    </sheetView>
  </sheetViews>
  <sheetFormatPr baseColWidth="10" defaultRowHeight="14.4"/>
  <cols>
    <col min="1" max="1" width="29.33203125" customWidth="1"/>
    <col min="6" max="6" width="22.6640625" style="19" bestFit="1" customWidth="1"/>
    <col min="10" max="10" width="21.33203125" bestFit="1" customWidth="1"/>
    <col min="11" max="13" width="28.6640625" customWidth="1"/>
    <col min="14" max="14" width="11.5546875" style="46" customWidth="1"/>
  </cols>
  <sheetData>
    <row r="1" spans="1:15" ht="18">
      <c r="J1" s="18">
        <f>SUM(J3:J50)</f>
        <v>22</v>
      </c>
      <c r="N1" s="46">
        <f>SUM(N2:N50)</f>
        <v>16</v>
      </c>
      <c r="O1" s="49">
        <f>SUM(O2:O50)</f>
        <v>-22</v>
      </c>
    </row>
    <row r="2" spans="1:15" ht="15" thickBot="1">
      <c r="A2" s="1"/>
    </row>
    <row r="3" spans="1:15" ht="53.4" thickBot="1">
      <c r="A3" s="2" t="s">
        <v>0</v>
      </c>
      <c r="B3" s="3" t="s">
        <v>1</v>
      </c>
      <c r="C3" s="4" t="s">
        <v>2</v>
      </c>
      <c r="D3" s="4" t="s">
        <v>3</v>
      </c>
      <c r="E3" s="4" t="s">
        <v>4</v>
      </c>
      <c r="F3" s="20" t="s">
        <v>5</v>
      </c>
      <c r="G3" s="4" t="s">
        <v>6</v>
      </c>
      <c r="H3" s="4" t="s">
        <v>7</v>
      </c>
      <c r="I3" s="3" t="s">
        <v>8</v>
      </c>
      <c r="J3" s="55" t="s">
        <v>52</v>
      </c>
      <c r="K3" s="56" t="s">
        <v>85</v>
      </c>
      <c r="L3" s="56" t="s">
        <v>90</v>
      </c>
      <c r="M3" s="56" t="s">
        <v>91</v>
      </c>
      <c r="N3" s="57" t="s">
        <v>87</v>
      </c>
      <c r="O3" s="58" t="s">
        <v>86</v>
      </c>
    </row>
    <row r="4" spans="1:15" ht="15" thickBot="1">
      <c r="A4" s="5" t="s">
        <v>9</v>
      </c>
      <c r="B4" s="6" t="s">
        <v>10</v>
      </c>
      <c r="C4" s="6">
        <v>6298</v>
      </c>
      <c r="D4" s="6" t="s">
        <v>11</v>
      </c>
      <c r="E4" s="7"/>
      <c r="F4" s="21" t="s">
        <v>12</v>
      </c>
      <c r="G4" s="6" t="s">
        <v>11</v>
      </c>
      <c r="H4" s="6">
        <v>1</v>
      </c>
      <c r="I4" s="12" t="s">
        <v>13</v>
      </c>
      <c r="J4" s="59"/>
      <c r="K4" s="51"/>
      <c r="L4" s="77">
        <f>IF(OR(A4="",A4="total élève"),"",IFERROR(VLOOKUP(K7,'Liste créances'!F:L,7,0),"abs"))</f>
        <v>2</v>
      </c>
      <c r="M4" s="51"/>
      <c r="N4" s="50"/>
      <c r="O4" s="60"/>
    </row>
    <row r="5" spans="1:15" ht="15" thickBot="1">
      <c r="A5" s="7"/>
      <c r="B5" s="7"/>
      <c r="C5" s="7"/>
      <c r="D5" s="7"/>
      <c r="E5" s="7"/>
      <c r="F5" s="21" t="s">
        <v>14</v>
      </c>
      <c r="G5" s="6" t="s">
        <v>11</v>
      </c>
      <c r="H5" s="6">
        <v>1</v>
      </c>
      <c r="I5" s="12" t="s">
        <v>13</v>
      </c>
      <c r="J5" s="59"/>
      <c r="K5" s="51"/>
      <c r="L5" s="77" t="str">
        <f>IF(OR(A5="",A5="total élève"),"",IFERROR(VLOOKUP(K8,'Liste créances'!F:L,7,0),"abs"))</f>
        <v/>
      </c>
      <c r="M5" s="51"/>
      <c r="N5" s="50"/>
      <c r="O5" s="60"/>
    </row>
    <row r="6" spans="1:15" ht="15" thickBot="1">
      <c r="A6" s="8"/>
      <c r="B6" s="7"/>
      <c r="C6" s="7"/>
      <c r="D6" s="7"/>
      <c r="E6" s="7"/>
      <c r="F6" s="21" t="s">
        <v>15</v>
      </c>
      <c r="G6" s="6" t="s">
        <v>11</v>
      </c>
      <c r="H6" s="6">
        <v>1</v>
      </c>
      <c r="I6" s="12" t="s">
        <v>13</v>
      </c>
      <c r="J6" s="59"/>
      <c r="K6" s="51"/>
      <c r="L6" s="77" t="str">
        <f>IF(OR(A6="",A6="total élève"),"",IFERROR(VLOOKUP(K9,'Liste créances'!F:L,7,0),"abs"))</f>
        <v/>
      </c>
      <c r="M6" s="51"/>
      <c r="N6" s="50"/>
      <c r="O6" s="60"/>
    </row>
    <row r="7" spans="1:15" ht="15" thickBot="1">
      <c r="A7" s="17" t="s">
        <v>16</v>
      </c>
      <c r="B7" s="14"/>
      <c r="C7" s="14"/>
      <c r="D7" s="14"/>
      <c r="E7" s="14"/>
      <c r="F7" s="22"/>
      <c r="G7" s="15"/>
      <c r="H7" s="16">
        <v>3</v>
      </c>
      <c r="I7" s="48" t="s">
        <v>17</v>
      </c>
      <c r="J7" s="61">
        <v>2</v>
      </c>
      <c r="K7" s="52" t="s">
        <v>9</v>
      </c>
      <c r="L7" s="78" t="str">
        <f>IF(OR(A7="",A7="total élève"),"",IFERROR(VLOOKUP(K10,'Liste créances'!F:L,7,0),"abs"))</f>
        <v/>
      </c>
      <c r="M7" s="52"/>
      <c r="N7" s="50">
        <f>IF(A4="","",IF(ISBLANK(VLOOKUP(K7,'Liste créances'!F:L,7,FALSE)),"",VLOOKUP(K7,'Liste créances'!F:L,7,FALSE)))</f>
        <v>2</v>
      </c>
      <c r="O7" s="60">
        <v>-2</v>
      </c>
    </row>
    <row r="8" spans="1:15" ht="15" thickBot="1">
      <c r="A8" s="5" t="s">
        <v>18</v>
      </c>
      <c r="B8" s="6" t="s">
        <v>19</v>
      </c>
      <c r="C8" s="6">
        <v>6964</v>
      </c>
      <c r="D8" s="6" t="s">
        <v>11</v>
      </c>
      <c r="E8" s="7"/>
      <c r="F8" s="21" t="s">
        <v>12</v>
      </c>
      <c r="G8" s="6" t="s">
        <v>11</v>
      </c>
      <c r="H8" s="6">
        <v>1</v>
      </c>
      <c r="I8" s="12" t="s">
        <v>13</v>
      </c>
      <c r="J8" s="59"/>
      <c r="K8" s="51"/>
      <c r="L8" s="50">
        <f>IF(OR(A8="",A8="total élève"),"",IFERROR(VLOOKUP(K11,'Liste créances'!F:L,7,0),"abs"))</f>
        <v>2</v>
      </c>
      <c r="M8" s="51"/>
      <c r="N8" s="50" t="str">
        <f>IF(A5="","",IF(ISBLANK(VLOOKUP(K8,'Liste créances'!F:L,7,FALSE)),"",VLOOKUP(K8,'Liste créances'!F:L,7,FALSE)))</f>
        <v/>
      </c>
      <c r="O8" s="60" t="s">
        <v>84</v>
      </c>
    </row>
    <row r="9" spans="1:15" ht="15" thickBot="1">
      <c r="A9" s="7"/>
      <c r="B9" s="7"/>
      <c r="C9" s="7"/>
      <c r="D9" s="7"/>
      <c r="E9" s="7"/>
      <c r="F9" s="21" t="s">
        <v>14</v>
      </c>
      <c r="G9" s="6" t="s">
        <v>11</v>
      </c>
      <c r="H9" s="6">
        <v>1</v>
      </c>
      <c r="I9" s="12" t="s">
        <v>13</v>
      </c>
      <c r="J9" s="59"/>
      <c r="K9" s="51"/>
      <c r="L9" s="50" t="str">
        <f>IF(OR(A9="",A9="total élève"),"",IFERROR(VLOOKUP(K12,'Liste créances'!F:L,7,0),"abs"))</f>
        <v/>
      </c>
      <c r="M9" s="51"/>
      <c r="N9" s="50" t="str">
        <f>IF(A6="","",IF(ISBLANK(VLOOKUP(K9,'Liste créances'!F:L,7,FALSE)),"",VLOOKUP(K9,'Liste créances'!F:L,7,FALSE)))</f>
        <v/>
      </c>
      <c r="O9" s="60" t="s">
        <v>84</v>
      </c>
    </row>
    <row r="10" spans="1:15" ht="15" thickBot="1">
      <c r="A10" s="8"/>
      <c r="B10" s="7"/>
      <c r="C10" s="7"/>
      <c r="D10" s="7"/>
      <c r="E10" s="7"/>
      <c r="F10" s="21" t="s">
        <v>15</v>
      </c>
      <c r="G10" s="6" t="s">
        <v>11</v>
      </c>
      <c r="H10" s="6">
        <v>1</v>
      </c>
      <c r="I10" s="12" t="s">
        <v>13</v>
      </c>
      <c r="J10" s="59"/>
      <c r="K10" s="51"/>
      <c r="L10" s="50" t="str">
        <f>IF(OR(A10="",A10="total élève"),"",IFERROR(VLOOKUP(K13,'Liste créances'!F:L,7,0),"abs"))</f>
        <v/>
      </c>
      <c r="M10" s="51"/>
      <c r="N10" s="50"/>
      <c r="O10" s="60"/>
    </row>
    <row r="11" spans="1:15" ht="15" thickBot="1">
      <c r="A11" s="17" t="s">
        <v>16</v>
      </c>
      <c r="B11" s="14"/>
      <c r="C11" s="14"/>
      <c r="D11" s="14"/>
      <c r="E11" s="14"/>
      <c r="F11" s="22"/>
      <c r="G11" s="15"/>
      <c r="H11" s="16">
        <v>3</v>
      </c>
      <c r="I11" s="48" t="s">
        <v>17</v>
      </c>
      <c r="J11" s="61">
        <v>2</v>
      </c>
      <c r="K11" s="52" t="s">
        <v>18</v>
      </c>
      <c r="L11" s="79" t="str">
        <f>IF(OR(A11="",A11="total élève"),"",IFERROR(VLOOKUP(K14,'Liste créances'!F:L,7,0),"abs"))</f>
        <v/>
      </c>
      <c r="M11" s="52"/>
      <c r="N11" s="50">
        <f>IF(A8="","",IF(ISBLANK(VLOOKUP(K11,'Liste créances'!F:L,7,FALSE)),"",VLOOKUP(K11,'Liste créances'!F:L,7,FALSE)))</f>
        <v>2</v>
      </c>
      <c r="O11" s="60">
        <v>-2</v>
      </c>
    </row>
    <row r="12" spans="1:15" ht="15" thickBot="1">
      <c r="A12" s="10" t="s">
        <v>20</v>
      </c>
      <c r="B12" s="6" t="s">
        <v>21</v>
      </c>
      <c r="C12" s="6">
        <v>7657</v>
      </c>
      <c r="D12" s="6" t="s">
        <v>22</v>
      </c>
      <c r="E12" s="7"/>
      <c r="F12" s="21" t="s">
        <v>15</v>
      </c>
      <c r="G12" s="6" t="s">
        <v>22</v>
      </c>
      <c r="H12" s="6">
        <v>1</v>
      </c>
      <c r="I12" s="12" t="s">
        <v>13</v>
      </c>
      <c r="J12" s="59"/>
      <c r="K12" s="51"/>
      <c r="L12" s="50" t="str">
        <f>IF(OR(A12="",A12="total élève"),"",IFERROR(VLOOKUP(K15,'Liste créances'!F:L,7,0),"abs"))</f>
        <v>abs</v>
      </c>
      <c r="M12" s="51"/>
      <c r="N12" s="50" t="str">
        <f>IF(A9="","",IF(ISBLANK(VLOOKUP(K12,'Liste créances'!F:L,7,FALSE)),"",VLOOKUP(K12,'Liste créances'!F:L,7,FALSE)))</f>
        <v/>
      </c>
      <c r="O12" s="60" t="s">
        <v>84</v>
      </c>
    </row>
    <row r="13" spans="1:15" ht="15" thickBot="1">
      <c r="A13" s="13" t="s">
        <v>16</v>
      </c>
      <c r="B13" s="14"/>
      <c r="C13" s="14"/>
      <c r="D13" s="14"/>
      <c r="E13" s="14"/>
      <c r="F13" s="22"/>
      <c r="G13" s="15"/>
      <c r="H13" s="16">
        <v>1</v>
      </c>
      <c r="I13" s="48" t="s">
        <v>13</v>
      </c>
      <c r="J13" s="61">
        <v>2</v>
      </c>
      <c r="K13" s="52" t="s">
        <v>20</v>
      </c>
      <c r="L13" s="75" t="str">
        <f>IF(OR(A13="",A13="total élève"),"",IFERROR(VLOOKUP(K16,'Liste créances'!F:L,7,0),"abs"))</f>
        <v/>
      </c>
      <c r="M13" s="52"/>
      <c r="N13" s="50" t="str">
        <f>IF(A10="","",IF(ISBLANK(VLOOKUP(K13,'Liste créances'!F:L,7,FALSE)),"",VLOOKUP(K13,'Liste créances'!F:L,7,FALSE)))</f>
        <v/>
      </c>
      <c r="O13" s="60">
        <v>-2</v>
      </c>
    </row>
    <row r="14" spans="1:15" ht="15" thickBot="1">
      <c r="A14" s="10" t="s">
        <v>23</v>
      </c>
      <c r="B14" s="6" t="s">
        <v>10</v>
      </c>
      <c r="C14" s="6">
        <v>6300</v>
      </c>
      <c r="D14" s="6" t="s">
        <v>24</v>
      </c>
      <c r="E14" s="7"/>
      <c r="F14" s="21" t="s">
        <v>12</v>
      </c>
      <c r="G14" s="6" t="s">
        <v>24</v>
      </c>
      <c r="H14" s="6">
        <v>1</v>
      </c>
      <c r="I14" s="12" t="s">
        <v>13</v>
      </c>
      <c r="J14" s="59"/>
      <c r="K14" s="51"/>
      <c r="L14" s="50">
        <f>IF(OR(A14="",A14="total élève"),"",IFERROR(VLOOKUP(K17,'Liste créances'!F:L,7,0),"abs"))</f>
        <v>2</v>
      </c>
      <c r="M14" s="51"/>
      <c r="N14" s="50"/>
      <c r="O14" s="60"/>
    </row>
    <row r="15" spans="1:15" ht="15" thickBot="1">
      <c r="A15" s="8"/>
      <c r="B15" s="7"/>
      <c r="C15" s="7"/>
      <c r="D15" s="7"/>
      <c r="E15" s="7"/>
      <c r="F15" s="21" t="s">
        <v>14</v>
      </c>
      <c r="G15" s="6" t="s">
        <v>24</v>
      </c>
      <c r="H15" s="6">
        <v>1</v>
      </c>
      <c r="I15" s="12" t="s">
        <v>13</v>
      </c>
      <c r="J15" s="59"/>
      <c r="K15" s="51"/>
      <c r="L15" s="50" t="str">
        <f>IF(OR(A15="",A15="total élève"),"",IFERROR(VLOOKUP(K18,'Liste créances'!F:L,7,0),"abs"))</f>
        <v/>
      </c>
      <c r="M15" s="51"/>
      <c r="N15" s="50"/>
      <c r="O15" s="60"/>
    </row>
    <row r="16" spans="1:15" ht="15" thickBot="1">
      <c r="A16" s="7"/>
      <c r="B16" s="7"/>
      <c r="C16" s="7"/>
      <c r="D16" s="7"/>
      <c r="E16" s="7"/>
      <c r="F16" s="21" t="s">
        <v>15</v>
      </c>
      <c r="G16" s="6" t="s">
        <v>24</v>
      </c>
      <c r="H16" s="6">
        <v>1</v>
      </c>
      <c r="I16" s="12" t="s">
        <v>13</v>
      </c>
      <c r="J16" s="59"/>
      <c r="K16" s="51"/>
      <c r="L16" s="50" t="str">
        <f>IF(OR(A16="",A16="total élève"),"",IFERROR(VLOOKUP(K19,'Liste créances'!F:L,7,0),"abs"))</f>
        <v/>
      </c>
      <c r="M16" s="51"/>
      <c r="N16" s="50"/>
      <c r="O16" s="60"/>
    </row>
    <row r="17" spans="1:15" ht="15" thickBot="1">
      <c r="A17" s="13" t="s">
        <v>16</v>
      </c>
      <c r="B17" s="14"/>
      <c r="C17" s="14"/>
      <c r="D17" s="14"/>
      <c r="E17" s="14"/>
      <c r="F17" s="22"/>
      <c r="G17" s="15"/>
      <c r="H17" s="16">
        <v>3</v>
      </c>
      <c r="I17" s="48" t="s">
        <v>17</v>
      </c>
      <c r="J17" s="61">
        <v>2</v>
      </c>
      <c r="K17" s="52" t="s">
        <v>23</v>
      </c>
      <c r="L17" s="75" t="str">
        <f>IF(OR(A17="",A17="total élève"),"",IFERROR(VLOOKUP(K20,'Liste créances'!F:L,7,0),"abs"))</f>
        <v/>
      </c>
      <c r="M17" s="52"/>
      <c r="N17" s="50">
        <f>IF(A14="","",IF(ISBLANK(VLOOKUP(K17,'Liste créances'!F:L,7,FALSE)),"",VLOOKUP(K17,'Liste créances'!F:L,7,FALSE)))</f>
        <v>2</v>
      </c>
      <c r="O17" s="60">
        <v>-2</v>
      </c>
    </row>
    <row r="18" spans="1:15" ht="15" thickBot="1">
      <c r="A18" s="10" t="s">
        <v>25</v>
      </c>
      <c r="B18" s="6" t="s">
        <v>26</v>
      </c>
      <c r="C18" s="6">
        <v>6302</v>
      </c>
      <c r="D18" s="6" t="s">
        <v>27</v>
      </c>
      <c r="E18" s="7"/>
      <c r="F18" s="21" t="s">
        <v>15</v>
      </c>
      <c r="G18" s="6" t="s">
        <v>27</v>
      </c>
      <c r="H18" s="6">
        <v>1</v>
      </c>
      <c r="I18" s="12" t="s">
        <v>13</v>
      </c>
      <c r="J18" s="59"/>
      <c r="K18" s="51"/>
      <c r="L18" s="50" t="str">
        <f>IF(OR(A18="",A18="total élève"),"",IFERROR(VLOOKUP(K21,'Liste créances'!F:L,7,0),"abs"))</f>
        <v>abs</v>
      </c>
      <c r="M18" s="51"/>
      <c r="N18" s="50" t="str">
        <f>IF(A15="","",IF(ISBLANK(VLOOKUP(K18,'Liste créances'!F:L,7,FALSE)),"",VLOOKUP(K18,'Liste créances'!F:L,7,FALSE)))</f>
        <v/>
      </c>
      <c r="O18" s="60" t="s">
        <v>84</v>
      </c>
    </row>
    <row r="19" spans="1:15" ht="15" thickBot="1">
      <c r="A19" s="13" t="s">
        <v>16</v>
      </c>
      <c r="B19" s="14"/>
      <c r="C19" s="14"/>
      <c r="D19" s="14"/>
      <c r="E19" s="14"/>
      <c r="F19" s="22"/>
      <c r="G19" s="15"/>
      <c r="H19" s="16">
        <v>1</v>
      </c>
      <c r="I19" s="48" t="s">
        <v>13</v>
      </c>
      <c r="J19" s="61">
        <v>2</v>
      </c>
      <c r="K19" s="52" t="s">
        <v>25</v>
      </c>
      <c r="L19" s="75" t="str">
        <f>IF(OR(A19="",A19="total élève"),"",IFERROR(VLOOKUP(K22,'Liste créances'!F:L,7,0),"abs"))</f>
        <v/>
      </c>
      <c r="M19" s="52"/>
      <c r="N19" s="50" t="str">
        <f>IF(A16="","",IF(ISBLANK(VLOOKUP(K19,'Liste créances'!F:L,7,FALSE)),"",VLOOKUP(K19,'Liste créances'!F:L,7,FALSE)))</f>
        <v/>
      </c>
      <c r="O19" s="60">
        <v>-2</v>
      </c>
    </row>
    <row r="20" spans="1:15" ht="15" thickBot="1">
      <c r="A20" s="10" t="s">
        <v>28</v>
      </c>
      <c r="B20" s="6" t="s">
        <v>29</v>
      </c>
      <c r="C20" s="6">
        <v>7369</v>
      </c>
      <c r="D20" s="6" t="s">
        <v>11</v>
      </c>
      <c r="E20" s="7"/>
      <c r="F20" s="21" t="s">
        <v>12</v>
      </c>
      <c r="G20" s="6" t="s">
        <v>11</v>
      </c>
      <c r="H20" s="6">
        <v>1</v>
      </c>
      <c r="I20" s="12" t="s">
        <v>13</v>
      </c>
      <c r="J20" s="59"/>
      <c r="K20" s="51"/>
      <c r="L20" s="50">
        <f>IF(OR(A20="",A20="total élève"),"",IFERROR(VLOOKUP(K23,'Liste créances'!F:L,7,0),"abs"))</f>
        <v>2</v>
      </c>
      <c r="M20" s="51"/>
      <c r="N20" s="50"/>
      <c r="O20" s="60"/>
    </row>
    <row r="21" spans="1:15" ht="15" thickBot="1">
      <c r="A21" s="8"/>
      <c r="B21" s="7"/>
      <c r="C21" s="7"/>
      <c r="D21" s="7"/>
      <c r="E21" s="7"/>
      <c r="F21" s="21" t="s">
        <v>14</v>
      </c>
      <c r="G21" s="6" t="s">
        <v>11</v>
      </c>
      <c r="H21" s="6">
        <v>1</v>
      </c>
      <c r="I21" s="12" t="s">
        <v>13</v>
      </c>
      <c r="J21" s="59"/>
      <c r="K21" s="51"/>
      <c r="L21" s="50" t="str">
        <f>IF(OR(A21="",A21="total élève"),"",IFERROR(VLOOKUP(K24,'Liste créances'!F:L,7,0),"abs"))</f>
        <v/>
      </c>
      <c r="M21" s="51"/>
      <c r="N21" s="50"/>
      <c r="O21" s="60"/>
    </row>
    <row r="22" spans="1:15" ht="15" thickBot="1">
      <c r="A22" s="7"/>
      <c r="B22" s="7"/>
      <c r="C22" s="7"/>
      <c r="D22" s="7"/>
      <c r="E22" s="7"/>
      <c r="F22" s="21" t="s">
        <v>15</v>
      </c>
      <c r="G22" s="6" t="s">
        <v>11</v>
      </c>
      <c r="H22" s="6">
        <v>1</v>
      </c>
      <c r="I22" s="12" t="s">
        <v>13</v>
      </c>
      <c r="J22" s="59"/>
      <c r="K22" s="51"/>
      <c r="L22" s="50" t="str">
        <f>IF(OR(A22="",A22="total élève"),"",IFERROR(VLOOKUP(K25,'Liste créances'!F:L,7,0),"abs"))</f>
        <v/>
      </c>
      <c r="M22" s="51"/>
      <c r="N22" s="50"/>
      <c r="O22" s="60"/>
    </row>
    <row r="23" spans="1:15" ht="15" thickBot="1">
      <c r="A23" s="17" t="s">
        <v>16</v>
      </c>
      <c r="B23" s="14"/>
      <c r="C23" s="14"/>
      <c r="D23" s="14"/>
      <c r="E23" s="14"/>
      <c r="F23" s="22"/>
      <c r="G23" s="15"/>
      <c r="H23" s="16">
        <v>3</v>
      </c>
      <c r="I23" s="48" t="s">
        <v>17</v>
      </c>
      <c r="J23" s="61">
        <v>2</v>
      </c>
      <c r="K23" s="52" t="s">
        <v>28</v>
      </c>
      <c r="L23" s="75" t="str">
        <f>IF(OR(A23="",A23="total élève"),"",IFERROR(VLOOKUP(K26,'Liste créances'!F:L,7,0),"abs"))</f>
        <v/>
      </c>
      <c r="M23" s="52"/>
      <c r="N23" s="50">
        <f>IF(A20="","",IF(ISBLANK(VLOOKUP(K23,'Liste créances'!F:L,7,FALSE)),"",VLOOKUP(K23,'Liste créances'!F:L,7,FALSE)))</f>
        <v>2</v>
      </c>
      <c r="O23" s="60">
        <v>-2</v>
      </c>
    </row>
    <row r="24" spans="1:15" ht="15" thickBot="1">
      <c r="A24" s="5" t="s">
        <v>30</v>
      </c>
      <c r="B24" s="6" t="s">
        <v>31</v>
      </c>
      <c r="C24" s="6">
        <v>6592</v>
      </c>
      <c r="D24" s="6" t="s">
        <v>27</v>
      </c>
      <c r="E24" s="7"/>
      <c r="F24" s="21" t="s">
        <v>15</v>
      </c>
      <c r="G24" s="6" t="s">
        <v>27</v>
      </c>
      <c r="H24" s="6">
        <v>1</v>
      </c>
      <c r="I24" s="12" t="s">
        <v>13</v>
      </c>
      <c r="J24" s="59"/>
      <c r="K24" s="51"/>
      <c r="L24" s="50" t="str">
        <f>IF(OR(A24="",A24="total élève"),"",IFERROR(VLOOKUP(K27,'Liste créances'!F:L,7,0),"abs"))</f>
        <v>abs</v>
      </c>
      <c r="M24" s="51"/>
      <c r="N24" s="50" t="str">
        <f>IF(A21="","",IF(ISBLANK(VLOOKUP(K24,'Liste créances'!F:L,7,FALSE)),"",VLOOKUP(K24,'Liste créances'!F:L,7,FALSE)))</f>
        <v/>
      </c>
      <c r="O24" s="60" t="s">
        <v>84</v>
      </c>
    </row>
    <row r="25" spans="1:15" ht="15" thickBot="1">
      <c r="A25" s="17" t="s">
        <v>16</v>
      </c>
      <c r="B25" s="14"/>
      <c r="C25" s="14"/>
      <c r="D25" s="14"/>
      <c r="E25" s="14"/>
      <c r="F25" s="22"/>
      <c r="G25" s="15"/>
      <c r="H25" s="16">
        <v>1</v>
      </c>
      <c r="I25" s="48" t="s">
        <v>13</v>
      </c>
      <c r="J25" s="61">
        <v>2</v>
      </c>
      <c r="K25" s="52" t="s">
        <v>30</v>
      </c>
      <c r="L25" s="75" t="str">
        <f>IF(OR(A25="",A25="total élève"),"",IFERROR(VLOOKUP(K28,'Liste créances'!F:L,7,0),"abs"))</f>
        <v/>
      </c>
      <c r="M25" s="52"/>
      <c r="N25" s="50"/>
      <c r="O25" s="60">
        <v>-2</v>
      </c>
    </row>
    <row r="26" spans="1:15" ht="15" thickBot="1">
      <c r="A26" s="5" t="s">
        <v>32</v>
      </c>
      <c r="B26" s="6" t="s">
        <v>29</v>
      </c>
      <c r="C26" s="6">
        <v>7371</v>
      </c>
      <c r="D26" s="6" t="s">
        <v>11</v>
      </c>
      <c r="E26" s="7"/>
      <c r="F26" s="21" t="s">
        <v>12</v>
      </c>
      <c r="G26" s="6" t="s">
        <v>11</v>
      </c>
      <c r="H26" s="6">
        <v>1</v>
      </c>
      <c r="I26" s="12" t="s">
        <v>13</v>
      </c>
      <c r="J26" s="59"/>
      <c r="K26" s="51"/>
      <c r="L26" s="50">
        <f>IF(OR(A26="",A26="total élève"),"",IFERROR(VLOOKUP(K29,'Liste créances'!F:L,7,0),"abs"))</f>
        <v>2</v>
      </c>
      <c r="M26" s="51"/>
      <c r="N26" s="50"/>
      <c r="O26" s="60"/>
    </row>
    <row r="27" spans="1:15" ht="15" thickBot="1">
      <c r="A27" s="7"/>
      <c r="B27" s="7"/>
      <c r="C27" s="7"/>
      <c r="D27" s="7"/>
      <c r="E27" s="7"/>
      <c r="F27" s="21" t="s">
        <v>14</v>
      </c>
      <c r="G27" s="6" t="s">
        <v>11</v>
      </c>
      <c r="H27" s="6">
        <v>1</v>
      </c>
      <c r="I27" s="12" t="s">
        <v>13</v>
      </c>
      <c r="J27" s="59"/>
      <c r="K27" s="51"/>
      <c r="L27" s="50" t="str">
        <f>IF(OR(A27="",A27="total élève"),"",IFERROR(VLOOKUP(K30,'Liste créances'!F:L,7,0),"abs"))</f>
        <v/>
      </c>
      <c r="M27" s="51"/>
      <c r="N27" s="50"/>
      <c r="O27" s="60"/>
    </row>
    <row r="28" spans="1:15" ht="15" thickBot="1">
      <c r="A28" s="8"/>
      <c r="B28" s="7"/>
      <c r="C28" s="7"/>
      <c r="D28" s="7"/>
      <c r="E28" s="7"/>
      <c r="F28" s="21" t="s">
        <v>15</v>
      </c>
      <c r="G28" s="6" t="s">
        <v>11</v>
      </c>
      <c r="H28" s="6">
        <v>1</v>
      </c>
      <c r="I28" s="12" t="s">
        <v>13</v>
      </c>
      <c r="J28" s="59"/>
      <c r="K28" s="51"/>
      <c r="L28" s="50" t="str">
        <f>IF(OR(A28="",A28="total élève"),"",IFERROR(VLOOKUP(K31,'Liste créances'!F:L,7,0),"abs"))</f>
        <v/>
      </c>
      <c r="M28" s="51"/>
      <c r="N28" s="50"/>
      <c r="O28" s="60"/>
    </row>
    <row r="29" spans="1:15" ht="15" thickBot="1">
      <c r="A29" s="17" t="s">
        <v>16</v>
      </c>
      <c r="B29" s="14"/>
      <c r="C29" s="14"/>
      <c r="D29" s="14"/>
      <c r="E29" s="14"/>
      <c r="F29" s="22"/>
      <c r="G29" s="15"/>
      <c r="H29" s="16">
        <v>3</v>
      </c>
      <c r="I29" s="48" t="s">
        <v>17</v>
      </c>
      <c r="J29" s="61">
        <v>2</v>
      </c>
      <c r="K29" s="52" t="s">
        <v>32</v>
      </c>
      <c r="L29" s="75" t="str">
        <f>IF(OR(A29="",A29="total élève"),"",IFERROR(VLOOKUP(K32,'Liste créances'!F:L,7,0),"abs"))</f>
        <v/>
      </c>
      <c r="M29" s="52"/>
      <c r="N29" s="50">
        <f>IF(A26="","",IF(ISBLANK(VLOOKUP(K29,'Liste créances'!F:L,7,FALSE)),"",VLOOKUP(K29,'Liste créances'!F:L,7,FALSE)))</f>
        <v>2</v>
      </c>
      <c r="O29" s="60">
        <v>-2</v>
      </c>
    </row>
    <row r="30" spans="1:15" ht="15" thickBot="1">
      <c r="A30" s="5" t="s">
        <v>33</v>
      </c>
      <c r="B30" s="6" t="s">
        <v>29</v>
      </c>
      <c r="C30" s="6">
        <v>7373</v>
      </c>
      <c r="D30" s="6" t="s">
        <v>11</v>
      </c>
      <c r="E30" s="7"/>
      <c r="F30" s="21" t="s">
        <v>12</v>
      </c>
      <c r="G30" s="6" t="s">
        <v>11</v>
      </c>
      <c r="H30" s="6">
        <v>1</v>
      </c>
      <c r="I30" s="12" t="s">
        <v>13</v>
      </c>
      <c r="J30" s="59"/>
      <c r="K30" s="51"/>
      <c r="L30" s="50" t="str">
        <f>IF(OR(A30="",A30="total élève"),"",IFERROR(VLOOKUP(K33,'Liste créances'!F:L,7,0),"abs"))</f>
        <v>abs</v>
      </c>
      <c r="M30" s="51"/>
      <c r="N30" s="50" t="str">
        <f>IF(A27="","",IF(ISBLANK(VLOOKUP(K30,'Liste créances'!F:L,7,FALSE)),"",VLOOKUP(K30,'Liste créances'!F:L,7,FALSE)))</f>
        <v/>
      </c>
      <c r="O30" s="60" t="s">
        <v>84</v>
      </c>
    </row>
    <row r="31" spans="1:15" ht="15" thickBot="1">
      <c r="A31" s="8"/>
      <c r="B31" s="7"/>
      <c r="C31" s="7"/>
      <c r="D31" s="7"/>
      <c r="E31" s="7"/>
      <c r="F31" s="21" t="s">
        <v>14</v>
      </c>
      <c r="G31" s="6" t="s">
        <v>11</v>
      </c>
      <c r="H31" s="6">
        <v>1</v>
      </c>
      <c r="I31" s="12" t="s">
        <v>13</v>
      </c>
      <c r="J31" s="59"/>
      <c r="K31" s="51"/>
      <c r="L31" s="50" t="str">
        <f>IF(OR(A31="",A31="total élève"),"",IFERROR(VLOOKUP(K34,'Liste créances'!F:L,7,0),"abs"))</f>
        <v/>
      </c>
      <c r="M31" s="51"/>
      <c r="N31" s="50" t="str">
        <f>IF(A28="","",IF(ISBLANK(VLOOKUP(K31,'Liste créances'!F:L,7,FALSE)),"",VLOOKUP(K31,'Liste créances'!F:L,7,FALSE)))</f>
        <v/>
      </c>
      <c r="O31" s="60" t="s">
        <v>84</v>
      </c>
    </row>
    <row r="32" spans="1:15" ht="15" thickBot="1">
      <c r="A32" s="11"/>
      <c r="B32" s="9"/>
      <c r="C32" s="7"/>
      <c r="D32" s="7"/>
      <c r="E32" s="7"/>
      <c r="F32" s="21" t="s">
        <v>15</v>
      </c>
      <c r="G32" s="6" t="s">
        <v>11</v>
      </c>
      <c r="H32" s="6">
        <v>1</v>
      </c>
      <c r="I32" s="12" t="s">
        <v>13</v>
      </c>
      <c r="J32" s="59"/>
      <c r="K32" s="51"/>
      <c r="L32" s="50" t="str">
        <f>IF(OR(A32="",A32="total élève"),"",IFERROR(VLOOKUP(K35,'Liste créances'!F:L,7,0),"abs"))</f>
        <v/>
      </c>
      <c r="M32" s="51"/>
      <c r="N32" s="50"/>
      <c r="O32" s="60"/>
    </row>
    <row r="33" spans="1:15" ht="15" thickBot="1">
      <c r="A33" s="13" t="s">
        <v>16</v>
      </c>
      <c r="B33" s="14"/>
      <c r="C33" s="14"/>
      <c r="D33" s="14"/>
      <c r="E33" s="14"/>
      <c r="F33" s="22"/>
      <c r="G33" s="15"/>
      <c r="H33" s="16">
        <v>3</v>
      </c>
      <c r="I33" s="48" t="s">
        <v>17</v>
      </c>
      <c r="J33" s="61">
        <v>0</v>
      </c>
      <c r="K33" s="53" t="s">
        <v>33</v>
      </c>
      <c r="L33" s="76" t="str">
        <f>IF(OR(A33="",A33="total élève"),"",IFERROR(VLOOKUP(K36,'Liste créances'!F:L,7,0),"abs"))</f>
        <v/>
      </c>
      <c r="M33" s="53"/>
      <c r="N33" s="54"/>
      <c r="O33" s="62" t="s">
        <v>88</v>
      </c>
    </row>
    <row r="34" spans="1:15" ht="15" thickBot="1">
      <c r="A34" s="10" t="s">
        <v>34</v>
      </c>
      <c r="B34" s="6" t="s">
        <v>35</v>
      </c>
      <c r="C34" s="6">
        <v>6970</v>
      </c>
      <c r="D34" s="6" t="s">
        <v>24</v>
      </c>
      <c r="E34" s="7"/>
      <c r="F34" s="21" t="s">
        <v>12</v>
      </c>
      <c r="G34" s="6" t="s">
        <v>24</v>
      </c>
      <c r="H34" s="6">
        <v>1</v>
      </c>
      <c r="I34" s="12" t="s">
        <v>13</v>
      </c>
      <c r="J34" s="59"/>
      <c r="K34" s="51"/>
      <c r="L34" s="50">
        <f>IF(OR(A34="",A34="total élève"),"",IFERROR(VLOOKUP(K37,'Liste créances'!F:L,7,0),"abs"))</f>
        <v>2</v>
      </c>
      <c r="M34" s="51"/>
      <c r="N34" s="50" t="str">
        <f>IF(A31="","",IF(ISBLANK(VLOOKUP(K34,'Liste créances'!F:L,7,FALSE)),"",VLOOKUP(K34,'Liste créances'!F:L,7,FALSE)))</f>
        <v/>
      </c>
      <c r="O34" s="60" t="s">
        <v>84</v>
      </c>
    </row>
    <row r="35" spans="1:15" ht="15" thickBot="1">
      <c r="A35" s="8"/>
      <c r="B35" s="7"/>
      <c r="C35" s="7"/>
      <c r="D35" s="7"/>
      <c r="E35" s="7"/>
      <c r="F35" s="21" t="s">
        <v>14</v>
      </c>
      <c r="G35" s="6" t="s">
        <v>24</v>
      </c>
      <c r="H35" s="6">
        <v>1</v>
      </c>
      <c r="I35" s="12" t="s">
        <v>13</v>
      </c>
      <c r="J35" s="59"/>
      <c r="K35" s="51"/>
      <c r="L35" s="50" t="str">
        <f>IF(OR(A35="",A35="total élève"),"",IFERROR(VLOOKUP(K38,'Liste créances'!F:L,7,0),"abs"))</f>
        <v/>
      </c>
      <c r="M35" s="51"/>
      <c r="N35" s="50" t="str">
        <f>IF(A32="","",IF(ISBLANK(VLOOKUP(K35,'Liste créances'!F:L,7,FALSE)),"",VLOOKUP(K35,'Liste créances'!F:L,7,FALSE)))</f>
        <v/>
      </c>
      <c r="O35" s="60" t="s">
        <v>84</v>
      </c>
    </row>
    <row r="36" spans="1:15" ht="15" thickBot="1">
      <c r="A36" s="7"/>
      <c r="B36" s="7"/>
      <c r="C36" s="7"/>
      <c r="D36" s="7"/>
      <c r="E36" s="7"/>
      <c r="F36" s="21" t="s">
        <v>15</v>
      </c>
      <c r="G36" s="6" t="s">
        <v>24</v>
      </c>
      <c r="H36" s="6">
        <v>1</v>
      </c>
      <c r="I36" s="12" t="s">
        <v>13</v>
      </c>
      <c r="J36" s="59"/>
      <c r="K36" s="51"/>
      <c r="L36" s="50" t="str">
        <f>IF(OR(A36="",A36="total élève"),"",IFERROR(VLOOKUP(K39,'Liste créances'!F:L,7,0),"abs"))</f>
        <v/>
      </c>
      <c r="M36" s="51"/>
      <c r="N36" s="50"/>
      <c r="O36" s="60"/>
    </row>
    <row r="37" spans="1:15" ht="15" thickBot="1">
      <c r="A37" s="13" t="s">
        <v>16</v>
      </c>
      <c r="B37" s="14"/>
      <c r="C37" s="14"/>
      <c r="D37" s="14"/>
      <c r="E37" s="14"/>
      <c r="F37" s="22"/>
      <c r="G37" s="15"/>
      <c r="H37" s="16">
        <v>3</v>
      </c>
      <c r="I37" s="48" t="s">
        <v>17</v>
      </c>
      <c r="J37" s="61">
        <v>2</v>
      </c>
      <c r="K37" s="52" t="s">
        <v>34</v>
      </c>
      <c r="L37" s="75" t="str">
        <f>IF(OR(A37="",A37="total élève"),"",IFERROR(VLOOKUP(K40,'Liste créances'!F:L,7,0),"abs"))</f>
        <v/>
      </c>
      <c r="M37" s="52"/>
      <c r="N37" s="50">
        <f>IF(A34="","",IF(ISBLANK(VLOOKUP(K37,'Liste créances'!F:L,7,FALSE)),"",VLOOKUP(K37,'Liste créances'!F:L,7,FALSE)))</f>
        <v>2</v>
      </c>
      <c r="O37" s="60">
        <v>-2</v>
      </c>
    </row>
    <row r="38" spans="1:15" ht="15" thickBot="1">
      <c r="A38" s="10" t="s">
        <v>36</v>
      </c>
      <c r="B38" s="6" t="s">
        <v>37</v>
      </c>
      <c r="C38" s="6">
        <v>6972</v>
      </c>
      <c r="D38" s="6" t="s">
        <v>24</v>
      </c>
      <c r="E38" s="7"/>
      <c r="F38" s="21" t="s">
        <v>12</v>
      </c>
      <c r="G38" s="6" t="s">
        <v>24</v>
      </c>
      <c r="H38" s="6">
        <v>1</v>
      </c>
      <c r="I38" s="12" t="s">
        <v>13</v>
      </c>
      <c r="J38" s="59"/>
      <c r="K38" s="51"/>
      <c r="L38" s="50">
        <f>IF(OR(A38="",A38="total élève"),"",IFERROR(VLOOKUP(K41,'Liste créances'!F:L,7,0),"abs"))</f>
        <v>2</v>
      </c>
      <c r="M38" s="51"/>
      <c r="N38" s="50" t="str">
        <f>IF(A35="","",IF(ISBLANK(VLOOKUP(K38,'Liste créances'!F:L,7,FALSE)),"",VLOOKUP(K38,'Liste créances'!F:L,7,FALSE)))</f>
        <v/>
      </c>
      <c r="O38" s="60" t="s">
        <v>84</v>
      </c>
    </row>
    <row r="39" spans="1:15" ht="15" thickBot="1">
      <c r="A39" s="8"/>
      <c r="B39" s="7"/>
      <c r="C39" s="7"/>
      <c r="D39" s="7"/>
      <c r="E39" s="7"/>
      <c r="F39" s="21" t="s">
        <v>14</v>
      </c>
      <c r="G39" s="6" t="s">
        <v>24</v>
      </c>
      <c r="H39" s="6">
        <v>1</v>
      </c>
      <c r="I39" s="12" t="s">
        <v>13</v>
      </c>
      <c r="J39" s="59"/>
      <c r="K39" s="51"/>
      <c r="L39" s="50" t="str">
        <f>IF(OR(A39="",A39="total élève"),"",IFERROR(VLOOKUP(K42,'Liste créances'!F:L,7,0),"abs"))</f>
        <v/>
      </c>
      <c r="M39" s="51"/>
      <c r="N39" s="50" t="str">
        <f>IF(A36="","",IF(ISBLANK(VLOOKUP(K39,'Liste créances'!F:L,7,FALSE)),"",VLOOKUP(K39,'Liste créances'!F:L,7,FALSE)))</f>
        <v/>
      </c>
      <c r="O39" s="60" t="s">
        <v>84</v>
      </c>
    </row>
    <row r="40" spans="1:15" ht="15" thickBot="1">
      <c r="A40" s="7"/>
      <c r="B40" s="7"/>
      <c r="C40" s="7"/>
      <c r="D40" s="7"/>
      <c r="E40" s="7"/>
      <c r="F40" s="21" t="s">
        <v>15</v>
      </c>
      <c r="G40" s="6" t="s">
        <v>24</v>
      </c>
      <c r="H40" s="6">
        <v>1</v>
      </c>
      <c r="I40" s="12" t="s">
        <v>13</v>
      </c>
      <c r="J40" s="59"/>
      <c r="K40" s="51"/>
      <c r="L40" s="50" t="str">
        <f>IF(OR(A40="",A40="total élève"),"",IFERROR(VLOOKUP(K43,'Liste créances'!F:L,7,0),"abs"))</f>
        <v/>
      </c>
      <c r="M40" s="51"/>
      <c r="N40" s="50"/>
      <c r="O40" s="60"/>
    </row>
    <row r="41" spans="1:15" ht="15" thickBot="1">
      <c r="A41" s="13" t="s">
        <v>16</v>
      </c>
      <c r="B41" s="14"/>
      <c r="C41" s="14"/>
      <c r="D41" s="14"/>
      <c r="E41" s="14"/>
      <c r="F41" s="22"/>
      <c r="G41" s="15"/>
      <c r="H41" s="16">
        <v>3</v>
      </c>
      <c r="I41" s="48" t="s">
        <v>17</v>
      </c>
      <c r="J41" s="61">
        <v>2</v>
      </c>
      <c r="K41" s="52" t="s">
        <v>36</v>
      </c>
      <c r="L41" s="75" t="str">
        <f>IF(OR(A41="",A41="total élève"),"",IFERROR(VLOOKUP(K44,'Liste créances'!F:L,7,0),"abs"))</f>
        <v/>
      </c>
      <c r="M41" s="52"/>
      <c r="N41" s="50">
        <f>IF(A38="","",IF(ISBLANK(VLOOKUP(K41,'Liste créances'!F:L,7,FALSE)),"",VLOOKUP(K41,'Liste créances'!F:L,7,FALSE)))</f>
        <v>2</v>
      </c>
      <c r="O41" s="60">
        <v>-2</v>
      </c>
    </row>
    <row r="42" spans="1:15" ht="15" thickBot="1">
      <c r="A42" s="5" t="s">
        <v>38</v>
      </c>
      <c r="B42" s="6" t="s">
        <v>39</v>
      </c>
      <c r="C42" s="6">
        <v>7381</v>
      </c>
      <c r="D42" s="6" t="s">
        <v>11</v>
      </c>
      <c r="E42" s="7"/>
      <c r="F42" s="21" t="s">
        <v>12</v>
      </c>
      <c r="G42" s="6" t="s">
        <v>11</v>
      </c>
      <c r="H42" s="6">
        <v>1</v>
      </c>
      <c r="I42" s="12" t="s">
        <v>13</v>
      </c>
      <c r="J42" s="59"/>
      <c r="K42" s="51"/>
      <c r="L42" s="50">
        <f>IF(OR(A42="",A42="total élève"),"",IFERROR(VLOOKUP(K45,'Liste créances'!F:L,7,0),"abs"))</f>
        <v>2</v>
      </c>
      <c r="M42" s="51"/>
      <c r="N42" s="50" t="str">
        <f>IF(A39="","",IF(ISBLANK(VLOOKUP(K42,'Liste créances'!F:L,7,FALSE)),"",VLOOKUP(K42,'Liste créances'!F:L,7,FALSE)))</f>
        <v/>
      </c>
      <c r="O42" s="60" t="s">
        <v>84</v>
      </c>
    </row>
    <row r="43" spans="1:15" ht="15" thickBot="1">
      <c r="A43" s="8"/>
      <c r="B43" s="7"/>
      <c r="C43" s="7"/>
      <c r="D43" s="7"/>
      <c r="E43" s="7"/>
      <c r="F43" s="21" t="s">
        <v>14</v>
      </c>
      <c r="G43" s="6" t="s">
        <v>11</v>
      </c>
      <c r="H43" s="6">
        <v>1</v>
      </c>
      <c r="I43" s="12" t="s">
        <v>13</v>
      </c>
      <c r="J43" s="59"/>
      <c r="K43" s="51"/>
      <c r="L43" s="50" t="str">
        <f>IF(OR(A43="",A43="total élève"),"",IFERROR(VLOOKUP(K46,'Liste créances'!F:L,7,0),"abs"))</f>
        <v/>
      </c>
      <c r="M43" s="51"/>
      <c r="N43" s="50" t="str">
        <f>IF(A40="","",IF(ISBLANK(VLOOKUP(K43,'Liste créances'!F:L,7,FALSE)),"",VLOOKUP(K43,'Liste créances'!F:L,7,FALSE)))</f>
        <v/>
      </c>
      <c r="O43" s="60" t="s">
        <v>84</v>
      </c>
    </row>
    <row r="44" spans="1:15" ht="15" thickBot="1">
      <c r="A44" s="8"/>
      <c r="B44" s="7"/>
      <c r="C44" s="7"/>
      <c r="D44" s="7"/>
      <c r="E44" s="7"/>
      <c r="F44" s="21" t="s">
        <v>15</v>
      </c>
      <c r="G44" s="6" t="s">
        <v>11</v>
      </c>
      <c r="H44" s="6">
        <v>1</v>
      </c>
      <c r="I44" s="12" t="s">
        <v>13</v>
      </c>
      <c r="J44" s="59"/>
      <c r="K44" s="51"/>
      <c r="L44" s="50" t="str">
        <f>IF(OR(A44="",A44="total élève"),"",IFERROR(VLOOKUP(K47,'Liste créances'!F:L,7,0),"abs"))</f>
        <v/>
      </c>
      <c r="M44" s="51"/>
      <c r="N44" s="50"/>
      <c r="O44" s="60"/>
    </row>
    <row r="45" spans="1:15" ht="15" thickBot="1">
      <c r="A45" s="17" t="s">
        <v>16</v>
      </c>
      <c r="B45" s="14"/>
      <c r="C45" s="14"/>
      <c r="D45" s="14"/>
      <c r="E45" s="14"/>
      <c r="F45" s="22"/>
      <c r="G45" s="15"/>
      <c r="H45" s="16">
        <v>3</v>
      </c>
      <c r="I45" s="48" t="s">
        <v>17</v>
      </c>
      <c r="J45" s="61">
        <v>2</v>
      </c>
      <c r="K45" s="52" t="s">
        <v>38</v>
      </c>
      <c r="L45" s="75" t="str">
        <f>IF(OR(A45="",A45="total élève"),"",IFERROR(VLOOKUP(K48,'Liste créances'!F:L,7,0),"abs"))</f>
        <v/>
      </c>
      <c r="M45" s="52"/>
      <c r="N45" s="50">
        <f>IF(A42="","",IF(ISBLANK(VLOOKUP(K45,'Liste créances'!F:L,7,FALSE)),"",VLOOKUP(K45,'Liste créances'!F:L,7,FALSE)))</f>
        <v>2</v>
      </c>
      <c r="O45" s="60">
        <v>-2</v>
      </c>
    </row>
    <row r="46" spans="1:15" ht="15" thickBot="1">
      <c r="A46" s="5" t="s">
        <v>40</v>
      </c>
      <c r="B46" s="6" t="s">
        <v>29</v>
      </c>
      <c r="C46" s="6">
        <v>7387</v>
      </c>
      <c r="D46" s="6" t="s">
        <v>24</v>
      </c>
      <c r="E46" s="7"/>
      <c r="F46" s="21" t="s">
        <v>41</v>
      </c>
      <c r="G46" s="6" t="s">
        <v>24</v>
      </c>
      <c r="H46" s="6">
        <v>8</v>
      </c>
      <c r="I46" s="12" t="s">
        <v>42</v>
      </c>
      <c r="J46" s="59"/>
      <c r="K46" s="51"/>
      <c r="L46" s="50" t="str">
        <f>IF(OR(A46="",A46="total élève"),"",IFERROR(VLOOKUP(K49,'Liste créances'!F:L,7,0),"abs"))</f>
        <v>abs</v>
      </c>
      <c r="M46" s="51"/>
      <c r="N46" s="50" t="str">
        <f>IF(A43="","",IF(ISBLANK(VLOOKUP(K46,'Liste créances'!F:L,7,FALSE)),"",VLOOKUP(K46,'Liste créances'!F:L,7,FALSE)))</f>
        <v/>
      </c>
      <c r="O46" s="60" t="s">
        <v>84</v>
      </c>
    </row>
    <row r="47" spans="1:15" ht="15" thickBot="1">
      <c r="A47" s="7"/>
      <c r="B47" s="7"/>
      <c r="C47" s="7"/>
      <c r="D47" s="7"/>
      <c r="E47" s="7"/>
      <c r="F47" s="21" t="s">
        <v>15</v>
      </c>
      <c r="G47" s="6" t="s">
        <v>24</v>
      </c>
      <c r="H47" s="6">
        <v>1</v>
      </c>
      <c r="I47" s="12" t="s">
        <v>13</v>
      </c>
      <c r="J47" s="59"/>
      <c r="K47" s="51"/>
      <c r="L47" s="50" t="str">
        <f>IF(OR(A47="",A47="total élève"),"",IFERROR(VLOOKUP(K50,'Liste créances'!F:L,7,0),"abs"))</f>
        <v/>
      </c>
      <c r="M47" s="51"/>
      <c r="N47" s="50" t="str">
        <f>IF(A44="","",IF(ISBLANK(VLOOKUP(K47,'Liste créances'!F:L,7,FALSE)),"",VLOOKUP(K47,'Liste créances'!F:L,7,FALSE)))</f>
        <v/>
      </c>
      <c r="O47" s="60" t="s">
        <v>84</v>
      </c>
    </row>
    <row r="48" spans="1:15" ht="15" thickBot="1">
      <c r="A48" s="13" t="s">
        <v>16</v>
      </c>
      <c r="B48" s="14"/>
      <c r="C48" s="14"/>
      <c r="D48" s="14"/>
      <c r="E48" s="14"/>
      <c r="F48" s="22"/>
      <c r="G48" s="15"/>
      <c r="H48" s="16">
        <v>9</v>
      </c>
      <c r="I48" s="48" t="s">
        <v>43</v>
      </c>
      <c r="J48" s="61">
        <v>0</v>
      </c>
      <c r="K48" s="53" t="s">
        <v>40</v>
      </c>
      <c r="L48" s="76" t="str">
        <f>IF(OR(A48="",A48="total élève"),"",IFERROR(VLOOKUP(K51,'Liste créances'!F:L,7,0),"abs"))</f>
        <v/>
      </c>
      <c r="M48" s="53"/>
      <c r="N48" s="54"/>
      <c r="O48" s="62" t="s">
        <v>88</v>
      </c>
    </row>
    <row r="49" spans="1:15" ht="15" thickBot="1">
      <c r="A49" s="10" t="s">
        <v>44</v>
      </c>
      <c r="B49" s="6" t="s">
        <v>26</v>
      </c>
      <c r="C49" s="6">
        <v>6246</v>
      </c>
      <c r="D49" s="6" t="s">
        <v>27</v>
      </c>
      <c r="E49" s="7"/>
      <c r="F49" s="21" t="s">
        <v>12</v>
      </c>
      <c r="G49" s="6" t="s">
        <v>24</v>
      </c>
      <c r="H49" s="6">
        <v>1</v>
      </c>
      <c r="I49" s="12" t="s">
        <v>13</v>
      </c>
      <c r="J49" s="59"/>
      <c r="K49" s="51"/>
      <c r="L49" s="50" t="str">
        <f>IF(OR(A49="",A49="total élève"),"",IFERROR(VLOOKUP(K52,'Liste créances'!F:L,7,0),"abs"))</f>
        <v>abs</v>
      </c>
      <c r="M49" s="51"/>
      <c r="N49" s="50"/>
      <c r="O49" s="60"/>
    </row>
    <row r="50" spans="1:15" ht="15" thickBot="1">
      <c r="A50" s="8"/>
      <c r="B50" s="7"/>
      <c r="C50" s="7"/>
      <c r="D50" s="7"/>
      <c r="E50" s="7"/>
      <c r="F50" s="21" t="s">
        <v>45</v>
      </c>
      <c r="G50" s="6" t="s">
        <v>24</v>
      </c>
      <c r="H50" s="6">
        <v>1</v>
      </c>
      <c r="I50" s="12" t="s">
        <v>13</v>
      </c>
      <c r="J50" s="59"/>
      <c r="K50" s="51"/>
      <c r="L50" s="50" t="str">
        <f>IF(OR(A50="",A50="total élève"),"",IFERROR(VLOOKUP(K53,'Liste créances'!F:L,7,0),"abs"))</f>
        <v/>
      </c>
      <c r="M50" s="51"/>
      <c r="N50" s="50" t="str">
        <f>IF(A47="","",IF(ISBLANK(VLOOKUP(K50,'Liste créances'!F:L,7,FALSE)),"",VLOOKUP(K50,'Liste créances'!F:L,7,FALSE)))</f>
        <v/>
      </c>
      <c r="O50" s="60" t="s">
        <v>84</v>
      </c>
    </row>
  </sheetData>
  <autoFilter ref="A3:O50" xr:uid="{748F15B9-2E02-4D3B-B660-0F4780C479A4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249BD-5096-4C52-8799-B16696AF7759}">
  <dimension ref="A1"/>
  <sheetViews>
    <sheetView workbookViewId="0">
      <selection activeCell="D27" sqref="D27"/>
    </sheetView>
  </sheetViews>
  <sheetFormatPr baseColWidth="10" defaultRowHeight="14.4"/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créances</vt:lpstr>
      <vt:lpstr>Liste RMO T2C2</vt:lpstr>
      <vt:lpstr>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gestion1</dc:creator>
  <cp:lastModifiedBy>Marie-Pierre Baudin</cp:lastModifiedBy>
  <dcterms:created xsi:type="dcterms:W3CDTF">2024-04-03T09:53:22Z</dcterms:created>
  <dcterms:modified xsi:type="dcterms:W3CDTF">2024-04-03T17:00:00Z</dcterms:modified>
</cp:coreProperties>
</file>