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0" yWindow="-20" windowWidth="10260" windowHeight="8120"/>
  </bookViews>
  <sheets>
    <sheet name="100" sheetId="5" r:id="rId1"/>
    <sheet name="101" sheetId="4" r:id="rId2"/>
    <sheet name="vente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5" i="2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11" i="4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11" i="5"/>
  <c r="G71" i="5" l="1"/>
  <c r="G72" i="5" s="1"/>
  <c r="G73" i="5" l="1"/>
  <c r="G71" i="4" l="1"/>
  <c r="G72" i="4" s="1"/>
  <c r="G73" i="4" s="1"/>
  <c r="A30" i="5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12" i="5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12" i="4" l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</calcChain>
</file>

<file path=xl/sharedStrings.xml><?xml version="1.0" encoding="utf-8"?>
<sst xmlns="http://schemas.openxmlformats.org/spreadsheetml/2006/main" count="378" uniqueCount="165">
  <si>
    <t>N°</t>
  </si>
  <si>
    <t>Age</t>
  </si>
  <si>
    <t>Désignation</t>
  </si>
  <si>
    <t>Marque</t>
  </si>
  <si>
    <t xml:space="preserve">sexe </t>
  </si>
  <si>
    <t>prix</t>
  </si>
  <si>
    <t>vendu</t>
  </si>
  <si>
    <t>8 ans</t>
  </si>
  <si>
    <t>pantacourts orange</t>
  </si>
  <si>
    <t>intersport</t>
  </si>
  <si>
    <t>M</t>
  </si>
  <si>
    <t xml:space="preserve">short bleu maine </t>
  </si>
  <si>
    <t>adidas</t>
  </si>
  <si>
    <t>6 ans</t>
  </si>
  <si>
    <t xml:space="preserve">short noir </t>
  </si>
  <si>
    <t>pantacourts bleu</t>
  </si>
  <si>
    <t>9-10 ans</t>
  </si>
  <si>
    <t>tee-shirt blanc</t>
  </si>
  <si>
    <t>7-8 ans</t>
  </si>
  <si>
    <t>tee-shirt orange</t>
  </si>
  <si>
    <t xml:space="preserve">tee-shirt gris </t>
  </si>
  <si>
    <t>espaces des marques</t>
  </si>
  <si>
    <t>10 ans</t>
  </si>
  <si>
    <t xml:space="preserve">polo </t>
  </si>
  <si>
    <t>débardeur</t>
  </si>
  <si>
    <t>désigual</t>
  </si>
  <si>
    <t>F</t>
  </si>
  <si>
    <t>tape à loeil</t>
  </si>
  <si>
    <t>débardeur blanc</t>
  </si>
  <si>
    <t xml:space="preserve">8 ans </t>
  </si>
  <si>
    <t>débardeur corail</t>
  </si>
  <si>
    <t>débardeur turquoise</t>
  </si>
  <si>
    <t>11-12 ans</t>
  </si>
  <si>
    <t>12 ans</t>
  </si>
  <si>
    <t>tee-shirt jaune</t>
  </si>
  <si>
    <t>tee-shirt turquoise</t>
  </si>
  <si>
    <t>tee-shirt kaki</t>
  </si>
  <si>
    <t>tee-shirt rose</t>
  </si>
  <si>
    <t>tee-shirt manches longues</t>
  </si>
  <si>
    <t xml:space="preserve">pantalon </t>
  </si>
  <si>
    <t>short</t>
  </si>
  <si>
    <t xml:space="preserve">jean </t>
  </si>
  <si>
    <t>11 ans</t>
  </si>
  <si>
    <t>short en jean</t>
  </si>
  <si>
    <t xml:space="preserve">12 ans </t>
  </si>
  <si>
    <t>écharpe</t>
  </si>
  <si>
    <t>Total Ventes</t>
  </si>
  <si>
    <t>Prélèvement asso (30%)</t>
  </si>
  <si>
    <t>maximum 60 articles déposés</t>
  </si>
  <si>
    <t>Total cliente</t>
  </si>
  <si>
    <t>Bourse aux vêtements - Accueil et Loisirs - St Fulgent</t>
  </si>
  <si>
    <t>Nom</t>
  </si>
  <si>
    <t>Prénom</t>
  </si>
  <si>
    <t>Repris / Non repris</t>
  </si>
  <si>
    <t>Adresse</t>
  </si>
  <si>
    <t>Téléphone</t>
  </si>
  <si>
    <t>N° Client</t>
  </si>
  <si>
    <t xml:space="preserve">  </t>
  </si>
  <si>
    <t>38-40</t>
  </si>
  <si>
    <t>chemise de nuit grossesse marron</t>
  </si>
  <si>
    <t>calinkalin</t>
  </si>
  <si>
    <t>tunique grossesse grise violette manche 3/4</t>
  </si>
  <si>
    <t>piches</t>
  </si>
  <si>
    <t>pantacourts grossesse blanc</t>
  </si>
  <si>
    <t>cmp</t>
  </si>
  <si>
    <t>robe violette manche 3/4</t>
  </si>
  <si>
    <t>only</t>
  </si>
  <si>
    <t xml:space="preserve">débardeur grossesse noir </t>
  </si>
  <si>
    <t>endsky</t>
  </si>
  <si>
    <t>débardeur grossesse imprimé jaune gris bleu</t>
  </si>
  <si>
    <t>kiabi</t>
  </si>
  <si>
    <t>s</t>
  </si>
  <si>
    <t>chemisier grossesse taupe</t>
  </si>
  <si>
    <t>18 mois</t>
  </si>
  <si>
    <t>pyjama jaune orange vert</t>
  </si>
  <si>
    <t>orchestra</t>
  </si>
  <si>
    <t>G</t>
  </si>
  <si>
    <t>tee shirt ML bleu et blanc</t>
  </si>
  <si>
    <t>chemise blanche ML</t>
  </si>
  <si>
    <t>tee shirt blanc MC voiture</t>
  </si>
  <si>
    <t>tee shirt MC blanc "use your imagination"</t>
  </si>
  <si>
    <t>timberland</t>
  </si>
  <si>
    <t>tee shirt ML orange et blanc</t>
  </si>
  <si>
    <t>ensemble pantalon bordeau et tunique fleurs</t>
  </si>
  <si>
    <t>u tout petit</t>
  </si>
  <si>
    <t xml:space="preserve">salopette longue jean noir </t>
  </si>
  <si>
    <t>ensemble salopette short jean gris clair et tee shirt rayé</t>
  </si>
  <si>
    <t>terre de marins</t>
  </si>
  <si>
    <t>tee shirt gris bateau</t>
  </si>
  <si>
    <t>ensemble pantalon marron et chemise jaune</t>
  </si>
  <si>
    <t>tom et kiddy</t>
  </si>
  <si>
    <t>polo ML kaki</t>
  </si>
  <si>
    <t>kidkanai</t>
  </si>
  <si>
    <t>tee shirt ML blanc "destination bisous"</t>
  </si>
  <si>
    <t>tape à l'œil</t>
  </si>
  <si>
    <t>chemise ML blanche rayé marron</t>
  </si>
  <si>
    <t>chemise ML à carreaux marron vert</t>
  </si>
  <si>
    <t>les p'tits babies</t>
  </si>
  <si>
    <t>chemise ML rayé bleu clair</t>
  </si>
  <si>
    <t>jean bourget</t>
  </si>
  <si>
    <t>3 mois</t>
  </si>
  <si>
    <t>Tee shirt ML blanc rayé beige</t>
  </si>
  <si>
    <t>kitchoun</t>
  </si>
  <si>
    <t>tee shirt ML blanc manches bleues</t>
  </si>
  <si>
    <t>u collection</t>
  </si>
  <si>
    <t xml:space="preserve">short beige </t>
  </si>
  <si>
    <t>kitiwatt</t>
  </si>
  <si>
    <t>6 mois</t>
  </si>
  <si>
    <t xml:space="preserve"> salopette short beige </t>
  </si>
  <si>
    <t>tee shirt marron</t>
  </si>
  <si>
    <t>kimbaloo</t>
  </si>
  <si>
    <t>gilet bleu ciel</t>
  </si>
  <si>
    <t xml:space="preserve">tee shirt bleu </t>
  </si>
  <si>
    <t xml:space="preserve">polo marine </t>
  </si>
  <si>
    <t>chemise ML à carreaux rouges</t>
  </si>
  <si>
    <t>hugo boss</t>
  </si>
  <si>
    <t>tee shirt ML blanc</t>
  </si>
  <si>
    <t>petit pirate</t>
  </si>
  <si>
    <t>tee shirt bleu baleine</t>
  </si>
  <si>
    <t>marese</t>
  </si>
  <si>
    <t>ensemble salopette short rouge et tee shirt</t>
  </si>
  <si>
    <t>ourson</t>
  </si>
  <si>
    <t xml:space="preserve">salopette marron </t>
  </si>
  <si>
    <t>pickouic</t>
  </si>
  <si>
    <t>9 mois</t>
  </si>
  <si>
    <t>tee shirt orange</t>
  </si>
  <si>
    <t>alphabet</t>
  </si>
  <si>
    <t>12 mois</t>
  </si>
  <si>
    <t>ensemble robe rose et culotte</t>
  </si>
  <si>
    <t>mini adélie</t>
  </si>
  <si>
    <t>3 ans</t>
  </si>
  <si>
    <t xml:space="preserve">chemise ML grise </t>
  </si>
  <si>
    <t xml:space="preserve">chemise rayé </t>
  </si>
  <si>
    <t>tee shirt ML beige camion</t>
  </si>
  <si>
    <t>sweat gris</t>
  </si>
  <si>
    <t>energetics</t>
  </si>
  <si>
    <t>tee shirt ML bleu robot</t>
  </si>
  <si>
    <t>pick ouic</t>
  </si>
  <si>
    <t>jean bleu</t>
  </si>
  <si>
    <t>tissaia</t>
  </si>
  <si>
    <t>gilet court blanc</t>
  </si>
  <si>
    <t>24 mois</t>
  </si>
  <si>
    <t>gilet rouge</t>
  </si>
  <si>
    <t>23 mois</t>
  </si>
  <si>
    <t>robe rose winnie l'ourson</t>
  </si>
  <si>
    <t>disney</t>
  </si>
  <si>
    <t xml:space="preserve">4 ans </t>
  </si>
  <si>
    <t>pantacourts kaki</t>
  </si>
  <si>
    <t>gilet sans manche noir</t>
  </si>
  <si>
    <t>bestway</t>
  </si>
  <si>
    <t>chemise noir rayé</t>
  </si>
  <si>
    <t>short flash mc queen</t>
  </si>
  <si>
    <t>5 ans</t>
  </si>
  <si>
    <t>chemise beige rayé</t>
  </si>
  <si>
    <t>short noir motoring 27</t>
  </si>
  <si>
    <t>robe salopette  grise</t>
  </si>
  <si>
    <t>tee-shirt bleu marine</t>
  </si>
  <si>
    <t>sportway</t>
  </si>
  <si>
    <t xml:space="preserve">short gris </t>
  </si>
  <si>
    <t>u essentiel</t>
  </si>
  <si>
    <t>A</t>
  </si>
  <si>
    <t>B</t>
  </si>
  <si>
    <t>vente</t>
  </si>
  <si>
    <t>n° vendeur</t>
  </si>
  <si>
    <t>n°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</si>
</sst>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#,##0&quot; €&quot;;[Red]\-#,##0&quot; €&quot;"/>
    <numFmt numFmtId="167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1" xfId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165" fontId="1" fillId="0" borderId="0" xfId="1" applyNumberForma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64" fontId="1" fillId="0" borderId="3" xfId="1" applyNumberFormat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164" fontId="1" fillId="0" borderId="8" xfId="1" applyNumberFormat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3" fontId="1" fillId="0" borderId="10" xfId="1" applyNumberForma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3" fontId="3" fillId="0" borderId="10" xfId="1" applyNumberFormat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left" vertical="center"/>
    </xf>
    <xf numFmtId="164" fontId="3" fillId="0" borderId="6" xfId="1" applyNumberFormat="1" applyFont="1" applyBorder="1" applyAlignment="1">
      <alignment horizontal="left" vertical="center"/>
    </xf>
    <xf numFmtId="164" fontId="3" fillId="0" borderId="8" xfId="1" applyNumberFormat="1" applyFont="1" applyBorder="1" applyAlignment="1">
      <alignment horizontal="left" vertical="center"/>
    </xf>
    <xf numFmtId="164" fontId="3" fillId="0" borderId="9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167" fontId="0" fillId="0" borderId="0" xfId="0" applyNumberFormat="1"/>
    <xf numFmtId="0" fontId="0" fillId="0" borderId="11" xfId="0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67" fontId="1" fillId="2" borderId="1" xfId="1" applyNumberFormat="1" applyFill="1" applyBorder="1" applyAlignment="1">
      <alignment horizontal="center" vertical="center"/>
    </xf>
    <xf numFmtId="167" fontId="1" fillId="0" borderId="1" xfId="1" applyNumberFormat="1" applyFont="1" applyBorder="1" applyAlignment="1">
      <alignment horizontal="center" vertical="center"/>
    </xf>
    <xf numFmtId="167" fontId="1" fillId="3" borderId="1" xfId="1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tabSelected="1" topLeftCell="A4" zoomScale="80" zoomScaleNormal="80" workbookViewId="0">
      <selection activeCell="C41" sqref="C41"/>
    </sheetView>
  </sheetViews>
  <sheetFormatPr baseColWidth="10" defaultColWidth="11.453125" defaultRowHeight="14.5" x14ac:dyDescent="0.35"/>
  <cols>
    <col min="1" max="1" width="4.54296875" style="7" customWidth="1"/>
    <col min="2" max="2" width="9.1796875" style="7" customWidth="1"/>
    <col min="3" max="3" width="40.7265625" style="8" customWidth="1"/>
    <col min="4" max="4" width="11.453125" style="7"/>
    <col min="5" max="5" width="11.54296875" style="23" customWidth="1"/>
    <col min="6" max="6" width="11.453125" style="24"/>
    <col min="7" max="7" width="10.7265625" style="7" customWidth="1"/>
    <col min="8" max="16384" width="11.453125" style="7"/>
  </cols>
  <sheetData>
    <row r="1" spans="1:7" ht="13.15" customHeight="1" x14ac:dyDescent="0.35">
      <c r="B1" s="34" t="s">
        <v>50</v>
      </c>
      <c r="C1" s="34"/>
      <c r="D1" s="34"/>
      <c r="E1" s="34"/>
      <c r="F1" s="34"/>
    </row>
    <row r="2" spans="1:7" ht="13.15" customHeight="1" thickBot="1" x14ac:dyDescent="0.4">
      <c r="B2" s="34"/>
      <c r="C2" s="34"/>
      <c r="D2" s="34"/>
      <c r="E2" s="34"/>
      <c r="F2" s="34"/>
    </row>
    <row r="3" spans="1:7" ht="13.15" customHeight="1" x14ac:dyDescent="0.35">
      <c r="B3" s="10"/>
      <c r="D3" s="11" t="s">
        <v>51</v>
      </c>
      <c r="E3" s="26" t="s">
        <v>160</v>
      </c>
      <c r="F3" s="27"/>
      <c r="G3" s="28"/>
    </row>
    <row r="4" spans="1:7" ht="13.15" customHeight="1" x14ac:dyDescent="0.35">
      <c r="D4" s="15" t="s">
        <v>52</v>
      </c>
      <c r="E4" s="29"/>
      <c r="F4" s="30"/>
      <c r="G4" s="31"/>
    </row>
    <row r="5" spans="1:7" x14ac:dyDescent="0.35">
      <c r="B5" s="7" t="s">
        <v>53</v>
      </c>
      <c r="D5" s="15" t="s">
        <v>54</v>
      </c>
      <c r="E5" s="35"/>
      <c r="F5" s="35"/>
      <c r="G5" s="36"/>
    </row>
    <row r="6" spans="1:7" ht="15" thickBot="1" x14ac:dyDescent="0.4">
      <c r="D6" s="19" t="s">
        <v>55</v>
      </c>
      <c r="E6" s="37"/>
      <c r="F6" s="37"/>
      <c r="G6" s="38"/>
    </row>
    <row r="7" spans="1:7" ht="8.5" customHeight="1" thickBot="1" x14ac:dyDescent="0.4"/>
    <row r="8" spans="1:7" ht="15" thickBot="1" x14ac:dyDescent="0.4">
      <c r="D8" s="7" t="s">
        <v>56</v>
      </c>
      <c r="E8" s="32">
        <v>100</v>
      </c>
    </row>
    <row r="9" spans="1:7" ht="9.65" customHeight="1" x14ac:dyDescent="0.35"/>
    <row r="10" spans="1:7" ht="16.149999999999999" customHeight="1" x14ac:dyDescent="0.35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1" t="s">
        <v>6</v>
      </c>
    </row>
    <row r="11" spans="1:7" ht="16.149999999999999" customHeight="1" x14ac:dyDescent="0.35">
      <c r="A11" s="4">
        <v>1</v>
      </c>
      <c r="B11" s="3" t="s">
        <v>58</v>
      </c>
      <c r="C11" s="3" t="s">
        <v>59</v>
      </c>
      <c r="D11" s="3" t="s">
        <v>60</v>
      </c>
      <c r="E11" s="5"/>
      <c r="F11" s="6">
        <v>1</v>
      </c>
      <c r="G11" s="43">
        <f>SUMIFS(vente!D:D,vente!B:B,'100'!$E$8,vente!C:C,'100'!A11)</f>
        <v>1</v>
      </c>
    </row>
    <row r="12" spans="1:7" ht="16.149999999999999" customHeight="1" x14ac:dyDescent="0.35">
      <c r="A12" s="4">
        <f t="shared" ref="A12:A70" si="0">A11+1</f>
        <v>2</v>
      </c>
      <c r="B12" s="3" t="s">
        <v>10</v>
      </c>
      <c r="C12" s="3" t="s">
        <v>61</v>
      </c>
      <c r="D12" s="3" t="s">
        <v>62</v>
      </c>
      <c r="E12" s="5"/>
      <c r="F12" s="6">
        <v>1</v>
      </c>
      <c r="G12" s="43">
        <f>SUMIFS(vente!D:D,vente!B:B,'100'!$E$8,vente!C:C,'100'!A12)</f>
        <v>0</v>
      </c>
    </row>
    <row r="13" spans="1:7" ht="16.149999999999999" customHeight="1" x14ac:dyDescent="0.35">
      <c r="A13" s="4">
        <f t="shared" si="0"/>
        <v>3</v>
      </c>
      <c r="B13" s="3" t="s">
        <v>10</v>
      </c>
      <c r="C13" s="3" t="s">
        <v>63</v>
      </c>
      <c r="D13" s="3" t="s">
        <v>64</v>
      </c>
      <c r="E13" s="5"/>
      <c r="F13" s="6">
        <v>1</v>
      </c>
      <c r="G13" s="43">
        <f>SUMIFS(vente!D:D,vente!B:B,'100'!$E$8,vente!C:C,'100'!A13)</f>
        <v>1</v>
      </c>
    </row>
    <row r="14" spans="1:7" ht="16.149999999999999" customHeight="1" x14ac:dyDescent="0.35">
      <c r="A14" s="4">
        <f t="shared" si="0"/>
        <v>4</v>
      </c>
      <c r="B14" s="3" t="s">
        <v>10</v>
      </c>
      <c r="C14" s="3" t="s">
        <v>65</v>
      </c>
      <c r="D14" s="3" t="s">
        <v>66</v>
      </c>
      <c r="E14" s="5"/>
      <c r="F14" s="6">
        <v>2</v>
      </c>
      <c r="G14" s="43">
        <f>SUMIFS(vente!D:D,vente!B:B,'100'!$E$8,vente!C:C,'100'!A14)</f>
        <v>0</v>
      </c>
    </row>
    <row r="15" spans="1:7" ht="16.149999999999999" customHeight="1" x14ac:dyDescent="0.35">
      <c r="A15" s="4">
        <f t="shared" si="0"/>
        <v>5</v>
      </c>
      <c r="B15" s="3"/>
      <c r="C15" s="3" t="s">
        <v>67</v>
      </c>
      <c r="D15" s="3" t="s">
        <v>68</v>
      </c>
      <c r="E15" s="5"/>
      <c r="F15" s="6">
        <v>1</v>
      </c>
      <c r="G15" s="43">
        <f>SUMIFS(vente!D:D,vente!B:B,'100'!$E$8,vente!C:C,'100'!A15)</f>
        <v>1</v>
      </c>
    </row>
    <row r="16" spans="1:7" ht="16.149999999999999" customHeight="1" x14ac:dyDescent="0.35">
      <c r="A16" s="4">
        <f t="shared" si="0"/>
        <v>6</v>
      </c>
      <c r="B16" s="3">
        <v>40</v>
      </c>
      <c r="C16" s="3" t="s">
        <v>69</v>
      </c>
      <c r="D16" s="3" t="s">
        <v>70</v>
      </c>
      <c r="E16" s="5"/>
      <c r="F16" s="6">
        <v>2</v>
      </c>
      <c r="G16" s="43">
        <f>SUMIFS(vente!D:D,vente!B:B,'100'!$E$8,vente!C:C,'100'!A16)</f>
        <v>2</v>
      </c>
    </row>
    <row r="17" spans="1:7" ht="16.149999999999999" customHeight="1" x14ac:dyDescent="0.35">
      <c r="A17" s="4">
        <f t="shared" si="0"/>
        <v>7</v>
      </c>
      <c r="B17" s="3" t="s">
        <v>71</v>
      </c>
      <c r="C17" s="3" t="s">
        <v>72</v>
      </c>
      <c r="D17" s="3" t="s">
        <v>66</v>
      </c>
      <c r="E17" s="5"/>
      <c r="F17" s="6">
        <v>2</v>
      </c>
      <c r="G17" s="43">
        <f>SUMIFS(vente!D:D,vente!B:B,'100'!$E$8,vente!C:C,'100'!A17)</f>
        <v>2</v>
      </c>
    </row>
    <row r="18" spans="1:7" ht="16.149999999999999" customHeight="1" x14ac:dyDescent="0.35">
      <c r="A18" s="4">
        <f t="shared" si="0"/>
        <v>8</v>
      </c>
      <c r="B18" s="3" t="s">
        <v>73</v>
      </c>
      <c r="C18" s="3" t="s">
        <v>74</v>
      </c>
      <c r="D18" s="3" t="s">
        <v>75</v>
      </c>
      <c r="E18" s="5" t="s">
        <v>76</v>
      </c>
      <c r="F18" s="6">
        <v>1</v>
      </c>
      <c r="G18" s="43">
        <f>SUMIFS(vente!D:D,vente!B:B,'100'!$E$8,vente!C:C,'100'!A18)</f>
        <v>0</v>
      </c>
    </row>
    <row r="19" spans="1:7" ht="16.149999999999999" customHeight="1" x14ac:dyDescent="0.35">
      <c r="A19" s="4">
        <f t="shared" si="0"/>
        <v>9</v>
      </c>
      <c r="B19" s="3" t="s">
        <v>73</v>
      </c>
      <c r="C19" s="3" t="s">
        <v>77</v>
      </c>
      <c r="D19" s="3" t="s">
        <v>75</v>
      </c>
      <c r="E19" s="5" t="s">
        <v>76</v>
      </c>
      <c r="F19" s="6">
        <v>1</v>
      </c>
      <c r="G19" s="43">
        <f>SUMIFS(vente!D:D,vente!B:B,'100'!$E$8,vente!C:C,'100'!A19)</f>
        <v>0</v>
      </c>
    </row>
    <row r="20" spans="1:7" ht="16.149999999999999" customHeight="1" x14ac:dyDescent="0.35">
      <c r="A20" s="4">
        <f t="shared" si="0"/>
        <v>10</v>
      </c>
      <c r="B20" s="3" t="s">
        <v>73</v>
      </c>
      <c r="C20" s="3" t="s">
        <v>78</v>
      </c>
      <c r="D20" s="3" t="s">
        <v>75</v>
      </c>
      <c r="E20" s="5" t="s">
        <v>76</v>
      </c>
      <c r="F20" s="6">
        <v>1</v>
      </c>
      <c r="G20" s="43">
        <f>SUMIFS(vente!D:D,vente!B:B,'100'!$E$8,vente!C:C,'100'!A20)</f>
        <v>1</v>
      </c>
    </row>
    <row r="21" spans="1:7" ht="16.149999999999999" customHeight="1" x14ac:dyDescent="0.35">
      <c r="A21" s="4">
        <f t="shared" si="0"/>
        <v>11</v>
      </c>
      <c r="B21" s="3" t="s">
        <v>73</v>
      </c>
      <c r="C21" s="3" t="s">
        <v>79</v>
      </c>
      <c r="D21" s="3"/>
      <c r="E21" s="5" t="s">
        <v>76</v>
      </c>
      <c r="F21" s="6">
        <v>1</v>
      </c>
      <c r="G21" s="43">
        <f>SUMIFS(vente!D:D,vente!B:B,'100'!$E$8,vente!C:C,'100'!A21)</f>
        <v>0</v>
      </c>
    </row>
    <row r="22" spans="1:7" ht="16.149999999999999" customHeight="1" x14ac:dyDescent="0.35">
      <c r="A22" s="4">
        <f t="shared" si="0"/>
        <v>12</v>
      </c>
      <c r="B22" s="3" t="s">
        <v>73</v>
      </c>
      <c r="C22" s="3" t="s">
        <v>80</v>
      </c>
      <c r="D22" s="3" t="s">
        <v>81</v>
      </c>
      <c r="E22" s="5" t="s">
        <v>76</v>
      </c>
      <c r="F22" s="6">
        <v>1</v>
      </c>
      <c r="G22" s="43">
        <f>SUMIFS(vente!D:D,vente!B:B,'100'!$E$8,vente!C:C,'100'!A22)</f>
        <v>1</v>
      </c>
    </row>
    <row r="23" spans="1:7" ht="16.149999999999999" customHeight="1" x14ac:dyDescent="0.35">
      <c r="A23" s="4">
        <f t="shared" si="0"/>
        <v>13</v>
      </c>
      <c r="B23" s="3" t="s">
        <v>73</v>
      </c>
      <c r="C23" s="3" t="s">
        <v>82</v>
      </c>
      <c r="D23" s="3" t="s">
        <v>81</v>
      </c>
      <c r="E23" s="5" t="s">
        <v>76</v>
      </c>
      <c r="F23" s="6">
        <v>1</v>
      </c>
      <c r="G23" s="43">
        <f>SUMIFS(vente!D:D,vente!B:B,'100'!$E$8,vente!C:C,'100'!A23)</f>
        <v>1</v>
      </c>
    </row>
    <row r="24" spans="1:7" ht="16.149999999999999" customHeight="1" x14ac:dyDescent="0.35">
      <c r="A24" s="4">
        <f t="shared" si="0"/>
        <v>14</v>
      </c>
      <c r="B24" s="3" t="s">
        <v>73</v>
      </c>
      <c r="C24" s="3" t="s">
        <v>83</v>
      </c>
      <c r="D24" s="3" t="s">
        <v>84</v>
      </c>
      <c r="E24" s="5" t="s">
        <v>26</v>
      </c>
      <c r="F24" s="6">
        <v>2</v>
      </c>
      <c r="G24" s="43">
        <f>SUMIFS(vente!D:D,vente!B:B,'100'!$E$8,vente!C:C,'100'!A24)</f>
        <v>0</v>
      </c>
    </row>
    <row r="25" spans="1:7" ht="16.149999999999999" customHeight="1" x14ac:dyDescent="0.35">
      <c r="A25" s="4">
        <f t="shared" si="0"/>
        <v>15</v>
      </c>
      <c r="B25" s="3" t="s">
        <v>73</v>
      </c>
      <c r="C25" s="3" t="s">
        <v>85</v>
      </c>
      <c r="D25" s="3" t="s">
        <v>75</v>
      </c>
      <c r="E25" s="5" t="s">
        <v>76</v>
      </c>
      <c r="F25" s="6">
        <v>1</v>
      </c>
      <c r="G25" s="43">
        <f>SUMIFS(vente!D:D,vente!B:B,'100'!$E$8,vente!C:C,'100'!A25)</f>
        <v>1</v>
      </c>
    </row>
    <row r="26" spans="1:7" ht="16.149999999999999" customHeight="1" x14ac:dyDescent="0.35">
      <c r="A26" s="4">
        <f t="shared" si="0"/>
        <v>16</v>
      </c>
      <c r="B26" s="3" t="s">
        <v>73</v>
      </c>
      <c r="C26" s="3" t="s">
        <v>86</v>
      </c>
      <c r="D26" s="3" t="s">
        <v>87</v>
      </c>
      <c r="E26" s="5" t="s">
        <v>76</v>
      </c>
      <c r="F26" s="6">
        <v>2</v>
      </c>
      <c r="G26" s="43">
        <f>SUMIFS(vente!D:D,vente!B:B,'100'!$E$8,vente!C:C,'100'!A26)</f>
        <v>0</v>
      </c>
    </row>
    <row r="27" spans="1:7" ht="16.149999999999999" customHeight="1" x14ac:dyDescent="0.35">
      <c r="A27" s="4">
        <f t="shared" si="0"/>
        <v>17</v>
      </c>
      <c r="B27" s="3" t="s">
        <v>73</v>
      </c>
      <c r="C27" s="3" t="s">
        <v>88</v>
      </c>
      <c r="D27" s="3" t="s">
        <v>81</v>
      </c>
      <c r="E27" s="5" t="s">
        <v>76</v>
      </c>
      <c r="F27" s="6">
        <v>1</v>
      </c>
      <c r="G27" s="43">
        <f>SUMIFS(vente!D:D,vente!B:B,'100'!$E$8,vente!C:C,'100'!A27)</f>
        <v>0</v>
      </c>
    </row>
    <row r="28" spans="1:7" ht="16.149999999999999" customHeight="1" x14ac:dyDescent="0.35">
      <c r="A28" s="4">
        <f t="shared" si="0"/>
        <v>18</v>
      </c>
      <c r="B28" s="3" t="s">
        <v>73</v>
      </c>
      <c r="C28" s="3" t="s">
        <v>89</v>
      </c>
      <c r="D28" s="3" t="s">
        <v>90</v>
      </c>
      <c r="E28" s="5" t="s">
        <v>76</v>
      </c>
      <c r="F28" s="6">
        <v>1</v>
      </c>
      <c r="G28" s="43">
        <f>SUMIFS(vente!D:D,vente!B:B,'100'!$E$8,vente!C:C,'100'!A28)</f>
        <v>0</v>
      </c>
    </row>
    <row r="29" spans="1:7" ht="16.149999999999999" customHeight="1" x14ac:dyDescent="0.35">
      <c r="A29" s="4">
        <v>19</v>
      </c>
      <c r="B29" s="3" t="s">
        <v>73</v>
      </c>
      <c r="C29" s="3" t="s">
        <v>91</v>
      </c>
      <c r="D29" s="3" t="s">
        <v>92</v>
      </c>
      <c r="E29" s="5" t="s">
        <v>76</v>
      </c>
      <c r="F29" s="6">
        <v>1</v>
      </c>
      <c r="G29" s="43">
        <f>SUMIFS(vente!D:D,vente!B:B,'100'!$E$8,vente!C:C,'100'!A29)</f>
        <v>0</v>
      </c>
    </row>
    <row r="30" spans="1:7" ht="16.149999999999999" customHeight="1" x14ac:dyDescent="0.35">
      <c r="A30" s="4">
        <f t="shared" si="0"/>
        <v>20</v>
      </c>
      <c r="B30" s="3" t="s">
        <v>73</v>
      </c>
      <c r="C30" s="3" t="s">
        <v>93</v>
      </c>
      <c r="D30" s="3" t="s">
        <v>94</v>
      </c>
      <c r="E30" s="5" t="s">
        <v>76</v>
      </c>
      <c r="F30" s="6">
        <v>1</v>
      </c>
      <c r="G30" s="43">
        <f>SUMIFS(vente!D:D,vente!B:B,'100'!$E$8,vente!C:C,'100'!A30)</f>
        <v>0</v>
      </c>
    </row>
    <row r="31" spans="1:7" ht="16.149999999999999" customHeight="1" x14ac:dyDescent="0.35">
      <c r="A31" s="4">
        <f t="shared" si="0"/>
        <v>21</v>
      </c>
      <c r="B31" s="3" t="s">
        <v>73</v>
      </c>
      <c r="C31" s="3" t="s">
        <v>95</v>
      </c>
      <c r="D31" s="3" t="s">
        <v>75</v>
      </c>
      <c r="E31" s="5" t="s">
        <v>76</v>
      </c>
      <c r="F31" s="6">
        <v>1</v>
      </c>
      <c r="G31" s="43">
        <f>SUMIFS(vente!D:D,vente!B:B,'100'!$E$8,vente!C:C,'100'!A31)</f>
        <v>0</v>
      </c>
    </row>
    <row r="32" spans="1:7" ht="16.149999999999999" customHeight="1" x14ac:dyDescent="0.35">
      <c r="A32" s="4">
        <f t="shared" si="0"/>
        <v>22</v>
      </c>
      <c r="B32" s="3" t="s">
        <v>73</v>
      </c>
      <c r="C32" s="3" t="s">
        <v>96</v>
      </c>
      <c r="D32" s="3" t="s">
        <v>97</v>
      </c>
      <c r="E32" s="5" t="s">
        <v>76</v>
      </c>
      <c r="F32" s="6">
        <v>1</v>
      </c>
      <c r="G32" s="43">
        <f>SUMIFS(vente!D:D,vente!B:B,'100'!$E$8,vente!C:C,'100'!A32)</f>
        <v>0</v>
      </c>
    </row>
    <row r="33" spans="1:7" ht="16.149999999999999" customHeight="1" x14ac:dyDescent="0.35">
      <c r="A33" s="4">
        <f t="shared" si="0"/>
        <v>23</v>
      </c>
      <c r="B33" s="3" t="s">
        <v>73</v>
      </c>
      <c r="C33" s="3" t="s">
        <v>98</v>
      </c>
      <c r="D33" s="3" t="s">
        <v>99</v>
      </c>
      <c r="E33" s="5" t="s">
        <v>76</v>
      </c>
      <c r="F33" s="6">
        <v>1</v>
      </c>
      <c r="G33" s="43">
        <f>SUMIFS(vente!D:D,vente!B:B,'100'!$E$8,vente!C:C,'100'!A33)</f>
        <v>0</v>
      </c>
    </row>
    <row r="34" spans="1:7" ht="16.149999999999999" customHeight="1" x14ac:dyDescent="0.35">
      <c r="A34" s="4">
        <f t="shared" si="0"/>
        <v>24</v>
      </c>
      <c r="B34" s="3" t="s">
        <v>100</v>
      </c>
      <c r="C34" s="3" t="s">
        <v>101</v>
      </c>
      <c r="D34" s="3" t="s">
        <v>102</v>
      </c>
      <c r="E34" s="5" t="s">
        <v>76</v>
      </c>
      <c r="F34" s="6">
        <v>1</v>
      </c>
      <c r="G34" s="43">
        <f>SUMIFS(vente!D:D,vente!B:B,'100'!$E$8,vente!C:C,'100'!A34)</f>
        <v>0</v>
      </c>
    </row>
    <row r="35" spans="1:7" ht="16.149999999999999" customHeight="1" x14ac:dyDescent="0.35">
      <c r="A35" s="4">
        <f t="shared" si="0"/>
        <v>25</v>
      </c>
      <c r="B35" s="3" t="s">
        <v>100</v>
      </c>
      <c r="C35" s="3" t="s">
        <v>103</v>
      </c>
      <c r="D35" s="3" t="s">
        <v>104</v>
      </c>
      <c r="E35" s="5" t="s">
        <v>76</v>
      </c>
      <c r="F35" s="6">
        <v>1</v>
      </c>
      <c r="G35" s="43">
        <f>SUMIFS(vente!D:D,vente!B:B,'100'!$E$8,vente!C:C,'100'!A35)</f>
        <v>0</v>
      </c>
    </row>
    <row r="36" spans="1:7" ht="16.149999999999999" customHeight="1" x14ac:dyDescent="0.35">
      <c r="A36" s="4">
        <f t="shared" si="0"/>
        <v>26</v>
      </c>
      <c r="B36" s="3" t="s">
        <v>100</v>
      </c>
      <c r="C36" s="3" t="s">
        <v>105</v>
      </c>
      <c r="D36" s="3" t="s">
        <v>106</v>
      </c>
      <c r="E36" s="5" t="s">
        <v>76</v>
      </c>
      <c r="F36" s="6">
        <v>1</v>
      </c>
      <c r="G36" s="43">
        <f>SUMIFS(vente!D:D,vente!B:B,'100'!$E$8,vente!C:C,'100'!A36)</f>
        <v>0</v>
      </c>
    </row>
    <row r="37" spans="1:7" ht="16.149999999999999" customHeight="1" x14ac:dyDescent="0.35">
      <c r="A37" s="4">
        <f t="shared" si="0"/>
        <v>27</v>
      </c>
      <c r="B37" s="3" t="s">
        <v>107</v>
      </c>
      <c r="C37" s="3" t="s">
        <v>108</v>
      </c>
      <c r="D37" s="3" t="s">
        <v>104</v>
      </c>
      <c r="E37" s="5" t="s">
        <v>76</v>
      </c>
      <c r="F37" s="6">
        <v>1</v>
      </c>
      <c r="G37" s="43">
        <f>SUMIFS(vente!D:D,vente!B:B,'100'!$E$8,vente!C:C,'100'!A37)</f>
        <v>0</v>
      </c>
    </row>
    <row r="38" spans="1:7" ht="16.149999999999999" customHeight="1" x14ac:dyDescent="0.35">
      <c r="A38" s="4">
        <f t="shared" si="0"/>
        <v>28</v>
      </c>
      <c r="B38" s="3" t="s">
        <v>107</v>
      </c>
      <c r="C38" s="3" t="s">
        <v>109</v>
      </c>
      <c r="D38" s="3" t="s">
        <v>110</v>
      </c>
      <c r="E38" s="5" t="s">
        <v>76</v>
      </c>
      <c r="F38" s="6">
        <v>1</v>
      </c>
      <c r="G38" s="43">
        <f>SUMIFS(vente!D:D,vente!B:B,'100'!$E$8,vente!C:C,'100'!A38)</f>
        <v>0</v>
      </c>
    </row>
    <row r="39" spans="1:7" ht="16.149999999999999" customHeight="1" x14ac:dyDescent="0.35">
      <c r="A39" s="4">
        <f t="shared" si="0"/>
        <v>29</v>
      </c>
      <c r="B39" s="3" t="s">
        <v>107</v>
      </c>
      <c r="C39" s="3" t="s">
        <v>111</v>
      </c>
      <c r="D39" s="3"/>
      <c r="E39" s="5" t="s">
        <v>76</v>
      </c>
      <c r="F39" s="6">
        <v>1</v>
      </c>
      <c r="G39" s="43">
        <f>SUMIFS(vente!D:D,vente!B:B,'100'!$E$8,vente!C:C,'100'!A39)</f>
        <v>0</v>
      </c>
    </row>
    <row r="40" spans="1:7" ht="16.149999999999999" customHeight="1" x14ac:dyDescent="0.35">
      <c r="A40" s="4">
        <f t="shared" si="0"/>
        <v>30</v>
      </c>
      <c r="B40" s="3" t="s">
        <v>107</v>
      </c>
      <c r="C40" s="3" t="s">
        <v>112</v>
      </c>
      <c r="D40" s="3" t="s">
        <v>81</v>
      </c>
      <c r="E40" s="5" t="s">
        <v>76</v>
      </c>
      <c r="F40" s="6">
        <v>1</v>
      </c>
      <c r="G40" s="43">
        <f>SUMIFS(vente!D:D,vente!B:B,'100'!$E$8,vente!C:C,'100'!A40)</f>
        <v>0</v>
      </c>
    </row>
    <row r="41" spans="1:7" ht="16.149999999999999" customHeight="1" x14ac:dyDescent="0.35">
      <c r="A41" s="4">
        <f t="shared" si="0"/>
        <v>31</v>
      </c>
      <c r="B41" s="3" t="s">
        <v>107</v>
      </c>
      <c r="C41" s="3" t="s">
        <v>113</v>
      </c>
      <c r="D41" s="3" t="s">
        <v>81</v>
      </c>
      <c r="E41" s="5" t="s">
        <v>76</v>
      </c>
      <c r="F41" s="6">
        <v>1</v>
      </c>
      <c r="G41" s="43">
        <f>SUMIFS(vente!D:D,vente!B:B,'100'!$E$8,vente!C:C,'100'!A41)</f>
        <v>0</v>
      </c>
    </row>
    <row r="42" spans="1:7" ht="16.149999999999999" customHeight="1" x14ac:dyDescent="0.35">
      <c r="A42" s="4">
        <f t="shared" si="0"/>
        <v>32</v>
      </c>
      <c r="B42" s="3" t="s">
        <v>107</v>
      </c>
      <c r="C42" s="3" t="s">
        <v>114</v>
      </c>
      <c r="D42" s="3" t="s">
        <v>115</v>
      </c>
      <c r="E42" s="5" t="s">
        <v>76</v>
      </c>
      <c r="F42" s="6">
        <v>1.5</v>
      </c>
      <c r="G42" s="43">
        <f>SUMIFS(vente!D:D,vente!B:B,'100'!$E$8,vente!C:C,'100'!A42)</f>
        <v>0</v>
      </c>
    </row>
    <row r="43" spans="1:7" ht="16.149999999999999" customHeight="1" x14ac:dyDescent="0.35">
      <c r="A43" s="4">
        <f t="shared" si="0"/>
        <v>33</v>
      </c>
      <c r="B43" s="3" t="s">
        <v>107</v>
      </c>
      <c r="C43" s="3" t="s">
        <v>116</v>
      </c>
      <c r="D43" s="3" t="s">
        <v>117</v>
      </c>
      <c r="E43" s="5" t="s">
        <v>76</v>
      </c>
      <c r="F43" s="6">
        <v>1</v>
      </c>
      <c r="G43" s="43">
        <f>SUMIFS(vente!D:D,vente!B:B,'100'!$E$8,vente!C:C,'100'!A43)</f>
        <v>0</v>
      </c>
    </row>
    <row r="44" spans="1:7" ht="16.149999999999999" customHeight="1" x14ac:dyDescent="0.35">
      <c r="A44" s="4">
        <f t="shared" si="0"/>
        <v>34</v>
      </c>
      <c r="B44" s="3" t="s">
        <v>107</v>
      </c>
      <c r="C44" s="3" t="s">
        <v>118</v>
      </c>
      <c r="D44" s="3" t="s">
        <v>119</v>
      </c>
      <c r="E44" s="5" t="s">
        <v>76</v>
      </c>
      <c r="F44" s="6">
        <v>1</v>
      </c>
      <c r="G44" s="43">
        <f>SUMIFS(vente!D:D,vente!B:B,'100'!$E$8,vente!C:C,'100'!A44)</f>
        <v>0</v>
      </c>
    </row>
    <row r="45" spans="1:7" ht="16.149999999999999" customHeight="1" x14ac:dyDescent="0.35">
      <c r="A45" s="4">
        <f t="shared" si="0"/>
        <v>35</v>
      </c>
      <c r="B45" s="3" t="s">
        <v>107</v>
      </c>
      <c r="C45" s="3" t="s">
        <v>120</v>
      </c>
      <c r="D45" s="3" t="s">
        <v>121</v>
      </c>
      <c r="E45" s="5" t="s">
        <v>76</v>
      </c>
      <c r="F45" s="6">
        <v>1.5</v>
      </c>
      <c r="G45" s="43">
        <f>SUMIFS(vente!D:D,vente!B:B,'100'!$E$8,vente!C:C,'100'!A45)</f>
        <v>0</v>
      </c>
    </row>
    <row r="46" spans="1:7" ht="16.149999999999999" customHeight="1" x14ac:dyDescent="0.35">
      <c r="A46" s="4">
        <f t="shared" si="0"/>
        <v>36</v>
      </c>
      <c r="B46" s="3" t="s">
        <v>107</v>
      </c>
      <c r="C46" s="3" t="s">
        <v>122</v>
      </c>
      <c r="D46" s="3" t="s">
        <v>123</v>
      </c>
      <c r="E46" s="5" t="s">
        <v>76</v>
      </c>
      <c r="F46" s="6">
        <v>1</v>
      </c>
      <c r="G46" s="43">
        <f>SUMIFS(vente!D:D,vente!B:B,'100'!$E$8,vente!C:C,'100'!A46)</f>
        <v>0</v>
      </c>
    </row>
    <row r="47" spans="1:7" ht="16.149999999999999" customHeight="1" x14ac:dyDescent="0.35">
      <c r="A47" s="4">
        <f t="shared" si="0"/>
        <v>37</v>
      </c>
      <c r="B47" s="3" t="s">
        <v>124</v>
      </c>
      <c r="C47" s="3" t="s">
        <v>125</v>
      </c>
      <c r="D47" s="3" t="s">
        <v>126</v>
      </c>
      <c r="E47" s="5" t="s">
        <v>76</v>
      </c>
      <c r="F47" s="6">
        <v>1</v>
      </c>
      <c r="G47" s="43">
        <f>SUMIFS(vente!D:D,vente!B:B,'100'!$E$8,vente!C:C,'100'!A47)</f>
        <v>0</v>
      </c>
    </row>
    <row r="48" spans="1:7" ht="16.149999999999999" customHeight="1" x14ac:dyDescent="0.35">
      <c r="A48" s="4">
        <f t="shared" si="0"/>
        <v>38</v>
      </c>
      <c r="B48" s="3" t="s">
        <v>127</v>
      </c>
      <c r="C48" s="3" t="s">
        <v>128</v>
      </c>
      <c r="D48" s="3" t="s">
        <v>129</v>
      </c>
      <c r="E48" s="5" t="s">
        <v>26</v>
      </c>
      <c r="F48" s="6">
        <v>1.5</v>
      </c>
      <c r="G48" s="43">
        <f>SUMIFS(vente!D:D,vente!B:B,'100'!$E$8,vente!C:C,'100'!A48)</f>
        <v>0</v>
      </c>
    </row>
    <row r="49" spans="1:7" ht="16.149999999999999" customHeight="1" x14ac:dyDescent="0.35">
      <c r="A49" s="4">
        <f t="shared" si="0"/>
        <v>39</v>
      </c>
      <c r="B49" s="3" t="s">
        <v>130</v>
      </c>
      <c r="C49" s="3" t="s">
        <v>131</v>
      </c>
      <c r="D49" s="3" t="s">
        <v>75</v>
      </c>
      <c r="E49" s="5" t="s">
        <v>76</v>
      </c>
      <c r="F49" s="6">
        <v>1</v>
      </c>
      <c r="G49" s="43">
        <f>SUMIFS(vente!D:D,vente!B:B,'100'!$E$8,vente!C:C,'100'!A49)</f>
        <v>0</v>
      </c>
    </row>
    <row r="50" spans="1:7" ht="16.149999999999999" customHeight="1" x14ac:dyDescent="0.35">
      <c r="A50" s="4">
        <f t="shared" si="0"/>
        <v>40</v>
      </c>
      <c r="B50" s="3" t="s">
        <v>130</v>
      </c>
      <c r="C50" s="3" t="s">
        <v>132</v>
      </c>
      <c r="D50" s="3" t="s">
        <v>75</v>
      </c>
      <c r="E50" s="5" t="s">
        <v>76</v>
      </c>
      <c r="F50" s="6">
        <v>1</v>
      </c>
      <c r="G50" s="43">
        <f>SUMIFS(vente!D:D,vente!B:B,'100'!$E$8,vente!C:C,'100'!A50)</f>
        <v>0</v>
      </c>
    </row>
    <row r="51" spans="1:7" ht="16.149999999999999" customHeight="1" x14ac:dyDescent="0.35">
      <c r="A51" s="4">
        <f t="shared" si="0"/>
        <v>41</v>
      </c>
      <c r="B51" s="3" t="s">
        <v>7</v>
      </c>
      <c r="C51" s="3" t="s">
        <v>133</v>
      </c>
      <c r="D51" s="3"/>
      <c r="E51" s="5" t="s">
        <v>76</v>
      </c>
      <c r="F51" s="6">
        <v>1</v>
      </c>
      <c r="G51" s="43">
        <f>SUMIFS(vente!D:D,vente!B:B,'100'!$E$8,vente!C:C,'100'!A51)</f>
        <v>0</v>
      </c>
    </row>
    <row r="52" spans="1:7" ht="16.149999999999999" customHeight="1" x14ac:dyDescent="0.35">
      <c r="A52" s="4">
        <f t="shared" si="0"/>
        <v>42</v>
      </c>
      <c r="B52" s="3" t="s">
        <v>22</v>
      </c>
      <c r="C52" s="3" t="s">
        <v>134</v>
      </c>
      <c r="D52" s="3" t="s">
        <v>135</v>
      </c>
      <c r="E52" s="5" t="s">
        <v>76</v>
      </c>
      <c r="F52" s="6">
        <v>2</v>
      </c>
      <c r="G52" s="43">
        <f>SUMIFS(vente!D:D,vente!B:B,'100'!$E$8,vente!C:C,'100'!A52)</f>
        <v>0</v>
      </c>
    </row>
    <row r="53" spans="1:7" ht="16.149999999999999" customHeight="1" x14ac:dyDescent="0.35">
      <c r="A53" s="4">
        <f t="shared" si="0"/>
        <v>43</v>
      </c>
      <c r="B53" s="3" t="s">
        <v>7</v>
      </c>
      <c r="C53" s="3" t="s">
        <v>136</v>
      </c>
      <c r="D53" s="3" t="s">
        <v>137</v>
      </c>
      <c r="E53" s="5" t="s">
        <v>76</v>
      </c>
      <c r="F53" s="6">
        <v>1</v>
      </c>
      <c r="G53" s="43">
        <f>SUMIFS(vente!D:D,vente!B:B,'100'!$E$8,vente!C:C,'100'!A53)</f>
        <v>0</v>
      </c>
    </row>
    <row r="54" spans="1:7" ht="16.149999999999999" customHeight="1" x14ac:dyDescent="0.35">
      <c r="A54" s="4">
        <f t="shared" si="0"/>
        <v>44</v>
      </c>
      <c r="B54" s="3" t="s">
        <v>7</v>
      </c>
      <c r="C54" s="3" t="s">
        <v>138</v>
      </c>
      <c r="D54" s="3" t="s">
        <v>139</v>
      </c>
      <c r="E54" s="5" t="s">
        <v>76</v>
      </c>
      <c r="F54" s="6">
        <v>1.5</v>
      </c>
      <c r="G54" s="43">
        <f>SUMIFS(vente!D:D,vente!B:B,'100'!$E$8,vente!C:C,'100'!A54)</f>
        <v>0</v>
      </c>
    </row>
    <row r="55" spans="1:7" ht="16.149999999999999" customHeight="1" x14ac:dyDescent="0.35">
      <c r="A55" s="4">
        <f t="shared" si="0"/>
        <v>45</v>
      </c>
      <c r="B55" s="3" t="s">
        <v>73</v>
      </c>
      <c r="C55" s="3" t="s">
        <v>140</v>
      </c>
      <c r="D55" s="3" t="s">
        <v>94</v>
      </c>
      <c r="E55" s="5" t="s">
        <v>26</v>
      </c>
      <c r="F55" s="6">
        <v>1</v>
      </c>
      <c r="G55" s="43">
        <f>SUMIFS(vente!D:D,vente!B:B,'100'!$E$8,vente!C:C,'100'!A55)</f>
        <v>0</v>
      </c>
    </row>
    <row r="56" spans="1:7" ht="16.149999999999999" customHeight="1" x14ac:dyDescent="0.35">
      <c r="A56" s="4">
        <f t="shared" si="0"/>
        <v>46</v>
      </c>
      <c r="B56" s="3" t="s">
        <v>141</v>
      </c>
      <c r="C56" s="3" t="s">
        <v>142</v>
      </c>
      <c r="D56" s="3" t="s">
        <v>104</v>
      </c>
      <c r="E56" s="5" t="s">
        <v>26</v>
      </c>
      <c r="F56" s="6">
        <v>1</v>
      </c>
      <c r="G56" s="43">
        <f>SUMIFS(vente!D:D,vente!B:B,'100'!$E$8,vente!C:C,'100'!A56)</f>
        <v>0</v>
      </c>
    </row>
    <row r="57" spans="1:7" ht="16.149999999999999" customHeight="1" x14ac:dyDescent="0.35">
      <c r="A57" s="4">
        <f t="shared" si="0"/>
        <v>47</v>
      </c>
      <c r="B57" s="3" t="s">
        <v>143</v>
      </c>
      <c r="C57" s="3" t="s">
        <v>144</v>
      </c>
      <c r="D57" s="3" t="s">
        <v>145</v>
      </c>
      <c r="E57" s="5" t="s">
        <v>26</v>
      </c>
      <c r="F57" s="6">
        <v>1</v>
      </c>
      <c r="G57" s="43">
        <f>SUMIFS(vente!D:D,vente!B:B,'100'!$E$8,vente!C:C,'100'!A57)</f>
        <v>0</v>
      </c>
    </row>
    <row r="58" spans="1:7" ht="16.149999999999999" customHeight="1" x14ac:dyDescent="0.35">
      <c r="A58" s="4">
        <f t="shared" si="0"/>
        <v>48</v>
      </c>
      <c r="B58" s="3" t="s">
        <v>146</v>
      </c>
      <c r="C58" s="3" t="s">
        <v>147</v>
      </c>
      <c r="D58" s="3"/>
      <c r="E58" s="5" t="s">
        <v>76</v>
      </c>
      <c r="F58" s="6">
        <v>1</v>
      </c>
      <c r="G58" s="43">
        <f>SUMIFS(vente!D:D,vente!B:B,'100'!$E$8,vente!C:C,'100'!A58)</f>
        <v>0</v>
      </c>
    </row>
    <row r="59" spans="1:7" ht="16.149999999999999" customHeight="1" x14ac:dyDescent="0.35">
      <c r="A59" s="4">
        <f t="shared" si="0"/>
        <v>49</v>
      </c>
      <c r="B59" s="3" t="s">
        <v>13</v>
      </c>
      <c r="C59" s="3" t="s">
        <v>148</v>
      </c>
      <c r="D59" s="3" t="s">
        <v>149</v>
      </c>
      <c r="E59" s="5" t="s">
        <v>76</v>
      </c>
      <c r="F59" s="6">
        <v>1</v>
      </c>
      <c r="G59" s="43">
        <f>SUMIFS(vente!D:D,vente!B:B,'100'!$E$8,vente!C:C,'100'!A59)</f>
        <v>0</v>
      </c>
    </row>
    <row r="60" spans="1:7" ht="16.149999999999999" customHeight="1" x14ac:dyDescent="0.35">
      <c r="A60" s="4">
        <f t="shared" si="0"/>
        <v>50</v>
      </c>
      <c r="B60" s="3" t="s">
        <v>13</v>
      </c>
      <c r="C60" s="3" t="s">
        <v>150</v>
      </c>
      <c r="D60" s="3" t="s">
        <v>149</v>
      </c>
      <c r="E60" s="5" t="s">
        <v>76</v>
      </c>
      <c r="F60" s="6">
        <v>1</v>
      </c>
      <c r="G60" s="43">
        <f>SUMIFS(vente!D:D,vente!B:B,'100'!$E$8,vente!C:C,'100'!A60)</f>
        <v>0</v>
      </c>
    </row>
    <row r="61" spans="1:7" ht="16.149999999999999" customHeight="1" x14ac:dyDescent="0.35">
      <c r="A61" s="4">
        <f t="shared" si="0"/>
        <v>51</v>
      </c>
      <c r="B61" s="3" t="s">
        <v>13</v>
      </c>
      <c r="C61" s="3" t="s">
        <v>151</v>
      </c>
      <c r="D61" s="3" t="s">
        <v>145</v>
      </c>
      <c r="E61" s="5" t="s">
        <v>76</v>
      </c>
      <c r="F61" s="6">
        <v>1</v>
      </c>
      <c r="G61" s="43">
        <f>SUMIFS(vente!D:D,vente!B:B,'100'!$E$8,vente!C:C,'100'!A61)</f>
        <v>0</v>
      </c>
    </row>
    <row r="62" spans="1:7" ht="16.149999999999999" customHeight="1" x14ac:dyDescent="0.35">
      <c r="A62" s="4">
        <f t="shared" si="0"/>
        <v>52</v>
      </c>
      <c r="B62" s="3" t="s">
        <v>152</v>
      </c>
      <c r="C62" s="3" t="s">
        <v>153</v>
      </c>
      <c r="D62" s="3" t="s">
        <v>149</v>
      </c>
      <c r="E62" s="5" t="s">
        <v>76</v>
      </c>
      <c r="F62" s="6">
        <v>1</v>
      </c>
      <c r="G62" s="43">
        <f>SUMIFS(vente!D:D,vente!B:B,'100'!$E$8,vente!C:C,'100'!A62)</f>
        <v>0</v>
      </c>
    </row>
    <row r="63" spans="1:7" ht="16.149999999999999" customHeight="1" x14ac:dyDescent="0.35">
      <c r="A63" s="4">
        <f t="shared" si="0"/>
        <v>53</v>
      </c>
      <c r="B63" s="3" t="s">
        <v>130</v>
      </c>
      <c r="C63" s="3" t="s">
        <v>154</v>
      </c>
      <c r="D63" s="3"/>
      <c r="E63" s="5" t="s">
        <v>76</v>
      </c>
      <c r="F63" s="6">
        <v>1</v>
      </c>
      <c r="G63" s="43">
        <f>SUMIFS(vente!D:D,vente!B:B,'100'!$E$8,vente!C:C,'100'!A63)</f>
        <v>0</v>
      </c>
    </row>
    <row r="64" spans="1:7" ht="16.149999999999999" customHeight="1" x14ac:dyDescent="0.35">
      <c r="A64" s="4">
        <f t="shared" si="0"/>
        <v>54</v>
      </c>
      <c r="B64" s="3" t="s">
        <v>141</v>
      </c>
      <c r="C64" s="3" t="s">
        <v>155</v>
      </c>
      <c r="D64" s="3" t="s">
        <v>104</v>
      </c>
      <c r="E64" s="5" t="s">
        <v>26</v>
      </c>
      <c r="F64" s="6">
        <v>2</v>
      </c>
      <c r="G64" s="43">
        <f>SUMIFS(vente!D:D,vente!B:B,'100'!$E$8,vente!C:C,'100'!A64)</f>
        <v>0</v>
      </c>
    </row>
    <row r="65" spans="1:7" ht="16.149999999999999" customHeight="1" x14ac:dyDescent="0.35">
      <c r="A65" s="4">
        <f t="shared" si="0"/>
        <v>55</v>
      </c>
      <c r="B65" s="3" t="s">
        <v>7</v>
      </c>
      <c r="C65" s="3" t="s">
        <v>156</v>
      </c>
      <c r="D65" s="3" t="s">
        <v>157</v>
      </c>
      <c r="E65" s="5" t="s">
        <v>76</v>
      </c>
      <c r="F65" s="6">
        <v>1</v>
      </c>
      <c r="G65" s="43">
        <f>SUMIFS(vente!D:D,vente!B:B,'100'!$E$8,vente!C:C,'100'!A65)</f>
        <v>0</v>
      </c>
    </row>
    <row r="66" spans="1:7" ht="16.149999999999999" customHeight="1" x14ac:dyDescent="0.35">
      <c r="A66" s="4">
        <f t="shared" si="0"/>
        <v>56</v>
      </c>
      <c r="B66" s="3" t="s">
        <v>7</v>
      </c>
      <c r="C66" s="3" t="s">
        <v>158</v>
      </c>
      <c r="D66" s="3" t="s">
        <v>159</v>
      </c>
      <c r="E66" s="5" t="s">
        <v>76</v>
      </c>
      <c r="F66" s="6">
        <v>2</v>
      </c>
      <c r="G66" s="43">
        <f>SUMIFS(vente!D:D,vente!B:B,'100'!$E$8,vente!C:C,'100'!A66)</f>
        <v>0</v>
      </c>
    </row>
    <row r="67" spans="1:7" ht="16.149999999999999" customHeight="1" x14ac:dyDescent="0.35">
      <c r="A67" s="4">
        <f t="shared" si="0"/>
        <v>57</v>
      </c>
      <c r="B67" s="3"/>
      <c r="C67" s="3"/>
      <c r="D67" s="3"/>
      <c r="E67" s="5"/>
      <c r="F67" s="6"/>
      <c r="G67" s="43">
        <f>SUMIFS(vente!D:D,vente!B:B,'100'!$E$8,vente!C:C,'100'!A67)</f>
        <v>0</v>
      </c>
    </row>
    <row r="68" spans="1:7" ht="16.149999999999999" customHeight="1" x14ac:dyDescent="0.35">
      <c r="A68" s="4">
        <f t="shared" si="0"/>
        <v>58</v>
      </c>
      <c r="B68" s="3"/>
      <c r="C68" s="3"/>
      <c r="D68" s="3"/>
      <c r="E68" s="5"/>
      <c r="F68" s="6"/>
      <c r="G68" s="43">
        <f>SUMIFS(vente!D:D,vente!B:B,'100'!$E$8,vente!C:C,'100'!A68)</f>
        <v>0</v>
      </c>
    </row>
    <row r="69" spans="1:7" ht="16.149999999999999" customHeight="1" x14ac:dyDescent="0.35">
      <c r="A69" s="4">
        <f t="shared" si="0"/>
        <v>59</v>
      </c>
      <c r="B69" s="3"/>
      <c r="C69" s="3"/>
      <c r="D69" s="3"/>
      <c r="E69" s="5"/>
      <c r="F69" s="6"/>
      <c r="G69" s="43">
        <f>SUMIFS(vente!D:D,vente!B:B,'100'!$E$8,vente!C:C,'100'!A69)</f>
        <v>0</v>
      </c>
    </row>
    <row r="70" spans="1:7" ht="16.149999999999999" customHeight="1" x14ac:dyDescent="0.35">
      <c r="A70" s="4">
        <f t="shared" si="0"/>
        <v>60</v>
      </c>
      <c r="B70" s="3"/>
      <c r="C70" s="3"/>
      <c r="D70" s="3"/>
      <c r="E70" s="5"/>
      <c r="F70" s="6"/>
      <c r="G70" s="43">
        <f>SUMIFS(vente!D:D,vente!B:B,'100'!$E$8,vente!C:C,'100'!A70)</f>
        <v>0</v>
      </c>
    </row>
    <row r="71" spans="1:7" x14ac:dyDescent="0.35">
      <c r="D71" s="39" t="s">
        <v>46</v>
      </c>
      <c r="E71" s="39"/>
      <c r="F71" s="39"/>
      <c r="G71" s="44">
        <f>SUM(G11:G70)</f>
        <v>11</v>
      </c>
    </row>
    <row r="72" spans="1:7" x14ac:dyDescent="0.35">
      <c r="D72" s="39" t="s">
        <v>47</v>
      </c>
      <c r="E72" s="39"/>
      <c r="F72" s="39"/>
      <c r="G72" s="44">
        <f>G71*30%</f>
        <v>3.3</v>
      </c>
    </row>
    <row r="73" spans="1:7" ht="18.5" x14ac:dyDescent="0.35">
      <c r="C73" s="9" t="s">
        <v>48</v>
      </c>
      <c r="D73" s="33" t="s">
        <v>49</v>
      </c>
      <c r="E73" s="33"/>
      <c r="F73" s="33"/>
      <c r="G73" s="45">
        <f>G71-G72</f>
        <v>7.7</v>
      </c>
    </row>
    <row r="75" spans="1:7" x14ac:dyDescent="0.35">
      <c r="F75" s="24" t="s">
        <v>57</v>
      </c>
    </row>
  </sheetData>
  <sheetProtection selectLockedCells="1" selectUnlockedCells="1"/>
  <mergeCells count="6">
    <mergeCell ref="D73:F73"/>
    <mergeCell ref="B1:F2"/>
    <mergeCell ref="E5:G5"/>
    <mergeCell ref="E6:G6"/>
    <mergeCell ref="D71:F71"/>
    <mergeCell ref="D72:F72"/>
  </mergeCells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workbookViewId="0">
      <selection activeCell="J13" sqref="J13"/>
    </sheetView>
  </sheetViews>
  <sheetFormatPr baseColWidth="10" defaultColWidth="11.453125" defaultRowHeight="14.5" x14ac:dyDescent="0.35"/>
  <cols>
    <col min="1" max="1" width="4.54296875" style="7" customWidth="1"/>
    <col min="2" max="2" width="9.1796875" style="7" customWidth="1"/>
    <col min="3" max="3" width="40.7265625" style="8" customWidth="1"/>
    <col min="4" max="4" width="11.453125" style="7"/>
    <col min="5" max="5" width="11.54296875" style="23" customWidth="1"/>
    <col min="6" max="6" width="11.453125" style="24"/>
    <col min="7" max="7" width="10.7265625" style="7" customWidth="1"/>
    <col min="8" max="16384" width="11.453125" style="7"/>
  </cols>
  <sheetData>
    <row r="1" spans="1:7" ht="13.15" customHeight="1" x14ac:dyDescent="0.35">
      <c r="B1" s="34" t="s">
        <v>50</v>
      </c>
      <c r="C1" s="34"/>
      <c r="D1" s="34"/>
      <c r="E1" s="34"/>
      <c r="F1" s="34"/>
    </row>
    <row r="2" spans="1:7" ht="13.15" customHeight="1" thickBot="1" x14ac:dyDescent="0.4">
      <c r="B2" s="34"/>
      <c r="C2" s="34"/>
      <c r="D2" s="34"/>
      <c r="E2" s="34"/>
      <c r="F2" s="34"/>
    </row>
    <row r="3" spans="1:7" ht="13.15" customHeight="1" x14ac:dyDescent="0.35">
      <c r="B3" s="10"/>
      <c r="D3" s="11" t="s">
        <v>51</v>
      </c>
      <c r="E3" s="12" t="s">
        <v>161</v>
      </c>
      <c r="F3" s="13"/>
      <c r="G3" s="14"/>
    </row>
    <row r="4" spans="1:7" ht="13.15" customHeight="1" x14ac:dyDescent="0.35">
      <c r="D4" s="15" t="s">
        <v>52</v>
      </c>
      <c r="E4" s="16"/>
      <c r="F4" s="17"/>
      <c r="G4" s="18"/>
    </row>
    <row r="5" spans="1:7" x14ac:dyDescent="0.35">
      <c r="B5" s="7" t="s">
        <v>53</v>
      </c>
      <c r="D5" s="15" t="s">
        <v>54</v>
      </c>
      <c r="E5" s="16"/>
      <c r="F5" s="17"/>
      <c r="G5" s="18"/>
    </row>
    <row r="6" spans="1:7" ht="15" thickBot="1" x14ac:dyDescent="0.4">
      <c r="D6" s="19" t="s">
        <v>55</v>
      </c>
      <c r="E6" s="20"/>
      <c r="F6" s="21"/>
      <c r="G6" s="22"/>
    </row>
    <row r="7" spans="1:7" ht="8.5" customHeight="1" thickBot="1" x14ac:dyDescent="0.4"/>
    <row r="8" spans="1:7" ht="15" thickBot="1" x14ac:dyDescent="0.4">
      <c r="D8" s="7" t="s">
        <v>56</v>
      </c>
      <c r="E8" s="25">
        <v>101</v>
      </c>
    </row>
    <row r="9" spans="1:7" ht="9.65" customHeight="1" x14ac:dyDescent="0.35"/>
    <row r="10" spans="1:7" ht="16.149999999999999" customHeight="1" x14ac:dyDescent="0.35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1" t="s">
        <v>6</v>
      </c>
    </row>
    <row r="11" spans="1:7" ht="16.149999999999999" customHeight="1" x14ac:dyDescent="0.35">
      <c r="A11" s="4">
        <v>1</v>
      </c>
      <c r="B11" s="3" t="s">
        <v>7</v>
      </c>
      <c r="C11" s="3" t="s">
        <v>8</v>
      </c>
      <c r="D11" s="3" t="s">
        <v>9</v>
      </c>
      <c r="E11" s="5" t="s">
        <v>10</v>
      </c>
      <c r="F11" s="6">
        <v>6</v>
      </c>
      <c r="G11" s="43">
        <f>SUMIFS(vente!D:D,vente!B:B,'101'!$E$8,vente!C:C,'101'!A11)</f>
        <v>6</v>
      </c>
    </row>
    <row r="12" spans="1:7" ht="16.149999999999999" customHeight="1" x14ac:dyDescent="0.35">
      <c r="A12" s="4">
        <f t="shared" ref="A12:A70" si="0">A11+1</f>
        <v>2</v>
      </c>
      <c r="B12" s="3" t="s">
        <v>7</v>
      </c>
      <c r="C12" s="3" t="s">
        <v>11</v>
      </c>
      <c r="D12" s="3" t="s">
        <v>12</v>
      </c>
      <c r="E12" s="5" t="s">
        <v>10</v>
      </c>
      <c r="F12" s="6">
        <v>4</v>
      </c>
      <c r="G12" s="43">
        <f>SUMIFS(vente!D:D,vente!B:B,'101'!$E$8,vente!C:C,'101'!A12)</f>
        <v>0</v>
      </c>
    </row>
    <row r="13" spans="1:7" ht="16.149999999999999" customHeight="1" x14ac:dyDescent="0.35">
      <c r="A13" s="4">
        <f t="shared" si="0"/>
        <v>3</v>
      </c>
      <c r="B13" s="3" t="s">
        <v>13</v>
      </c>
      <c r="C13" s="3" t="s">
        <v>14</v>
      </c>
      <c r="D13" s="3" t="s">
        <v>9</v>
      </c>
      <c r="E13" s="5" t="s">
        <v>10</v>
      </c>
      <c r="F13" s="6">
        <v>2</v>
      </c>
      <c r="G13" s="43">
        <f>SUMIFS(vente!D:D,vente!B:B,'101'!$E$8,vente!C:C,'101'!A13)</f>
        <v>2</v>
      </c>
    </row>
    <row r="14" spans="1:7" ht="16.149999999999999" customHeight="1" x14ac:dyDescent="0.35">
      <c r="A14" s="4">
        <f t="shared" si="0"/>
        <v>4</v>
      </c>
      <c r="B14" s="3" t="s">
        <v>7</v>
      </c>
      <c r="C14" s="3" t="s">
        <v>15</v>
      </c>
      <c r="D14" s="3" t="s">
        <v>9</v>
      </c>
      <c r="E14" s="5" t="s">
        <v>10</v>
      </c>
      <c r="F14" s="6">
        <v>4</v>
      </c>
      <c r="G14" s="43">
        <f>SUMIFS(vente!D:D,vente!B:B,'101'!$E$8,vente!C:C,'101'!A14)</f>
        <v>0</v>
      </c>
    </row>
    <row r="15" spans="1:7" ht="16.149999999999999" customHeight="1" x14ac:dyDescent="0.35">
      <c r="A15" s="4">
        <f t="shared" si="0"/>
        <v>5</v>
      </c>
      <c r="B15" s="3" t="s">
        <v>7</v>
      </c>
      <c r="C15" s="3" t="s">
        <v>15</v>
      </c>
      <c r="D15" s="3" t="s">
        <v>9</v>
      </c>
      <c r="E15" s="5" t="s">
        <v>10</v>
      </c>
      <c r="F15" s="6">
        <v>4</v>
      </c>
      <c r="G15" s="43">
        <f>SUMIFS(vente!D:D,vente!B:B,'101'!$E$8,vente!C:C,'101'!A15)</f>
        <v>4</v>
      </c>
    </row>
    <row r="16" spans="1:7" ht="16.149999999999999" customHeight="1" x14ac:dyDescent="0.35">
      <c r="A16" s="4">
        <f t="shared" si="0"/>
        <v>6</v>
      </c>
      <c r="B16" s="3" t="s">
        <v>16</v>
      </c>
      <c r="C16" s="3" t="s">
        <v>17</v>
      </c>
      <c r="D16" s="3" t="s">
        <v>9</v>
      </c>
      <c r="E16" s="5" t="s">
        <v>10</v>
      </c>
      <c r="F16" s="6">
        <v>4</v>
      </c>
      <c r="G16" s="43">
        <f>SUMIFS(vente!D:D,vente!B:B,'101'!$E$8,vente!C:C,'101'!A16)</f>
        <v>4</v>
      </c>
    </row>
    <row r="17" spans="1:7" ht="16.149999999999999" customHeight="1" x14ac:dyDescent="0.35">
      <c r="A17" s="4">
        <f t="shared" si="0"/>
        <v>7</v>
      </c>
      <c r="B17" s="3" t="s">
        <v>7</v>
      </c>
      <c r="C17" s="3" t="s">
        <v>17</v>
      </c>
      <c r="D17" s="3" t="s">
        <v>9</v>
      </c>
      <c r="E17" s="5" t="s">
        <v>10</v>
      </c>
      <c r="F17" s="6">
        <v>4</v>
      </c>
      <c r="G17" s="43">
        <f>SUMIFS(vente!D:D,vente!B:B,'101'!$E$8,vente!C:C,'101'!A17)</f>
        <v>4</v>
      </c>
    </row>
    <row r="18" spans="1:7" ht="16.149999999999999" customHeight="1" x14ac:dyDescent="0.35">
      <c r="A18" s="4">
        <f t="shared" si="0"/>
        <v>8</v>
      </c>
      <c r="B18" s="3" t="s">
        <v>18</v>
      </c>
      <c r="C18" s="3" t="s">
        <v>17</v>
      </c>
      <c r="D18" s="3" t="s">
        <v>12</v>
      </c>
      <c r="E18" s="5" t="s">
        <v>10</v>
      </c>
      <c r="F18" s="6">
        <v>1</v>
      </c>
      <c r="G18" s="43">
        <f>SUMIFS(vente!D:D,vente!B:B,'101'!$E$8,vente!C:C,'101'!A18)</f>
        <v>0</v>
      </c>
    </row>
    <row r="19" spans="1:7" ht="16.149999999999999" customHeight="1" x14ac:dyDescent="0.35">
      <c r="A19" s="4">
        <f t="shared" si="0"/>
        <v>9</v>
      </c>
      <c r="B19" s="3" t="s">
        <v>18</v>
      </c>
      <c r="C19" s="3" t="s">
        <v>17</v>
      </c>
      <c r="D19" s="3" t="s">
        <v>12</v>
      </c>
      <c r="E19" s="5" t="s">
        <v>10</v>
      </c>
      <c r="F19" s="6">
        <v>1</v>
      </c>
      <c r="G19" s="43">
        <f>SUMIFS(vente!D:D,vente!B:B,'101'!$E$8,vente!C:C,'101'!A19)</f>
        <v>0</v>
      </c>
    </row>
    <row r="20" spans="1:7" ht="16.149999999999999" customHeight="1" x14ac:dyDescent="0.35">
      <c r="A20" s="4">
        <f t="shared" si="0"/>
        <v>10</v>
      </c>
      <c r="B20" s="3" t="s">
        <v>18</v>
      </c>
      <c r="C20" s="3" t="s">
        <v>19</v>
      </c>
      <c r="D20" s="3" t="s">
        <v>12</v>
      </c>
      <c r="E20" s="5" t="s">
        <v>10</v>
      </c>
      <c r="F20" s="6">
        <v>2</v>
      </c>
      <c r="G20" s="43">
        <f>SUMIFS(vente!D:D,vente!B:B,'101'!$E$8,vente!C:C,'101'!A20)</f>
        <v>2</v>
      </c>
    </row>
    <row r="21" spans="1:7" ht="16.149999999999999" customHeight="1" x14ac:dyDescent="0.35">
      <c r="A21" s="4">
        <f t="shared" si="0"/>
        <v>11</v>
      </c>
      <c r="B21" s="3" t="s">
        <v>16</v>
      </c>
      <c r="C21" s="3" t="s">
        <v>20</v>
      </c>
      <c r="D21" s="3" t="s">
        <v>21</v>
      </c>
      <c r="E21" s="5" t="s">
        <v>10</v>
      </c>
      <c r="F21" s="6">
        <v>4</v>
      </c>
      <c r="G21" s="43">
        <f>SUMIFS(vente!D:D,vente!B:B,'101'!$E$8,vente!C:C,'101'!A21)</f>
        <v>0</v>
      </c>
    </row>
    <row r="22" spans="1:7" ht="16.149999999999999" customHeight="1" x14ac:dyDescent="0.35">
      <c r="A22" s="4">
        <f t="shared" si="0"/>
        <v>12</v>
      </c>
      <c r="B22" s="3" t="s">
        <v>22</v>
      </c>
      <c r="C22" s="3" t="s">
        <v>23</v>
      </c>
      <c r="D22" s="3" t="s">
        <v>9</v>
      </c>
      <c r="E22" s="5" t="s">
        <v>10</v>
      </c>
      <c r="F22" s="6">
        <v>6</v>
      </c>
      <c r="G22" s="43">
        <f>SUMIFS(vente!D:D,vente!B:B,'101'!$E$8,vente!C:C,'101'!A22)</f>
        <v>6</v>
      </c>
    </row>
    <row r="23" spans="1:7" ht="16.149999999999999" customHeight="1" x14ac:dyDescent="0.35">
      <c r="A23" s="4">
        <f t="shared" si="0"/>
        <v>13</v>
      </c>
      <c r="B23" s="3" t="s">
        <v>16</v>
      </c>
      <c r="C23" s="3" t="s">
        <v>24</v>
      </c>
      <c r="D23" s="3" t="s">
        <v>25</v>
      </c>
      <c r="E23" s="5" t="s">
        <v>26</v>
      </c>
      <c r="F23" s="6">
        <v>7</v>
      </c>
      <c r="G23" s="43">
        <f>SUMIFS(vente!D:D,vente!B:B,'101'!$E$8,vente!C:C,'101'!A23)</f>
        <v>7</v>
      </c>
    </row>
    <row r="24" spans="1:7" ht="16.149999999999999" customHeight="1" x14ac:dyDescent="0.35">
      <c r="A24" s="4">
        <f t="shared" si="0"/>
        <v>14</v>
      </c>
      <c r="B24" s="3" t="s">
        <v>7</v>
      </c>
      <c r="C24" s="3" t="s">
        <v>24</v>
      </c>
      <c r="D24" s="3" t="s">
        <v>27</v>
      </c>
      <c r="E24" s="5" t="s">
        <v>26</v>
      </c>
      <c r="F24" s="6">
        <v>0.5</v>
      </c>
      <c r="G24" s="43">
        <f>SUMIFS(vente!D:D,vente!B:B,'101'!$E$8,vente!C:C,'101'!A24)</f>
        <v>0</v>
      </c>
    </row>
    <row r="25" spans="1:7" ht="16.149999999999999" customHeight="1" x14ac:dyDescent="0.35">
      <c r="A25" s="4">
        <f t="shared" si="0"/>
        <v>15</v>
      </c>
      <c r="B25" s="3" t="s">
        <v>7</v>
      </c>
      <c r="C25" s="3" t="s">
        <v>28</v>
      </c>
      <c r="D25" s="3" t="s">
        <v>27</v>
      </c>
      <c r="E25" s="5" t="s">
        <v>26</v>
      </c>
      <c r="F25" s="6">
        <v>0.5</v>
      </c>
      <c r="G25" s="43">
        <f>SUMIFS(vente!D:D,vente!B:B,'101'!$E$8,vente!C:C,'101'!A25)</f>
        <v>0.5</v>
      </c>
    </row>
    <row r="26" spans="1:7" ht="16.149999999999999" customHeight="1" x14ac:dyDescent="0.35">
      <c r="A26" s="4">
        <f t="shared" si="0"/>
        <v>16</v>
      </c>
      <c r="B26" s="3" t="s">
        <v>29</v>
      </c>
      <c r="C26" s="3" t="s">
        <v>30</v>
      </c>
      <c r="D26" s="3" t="s">
        <v>27</v>
      </c>
      <c r="E26" s="5" t="s">
        <v>26</v>
      </c>
      <c r="F26" s="6">
        <v>0.5</v>
      </c>
      <c r="G26" s="43">
        <f>SUMIFS(vente!D:D,vente!B:B,'101'!$E$8,vente!C:C,'101'!A26)</f>
        <v>0</v>
      </c>
    </row>
    <row r="27" spans="1:7" ht="16.149999999999999" customHeight="1" x14ac:dyDescent="0.35">
      <c r="A27" s="4">
        <f t="shared" si="0"/>
        <v>17</v>
      </c>
      <c r="B27" s="3" t="s">
        <v>7</v>
      </c>
      <c r="C27" s="3" t="s">
        <v>31</v>
      </c>
      <c r="D27" s="3" t="s">
        <v>27</v>
      </c>
      <c r="E27" s="5" t="s">
        <v>26</v>
      </c>
      <c r="F27" s="6">
        <v>0.5</v>
      </c>
      <c r="G27" s="43">
        <f>SUMIFS(vente!D:D,vente!B:B,'101'!$E$8,vente!C:C,'101'!A27)</f>
        <v>0</v>
      </c>
    </row>
    <row r="28" spans="1:7" ht="16.149999999999999" customHeight="1" x14ac:dyDescent="0.35">
      <c r="A28" s="4">
        <f t="shared" si="0"/>
        <v>18</v>
      </c>
      <c r="B28" s="3" t="s">
        <v>22</v>
      </c>
      <c r="C28" s="3" t="s">
        <v>28</v>
      </c>
      <c r="D28" s="3" t="s">
        <v>9</v>
      </c>
      <c r="E28" s="5" t="s">
        <v>26</v>
      </c>
      <c r="F28" s="6">
        <v>5</v>
      </c>
      <c r="G28" s="43">
        <f>SUMIFS(vente!D:D,vente!B:B,'101'!$E$8,vente!C:C,'101'!A28)</f>
        <v>0</v>
      </c>
    </row>
    <row r="29" spans="1:7" ht="16.149999999999999" customHeight="1" x14ac:dyDescent="0.35">
      <c r="A29" s="4">
        <f t="shared" si="0"/>
        <v>19</v>
      </c>
      <c r="B29" s="3" t="s">
        <v>32</v>
      </c>
      <c r="C29" s="3" t="s">
        <v>17</v>
      </c>
      <c r="D29" s="3" t="s">
        <v>12</v>
      </c>
      <c r="E29" s="5" t="s">
        <v>26</v>
      </c>
      <c r="F29" s="6">
        <v>4</v>
      </c>
      <c r="G29" s="43">
        <f>SUMIFS(vente!D:D,vente!B:B,'101'!$E$8,vente!C:C,'101'!A29)</f>
        <v>0</v>
      </c>
    </row>
    <row r="30" spans="1:7" ht="16.149999999999999" customHeight="1" x14ac:dyDescent="0.35">
      <c r="A30" s="4">
        <f t="shared" si="0"/>
        <v>20</v>
      </c>
      <c r="B30" s="3" t="s">
        <v>33</v>
      </c>
      <c r="C30" s="3" t="s">
        <v>34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SUMIFS(vente!D:D,vente!B:B,'101'!$E$8,vente!C:C,'101'!A30)</f>
        <v>0</v>
      </c>
    </row>
    <row r="31" spans="1:7" ht="16.149999999999999" customHeight="1" x14ac:dyDescent="0.35">
      <c r="A31" s="4">
        <f t="shared" si="0"/>
        <v>21</v>
      </c>
      <c r="B31" s="3" t="s">
        <v>33</v>
      </c>
      <c r="C31" s="3" t="s">
        <v>35</v>
      </c>
      <c r="D31" s="3" t="s">
        <v>27</v>
      </c>
      <c r="E31" s="5" t="s">
        <v>26</v>
      </c>
      <c r="F31" s="6">
        <v>3</v>
      </c>
      <c r="G31" s="43">
        <f>SUMIFS(vente!D:D,vente!B:B,'101'!$E$8,vente!C:C,'101'!A31)</f>
        <v>0</v>
      </c>
    </row>
    <row r="32" spans="1:7" ht="16.149999999999999" customHeight="1" x14ac:dyDescent="0.35">
      <c r="A32" s="4">
        <f t="shared" si="0"/>
        <v>22</v>
      </c>
      <c r="B32" s="3" t="s">
        <v>33</v>
      </c>
      <c r="C32" s="3" t="s">
        <v>36</v>
      </c>
      <c r="D32" s="3" t="s">
        <v>27</v>
      </c>
      <c r="E32" s="5" t="s">
        <v>26</v>
      </c>
      <c r="F32" s="6">
        <v>3</v>
      </c>
      <c r="G32" s="43">
        <f>SUMIFS(vente!D:D,vente!B:B,'101'!$E$8,vente!C:C,'101'!A32)</f>
        <v>0</v>
      </c>
    </row>
    <row r="33" spans="1:7" ht="16.149999999999999" customHeight="1" x14ac:dyDescent="0.35">
      <c r="A33" s="4">
        <f t="shared" si="0"/>
        <v>23</v>
      </c>
      <c r="B33" s="3" t="s">
        <v>22</v>
      </c>
      <c r="C33" s="3" t="s">
        <v>37</v>
      </c>
      <c r="D33" s="3" t="s">
        <v>12</v>
      </c>
      <c r="E33" s="5" t="s">
        <v>26</v>
      </c>
      <c r="F33" s="6">
        <v>4</v>
      </c>
      <c r="G33" s="43">
        <f>SUMIFS(vente!D:D,vente!B:B,'101'!$E$8,vente!C:C,'101'!A33)</f>
        <v>0</v>
      </c>
    </row>
    <row r="34" spans="1:7" ht="16.149999999999999" customHeight="1" x14ac:dyDescent="0.35">
      <c r="A34" s="4">
        <f t="shared" si="0"/>
        <v>24</v>
      </c>
      <c r="B34" s="3" t="s">
        <v>33</v>
      </c>
      <c r="C34" s="3" t="s">
        <v>17</v>
      </c>
      <c r="D34" s="3" t="s">
        <v>27</v>
      </c>
      <c r="E34" s="5" t="s">
        <v>26</v>
      </c>
      <c r="F34" s="6">
        <v>1</v>
      </c>
      <c r="G34" s="43">
        <f>SUMIFS(vente!D:D,vente!B:B,'101'!$E$8,vente!C:C,'101'!A34)</f>
        <v>0</v>
      </c>
    </row>
    <row r="35" spans="1:7" ht="16.149999999999999" customHeight="1" x14ac:dyDescent="0.35">
      <c r="A35" s="4">
        <f t="shared" si="0"/>
        <v>25</v>
      </c>
      <c r="B35" s="3" t="s">
        <v>33</v>
      </c>
      <c r="C35" s="3" t="s">
        <v>38</v>
      </c>
      <c r="D35" s="3" t="s">
        <v>27</v>
      </c>
      <c r="E35" s="5" t="s">
        <v>26</v>
      </c>
      <c r="F35" s="6">
        <v>1</v>
      </c>
      <c r="G35" s="43">
        <f>SUMIFS(vente!D:D,vente!B:B,'101'!$E$8,vente!C:C,'101'!A35)</f>
        <v>0</v>
      </c>
    </row>
    <row r="36" spans="1:7" ht="16.149999999999999" customHeight="1" x14ac:dyDescent="0.35">
      <c r="A36" s="4">
        <f t="shared" si="0"/>
        <v>26</v>
      </c>
      <c r="B36" s="3" t="s">
        <v>22</v>
      </c>
      <c r="C36" s="3" t="s">
        <v>39</v>
      </c>
      <c r="D36" s="3" t="s">
        <v>27</v>
      </c>
      <c r="E36" s="5" t="s">
        <v>26</v>
      </c>
      <c r="F36" s="6">
        <v>2</v>
      </c>
      <c r="G36" s="43">
        <f>SUMIFS(vente!D:D,vente!B:B,'101'!$E$8,vente!C:C,'101'!A36)</f>
        <v>0</v>
      </c>
    </row>
    <row r="37" spans="1:7" ht="16.149999999999999" customHeight="1" x14ac:dyDescent="0.35">
      <c r="A37" s="4">
        <f t="shared" si="0"/>
        <v>27</v>
      </c>
      <c r="B37" s="3" t="s">
        <v>22</v>
      </c>
      <c r="C37" s="3" t="s">
        <v>40</v>
      </c>
      <c r="D37" s="3" t="s">
        <v>27</v>
      </c>
      <c r="E37" s="5" t="s">
        <v>26</v>
      </c>
      <c r="F37" s="6">
        <v>2</v>
      </c>
      <c r="G37" s="43">
        <f>SUMIFS(vente!D:D,vente!B:B,'101'!$E$8,vente!C:C,'101'!A37)</f>
        <v>0</v>
      </c>
    </row>
    <row r="38" spans="1:7" ht="16.149999999999999" customHeight="1" x14ac:dyDescent="0.35">
      <c r="A38" s="4">
        <f t="shared" si="0"/>
        <v>28</v>
      </c>
      <c r="B38" s="3" t="s">
        <v>33</v>
      </c>
      <c r="C38" s="3" t="s">
        <v>41</v>
      </c>
      <c r="D38" s="3" t="s">
        <v>27</v>
      </c>
      <c r="E38" s="5" t="s">
        <v>26</v>
      </c>
      <c r="F38" s="6">
        <v>5</v>
      </c>
      <c r="G38" s="43">
        <f>SUMIFS(vente!D:D,vente!B:B,'101'!$E$8,vente!C:C,'101'!A38)</f>
        <v>0</v>
      </c>
    </row>
    <row r="39" spans="1:7" ht="16.149999999999999" customHeight="1" x14ac:dyDescent="0.35">
      <c r="A39" s="4">
        <f t="shared" si="0"/>
        <v>29</v>
      </c>
      <c r="B39" s="3" t="s">
        <v>42</v>
      </c>
      <c r="C39" s="3" t="s">
        <v>43</v>
      </c>
      <c r="D39" s="3" t="s">
        <v>9</v>
      </c>
      <c r="E39" s="5" t="s">
        <v>26</v>
      </c>
      <c r="F39" s="6">
        <v>5</v>
      </c>
      <c r="G39" s="43">
        <f>SUMIFS(vente!D:D,vente!B:B,'101'!$E$8,vente!C:C,'101'!A39)</f>
        <v>0</v>
      </c>
    </row>
    <row r="40" spans="1:7" ht="16.149999999999999" customHeight="1" x14ac:dyDescent="0.35">
      <c r="A40" s="4">
        <f t="shared" si="0"/>
        <v>30</v>
      </c>
      <c r="B40" s="3" t="s">
        <v>42</v>
      </c>
      <c r="C40" s="3" t="s">
        <v>40</v>
      </c>
      <c r="D40" s="3" t="s">
        <v>9</v>
      </c>
      <c r="E40" s="5" t="s">
        <v>26</v>
      </c>
      <c r="F40" s="6">
        <v>5</v>
      </c>
      <c r="G40" s="43">
        <f>SUMIFS(vente!D:D,vente!B:B,'101'!$E$8,vente!C:C,'101'!A40)</f>
        <v>0</v>
      </c>
    </row>
    <row r="41" spans="1:7" ht="16.149999999999999" customHeight="1" x14ac:dyDescent="0.35">
      <c r="A41" s="4">
        <f t="shared" si="0"/>
        <v>31</v>
      </c>
      <c r="B41" s="3" t="s">
        <v>44</v>
      </c>
      <c r="C41" s="3" t="s">
        <v>45</v>
      </c>
      <c r="D41" s="3" t="s">
        <v>9</v>
      </c>
      <c r="E41" s="5" t="s">
        <v>26</v>
      </c>
      <c r="F41" s="6">
        <v>5</v>
      </c>
      <c r="G41" s="43">
        <f>SUMIFS(vente!D:D,vente!B:B,'101'!$E$8,vente!C:C,'101'!A41)</f>
        <v>0</v>
      </c>
    </row>
    <row r="42" spans="1:7" ht="16.149999999999999" customHeight="1" x14ac:dyDescent="0.35">
      <c r="A42" s="4">
        <f t="shared" si="0"/>
        <v>32</v>
      </c>
      <c r="B42" s="3"/>
      <c r="C42" s="3"/>
      <c r="D42" s="3"/>
      <c r="E42" s="5"/>
      <c r="F42" s="6"/>
      <c r="G42" s="43">
        <f>SUMIFS(vente!D:D,vente!B:B,'101'!$E$8,vente!C:C,'101'!A42)</f>
        <v>0</v>
      </c>
    </row>
    <row r="43" spans="1:7" ht="16.149999999999999" customHeight="1" x14ac:dyDescent="0.35">
      <c r="A43" s="4">
        <f t="shared" si="0"/>
        <v>33</v>
      </c>
      <c r="B43" s="3"/>
      <c r="C43" s="3"/>
      <c r="D43" s="3"/>
      <c r="E43" s="5"/>
      <c r="F43" s="6"/>
      <c r="G43" s="43">
        <f>SUMIFS(vente!D:D,vente!B:B,'101'!$E$8,vente!C:C,'101'!A43)</f>
        <v>0</v>
      </c>
    </row>
    <row r="44" spans="1:7" ht="16.149999999999999" customHeight="1" x14ac:dyDescent="0.35">
      <c r="A44" s="4">
        <f t="shared" si="0"/>
        <v>34</v>
      </c>
      <c r="B44" s="3"/>
      <c r="C44" s="3"/>
      <c r="D44" s="3"/>
      <c r="E44" s="5"/>
      <c r="F44" s="6"/>
      <c r="G44" s="43">
        <f>SUMIFS(vente!D:D,vente!B:B,'101'!$E$8,vente!C:C,'101'!A44)</f>
        <v>0</v>
      </c>
    </row>
    <row r="45" spans="1:7" ht="16.149999999999999" customHeight="1" x14ac:dyDescent="0.35">
      <c r="A45" s="4">
        <f t="shared" si="0"/>
        <v>35</v>
      </c>
      <c r="B45" s="3"/>
      <c r="C45" s="3"/>
      <c r="D45" s="3"/>
      <c r="E45" s="5"/>
      <c r="F45" s="6"/>
      <c r="G45" s="43">
        <f>SUMIFS(vente!D:D,vente!B:B,'101'!$E$8,vente!C:C,'101'!A45)</f>
        <v>0</v>
      </c>
    </row>
    <row r="46" spans="1:7" ht="16.149999999999999" customHeight="1" x14ac:dyDescent="0.35">
      <c r="A46" s="4">
        <f t="shared" si="0"/>
        <v>36</v>
      </c>
      <c r="B46" s="3"/>
      <c r="C46" s="3"/>
      <c r="D46" s="3"/>
      <c r="E46" s="5"/>
      <c r="F46" s="6"/>
      <c r="G46" s="43">
        <f>SUMIFS(vente!D:D,vente!B:B,'101'!$E$8,vente!C:C,'101'!A46)</f>
        <v>0</v>
      </c>
    </row>
    <row r="47" spans="1:7" ht="16.149999999999999" customHeight="1" x14ac:dyDescent="0.35">
      <c r="A47" s="4">
        <f t="shared" si="0"/>
        <v>37</v>
      </c>
      <c r="B47" s="3"/>
      <c r="C47" s="3"/>
      <c r="D47" s="3"/>
      <c r="E47" s="5"/>
      <c r="F47" s="6"/>
      <c r="G47" s="43">
        <f>SUMIFS(vente!D:D,vente!B:B,'101'!$E$8,vente!C:C,'101'!A47)</f>
        <v>0</v>
      </c>
    </row>
    <row r="48" spans="1:7" ht="16.149999999999999" customHeight="1" x14ac:dyDescent="0.35">
      <c r="A48" s="4">
        <f t="shared" si="0"/>
        <v>38</v>
      </c>
      <c r="B48" s="3"/>
      <c r="C48" s="3"/>
      <c r="D48" s="3"/>
      <c r="E48" s="5"/>
      <c r="F48" s="6"/>
      <c r="G48" s="43">
        <f>SUMIFS(vente!D:D,vente!B:B,'101'!$E$8,vente!C:C,'101'!A48)</f>
        <v>0</v>
      </c>
    </row>
    <row r="49" spans="1:7" ht="16.149999999999999" customHeight="1" x14ac:dyDescent="0.35">
      <c r="A49" s="4">
        <f t="shared" si="0"/>
        <v>39</v>
      </c>
      <c r="B49" s="3"/>
      <c r="C49" s="3"/>
      <c r="D49" s="3"/>
      <c r="E49" s="5"/>
      <c r="F49" s="6"/>
      <c r="G49" s="43">
        <f>SUMIFS(vente!D:D,vente!B:B,'101'!$E$8,vente!C:C,'101'!A49)</f>
        <v>0</v>
      </c>
    </row>
    <row r="50" spans="1:7" ht="16.149999999999999" customHeight="1" x14ac:dyDescent="0.35">
      <c r="A50" s="4">
        <f t="shared" si="0"/>
        <v>40</v>
      </c>
      <c r="B50" s="3"/>
      <c r="C50" s="3"/>
      <c r="D50" s="3"/>
      <c r="E50" s="5"/>
      <c r="F50" s="6"/>
      <c r="G50" s="43">
        <f>SUMIFS(vente!D:D,vente!B:B,'101'!$E$8,vente!C:C,'101'!A50)</f>
        <v>0</v>
      </c>
    </row>
    <row r="51" spans="1:7" ht="16.149999999999999" customHeight="1" x14ac:dyDescent="0.35">
      <c r="A51" s="4">
        <f t="shared" si="0"/>
        <v>41</v>
      </c>
      <c r="B51" s="3"/>
      <c r="C51" s="3"/>
      <c r="D51" s="3"/>
      <c r="E51" s="5"/>
      <c r="F51" s="6"/>
      <c r="G51" s="43">
        <f>SUMIFS(vente!D:D,vente!B:B,'101'!$E$8,vente!C:C,'101'!A51)</f>
        <v>0</v>
      </c>
    </row>
    <row r="52" spans="1:7" ht="16.149999999999999" customHeight="1" x14ac:dyDescent="0.35">
      <c r="A52" s="4">
        <f t="shared" si="0"/>
        <v>42</v>
      </c>
      <c r="B52" s="3"/>
      <c r="C52" s="3"/>
      <c r="D52" s="3"/>
      <c r="E52" s="5"/>
      <c r="F52" s="6"/>
      <c r="G52" s="43">
        <f>SUMIFS(vente!D:D,vente!B:B,'101'!$E$8,vente!C:C,'101'!A52)</f>
        <v>0</v>
      </c>
    </row>
    <row r="53" spans="1:7" ht="16.149999999999999" customHeight="1" x14ac:dyDescent="0.35">
      <c r="A53" s="4">
        <f t="shared" si="0"/>
        <v>43</v>
      </c>
      <c r="B53" s="3"/>
      <c r="C53" s="3"/>
      <c r="D53" s="3"/>
      <c r="E53" s="5"/>
      <c r="F53" s="6"/>
      <c r="G53" s="43">
        <f>SUMIFS(vente!D:D,vente!B:B,'101'!$E$8,vente!C:C,'101'!A53)</f>
        <v>0</v>
      </c>
    </row>
    <row r="54" spans="1:7" ht="16.149999999999999" customHeight="1" x14ac:dyDescent="0.35">
      <c r="A54" s="4">
        <f t="shared" si="0"/>
        <v>44</v>
      </c>
      <c r="B54" s="3"/>
      <c r="C54" s="3"/>
      <c r="D54" s="3"/>
      <c r="E54" s="5"/>
      <c r="F54" s="6"/>
      <c r="G54" s="43">
        <f>SUMIFS(vente!D:D,vente!B:B,'101'!$E$8,vente!C:C,'101'!A54)</f>
        <v>0</v>
      </c>
    </row>
    <row r="55" spans="1:7" ht="16.149999999999999" customHeight="1" x14ac:dyDescent="0.35">
      <c r="A55" s="4">
        <f t="shared" si="0"/>
        <v>45</v>
      </c>
      <c r="B55" s="3"/>
      <c r="C55" s="3"/>
      <c r="D55" s="3"/>
      <c r="E55" s="5"/>
      <c r="F55" s="6"/>
      <c r="G55" s="43">
        <f>SUMIFS(vente!D:D,vente!B:B,'101'!$E$8,vente!C:C,'101'!A55)</f>
        <v>0</v>
      </c>
    </row>
    <row r="56" spans="1:7" ht="16.149999999999999" customHeight="1" x14ac:dyDescent="0.35">
      <c r="A56" s="4">
        <f t="shared" si="0"/>
        <v>46</v>
      </c>
      <c r="B56" s="3"/>
      <c r="C56" s="3"/>
      <c r="D56" s="3"/>
      <c r="E56" s="5"/>
      <c r="F56" s="6"/>
      <c r="G56" s="43">
        <f>SUMIFS(vente!D:D,vente!B:B,'101'!$E$8,vente!C:C,'101'!A56)</f>
        <v>0</v>
      </c>
    </row>
    <row r="57" spans="1:7" ht="16.149999999999999" customHeight="1" x14ac:dyDescent="0.35">
      <c r="A57" s="4">
        <f t="shared" si="0"/>
        <v>47</v>
      </c>
      <c r="B57" s="3"/>
      <c r="C57" s="3"/>
      <c r="D57" s="3"/>
      <c r="E57" s="5"/>
      <c r="F57" s="6"/>
      <c r="G57" s="43">
        <f>SUMIFS(vente!D:D,vente!B:B,'101'!$E$8,vente!C:C,'101'!A57)</f>
        <v>0</v>
      </c>
    </row>
    <row r="58" spans="1:7" ht="16.149999999999999" customHeight="1" x14ac:dyDescent="0.35">
      <c r="A58" s="4">
        <f t="shared" si="0"/>
        <v>48</v>
      </c>
      <c r="B58" s="3"/>
      <c r="C58" s="3"/>
      <c r="D58" s="3"/>
      <c r="E58" s="5"/>
      <c r="F58" s="6"/>
      <c r="G58" s="43">
        <f>SUMIFS(vente!D:D,vente!B:B,'101'!$E$8,vente!C:C,'101'!A58)</f>
        <v>0</v>
      </c>
    </row>
    <row r="59" spans="1:7" ht="16.149999999999999" customHeight="1" x14ac:dyDescent="0.35">
      <c r="A59" s="4">
        <f t="shared" si="0"/>
        <v>49</v>
      </c>
      <c r="B59" s="3"/>
      <c r="C59" s="3"/>
      <c r="D59" s="3"/>
      <c r="E59" s="5"/>
      <c r="F59" s="6"/>
      <c r="G59" s="43">
        <f>SUMIFS(vente!D:D,vente!B:B,'101'!$E$8,vente!C:C,'101'!A59)</f>
        <v>0</v>
      </c>
    </row>
    <row r="60" spans="1:7" ht="16.149999999999999" customHeight="1" x14ac:dyDescent="0.35">
      <c r="A60" s="4">
        <f t="shared" si="0"/>
        <v>50</v>
      </c>
      <c r="B60" s="3"/>
      <c r="C60" s="3"/>
      <c r="D60" s="3"/>
      <c r="E60" s="5"/>
      <c r="F60" s="6"/>
      <c r="G60" s="43">
        <f>SUMIFS(vente!D:D,vente!B:B,'101'!$E$8,vente!C:C,'101'!A60)</f>
        <v>0</v>
      </c>
    </row>
    <row r="61" spans="1:7" ht="16.149999999999999" customHeight="1" x14ac:dyDescent="0.35">
      <c r="A61" s="4">
        <f t="shared" si="0"/>
        <v>51</v>
      </c>
      <c r="B61" s="3"/>
      <c r="C61" s="3"/>
      <c r="D61" s="3"/>
      <c r="E61" s="5"/>
      <c r="F61" s="6"/>
      <c r="G61" s="43">
        <f>SUMIFS(vente!D:D,vente!B:B,'101'!$E$8,vente!C:C,'101'!A61)</f>
        <v>0</v>
      </c>
    </row>
    <row r="62" spans="1:7" ht="16.149999999999999" customHeight="1" x14ac:dyDescent="0.35">
      <c r="A62" s="4">
        <f t="shared" si="0"/>
        <v>52</v>
      </c>
      <c r="B62" s="3"/>
      <c r="C62" s="3"/>
      <c r="D62" s="3"/>
      <c r="E62" s="5"/>
      <c r="F62" s="6"/>
      <c r="G62" s="43">
        <f>SUMIFS(vente!D:D,vente!B:B,'101'!$E$8,vente!C:C,'101'!A62)</f>
        <v>0</v>
      </c>
    </row>
    <row r="63" spans="1:7" ht="16.149999999999999" customHeight="1" x14ac:dyDescent="0.35">
      <c r="A63" s="4">
        <f t="shared" si="0"/>
        <v>53</v>
      </c>
      <c r="B63" s="3"/>
      <c r="C63" s="3"/>
      <c r="D63" s="3"/>
      <c r="E63" s="5"/>
      <c r="F63" s="6"/>
      <c r="G63" s="43">
        <f>SUMIFS(vente!D:D,vente!B:B,'101'!$E$8,vente!C:C,'101'!A63)</f>
        <v>0</v>
      </c>
    </row>
    <row r="64" spans="1:7" ht="16.149999999999999" customHeight="1" x14ac:dyDescent="0.35">
      <c r="A64" s="4">
        <f t="shared" si="0"/>
        <v>54</v>
      </c>
      <c r="B64" s="3"/>
      <c r="C64" s="3"/>
      <c r="D64" s="3"/>
      <c r="E64" s="5"/>
      <c r="F64" s="6"/>
      <c r="G64" s="43">
        <f>SUMIFS(vente!D:D,vente!B:B,'101'!$E$8,vente!C:C,'101'!A64)</f>
        <v>0</v>
      </c>
    </row>
    <row r="65" spans="1:7" ht="16.149999999999999" customHeight="1" x14ac:dyDescent="0.35">
      <c r="A65" s="4">
        <f t="shared" si="0"/>
        <v>55</v>
      </c>
      <c r="B65" s="3"/>
      <c r="C65" s="3"/>
      <c r="D65" s="3"/>
      <c r="E65" s="5"/>
      <c r="F65" s="6"/>
      <c r="G65" s="43">
        <f>SUMIFS(vente!D:D,vente!B:B,'101'!$E$8,vente!C:C,'101'!A65)</f>
        <v>0</v>
      </c>
    </row>
    <row r="66" spans="1:7" ht="16.149999999999999" customHeight="1" x14ac:dyDescent="0.35">
      <c r="A66" s="4">
        <f t="shared" si="0"/>
        <v>56</v>
      </c>
      <c r="B66" s="3"/>
      <c r="C66" s="3"/>
      <c r="D66" s="3"/>
      <c r="E66" s="5"/>
      <c r="F66" s="6"/>
      <c r="G66" s="43">
        <f>SUMIFS(vente!D:D,vente!B:B,'101'!$E$8,vente!C:C,'101'!A66)</f>
        <v>0</v>
      </c>
    </row>
    <row r="67" spans="1:7" ht="16.149999999999999" customHeight="1" x14ac:dyDescent="0.35">
      <c r="A67" s="4">
        <f t="shared" si="0"/>
        <v>57</v>
      </c>
      <c r="B67" s="3"/>
      <c r="C67" s="3"/>
      <c r="D67" s="3"/>
      <c r="E67" s="5"/>
      <c r="F67" s="6"/>
      <c r="G67" s="43">
        <f>SUMIFS(vente!D:D,vente!B:B,'101'!$E$8,vente!C:C,'101'!A67)</f>
        <v>0</v>
      </c>
    </row>
    <row r="68" spans="1:7" ht="16.149999999999999" customHeight="1" x14ac:dyDescent="0.35">
      <c r="A68" s="4">
        <f t="shared" si="0"/>
        <v>58</v>
      </c>
      <c r="B68" s="3"/>
      <c r="C68" s="3"/>
      <c r="D68" s="3"/>
      <c r="E68" s="5"/>
      <c r="F68" s="6"/>
      <c r="G68" s="43">
        <f>SUMIFS(vente!D:D,vente!B:B,'101'!$E$8,vente!C:C,'101'!A68)</f>
        <v>0</v>
      </c>
    </row>
    <row r="69" spans="1:7" ht="16.149999999999999" customHeight="1" x14ac:dyDescent="0.35">
      <c r="A69" s="4">
        <f t="shared" si="0"/>
        <v>59</v>
      </c>
      <c r="B69" s="3"/>
      <c r="C69" s="3"/>
      <c r="D69" s="3"/>
      <c r="E69" s="5"/>
      <c r="F69" s="6"/>
      <c r="G69" s="43">
        <f>SUMIFS(vente!D:D,vente!B:B,'101'!$E$8,vente!C:C,'101'!A69)</f>
        <v>0</v>
      </c>
    </row>
    <row r="70" spans="1:7" ht="16.149999999999999" customHeight="1" x14ac:dyDescent="0.35">
      <c r="A70" s="4">
        <f t="shared" si="0"/>
        <v>60</v>
      </c>
      <c r="B70" s="3"/>
      <c r="C70" s="3"/>
      <c r="D70" s="3"/>
      <c r="E70" s="5"/>
      <c r="F70" s="6"/>
      <c r="G70" s="43">
        <f>SUMIFS(vente!D:D,vente!B:B,'101'!$E$8,vente!C:C,'101'!A70)</f>
        <v>0</v>
      </c>
    </row>
    <row r="71" spans="1:7" x14ac:dyDescent="0.35">
      <c r="D71" s="39" t="s">
        <v>46</v>
      </c>
      <c r="E71" s="39"/>
      <c r="F71" s="39"/>
      <c r="G71" s="44">
        <f>SUM(G11:G70)</f>
        <v>35.5</v>
      </c>
    </row>
    <row r="72" spans="1:7" x14ac:dyDescent="0.35">
      <c r="D72" s="39" t="s">
        <v>47</v>
      </c>
      <c r="E72" s="39"/>
      <c r="F72" s="39"/>
      <c r="G72" s="44">
        <f>G71*30%</f>
        <v>10.65</v>
      </c>
    </row>
    <row r="73" spans="1:7" ht="18.5" x14ac:dyDescent="0.35">
      <c r="C73" s="9" t="s">
        <v>48</v>
      </c>
      <c r="D73" s="33" t="s">
        <v>49</v>
      </c>
      <c r="E73" s="33"/>
      <c r="F73" s="33"/>
      <c r="G73" s="45">
        <f>G71-G72</f>
        <v>24.85</v>
      </c>
    </row>
    <row r="75" spans="1:7" x14ac:dyDescent="0.35">
      <c r="F75" s="24" t="s">
        <v>57</v>
      </c>
    </row>
  </sheetData>
  <sheetProtection selectLockedCells="1" selectUnlockedCells="1"/>
  <mergeCells count="4">
    <mergeCell ref="B1:F2"/>
    <mergeCell ref="D71:F71"/>
    <mergeCell ref="D72:F72"/>
    <mergeCell ref="D73:F73"/>
  </mergeCells>
  <pageMargins left="0" right="0" top="0" bottom="0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74"/>
  <sheetViews>
    <sheetView topLeftCell="A2" workbookViewId="0">
      <selection activeCell="G23" sqref="G23"/>
    </sheetView>
  </sheetViews>
  <sheetFormatPr baseColWidth="10" defaultRowHeight="14.5" x14ac:dyDescent="0.35"/>
  <sheetData>
    <row r="3" spans="2:4" x14ac:dyDescent="0.35">
      <c r="B3" t="s">
        <v>162</v>
      </c>
    </row>
    <row r="4" spans="2:4" x14ac:dyDescent="0.35">
      <c r="B4" s="41" t="s">
        <v>163</v>
      </c>
      <c r="C4" s="41" t="s">
        <v>164</v>
      </c>
      <c r="D4" s="41" t="s">
        <v>5</v>
      </c>
    </row>
    <row r="5" spans="2:4" x14ac:dyDescent="0.35">
      <c r="B5" s="46">
        <v>100</v>
      </c>
      <c r="C5" s="46">
        <v>1</v>
      </c>
      <c r="D5" s="42">
        <f>IFERROR(IF(B5=100,VLOOKUP(C5,'100'!$A:$F,6,0),VLOOKUP(C5,'101'!$A:$F,6,0)),"")</f>
        <v>1</v>
      </c>
    </row>
    <row r="6" spans="2:4" x14ac:dyDescent="0.35">
      <c r="B6" s="46">
        <v>100</v>
      </c>
      <c r="C6" s="46">
        <v>3</v>
      </c>
      <c r="D6" s="42">
        <f>IFERROR(IF(B6=100,VLOOKUP(C6,'100'!$A:$F,6,0),VLOOKUP(C6,'101'!$A:$F,6,0)),"")</f>
        <v>1</v>
      </c>
    </row>
    <row r="7" spans="2:4" x14ac:dyDescent="0.35">
      <c r="B7" s="46">
        <v>100</v>
      </c>
      <c r="C7" s="46">
        <v>5</v>
      </c>
      <c r="D7" s="42">
        <f>IFERROR(IF(B7=100,VLOOKUP(C7,'100'!$A:$F,6,0),VLOOKUP(C7,'101'!$A:$F,6,0)),"")</f>
        <v>1</v>
      </c>
    </row>
    <row r="8" spans="2:4" x14ac:dyDescent="0.35">
      <c r="B8" s="46">
        <v>100</v>
      </c>
      <c r="C8" s="46">
        <v>6</v>
      </c>
      <c r="D8" s="42">
        <f>IFERROR(IF(B8=100,VLOOKUP(C8,'100'!$A:$F,6,0),VLOOKUP(C8,'101'!$A:$F,6,0)),"")</f>
        <v>2</v>
      </c>
    </row>
    <row r="9" spans="2:4" x14ac:dyDescent="0.35">
      <c r="B9" s="46">
        <v>100</v>
      </c>
      <c r="C9" s="46">
        <v>7</v>
      </c>
      <c r="D9" s="42">
        <f>IFERROR(IF(B9=100,VLOOKUP(C9,'100'!$A:$F,6,0),VLOOKUP(C9,'101'!$A:$F,6,0)),"")</f>
        <v>2</v>
      </c>
    </row>
    <row r="10" spans="2:4" x14ac:dyDescent="0.35">
      <c r="B10" s="46">
        <v>100</v>
      </c>
      <c r="C10" s="46">
        <v>10</v>
      </c>
      <c r="D10" s="42">
        <f>IFERROR(IF(B10=100,VLOOKUP(C10,'100'!$A:$F,6,0),VLOOKUP(C10,'101'!$A:$F,6,0)),"")</f>
        <v>1</v>
      </c>
    </row>
    <row r="11" spans="2:4" x14ac:dyDescent="0.35">
      <c r="B11" s="46">
        <v>100</v>
      </c>
      <c r="C11" s="46">
        <v>12</v>
      </c>
      <c r="D11" s="42">
        <f>IFERROR(IF(B11=100,VLOOKUP(C11,'100'!$A:$F,6,0),VLOOKUP(C11,'101'!$A:$F,6,0)),"")</f>
        <v>1</v>
      </c>
    </row>
    <row r="12" spans="2:4" x14ac:dyDescent="0.35">
      <c r="B12" s="46">
        <v>100</v>
      </c>
      <c r="C12" s="46">
        <v>13</v>
      </c>
      <c r="D12" s="42">
        <f>IFERROR(IF(B12=100,VLOOKUP(C12,'100'!$A:$F,6,0),VLOOKUP(C12,'101'!$A:$F,6,0)),"")</f>
        <v>1</v>
      </c>
    </row>
    <row r="13" spans="2:4" x14ac:dyDescent="0.35">
      <c r="B13" s="46">
        <v>100</v>
      </c>
      <c r="C13" s="46">
        <v>15</v>
      </c>
      <c r="D13" s="42">
        <f>IFERROR(IF(B13=100,VLOOKUP(C13,'100'!$A:$F,6,0),VLOOKUP(C13,'101'!$A:$F,6,0)),"")</f>
        <v>1</v>
      </c>
    </row>
    <row r="14" spans="2:4" x14ac:dyDescent="0.35">
      <c r="B14" s="46">
        <v>101</v>
      </c>
      <c r="C14" s="46">
        <v>1</v>
      </c>
      <c r="D14" s="42">
        <f>IFERROR(IF(B14=100,VLOOKUP(C14,'100'!$A:$F,6,0),VLOOKUP(C14,'101'!$A:$F,6,0)),"")</f>
        <v>6</v>
      </c>
    </row>
    <row r="15" spans="2:4" x14ac:dyDescent="0.35">
      <c r="B15" s="46">
        <v>101</v>
      </c>
      <c r="C15" s="46">
        <v>3</v>
      </c>
      <c r="D15" s="42">
        <f>IFERROR(IF(B15=100,VLOOKUP(C15,'100'!$A:$F,6,0),VLOOKUP(C15,'101'!$A:$F,6,0)),"")</f>
        <v>2</v>
      </c>
    </row>
    <row r="16" spans="2:4" x14ac:dyDescent="0.35">
      <c r="B16" s="46">
        <v>101</v>
      </c>
      <c r="C16" s="46">
        <v>5</v>
      </c>
      <c r="D16" s="42">
        <f>IFERROR(IF(B16=100,VLOOKUP(C16,'100'!$A:$F,6,0),VLOOKUP(C16,'101'!$A:$F,6,0)),"")</f>
        <v>4</v>
      </c>
    </row>
    <row r="17" spans="2:4" x14ac:dyDescent="0.35">
      <c r="B17" s="46">
        <v>101</v>
      </c>
      <c r="C17" s="46">
        <v>6</v>
      </c>
      <c r="D17" s="42">
        <f>IFERROR(IF(B17=100,VLOOKUP(C17,'100'!$A:$F,6,0),VLOOKUP(C17,'101'!$A:$F,6,0)),"")</f>
        <v>4</v>
      </c>
    </row>
    <row r="18" spans="2:4" x14ac:dyDescent="0.35">
      <c r="B18" s="46">
        <v>101</v>
      </c>
      <c r="C18" s="46">
        <v>7</v>
      </c>
      <c r="D18" s="42">
        <f>IFERROR(IF(B18=100,VLOOKUP(C18,'100'!$A:$F,6,0),VLOOKUP(C18,'101'!$A:$F,6,0)),"")</f>
        <v>4</v>
      </c>
    </row>
    <row r="19" spans="2:4" x14ac:dyDescent="0.35">
      <c r="B19" s="46">
        <v>101</v>
      </c>
      <c r="C19" s="46">
        <v>10</v>
      </c>
      <c r="D19" s="42">
        <f>IFERROR(IF(B19=100,VLOOKUP(C19,'100'!$A:$F,6,0),VLOOKUP(C19,'101'!$A:$F,6,0)),"")</f>
        <v>2</v>
      </c>
    </row>
    <row r="20" spans="2:4" x14ac:dyDescent="0.35">
      <c r="B20" s="46">
        <v>101</v>
      </c>
      <c r="C20" s="46">
        <v>12</v>
      </c>
      <c r="D20" s="42">
        <f>IFERROR(IF(B20=100,VLOOKUP(C20,'100'!$A:$F,6,0),VLOOKUP(C20,'101'!$A:$F,6,0)),"")</f>
        <v>6</v>
      </c>
    </row>
    <row r="21" spans="2:4" x14ac:dyDescent="0.35">
      <c r="B21" s="46">
        <v>101</v>
      </c>
      <c r="C21" s="46">
        <v>13</v>
      </c>
      <c r="D21" s="42">
        <f>IFERROR(IF(B21=100,VLOOKUP(C21,'100'!$A:$F,6,0),VLOOKUP(C21,'101'!$A:$F,6,0)),"")</f>
        <v>7</v>
      </c>
    </row>
    <row r="22" spans="2:4" x14ac:dyDescent="0.35">
      <c r="B22" s="46">
        <v>101</v>
      </c>
      <c r="C22" s="46">
        <v>15</v>
      </c>
      <c r="D22" s="42">
        <f>IFERROR(IF(B22=100,VLOOKUP(C22,'100'!$A:$F,6,0),VLOOKUP(C22,'101'!$A:$F,6,0)),"")</f>
        <v>0.5</v>
      </c>
    </row>
    <row r="23" spans="2:4" x14ac:dyDescent="0.35">
      <c r="B23" s="46"/>
      <c r="C23" s="46"/>
      <c r="D23" s="42" t="str">
        <f>IFERROR(IF(B23=100,VLOOKUP(C23,'100'!$A:$F,6,0),VLOOKUP(C23,'101'!$A:$F,6,0)),"")</f>
        <v/>
      </c>
    </row>
    <row r="24" spans="2:4" x14ac:dyDescent="0.35">
      <c r="B24" s="46"/>
      <c r="C24" s="46"/>
      <c r="D24" s="42" t="str">
        <f>IFERROR(IF(B24=100,VLOOKUP(C24,'100'!$A:$F,6,0),VLOOKUP(C24,'101'!$A:$F,6,0)),"")</f>
        <v/>
      </c>
    </row>
    <row r="25" spans="2:4" x14ac:dyDescent="0.35">
      <c r="B25" s="46"/>
      <c r="C25" s="46"/>
      <c r="D25" s="42" t="str">
        <f>IFERROR(IF(B25=100,VLOOKUP(C25,'100'!$A:$F,6,0),VLOOKUP(C25,'101'!$A:$F,6,0)),"")</f>
        <v/>
      </c>
    </row>
    <row r="26" spans="2:4" x14ac:dyDescent="0.35">
      <c r="B26" s="46"/>
      <c r="C26" s="46"/>
      <c r="D26" s="42" t="str">
        <f>IFERROR(IF(B26=100,VLOOKUP(C26,'100'!$A:$F,6,0),VLOOKUP(C26,'101'!$A:$F,6,0)),"")</f>
        <v/>
      </c>
    </row>
    <row r="27" spans="2:4" x14ac:dyDescent="0.35">
      <c r="B27" s="46"/>
      <c r="C27" s="46"/>
      <c r="D27" s="42" t="str">
        <f>IFERROR(IF(B27=100,VLOOKUP(C27,'100'!$A:$F,6,0),VLOOKUP(C27,'101'!$A:$F,6,0)),"")</f>
        <v/>
      </c>
    </row>
    <row r="28" spans="2:4" x14ac:dyDescent="0.35">
      <c r="B28" s="46"/>
      <c r="C28" s="46"/>
      <c r="D28" s="42" t="str">
        <f>IFERROR(IF(B28=100,VLOOKUP(C28,'100'!$A:$F,6,0),VLOOKUP(C28,'101'!$A:$F,6,0)),"")</f>
        <v/>
      </c>
    </row>
    <row r="29" spans="2:4" x14ac:dyDescent="0.35">
      <c r="B29" s="46"/>
      <c r="C29" s="46"/>
      <c r="D29" s="42" t="str">
        <f>IFERROR(IF(B29=100,VLOOKUP(C29,'100'!$A:$F,6,0),VLOOKUP(C29,'101'!$A:$F,6,0)),"")</f>
        <v/>
      </c>
    </row>
    <row r="30" spans="2:4" x14ac:dyDescent="0.35">
      <c r="B30" s="46"/>
      <c r="C30" s="46"/>
      <c r="D30" s="42" t="str">
        <f>IFERROR(IF(B30=100,VLOOKUP(C30,'100'!$A:$F,6,0),VLOOKUP(C30,'101'!$A:$F,6,0)),"")</f>
        <v/>
      </c>
    </row>
    <row r="31" spans="2:4" x14ac:dyDescent="0.35">
      <c r="B31" s="46"/>
      <c r="C31" s="46"/>
      <c r="D31" s="42" t="str">
        <f>IFERROR(IF(B31=100,VLOOKUP(C31,'100'!$A:$F,6,0),VLOOKUP(C31,'101'!$A:$F,6,0)),"")</f>
        <v/>
      </c>
    </row>
    <row r="32" spans="2:4" x14ac:dyDescent="0.35">
      <c r="B32" s="46"/>
      <c r="C32" s="46"/>
      <c r="D32" s="42" t="str">
        <f>IFERROR(IF(B32=100,VLOOKUP(C32,'100'!$A:$F,6,0),VLOOKUP(C32,'101'!$A:$F,6,0)),"")</f>
        <v/>
      </c>
    </row>
    <row r="33" spans="4:4" x14ac:dyDescent="0.35">
      <c r="D33" s="40"/>
    </row>
    <row r="34" spans="4:4" x14ac:dyDescent="0.35">
      <c r="D34" s="40"/>
    </row>
    <row r="35" spans="4:4" x14ac:dyDescent="0.35">
      <c r="D35" s="40"/>
    </row>
    <row r="36" spans="4:4" x14ac:dyDescent="0.35">
      <c r="D36" s="40"/>
    </row>
    <row r="37" spans="4:4" x14ac:dyDescent="0.35">
      <c r="D37" s="40"/>
    </row>
    <row r="38" spans="4:4" x14ac:dyDescent="0.35">
      <c r="D38" s="40"/>
    </row>
    <row r="39" spans="4:4" x14ac:dyDescent="0.35">
      <c r="D39" s="40"/>
    </row>
    <row r="40" spans="4:4" x14ac:dyDescent="0.35">
      <c r="D40" s="40"/>
    </row>
    <row r="41" spans="4:4" x14ac:dyDescent="0.35">
      <c r="D41" s="40"/>
    </row>
    <row r="42" spans="4:4" x14ac:dyDescent="0.35">
      <c r="D42" s="40"/>
    </row>
    <row r="43" spans="4:4" x14ac:dyDescent="0.35">
      <c r="D43" s="40"/>
    </row>
    <row r="44" spans="4:4" x14ac:dyDescent="0.35">
      <c r="D44" s="40"/>
    </row>
    <row r="45" spans="4:4" x14ac:dyDescent="0.35">
      <c r="D45" s="40"/>
    </row>
    <row r="46" spans="4:4" x14ac:dyDescent="0.35">
      <c r="D46" s="40"/>
    </row>
    <row r="47" spans="4:4" x14ac:dyDescent="0.35">
      <c r="D47" s="40"/>
    </row>
    <row r="48" spans="4:4" x14ac:dyDescent="0.35">
      <c r="D48" s="40"/>
    </row>
    <row r="49" spans="4:4" x14ac:dyDescent="0.35">
      <c r="D49" s="40"/>
    </row>
    <row r="50" spans="4:4" x14ac:dyDescent="0.35">
      <c r="D50" s="40"/>
    </row>
    <row r="51" spans="4:4" x14ac:dyDescent="0.35">
      <c r="D51" s="40"/>
    </row>
    <row r="52" spans="4:4" x14ac:dyDescent="0.35">
      <c r="D52" s="40"/>
    </row>
    <row r="53" spans="4:4" x14ac:dyDescent="0.35">
      <c r="D53" s="40"/>
    </row>
    <row r="54" spans="4:4" x14ac:dyDescent="0.35">
      <c r="D54" s="40"/>
    </row>
    <row r="55" spans="4:4" x14ac:dyDescent="0.35">
      <c r="D55" s="40"/>
    </row>
    <row r="56" spans="4:4" x14ac:dyDescent="0.35">
      <c r="D56" s="40"/>
    </row>
    <row r="57" spans="4:4" x14ac:dyDescent="0.35">
      <c r="D57" s="40"/>
    </row>
    <row r="58" spans="4:4" x14ac:dyDescent="0.35">
      <c r="D58" s="40"/>
    </row>
    <row r="59" spans="4:4" x14ac:dyDescent="0.35">
      <c r="D59" s="40"/>
    </row>
    <row r="60" spans="4:4" x14ac:dyDescent="0.35">
      <c r="D60" s="40"/>
    </row>
    <row r="61" spans="4:4" x14ac:dyDescent="0.35">
      <c r="D61" s="40"/>
    </row>
    <row r="62" spans="4:4" x14ac:dyDescent="0.35">
      <c r="D62" s="40"/>
    </row>
    <row r="63" spans="4:4" x14ac:dyDescent="0.35">
      <c r="D63" s="40"/>
    </row>
    <row r="64" spans="4:4" x14ac:dyDescent="0.35">
      <c r="D64" s="40"/>
    </row>
    <row r="65" spans="4:4" x14ac:dyDescent="0.35">
      <c r="D65" s="40"/>
    </row>
    <row r="66" spans="4:4" x14ac:dyDescent="0.35">
      <c r="D66" s="40"/>
    </row>
    <row r="67" spans="4:4" x14ac:dyDescent="0.35">
      <c r="D67" s="40"/>
    </row>
    <row r="68" spans="4:4" x14ac:dyDescent="0.35">
      <c r="D68" s="40"/>
    </row>
    <row r="69" spans="4:4" x14ac:dyDescent="0.35">
      <c r="D69" s="40"/>
    </row>
    <row r="70" spans="4:4" x14ac:dyDescent="0.35">
      <c r="D70" s="40"/>
    </row>
    <row r="71" spans="4:4" x14ac:dyDescent="0.35">
      <c r="D71" s="40"/>
    </row>
    <row r="72" spans="4:4" x14ac:dyDescent="0.35">
      <c r="D72" s="40"/>
    </row>
    <row r="73" spans="4:4" x14ac:dyDescent="0.35">
      <c r="D73" s="40"/>
    </row>
    <row r="74" spans="4:4" x14ac:dyDescent="0.35">
      <c r="D74" s="40"/>
    </row>
    <row r="75" spans="4:4" x14ac:dyDescent="0.35">
      <c r="D75" s="40"/>
    </row>
    <row r="76" spans="4:4" x14ac:dyDescent="0.35">
      <c r="D76" s="40"/>
    </row>
    <row r="77" spans="4:4" x14ac:dyDescent="0.35">
      <c r="D77" s="40"/>
    </row>
    <row r="78" spans="4:4" x14ac:dyDescent="0.35">
      <c r="D78" s="40"/>
    </row>
    <row r="79" spans="4:4" x14ac:dyDescent="0.35">
      <c r="D79" s="40"/>
    </row>
    <row r="80" spans="4:4" x14ac:dyDescent="0.35">
      <c r="D80" s="40"/>
    </row>
    <row r="81" spans="4:4" x14ac:dyDescent="0.35">
      <c r="D81" s="40"/>
    </row>
    <row r="82" spans="4:4" x14ac:dyDescent="0.35">
      <c r="D82" s="40"/>
    </row>
    <row r="83" spans="4:4" x14ac:dyDescent="0.35">
      <c r="D83" s="40"/>
    </row>
    <row r="84" spans="4:4" x14ac:dyDescent="0.35">
      <c r="D84" s="40"/>
    </row>
    <row r="85" spans="4:4" x14ac:dyDescent="0.35">
      <c r="D85" s="40"/>
    </row>
    <row r="86" spans="4:4" x14ac:dyDescent="0.35">
      <c r="D86" s="40"/>
    </row>
    <row r="87" spans="4:4" x14ac:dyDescent="0.35">
      <c r="D87" s="40"/>
    </row>
    <row r="88" spans="4:4" x14ac:dyDescent="0.35">
      <c r="D88" s="40"/>
    </row>
    <row r="89" spans="4:4" x14ac:dyDescent="0.35">
      <c r="D89" s="40"/>
    </row>
    <row r="90" spans="4:4" x14ac:dyDescent="0.35">
      <c r="D90" s="40"/>
    </row>
    <row r="91" spans="4:4" x14ac:dyDescent="0.35">
      <c r="D91" s="40"/>
    </row>
    <row r="92" spans="4:4" x14ac:dyDescent="0.35">
      <c r="D92" s="40"/>
    </row>
    <row r="93" spans="4:4" x14ac:dyDescent="0.35">
      <c r="D93" s="40"/>
    </row>
    <row r="94" spans="4:4" x14ac:dyDescent="0.35">
      <c r="D94" s="40"/>
    </row>
    <row r="95" spans="4:4" x14ac:dyDescent="0.35">
      <c r="D95" s="40"/>
    </row>
    <row r="96" spans="4:4" x14ac:dyDescent="0.35">
      <c r="D96" s="40"/>
    </row>
    <row r="97" spans="4:4" x14ac:dyDescent="0.35">
      <c r="D97" s="40"/>
    </row>
    <row r="98" spans="4:4" x14ac:dyDescent="0.35">
      <c r="D98" s="40"/>
    </row>
    <row r="99" spans="4:4" x14ac:dyDescent="0.35">
      <c r="D99" s="40"/>
    </row>
    <row r="100" spans="4:4" x14ac:dyDescent="0.35">
      <c r="D100" s="40"/>
    </row>
    <row r="101" spans="4:4" x14ac:dyDescent="0.35">
      <c r="D101" s="40"/>
    </row>
    <row r="102" spans="4:4" x14ac:dyDescent="0.35">
      <c r="D102" s="40"/>
    </row>
    <row r="103" spans="4:4" x14ac:dyDescent="0.35">
      <c r="D103" s="40"/>
    </row>
    <row r="104" spans="4:4" x14ac:dyDescent="0.35">
      <c r="D104" s="40"/>
    </row>
    <row r="105" spans="4:4" x14ac:dyDescent="0.35">
      <c r="D105" s="40"/>
    </row>
    <row r="106" spans="4:4" x14ac:dyDescent="0.35">
      <c r="D106" s="40"/>
    </row>
    <row r="107" spans="4:4" x14ac:dyDescent="0.35">
      <c r="D107" s="40"/>
    </row>
    <row r="108" spans="4:4" x14ac:dyDescent="0.35">
      <c r="D108" s="40"/>
    </row>
    <row r="109" spans="4:4" x14ac:dyDescent="0.35">
      <c r="D109" s="40"/>
    </row>
    <row r="110" spans="4:4" x14ac:dyDescent="0.35">
      <c r="D110" s="40"/>
    </row>
    <row r="111" spans="4:4" x14ac:dyDescent="0.35">
      <c r="D111" s="40"/>
    </row>
    <row r="112" spans="4:4" x14ac:dyDescent="0.35">
      <c r="D112" s="40"/>
    </row>
    <row r="113" spans="4:4" x14ac:dyDescent="0.35">
      <c r="D113" s="40"/>
    </row>
    <row r="114" spans="4:4" x14ac:dyDescent="0.35">
      <c r="D114" s="40"/>
    </row>
    <row r="115" spans="4:4" x14ac:dyDescent="0.35">
      <c r="D115" s="40"/>
    </row>
    <row r="116" spans="4:4" x14ac:dyDescent="0.35">
      <c r="D116" s="40"/>
    </row>
    <row r="117" spans="4:4" x14ac:dyDescent="0.35">
      <c r="D117" s="40"/>
    </row>
    <row r="118" spans="4:4" x14ac:dyDescent="0.35">
      <c r="D118" s="40"/>
    </row>
    <row r="119" spans="4:4" x14ac:dyDescent="0.35">
      <c r="D119" s="40"/>
    </row>
    <row r="120" spans="4:4" x14ac:dyDescent="0.35">
      <c r="D120" s="40"/>
    </row>
    <row r="121" spans="4:4" x14ac:dyDescent="0.35">
      <c r="D121" s="40"/>
    </row>
    <row r="122" spans="4:4" x14ac:dyDescent="0.35">
      <c r="D122" s="40"/>
    </row>
    <row r="123" spans="4:4" x14ac:dyDescent="0.35">
      <c r="D123" s="40"/>
    </row>
    <row r="124" spans="4:4" x14ac:dyDescent="0.35">
      <c r="D124" s="40"/>
    </row>
    <row r="125" spans="4:4" x14ac:dyDescent="0.35">
      <c r="D125" s="40"/>
    </row>
    <row r="126" spans="4:4" x14ac:dyDescent="0.35">
      <c r="D126" s="40"/>
    </row>
    <row r="127" spans="4:4" x14ac:dyDescent="0.35">
      <c r="D127" s="40"/>
    </row>
    <row r="128" spans="4:4" x14ac:dyDescent="0.35">
      <c r="D128" s="40"/>
    </row>
    <row r="129" spans="4:4" x14ac:dyDescent="0.35">
      <c r="D129" s="40"/>
    </row>
    <row r="130" spans="4:4" x14ac:dyDescent="0.35">
      <c r="D130" s="40"/>
    </row>
    <row r="131" spans="4:4" x14ac:dyDescent="0.35">
      <c r="D131" s="40"/>
    </row>
    <row r="132" spans="4:4" x14ac:dyDescent="0.35">
      <c r="D132" s="40"/>
    </row>
    <row r="133" spans="4:4" x14ac:dyDescent="0.35">
      <c r="D133" s="40"/>
    </row>
    <row r="134" spans="4:4" x14ac:dyDescent="0.35">
      <c r="D134" s="40"/>
    </row>
    <row r="135" spans="4:4" x14ac:dyDescent="0.35">
      <c r="D135" s="40"/>
    </row>
    <row r="136" spans="4:4" x14ac:dyDescent="0.35">
      <c r="D136" s="40"/>
    </row>
    <row r="137" spans="4:4" x14ac:dyDescent="0.35">
      <c r="D137" s="40"/>
    </row>
    <row r="138" spans="4:4" x14ac:dyDescent="0.35">
      <c r="D138" s="40"/>
    </row>
    <row r="139" spans="4:4" x14ac:dyDescent="0.35">
      <c r="D139" s="40"/>
    </row>
    <row r="140" spans="4:4" x14ac:dyDescent="0.35">
      <c r="D140" s="40"/>
    </row>
    <row r="141" spans="4:4" x14ac:dyDescent="0.35">
      <c r="D141" s="40"/>
    </row>
    <row r="142" spans="4:4" x14ac:dyDescent="0.35">
      <c r="D142" s="40"/>
    </row>
    <row r="143" spans="4:4" x14ac:dyDescent="0.35">
      <c r="D143" s="40"/>
    </row>
    <row r="144" spans="4:4" x14ac:dyDescent="0.35">
      <c r="D144" s="40"/>
    </row>
    <row r="145" spans="4:4" x14ac:dyDescent="0.35">
      <c r="D145" s="40"/>
    </row>
    <row r="146" spans="4:4" x14ac:dyDescent="0.35">
      <c r="D146" s="40"/>
    </row>
    <row r="147" spans="4:4" x14ac:dyDescent="0.35">
      <c r="D147" s="40"/>
    </row>
    <row r="148" spans="4:4" x14ac:dyDescent="0.35">
      <c r="D148" s="40"/>
    </row>
    <row r="149" spans="4:4" x14ac:dyDescent="0.35">
      <c r="D149" s="40"/>
    </row>
    <row r="150" spans="4:4" x14ac:dyDescent="0.35">
      <c r="D150" s="40"/>
    </row>
    <row r="151" spans="4:4" x14ac:dyDescent="0.35">
      <c r="D151" s="40"/>
    </row>
    <row r="152" spans="4:4" x14ac:dyDescent="0.35">
      <c r="D152" s="40"/>
    </row>
    <row r="153" spans="4:4" x14ac:dyDescent="0.35">
      <c r="D153" s="40"/>
    </row>
    <row r="154" spans="4:4" x14ac:dyDescent="0.35">
      <c r="D154" s="40"/>
    </row>
    <row r="155" spans="4:4" x14ac:dyDescent="0.35">
      <c r="D155" s="40"/>
    </row>
    <row r="156" spans="4:4" x14ac:dyDescent="0.35">
      <c r="D156" s="40"/>
    </row>
    <row r="157" spans="4:4" x14ac:dyDescent="0.35">
      <c r="D157" s="40"/>
    </row>
    <row r="158" spans="4:4" x14ac:dyDescent="0.35">
      <c r="D158" s="40"/>
    </row>
    <row r="159" spans="4:4" x14ac:dyDescent="0.35">
      <c r="D159" s="40"/>
    </row>
    <row r="160" spans="4:4" x14ac:dyDescent="0.35">
      <c r="D160" s="40"/>
    </row>
    <row r="161" spans="4:4" x14ac:dyDescent="0.35">
      <c r="D161" s="40"/>
    </row>
    <row r="162" spans="4:4" x14ac:dyDescent="0.35">
      <c r="D162" s="40"/>
    </row>
    <row r="163" spans="4:4" x14ac:dyDescent="0.35">
      <c r="D163" s="40"/>
    </row>
    <row r="164" spans="4:4" x14ac:dyDescent="0.35">
      <c r="D164" s="40"/>
    </row>
    <row r="165" spans="4:4" x14ac:dyDescent="0.35">
      <c r="D165" s="40"/>
    </row>
    <row r="166" spans="4:4" x14ac:dyDescent="0.35">
      <c r="D166" s="40"/>
    </row>
    <row r="167" spans="4:4" x14ac:dyDescent="0.35">
      <c r="D167" s="40"/>
    </row>
    <row r="168" spans="4:4" x14ac:dyDescent="0.35">
      <c r="D168" s="40"/>
    </row>
    <row r="169" spans="4:4" x14ac:dyDescent="0.35">
      <c r="D169" s="40"/>
    </row>
    <row r="170" spans="4:4" x14ac:dyDescent="0.35">
      <c r="D170" s="40"/>
    </row>
    <row r="171" spans="4:4" x14ac:dyDescent="0.35">
      <c r="D171" s="40"/>
    </row>
    <row r="172" spans="4:4" x14ac:dyDescent="0.35">
      <c r="D172" s="40"/>
    </row>
    <row r="173" spans="4:4" x14ac:dyDescent="0.35">
      <c r="D173" s="40"/>
    </row>
    <row r="174" spans="4:4" x14ac:dyDescent="0.35">
      <c r="D174" s="4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100</vt:lpstr>
      <vt:lpstr>101</vt:lpstr>
      <vt:lpstr>vente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GRANSARD Cyrille</cp:lastModifiedBy>
  <dcterms:created xsi:type="dcterms:W3CDTF">2019-07-16T10:32:45Z</dcterms:created>
  <dcterms:modified xsi:type="dcterms:W3CDTF">2019-07-23T14:26:51Z</dcterms:modified>
</cp:coreProperties>
</file>