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28920" yWindow="-2970" windowWidth="29040" windowHeight="13720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30" i="1" l="1"/>
  <c r="E23" i="1"/>
  <c r="E22" i="1"/>
  <c r="E21" i="1"/>
  <c r="E27" i="1"/>
  <c r="E26" i="1"/>
  <c r="E25" i="1"/>
  <c r="E24" i="1"/>
  <c r="E20" i="1"/>
  <c r="E19" i="1"/>
  <c r="E18" i="1"/>
  <c r="E17" i="1"/>
  <c r="E16" i="1"/>
  <c r="E13" i="1"/>
  <c r="E12" i="1"/>
  <c r="E11" i="1"/>
  <c r="E10" i="1"/>
  <c r="E9" i="1"/>
  <c r="E3" i="1"/>
  <c r="E4" i="1"/>
  <c r="E5" i="1"/>
  <c r="E6" i="1"/>
  <c r="E2" i="1"/>
  <c r="H9" i="1" l="1"/>
  <c r="H10" i="1"/>
  <c r="H11" i="1"/>
  <c r="H12" i="1"/>
  <c r="H13" i="1"/>
  <c r="H16" i="1"/>
  <c r="H17" i="1"/>
  <c r="H18" i="1"/>
  <c r="H19" i="1"/>
  <c r="H20" i="1"/>
  <c r="H23" i="1"/>
  <c r="H24" i="1"/>
  <c r="H25" i="1"/>
  <c r="H26" i="1"/>
  <c r="H27" i="1"/>
  <c r="H30" i="1"/>
  <c r="H3" i="1"/>
  <c r="H4" i="1"/>
  <c r="H5" i="1"/>
  <c r="H6" i="1"/>
  <c r="H2" i="1"/>
  <c r="M3" i="1"/>
  <c r="M4" i="1"/>
  <c r="M5" i="1"/>
  <c r="M6" i="1"/>
  <c r="M9" i="1"/>
  <c r="M10" i="1"/>
  <c r="M11" i="1"/>
  <c r="M12" i="1"/>
  <c r="M13" i="1"/>
  <c r="M16" i="1"/>
  <c r="M17" i="1"/>
  <c r="M18" i="1"/>
  <c r="M19" i="1"/>
  <c r="M20" i="1"/>
  <c r="M21" i="1"/>
  <c r="M22" i="1"/>
  <c r="M23" i="1"/>
  <c r="M24" i="1"/>
  <c r="M25" i="1"/>
  <c r="M26" i="1"/>
  <c r="M27" i="1"/>
  <c r="M30" i="1"/>
  <c r="N7" i="1" l="1"/>
  <c r="M2" i="1" l="1"/>
  <c r="D3" i="1"/>
  <c r="F3" i="1" s="1"/>
  <c r="D4" i="1"/>
  <c r="F4" i="1" s="1"/>
  <c r="D5" i="1"/>
  <c r="F5" i="1" s="1"/>
  <c r="D6" i="1"/>
  <c r="F6" i="1" s="1"/>
  <c r="D9" i="1"/>
  <c r="F9" i="1" s="1"/>
  <c r="D10" i="1"/>
  <c r="F10" i="1" s="1"/>
  <c r="D11" i="1"/>
  <c r="F11" i="1" s="1"/>
  <c r="D12" i="1"/>
  <c r="F12" i="1" s="1"/>
  <c r="D13" i="1"/>
  <c r="F13" i="1" s="1"/>
  <c r="D16" i="1"/>
  <c r="F16" i="1" s="1"/>
  <c r="D17" i="1"/>
  <c r="F17" i="1" s="1"/>
  <c r="D18" i="1"/>
  <c r="F18" i="1" s="1"/>
  <c r="D19" i="1"/>
  <c r="F19" i="1" s="1"/>
  <c r="D20" i="1"/>
  <c r="F20" i="1" s="1"/>
  <c r="D21" i="1"/>
  <c r="F21" i="1" s="1"/>
  <c r="D22" i="1"/>
  <c r="F22" i="1" s="1"/>
  <c r="D23" i="1"/>
  <c r="F23" i="1" s="1"/>
  <c r="D24" i="1"/>
  <c r="F24" i="1" s="1"/>
  <c r="D25" i="1"/>
  <c r="F25" i="1" s="1"/>
  <c r="D26" i="1"/>
  <c r="F26" i="1" s="1"/>
  <c r="D27" i="1"/>
  <c r="F27" i="1" s="1"/>
  <c r="D30" i="1"/>
  <c r="F30" i="1" s="1"/>
  <c r="D2" i="1"/>
  <c r="F2" i="1" s="1"/>
</calcChain>
</file>

<file path=xl/sharedStrings.xml><?xml version="1.0" encoding="utf-8"?>
<sst xmlns="http://schemas.openxmlformats.org/spreadsheetml/2006/main" count="28" uniqueCount="24">
  <si>
    <t>Chantier</t>
  </si>
  <si>
    <t>DEA</t>
  </si>
  <si>
    <t>EHPAA Blois</t>
  </si>
  <si>
    <t>Gendarmerie de Loches</t>
  </si>
  <si>
    <t>EHPAD Allonnes</t>
  </si>
  <si>
    <t>PAMA</t>
  </si>
  <si>
    <t>KM depuis siège</t>
  </si>
  <si>
    <t>Zone 2</t>
  </si>
  <si>
    <t>Zone 3</t>
  </si>
  <si>
    <t>Zone 4</t>
  </si>
  <si>
    <t>Zone 5</t>
  </si>
  <si>
    <t>Zone 6</t>
  </si>
  <si>
    <t>Zone 7</t>
  </si>
  <si>
    <t>Zone 1a</t>
  </si>
  <si>
    <t>Zone 1b</t>
  </si>
  <si>
    <t>Hors convention</t>
  </si>
  <si>
    <t>Indemnités trajet</t>
  </si>
  <si>
    <t>Heures de travail AM</t>
  </si>
  <si>
    <t>Heures de travail PM</t>
  </si>
  <si>
    <t>Date</t>
  </si>
  <si>
    <t>Indemnités transport</t>
  </si>
  <si>
    <t>Indem. Trajet</t>
  </si>
  <si>
    <t>Indem. Transport</t>
  </si>
  <si>
    <t>Km depuis domicile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</si>
</sst>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#,##0.00\ &quot;€&quot;"/>
    <numFmt numFmtId="166" formatCode="[h]:mm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rgb="FF333333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FDBEE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Font="1"/>
    <xf numFmtId="0" fontId="3" fillId="0" borderId="0" xfId="0" applyFont="1" applyBorder="1" applyAlignment="1">
      <alignment horizontal="left" vertical="center" readingOrder="1"/>
    </xf>
    <xf numFmtId="0" fontId="0" fillId="0" borderId="0" xfId="0" quotePrefix="1" applyFont="1"/>
    <xf numFmtId="0" fontId="4" fillId="0" borderId="0" xfId="0" applyFont="1"/>
    <xf numFmtId="165" fontId="0" fillId="0" borderId="0" xfId="0" applyNumberFormat="1"/>
    <xf numFmtId="0" fontId="0" fillId="0" borderId="2" xfId="0" applyBorder="1"/>
    <xf numFmtId="0" fontId="0" fillId="0" borderId="3" xfId="0" applyBorder="1"/>
    <xf numFmtId="0" fontId="0" fillId="0" borderId="4" xfId="0" applyBorder="1"/>
    <xf numFmtId="20" fontId="0" fillId="0" borderId="0" xfId="0" applyNumberFormat="1" applyFont="1"/>
    <xf numFmtId="0" fontId="5" fillId="0" borderId="0" xfId="0" applyFont="1"/>
    <xf numFmtId="0" fontId="1" fillId="0" borderId="0" xfId="0" applyFont="1"/>
    <xf numFmtId="20" fontId="4" fillId="0" borderId="0" xfId="0" applyNumberFormat="1" applyFont="1"/>
    <xf numFmtId="20" fontId="4" fillId="0" borderId="0" xfId="0" applyNumberFormat="1" applyFont="1" applyAlignment="1">
      <alignment horizontal="right" indent="2"/>
    </xf>
    <xf numFmtId="20" fontId="4" fillId="0" borderId="0" xfId="0" applyNumberFormat="1" applyFont="1" applyAlignment="1">
      <alignment horizontal="center"/>
    </xf>
    <xf numFmtId="20" fontId="4" fillId="0" borderId="0" xfId="0" quotePrefix="1" applyNumberFormat="1" applyFont="1"/>
    <xf numFmtId="0" fontId="0" fillId="0" borderId="0" xfId="0" applyAlignment="1"/>
    <xf numFmtId="0" fontId="4" fillId="0" borderId="0" xfId="0" applyNumberFormat="1" applyFont="1"/>
    <xf numFmtId="0" fontId="5" fillId="0" borderId="0" xfId="0" applyFont="1" applyAlignment="1">
      <alignment horizontal="center" wrapText="1"/>
    </xf>
    <xf numFmtId="0" fontId="4" fillId="2" borderId="0" xfId="0" applyFont="1" applyFill="1"/>
    <xf numFmtId="0" fontId="3" fillId="2" borderId="0" xfId="0" applyFont="1" applyFill="1" applyBorder="1" applyAlignment="1">
      <alignment horizontal="left" vertical="center" readingOrder="1"/>
    </xf>
    <xf numFmtId="165" fontId="4" fillId="2" borderId="0" xfId="0" applyNumberFormat="1" applyFont="1" applyFill="1"/>
    <xf numFmtId="0" fontId="4" fillId="2" borderId="0" xfId="0" applyNumberFormat="1" applyFont="1" applyFill="1"/>
    <xf numFmtId="20" fontId="4" fillId="2" borderId="0" xfId="0" applyNumberFormat="1" applyFont="1" applyFill="1" applyAlignment="1">
      <alignment horizontal="right" indent="2"/>
    </xf>
    <xf numFmtId="20" fontId="4" fillId="2" borderId="0" xfId="0" applyNumberFormat="1" applyFont="1" applyFill="1" applyAlignment="1">
      <alignment horizontal="center"/>
    </xf>
    <xf numFmtId="20" fontId="4" fillId="2" borderId="0" xfId="0" applyNumberFormat="1" applyFont="1" applyFill="1"/>
    <xf numFmtId="164" fontId="1" fillId="0" borderId="0" xfId="0" applyNumberFormat="1" applyFont="1" applyAlignment="1">
      <alignment horizontal="left"/>
    </xf>
    <xf numFmtId="164" fontId="0" fillId="0" borderId="0" xfId="0" applyNumberFormat="1" applyFont="1" applyAlignment="1">
      <alignment horizontal="left"/>
    </xf>
    <xf numFmtId="164" fontId="0" fillId="2" borderId="0" xfId="0" applyNumberFormat="1" applyFont="1" applyFill="1" applyAlignment="1">
      <alignment horizontal="left"/>
    </xf>
    <xf numFmtId="0" fontId="5" fillId="3" borderId="0" xfId="0" applyFont="1" applyFill="1" applyAlignment="1">
      <alignment horizontal="center" wrapText="1"/>
    </xf>
    <xf numFmtId="165" fontId="4" fillId="3" borderId="0" xfId="0" applyNumberFormat="1" applyFont="1" applyFill="1"/>
    <xf numFmtId="0" fontId="5" fillId="4" borderId="0" xfId="0" applyFont="1" applyFill="1" applyAlignment="1">
      <alignment horizontal="center" wrapText="1"/>
    </xf>
    <xf numFmtId="165" fontId="4" fillId="4" borderId="0" xfId="0" applyNumberFormat="1" applyFont="1" applyFill="1"/>
    <xf numFmtId="166" fontId="0" fillId="0" borderId="1" xfId="0" applyNumberFormat="1" applyFont="1" applyBorder="1"/>
    <xf numFmtId="17" fontId="0" fillId="0" borderId="0" xfId="0" applyNumberFormat="1" applyFont="1" applyAlignment="1">
      <alignment horizontal="center" vertical="center" textRotation="90"/>
    </xf>
    <xf numFmtId="0" fontId="0" fillId="0" borderId="0" xfId="0" applyFont="1" applyAlignment="1">
      <alignment horizontal="center" vertical="center" textRotation="90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FDBEE"/>
      <color rgb="FF62F46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638174</xdr:colOff>
      <xdr:row>31</xdr:row>
      <xdr:rowOff>28575</xdr:rowOff>
    </xdr:from>
    <xdr:to>
      <xdr:col>10</xdr:col>
      <xdr:colOff>228600</xdr:colOff>
      <xdr:row>34</xdr:row>
      <xdr:rowOff>76201</xdr:rowOff>
    </xdr:to>
    <xdr:sp macro="" textlink="">
      <xdr:nvSpPr>
        <xdr:cNvPr id="2" name="Légende : encadrée 1">
          <a:extLst>
            <a:ext uri="{FF2B5EF4-FFF2-40B4-BE49-F238E27FC236}">
              <a16:creationId xmlns:a16="http://schemas.microsoft.com/office/drawing/2014/main" xmlns="" id="{18173916-3CE8-44D4-8F4C-494DA6221048}"/>
            </a:ext>
          </a:extLst>
        </xdr:cNvPr>
        <xdr:cNvSpPr/>
      </xdr:nvSpPr>
      <xdr:spPr>
        <a:xfrm>
          <a:off x="7496174" y="6057900"/>
          <a:ext cx="1533526" cy="619126"/>
        </a:xfrm>
        <a:prstGeom prst="borderCallout1">
          <a:avLst>
            <a:gd name="adj1" fmla="val 18750"/>
            <a:gd name="adj2" fmla="val -8333"/>
            <a:gd name="adj3" fmla="val -30660"/>
            <a:gd name="adj4" fmla="val -20711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Pourquoi y</a:t>
          </a:r>
          <a:r>
            <a:rPr lang="fr-FR" sz="1100" baseline="0"/>
            <a:t> a t'il 0,77€ alors que les cellules devraient être à zéro ?</a:t>
          </a:r>
          <a:endParaRPr lang="fr-FR" sz="1100"/>
        </a:p>
      </xdr:txBody>
    </xdr:sp>
    <xdr:clientData/>
  </xdr:twoCellAnchor>
  <xdr:twoCellAnchor>
    <xdr:from>
      <xdr:col>2</xdr:col>
      <xdr:colOff>409573</xdr:colOff>
      <xdr:row>31</xdr:row>
      <xdr:rowOff>60851</xdr:rowOff>
    </xdr:from>
    <xdr:to>
      <xdr:col>4</xdr:col>
      <xdr:colOff>293774</xdr:colOff>
      <xdr:row>34</xdr:row>
      <xdr:rowOff>180975</xdr:rowOff>
    </xdr:to>
    <xdr:sp macro="" textlink="">
      <xdr:nvSpPr>
        <xdr:cNvPr id="3" name="Légende : encadrée 2">
          <a:extLst>
            <a:ext uri="{FF2B5EF4-FFF2-40B4-BE49-F238E27FC236}">
              <a16:creationId xmlns:a16="http://schemas.microsoft.com/office/drawing/2014/main" xmlns="" id="{E16C4372-941C-400E-8FDB-773BCA1157C8}"/>
            </a:ext>
          </a:extLst>
        </xdr:cNvPr>
        <xdr:cNvSpPr/>
      </xdr:nvSpPr>
      <xdr:spPr>
        <a:xfrm flipH="1">
          <a:off x="2686048" y="6090176"/>
          <a:ext cx="1770151" cy="691624"/>
        </a:xfrm>
        <a:prstGeom prst="borderCallout1">
          <a:avLst>
            <a:gd name="adj1" fmla="val 18750"/>
            <a:gd name="adj2" fmla="val -8333"/>
            <a:gd name="adj3" fmla="val -30660"/>
            <a:gd name="adj4" fmla="val -20711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Pourquoi Hors convention s'affiche même</a:t>
          </a:r>
          <a:r>
            <a:rPr lang="fr-FR" sz="1100" baseline="0"/>
            <a:t> lorsque les cellules en D sont vides ?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Views>
    <sheetView tabSelected="1" workbookViewId="0">
      <selection activeCell="E11" sqref="E11"/>
    </sheetView>
  </sheetViews>
  <sheetFormatPr baseColWidth="10" defaultColWidth="11.453125" defaultRowHeight="14.5" x14ac:dyDescent="0.35"/>
  <cols>
    <col min="1" max="1" width="6.26953125" style="1" customWidth="1"/>
    <col min="2" max="2" width="27.81640625" style="27" customWidth="1"/>
    <col min="3" max="3" width="16.81640625" style="4" customWidth="1"/>
    <col min="4" max="4" width="11.453125" style="4"/>
    <col min="5" max="5" width="17.54296875" style="4" customWidth="1"/>
    <col min="6" max="7" width="11.453125" style="4" customWidth="1"/>
    <col min="8" max="8" width="11.7265625" style="4" customWidth="1"/>
    <col min="9" max="13" width="8.7265625" style="4" customWidth="1"/>
    <col min="14" max="16384" width="11.453125" style="1"/>
  </cols>
  <sheetData>
    <row r="1" spans="1:14" ht="24.75" customHeight="1" x14ac:dyDescent="0.35">
      <c r="B1" s="26" t="s">
        <v>19</v>
      </c>
      <c r="C1" s="10" t="s">
        <v>0</v>
      </c>
      <c r="D1" s="10"/>
      <c r="E1" s="10"/>
      <c r="F1" s="29" t="s">
        <v>16</v>
      </c>
      <c r="G1" s="18" t="s">
        <v>23</v>
      </c>
      <c r="H1" s="31" t="s">
        <v>20</v>
      </c>
      <c r="I1" s="36" t="s">
        <v>17</v>
      </c>
      <c r="J1" s="36"/>
      <c r="K1" s="36" t="s">
        <v>18</v>
      </c>
      <c r="L1" s="36"/>
      <c r="M1" s="10"/>
      <c r="N1" s="11"/>
    </row>
    <row r="2" spans="1:14" x14ac:dyDescent="0.35">
      <c r="A2" s="34">
        <v>43709</v>
      </c>
      <c r="B2" s="27">
        <v>43710</v>
      </c>
      <c r="C2" s="4" t="s">
        <v>4</v>
      </c>
      <c r="D2" s="2">
        <f>IF(ISNA(VLOOKUP(C2,Feuil2!A$3:B$51,2,FALSE)),"",(VLOOKUP(C2,Feuil2!A$3:B$51,2,FALSE)))</f>
        <v>5.2</v>
      </c>
      <c r="E2" s="4" t="str">
        <f>IF(D2="","",IF(D2&lt;=Feuil2!$E$2,Feuil2!$D$2,IF(D2&lt;=Feuil2!$E$3,Feuil2!$D$3,IF(D2&lt;=Feuil2!$E$4,Feuil2!$D$4,IF(D2&lt;=Feuil2!$E$5,Feuil2!$D$5,IF(D2&lt;=Feuil2!$E$6,Feuil2!$D$6,IF(D2&lt;=Feuil2!$E$7,Feuil2!$D$7,IF(D2&lt;=Feuil2!$E$8,Feuil2!$D$8,IF(D2&lt;=Feuil2!$E$9,Feuil2!$D$9,IF(D2&gt;Feuil2!$E$10,Feuil2!$D$10,""))))))))))</f>
        <v>Zone 1b</v>
      </c>
      <c r="F2" s="30">
        <f>IF(E2=Feuil2!$D$2,Feuil2!$F$2,IF(E2=Feuil2!$D$3,Feuil2!$F$3,IF(E2=Feuil2!$D$4,Feuil2!$F$4,IF(E2=Feuil2!$D$5,Feuil2!$F$5,IF(E2=Feuil2!$D$6,Feuil2!$F$6,IF(E2=Feuil2!$D$7,Feuil2!$F$7,IF(E2=Feuil2!$D$8,Feuil2!$F$8,IF(E2=Feuil2!$D$9,Feuil2!$F$9,IF(E2=Feuil2!$D$10,Feuil2!$F$10,"")))))))))</f>
        <v>0.67</v>
      </c>
      <c r="G2" s="17"/>
      <c r="H2" s="32">
        <f>IF(G2&lt;=Feuil2!E$2,Feuil2!G$2,IF(G2&lt;=Feuil2!E$3,Feuil2!G$3,IF(G2&lt;=Feuil2!E$4,Feuil2!G$4,IF(G2&lt;=Feuil2!E$5,Feuil2!G$5,IF(G2&lt;=Feuil2!E$6,Feuil2!G$6,IF(G2&lt;=Feuil2!E$7,Feuil2!G$7,IF(G2&lt;=Feuil2!E$8,Feuil2!G$8,IF(G2&lt;=Feuil2!E$9,Feuil2!G$9,IF(G2&lt;=Feuil2!E$10,Feuil2!G$10,"")))))))))</f>
        <v>0.77</v>
      </c>
      <c r="I2" s="13">
        <v>0.33333333333333331</v>
      </c>
      <c r="J2" s="14">
        <v>0.5</v>
      </c>
      <c r="K2" s="14">
        <v>0.5625</v>
      </c>
      <c r="L2" s="14">
        <v>0.74305555555555547</v>
      </c>
      <c r="M2" s="12">
        <f>IF((L2-K2)+(J2-I2)=0,"",(L2-K2)+(J2-I2))</f>
        <v>0.34722222222222215</v>
      </c>
      <c r="N2" s="15"/>
    </row>
    <row r="3" spans="1:14" x14ac:dyDescent="0.35">
      <c r="A3" s="35"/>
      <c r="B3" s="27">
        <v>43711</v>
      </c>
      <c r="C3" s="4" t="s">
        <v>5</v>
      </c>
      <c r="D3" s="2">
        <f>IF(ISNA(VLOOKUP(C3,Feuil2!A$3:B$51,2,FALSE)),"",(VLOOKUP(C3,Feuil2!A$3:B$51,2,FALSE)))</f>
        <v>4.9000000000000004</v>
      </c>
      <c r="E3" s="4" t="str">
        <f>IF(D3="","",IF(D3&lt;=Feuil2!$E$2,Feuil2!$D$2,IF(D3&lt;=Feuil2!$E$3,Feuil2!$D$3,IF(D3&lt;=Feuil2!$E$4,Feuil2!$D$4,IF(D3&lt;=Feuil2!$E$5,Feuil2!$D$5,IF(D3&lt;=Feuil2!$E$6,Feuil2!$D$6,IF(D3&lt;=Feuil2!$E$7,Feuil2!$D$7,IF(D3&lt;=Feuil2!$E$8,Feuil2!$D$8,IF(D3&lt;=Feuil2!$E$9,Feuil2!$D$9,IF(D3&gt;Feuil2!$E$10,Feuil2!$D$10,""))))))))))</f>
        <v>Zone 1a</v>
      </c>
      <c r="F3" s="30">
        <f>IF(E3=Feuil2!$D$2,Feuil2!$F$2,IF(E3=Feuil2!$D$3,Feuil2!$F$3,IF(E3=Feuil2!$D$4,Feuil2!$F$4,IF(E3=Feuil2!$D$5,Feuil2!$F$5,IF(E3=Feuil2!$D$6,Feuil2!$F$6,IF(E3=Feuil2!$D$7,Feuil2!$F$7,IF(E3=Feuil2!$D$8,Feuil2!$F$8,IF(E3=Feuil2!$D$9,Feuil2!$F$9,IF(E3=Feuil2!$D$10,Feuil2!$F$10,"")))))))))</f>
        <v>0.48</v>
      </c>
      <c r="G3" s="17"/>
      <c r="H3" s="32">
        <f>IF(G3&lt;=Feuil2!E$2,Feuil2!G$2,IF(G3&lt;=Feuil2!E$3,Feuil2!G$3,IF(G3&lt;=Feuil2!E$4,Feuil2!G$4,IF(G3&lt;=Feuil2!E$5,Feuil2!G$5,IF(G3&lt;=Feuil2!E$6,Feuil2!G$6,IF(G3&lt;=Feuil2!E$7,Feuil2!G$7,IF(G3&lt;=Feuil2!E$8,Feuil2!G$8,IF(G3&lt;=Feuil2!E$9,Feuil2!G$9,IF(G3&lt;=Feuil2!E$10,Feuil2!G$10,"")))))))))</f>
        <v>0.77</v>
      </c>
      <c r="I3" s="13">
        <v>0.33333333333333331</v>
      </c>
      <c r="J3" s="14">
        <v>0.5</v>
      </c>
      <c r="K3" s="14">
        <v>0.5625</v>
      </c>
      <c r="L3" s="14">
        <v>0.74305555555555547</v>
      </c>
      <c r="M3" s="12">
        <f t="shared" ref="M3:M30" si="0">IF((L3-K3)+(J3-I3)=0,"",(L3-K3)+(J3-I3))</f>
        <v>0.34722222222222215</v>
      </c>
    </row>
    <row r="4" spans="1:14" x14ac:dyDescent="0.35">
      <c r="A4" s="35"/>
      <c r="B4" s="27">
        <v>43712</v>
      </c>
      <c r="C4" s="4" t="s">
        <v>1</v>
      </c>
      <c r="D4" s="2">
        <f>IF(ISNA(VLOOKUP(C4,Feuil2!A$3:B$51,2,FALSE)),"",(VLOOKUP(C4,Feuil2!A$3:B$51,2,FALSE)))</f>
        <v>60.7</v>
      </c>
      <c r="E4" s="4" t="str">
        <f>IF(D4="","",IF(D4&lt;=Feuil2!$E$2,Feuil2!$D$2,IF(D4&lt;=Feuil2!$E$3,Feuil2!$D$3,IF(D4&lt;=Feuil2!$E$4,Feuil2!$D$4,IF(D4&lt;=Feuil2!$E$5,Feuil2!$D$5,IF(D4&lt;=Feuil2!$E$6,Feuil2!$D$6,IF(D4&lt;=Feuil2!$E$7,Feuil2!$D$7,IF(D4&lt;=Feuil2!$E$8,Feuil2!$D$8,IF(D4&lt;=Feuil2!$E$9,Feuil2!$D$9,IF(D4&gt;Feuil2!$E$10,Feuil2!$D$10,""))))))))))</f>
        <v>Zone 6</v>
      </c>
      <c r="F4" s="30">
        <f>IF(E4=Feuil2!$D$2,Feuil2!$F$2,IF(E4=Feuil2!$D$3,Feuil2!$F$3,IF(E4=Feuil2!$D$4,Feuil2!$F$4,IF(E4=Feuil2!$D$5,Feuil2!$F$5,IF(E4=Feuil2!$D$6,Feuil2!$F$6,IF(E4=Feuil2!$D$7,Feuil2!$F$7,IF(E4=Feuil2!$D$8,Feuil2!$F$8,IF(E4=Feuil2!$D$9,Feuil2!$F$9,IF(E4=Feuil2!$D$10,Feuil2!$F$10,"")))))))))</f>
        <v>6.86</v>
      </c>
      <c r="G4" s="17"/>
      <c r="H4" s="32">
        <f>IF(G4&lt;=Feuil2!E$2,Feuil2!G$2,IF(G4&lt;=Feuil2!E$3,Feuil2!G$3,IF(G4&lt;=Feuil2!E$4,Feuil2!G$4,IF(G4&lt;=Feuil2!E$5,Feuil2!G$5,IF(G4&lt;=Feuil2!E$6,Feuil2!G$6,IF(G4&lt;=Feuil2!E$7,Feuil2!G$7,IF(G4&lt;=Feuil2!E$8,Feuil2!G$8,IF(G4&lt;=Feuil2!E$9,Feuil2!G$9,IF(G4&lt;=Feuil2!E$10,Feuil2!G$10,"")))))))))</f>
        <v>0.77</v>
      </c>
      <c r="I4" s="13">
        <v>0.33333333333333331</v>
      </c>
      <c r="J4" s="14">
        <v>0.5</v>
      </c>
      <c r="K4" s="14">
        <v>0.5625</v>
      </c>
      <c r="L4" s="14">
        <v>0.74305555555555547</v>
      </c>
      <c r="M4" s="12">
        <f t="shared" si="0"/>
        <v>0.34722222222222215</v>
      </c>
    </row>
    <row r="5" spans="1:14" x14ac:dyDescent="0.35">
      <c r="A5" s="35"/>
      <c r="B5" s="27">
        <v>43713</v>
      </c>
      <c r="D5" s="2" t="str">
        <f>IF(ISNA(VLOOKUP(C5,Feuil2!A$3:B$51,2,FALSE)),"",(VLOOKUP(C5,Feuil2!A$3:B$51,2,FALSE)))</f>
        <v/>
      </c>
      <c r="E5" s="4" t="str">
        <f>IF(D5="","",IF(D5&lt;=Feuil2!$E$2,Feuil2!$D$2,IF(D5&lt;=Feuil2!$E$3,Feuil2!$D$3,IF(D5&lt;=Feuil2!$E$4,Feuil2!$D$4,IF(D5&lt;=Feuil2!$E$5,Feuil2!$D$5,IF(D5&lt;=Feuil2!$E$6,Feuil2!$D$6,IF(D5&lt;=Feuil2!$E$7,Feuil2!$D$7,IF(D5&lt;=Feuil2!$E$8,Feuil2!$D$8,IF(D5&lt;=Feuil2!$E$9,Feuil2!$D$9,IF(D5&gt;Feuil2!$E$10,Feuil2!$D$10,""))))))))))</f>
        <v/>
      </c>
      <c r="F5" s="30" t="str">
        <f>IF(E5=Feuil2!$D$2,Feuil2!$F$2,IF(E5=Feuil2!$D$3,Feuil2!$F$3,IF(E5=Feuil2!$D$4,Feuil2!$F$4,IF(E5=Feuil2!$D$5,Feuil2!$F$5,IF(E5=Feuil2!$D$6,Feuil2!$F$6,IF(E5=Feuil2!$D$7,Feuil2!$F$7,IF(E5=Feuil2!$D$8,Feuil2!$F$8,IF(E5=Feuil2!$D$9,Feuil2!$F$9,IF(E5=Feuil2!$D$10,Feuil2!$F$10,"")))))))))</f>
        <v/>
      </c>
      <c r="G5" s="17"/>
      <c r="H5" s="32">
        <f>IF(G5&lt;=Feuil2!E$2,Feuil2!G$2,IF(G5&lt;=Feuil2!E$3,Feuil2!G$3,IF(G5&lt;=Feuil2!E$4,Feuil2!G$4,IF(G5&lt;=Feuil2!E$5,Feuil2!G$5,IF(G5&lt;=Feuil2!E$6,Feuil2!G$6,IF(G5&lt;=Feuil2!E$7,Feuil2!G$7,IF(G5&lt;=Feuil2!E$8,Feuil2!G$8,IF(G5&lt;=Feuil2!E$9,Feuil2!G$9,IF(G5&lt;=Feuil2!E$10,Feuil2!G$10,"")))))))))</f>
        <v>0.77</v>
      </c>
      <c r="I5" s="13">
        <v>0.33333333333333331</v>
      </c>
      <c r="J5" s="14">
        <v>0.5</v>
      </c>
      <c r="K5" s="14">
        <v>0.5625</v>
      </c>
      <c r="L5" s="14">
        <v>0.74305555555555547</v>
      </c>
      <c r="M5" s="12">
        <f t="shared" si="0"/>
        <v>0.34722222222222215</v>
      </c>
    </row>
    <row r="6" spans="1:14" x14ac:dyDescent="0.35">
      <c r="A6" s="35"/>
      <c r="B6" s="27">
        <v>43714</v>
      </c>
      <c r="D6" s="2" t="str">
        <f>IF(ISNA(VLOOKUP(C6,Feuil2!A$3:B$51,2,FALSE)),"",(VLOOKUP(C6,Feuil2!A$3:B$51,2,FALSE)))</f>
        <v/>
      </c>
      <c r="E6" s="4" t="str">
        <f>IF(D6="","",IF(D6&lt;=Feuil2!$E$2,Feuil2!$D$2,IF(D6&lt;=Feuil2!$E$3,Feuil2!$D$3,IF(D6&lt;=Feuil2!$E$4,Feuil2!$D$4,IF(D6&lt;=Feuil2!$E$5,Feuil2!$D$5,IF(D6&lt;=Feuil2!$E$6,Feuil2!$D$6,IF(D6&lt;=Feuil2!$E$7,Feuil2!$D$7,IF(D6&lt;=Feuil2!$E$8,Feuil2!$D$8,IF(D6&lt;=Feuil2!$E$9,Feuil2!$D$9,IF(D6&gt;Feuil2!$E$10,Feuil2!$D$10,""))))))))))</f>
        <v/>
      </c>
      <c r="F6" s="30" t="str">
        <f>IF(E6=Feuil2!$D$2,Feuil2!$F$2,IF(E6=Feuil2!$D$3,Feuil2!$F$3,IF(E6=Feuil2!$D$4,Feuil2!$F$4,IF(E6=Feuil2!$D$5,Feuil2!$F$5,IF(E6=Feuil2!$D$6,Feuil2!$F$6,IF(E6=Feuil2!$D$7,Feuil2!$F$7,IF(E6=Feuil2!$D$8,Feuil2!$F$8,IF(E6=Feuil2!$D$9,Feuil2!$F$9,IF(E6=Feuil2!$D$10,Feuil2!$F$10,"")))))))))</f>
        <v/>
      </c>
      <c r="G6" s="17"/>
      <c r="H6" s="32">
        <f>IF(G6&lt;=Feuil2!E$2,Feuil2!G$2,IF(G6&lt;=Feuil2!E$3,Feuil2!G$3,IF(G6&lt;=Feuil2!E$4,Feuil2!G$4,IF(G6&lt;=Feuil2!E$5,Feuil2!G$5,IF(G6&lt;=Feuil2!E$6,Feuil2!G$6,IF(G6&lt;=Feuil2!E$7,Feuil2!G$7,IF(G6&lt;=Feuil2!E$8,Feuil2!G$8,IF(G6&lt;=Feuil2!E$9,Feuil2!G$9,IF(G6&lt;=Feuil2!E$10,Feuil2!G$10,"")))))))))</f>
        <v>0.77</v>
      </c>
      <c r="I6" s="13">
        <v>0.33333333333333331</v>
      </c>
      <c r="J6" s="14">
        <v>0.5</v>
      </c>
      <c r="K6" s="14">
        <v>0.5625</v>
      </c>
      <c r="L6" s="14">
        <v>0.74305555555555547</v>
      </c>
      <c r="M6" s="12">
        <f t="shared" si="0"/>
        <v>0.34722222222222215</v>
      </c>
    </row>
    <row r="7" spans="1:14" x14ac:dyDescent="0.35">
      <c r="A7" s="35"/>
      <c r="B7" s="28">
        <v>43715</v>
      </c>
      <c r="C7" s="19"/>
      <c r="D7" s="20"/>
      <c r="E7" s="19"/>
      <c r="F7" s="21"/>
      <c r="G7" s="22"/>
      <c r="H7" s="21"/>
      <c r="I7" s="23"/>
      <c r="J7" s="24"/>
      <c r="K7" s="24"/>
      <c r="L7" s="24"/>
      <c r="M7" s="25"/>
      <c r="N7" s="33">
        <f>SUM(M2:M6)</f>
        <v>1.7361111111111107</v>
      </c>
    </row>
    <row r="8" spans="1:14" x14ac:dyDescent="0.35">
      <c r="A8" s="35"/>
      <c r="B8" s="28">
        <v>43716</v>
      </c>
      <c r="C8" s="19"/>
      <c r="D8" s="20"/>
      <c r="E8" s="19"/>
      <c r="F8" s="21"/>
      <c r="G8" s="22"/>
      <c r="H8" s="21"/>
      <c r="I8" s="23"/>
      <c r="J8" s="24"/>
      <c r="K8" s="24"/>
      <c r="L8" s="24"/>
      <c r="M8" s="25"/>
    </row>
    <row r="9" spans="1:14" x14ac:dyDescent="0.35">
      <c r="A9" s="35"/>
      <c r="B9" s="27">
        <v>43717</v>
      </c>
      <c r="D9" s="2" t="str">
        <f>IF(ISNA(VLOOKUP(C9,Feuil2!A$3:B$51,2,FALSE)),"",(VLOOKUP(C9,Feuil2!A$3:B$51,2,FALSE)))</f>
        <v/>
      </c>
      <c r="E9" s="4" t="str">
        <f>IF(D9="","",IF(D9&lt;=Feuil2!$E$2,Feuil2!$D$2,IF(D9&lt;=Feuil2!$E$3,Feuil2!$D$3,IF(D9&lt;=Feuil2!$E$4,Feuil2!$D$4,IF(D9&lt;=Feuil2!$E$5,Feuil2!$D$5,IF(D9&lt;=Feuil2!$E$6,Feuil2!$D$6,IF(D9&lt;=Feuil2!$E$7,Feuil2!$D$7,IF(D9&lt;=Feuil2!$E$8,Feuil2!$D$8,IF(D9&lt;=Feuil2!$E$9,Feuil2!$D$9,IF(D9&gt;Feuil2!$E$10,Feuil2!$D$10,""))))))))))</f>
        <v/>
      </c>
      <c r="F9" s="30" t="str">
        <f>IF(E9=Feuil2!$D$2,Feuil2!$F$2,IF(E9=Feuil2!$D$3,Feuil2!$F$3,IF(E9=Feuil2!$D$4,Feuil2!$F$4,IF(E9=Feuil2!$D$5,Feuil2!$F$5,IF(E9=Feuil2!$D$6,Feuil2!$F$6,IF(E9=Feuil2!$D$7,Feuil2!$F$7,IF(E9=Feuil2!$D$8,Feuil2!$F$8,IF(E9=Feuil2!$D$9,Feuil2!$F$9,IF(E9=Feuil2!$D$10,Feuil2!$F$10,"")))))))))</f>
        <v/>
      </c>
      <c r="G9" s="17"/>
      <c r="H9" s="32">
        <f>IF(G9&lt;=Feuil2!E$2,Feuil2!G$2,IF(G9&lt;=Feuil2!E$3,Feuil2!G$3,IF(G9&lt;=Feuil2!E$4,Feuil2!G$4,IF(G9&lt;=Feuil2!E$5,Feuil2!G$5,IF(G9&lt;=Feuil2!E$6,Feuil2!G$6,IF(G9&lt;=Feuil2!E$7,Feuil2!G$7,IF(G9&lt;=Feuil2!E$8,Feuil2!G$8,IF(G9&lt;=Feuil2!E$9,Feuil2!G$9,IF(G9&lt;=Feuil2!E$10,Feuil2!G$10,"")))))))))</f>
        <v>0.77</v>
      </c>
      <c r="I9" s="13"/>
      <c r="J9" s="14"/>
      <c r="K9" s="14"/>
      <c r="L9" s="14"/>
      <c r="M9" s="12" t="str">
        <f t="shared" si="0"/>
        <v/>
      </c>
      <c r="N9" s="9"/>
    </row>
    <row r="10" spans="1:14" x14ac:dyDescent="0.35">
      <c r="A10" s="35"/>
      <c r="B10" s="27">
        <v>43718</v>
      </c>
      <c r="D10" s="2" t="str">
        <f>IF(ISNA(VLOOKUP(C10,Feuil2!A$3:B$51,2,FALSE)),"",(VLOOKUP(C10,Feuil2!A$3:B$51,2,FALSE)))</f>
        <v/>
      </c>
      <c r="E10" s="4" t="str">
        <f>IF(D10="","",IF(D10&lt;=Feuil2!$E$2,Feuil2!$D$2,IF(D10&lt;=Feuil2!$E$3,Feuil2!$D$3,IF(D10&lt;=Feuil2!$E$4,Feuil2!$D$4,IF(D10&lt;=Feuil2!$E$5,Feuil2!$D$5,IF(D10&lt;=Feuil2!$E$6,Feuil2!$D$6,IF(D10&lt;=Feuil2!$E$7,Feuil2!$D$7,IF(D10&lt;=Feuil2!$E$8,Feuil2!$D$8,IF(D10&lt;=Feuil2!$E$9,Feuil2!$D$9,IF(D10&gt;Feuil2!$E$10,Feuil2!$D$10,""))))))))))</f>
        <v/>
      </c>
      <c r="F10" s="30" t="str">
        <f>IF(E10=Feuil2!$D$2,Feuil2!$F$2,IF(E10=Feuil2!$D$3,Feuil2!$F$3,IF(E10=Feuil2!$D$4,Feuil2!$F$4,IF(E10=Feuil2!$D$5,Feuil2!$F$5,IF(E10=Feuil2!$D$6,Feuil2!$F$6,IF(E10=Feuil2!$D$7,Feuil2!$F$7,IF(E10=Feuil2!$D$8,Feuil2!$F$8,IF(E10=Feuil2!$D$9,Feuil2!$F$9,IF(E10=Feuil2!$D$10,Feuil2!$F$10,"")))))))))</f>
        <v/>
      </c>
      <c r="G10" s="17"/>
      <c r="H10" s="32">
        <f>IF(G10&lt;=Feuil2!E$2,Feuil2!G$2,IF(G10&lt;=Feuil2!E$3,Feuil2!G$3,IF(G10&lt;=Feuil2!E$4,Feuil2!G$4,IF(G10&lt;=Feuil2!E$5,Feuil2!G$5,IF(G10&lt;=Feuil2!E$6,Feuil2!G$6,IF(G10&lt;=Feuil2!E$7,Feuil2!G$7,IF(G10&lt;=Feuil2!E$8,Feuil2!G$8,IF(G10&lt;=Feuil2!E$9,Feuil2!G$9,IF(G10&lt;=Feuil2!E$10,Feuil2!G$10,"")))))))))</f>
        <v>0.77</v>
      </c>
      <c r="I10" s="13"/>
      <c r="J10" s="14"/>
      <c r="K10" s="14"/>
      <c r="L10" s="14"/>
      <c r="M10" s="12" t="str">
        <f t="shared" si="0"/>
        <v/>
      </c>
    </row>
    <row r="11" spans="1:14" x14ac:dyDescent="0.35">
      <c r="A11" s="35"/>
      <c r="B11" s="27">
        <v>43719</v>
      </c>
      <c r="D11" s="2" t="str">
        <f>IF(ISNA(VLOOKUP(C11,Feuil2!A$3:B$51,2,FALSE)),"",(VLOOKUP(C11,Feuil2!A$3:B$51,2,FALSE)))</f>
        <v/>
      </c>
      <c r="E11" s="4" t="str">
        <f>IF(D11="","",IF(D11&lt;=Feuil2!$E$2,Feuil2!$D$2,IF(D11&lt;=Feuil2!$E$3,Feuil2!$D$3,IF(D11&lt;=Feuil2!$E$4,Feuil2!$D$4,IF(D11&lt;=Feuil2!$E$5,Feuil2!$D$5,IF(D11&lt;=Feuil2!$E$6,Feuil2!$D$6,IF(D11&lt;=Feuil2!$E$7,Feuil2!$D$7,IF(D11&lt;=Feuil2!$E$8,Feuil2!$D$8,IF(D11&lt;=Feuil2!$E$9,Feuil2!$D$9,IF(D11&gt;Feuil2!$E$10,Feuil2!$D$10,""))))))))))</f>
        <v/>
      </c>
      <c r="F11" s="30" t="str">
        <f>IF(E11=Feuil2!$D$2,Feuil2!$F$2,IF(E11=Feuil2!$D$3,Feuil2!$F$3,IF(E11=Feuil2!$D$4,Feuil2!$F$4,IF(E11=Feuil2!$D$5,Feuil2!$F$5,IF(E11=Feuil2!$D$6,Feuil2!$F$6,IF(E11=Feuil2!$D$7,Feuil2!$F$7,IF(E11=Feuil2!$D$8,Feuil2!$F$8,IF(E11=Feuil2!$D$9,Feuil2!$F$9,IF(E11=Feuil2!$D$10,Feuil2!$F$10,"")))))))))</f>
        <v/>
      </c>
      <c r="G11" s="17"/>
      <c r="H11" s="32">
        <f>IF(G11&lt;=Feuil2!E$2,Feuil2!G$2,IF(G11&lt;=Feuil2!E$3,Feuil2!G$3,IF(G11&lt;=Feuil2!E$4,Feuil2!G$4,IF(G11&lt;=Feuil2!E$5,Feuil2!G$5,IF(G11&lt;=Feuil2!E$6,Feuil2!G$6,IF(G11&lt;=Feuil2!E$7,Feuil2!G$7,IF(G11&lt;=Feuil2!E$8,Feuil2!G$8,IF(G11&lt;=Feuil2!E$9,Feuil2!G$9,IF(G11&lt;=Feuil2!E$10,Feuil2!G$10,"")))))))))</f>
        <v>0.77</v>
      </c>
      <c r="I11" s="13"/>
      <c r="J11" s="14"/>
      <c r="K11" s="14"/>
      <c r="L11" s="14"/>
      <c r="M11" s="12" t="str">
        <f t="shared" si="0"/>
        <v/>
      </c>
    </row>
    <row r="12" spans="1:14" x14ac:dyDescent="0.35">
      <c r="A12" s="35"/>
      <c r="B12" s="27">
        <v>43720</v>
      </c>
      <c r="D12" s="2" t="str">
        <f>IF(ISNA(VLOOKUP(C12,Feuil2!A$3:B$51,2,FALSE)),"",(VLOOKUP(C12,Feuil2!A$3:B$51,2,FALSE)))</f>
        <v/>
      </c>
      <c r="E12" s="4" t="str">
        <f>IF(D12="","",IF(D12&lt;=Feuil2!$E$2,Feuil2!$D$2,IF(D12&lt;=Feuil2!$E$3,Feuil2!$D$3,IF(D12&lt;=Feuil2!$E$4,Feuil2!$D$4,IF(D12&lt;=Feuil2!$E$5,Feuil2!$D$5,IF(D12&lt;=Feuil2!$E$6,Feuil2!$D$6,IF(D12&lt;=Feuil2!$E$7,Feuil2!$D$7,IF(D12&lt;=Feuil2!$E$8,Feuil2!$D$8,IF(D12&lt;=Feuil2!$E$9,Feuil2!$D$9,IF(D12&gt;Feuil2!$E$10,Feuil2!$D$10,""))))))))))</f>
        <v/>
      </c>
      <c r="F12" s="30" t="str">
        <f>IF(E12=Feuil2!$D$2,Feuil2!$F$2,IF(E12=Feuil2!$D$3,Feuil2!$F$3,IF(E12=Feuil2!$D$4,Feuil2!$F$4,IF(E12=Feuil2!$D$5,Feuil2!$F$5,IF(E12=Feuil2!$D$6,Feuil2!$F$6,IF(E12=Feuil2!$D$7,Feuil2!$F$7,IF(E12=Feuil2!$D$8,Feuil2!$F$8,IF(E12=Feuil2!$D$9,Feuil2!$F$9,IF(E12=Feuil2!$D$10,Feuil2!$F$10,"")))))))))</f>
        <v/>
      </c>
      <c r="G12" s="17"/>
      <c r="H12" s="32">
        <f>IF(G12&lt;=Feuil2!E$2,Feuil2!G$2,IF(G12&lt;=Feuil2!E$3,Feuil2!G$3,IF(G12&lt;=Feuil2!E$4,Feuil2!G$4,IF(G12&lt;=Feuil2!E$5,Feuil2!G$5,IF(G12&lt;=Feuil2!E$6,Feuil2!G$6,IF(G12&lt;=Feuil2!E$7,Feuil2!G$7,IF(G12&lt;=Feuil2!E$8,Feuil2!G$8,IF(G12&lt;=Feuil2!E$9,Feuil2!G$9,IF(G12&lt;=Feuil2!E$10,Feuil2!G$10,"")))))))))</f>
        <v>0.77</v>
      </c>
      <c r="I12" s="13"/>
      <c r="J12" s="14"/>
      <c r="K12" s="14"/>
      <c r="L12" s="14"/>
      <c r="M12" s="12" t="str">
        <f t="shared" si="0"/>
        <v/>
      </c>
    </row>
    <row r="13" spans="1:14" x14ac:dyDescent="0.35">
      <c r="A13" s="35"/>
      <c r="B13" s="27">
        <v>43721</v>
      </c>
      <c r="D13" s="2" t="str">
        <f>IF(ISNA(VLOOKUP(C13,Feuil2!A$3:B$51,2,FALSE)),"",(VLOOKUP(C13,Feuil2!A$3:B$51,2,FALSE)))</f>
        <v/>
      </c>
      <c r="E13" s="4" t="str">
        <f>IF(D13="","",IF(D13&lt;=Feuil2!$E$2,Feuil2!$D$2,IF(D13&lt;=Feuil2!$E$3,Feuil2!$D$3,IF(D13&lt;=Feuil2!$E$4,Feuil2!$D$4,IF(D13&lt;=Feuil2!$E$5,Feuil2!$D$5,IF(D13&lt;=Feuil2!$E$6,Feuil2!$D$6,IF(D13&lt;=Feuil2!$E$7,Feuil2!$D$7,IF(D13&lt;=Feuil2!$E$8,Feuil2!$D$8,IF(D13&lt;=Feuil2!$E$9,Feuil2!$D$9,IF(D13&gt;Feuil2!$E$10,Feuil2!$D$10,""))))))))))</f>
        <v/>
      </c>
      <c r="F13" s="30" t="str">
        <f>IF(E13=Feuil2!$D$2,Feuil2!$F$2,IF(E13=Feuil2!$D$3,Feuil2!$F$3,IF(E13=Feuil2!$D$4,Feuil2!$F$4,IF(E13=Feuil2!$D$5,Feuil2!$F$5,IF(E13=Feuil2!$D$6,Feuil2!$F$6,IF(E13=Feuil2!$D$7,Feuil2!$F$7,IF(E13=Feuil2!$D$8,Feuil2!$F$8,IF(E13=Feuil2!$D$9,Feuil2!$F$9,IF(E13=Feuil2!$D$10,Feuil2!$F$10,"")))))))))</f>
        <v/>
      </c>
      <c r="G13" s="17"/>
      <c r="H13" s="32">
        <f>IF(G13&lt;=Feuil2!E$2,Feuil2!G$2,IF(G13&lt;=Feuil2!E$3,Feuil2!G$3,IF(G13&lt;=Feuil2!E$4,Feuil2!G$4,IF(G13&lt;=Feuil2!E$5,Feuil2!G$5,IF(G13&lt;=Feuil2!E$6,Feuil2!G$6,IF(G13&lt;=Feuil2!E$7,Feuil2!G$7,IF(G13&lt;=Feuil2!E$8,Feuil2!G$8,IF(G13&lt;=Feuil2!E$9,Feuil2!G$9,IF(G13&lt;=Feuil2!E$10,Feuil2!G$10,"")))))))))</f>
        <v>0.77</v>
      </c>
      <c r="I13" s="13"/>
      <c r="J13" s="14"/>
      <c r="K13" s="14"/>
      <c r="L13" s="14"/>
      <c r="M13" s="12" t="str">
        <f t="shared" si="0"/>
        <v/>
      </c>
    </row>
    <row r="14" spans="1:14" x14ac:dyDescent="0.35">
      <c r="A14" s="35"/>
      <c r="B14" s="28">
        <v>43722</v>
      </c>
      <c r="C14" s="19"/>
      <c r="D14" s="20"/>
      <c r="E14" s="19"/>
      <c r="F14" s="21"/>
      <c r="G14" s="22"/>
      <c r="H14" s="21"/>
      <c r="I14" s="23"/>
      <c r="J14" s="24"/>
      <c r="K14" s="24"/>
      <c r="L14" s="24"/>
      <c r="M14" s="25"/>
      <c r="N14" s="3"/>
    </row>
    <row r="15" spans="1:14" x14ac:dyDescent="0.35">
      <c r="A15" s="35"/>
      <c r="B15" s="28">
        <v>43723</v>
      </c>
      <c r="C15" s="19"/>
      <c r="D15" s="20"/>
      <c r="E15" s="19"/>
      <c r="F15" s="21"/>
      <c r="G15" s="22"/>
      <c r="H15" s="21"/>
      <c r="I15" s="23"/>
      <c r="J15" s="24"/>
      <c r="K15" s="24"/>
      <c r="L15" s="24"/>
      <c r="M15" s="25"/>
    </row>
    <row r="16" spans="1:14" x14ac:dyDescent="0.35">
      <c r="A16" s="35"/>
      <c r="B16" s="27">
        <v>43724</v>
      </c>
      <c r="D16" s="2" t="str">
        <f>IF(ISNA(VLOOKUP(C16,Feuil2!A$3:B$51,2,FALSE)),"",(VLOOKUP(C16,Feuil2!A$3:B$51,2,FALSE)))</f>
        <v/>
      </c>
      <c r="E16" s="4" t="str">
        <f>IF(D16="","",IF(D16&lt;=Feuil2!$E$2,Feuil2!$D$2,IF(D16&lt;=Feuil2!$E$3,Feuil2!$D$3,IF(D16&lt;=Feuil2!$E$4,Feuil2!$D$4,IF(D16&lt;=Feuil2!$E$5,Feuil2!$D$5,IF(D16&lt;=Feuil2!$E$6,Feuil2!$D$6,IF(D16&lt;=Feuil2!$E$7,Feuil2!$D$7,IF(D16&lt;=Feuil2!$E$8,Feuil2!$D$8,IF(D16&lt;=Feuil2!$E$9,Feuil2!$D$9,IF(D16&gt;Feuil2!$E$10,Feuil2!$D$10,""))))))))))</f>
        <v/>
      </c>
      <c r="F16" s="30" t="str">
        <f>IF(E16=Feuil2!$D$2,Feuil2!$F$2,IF(E16=Feuil2!$D$3,Feuil2!$F$3,IF(E16=Feuil2!$D$4,Feuil2!$F$4,IF(E16=Feuil2!$D$5,Feuil2!$F$5,IF(E16=Feuil2!$D$6,Feuil2!$F$6,IF(E16=Feuil2!$D$7,Feuil2!$F$7,IF(E16=Feuil2!$D$8,Feuil2!$F$8,IF(E16=Feuil2!$D$9,Feuil2!$F$9,IF(E16=Feuil2!$D$10,Feuil2!$F$10,"")))))))))</f>
        <v/>
      </c>
      <c r="G16" s="17"/>
      <c r="H16" s="32">
        <f>IF(G16&lt;=Feuil2!E$2,Feuil2!G$2,IF(G16&lt;=Feuil2!E$3,Feuil2!G$3,IF(G16&lt;=Feuil2!E$4,Feuil2!G$4,IF(G16&lt;=Feuil2!E$5,Feuil2!G$5,IF(G16&lt;=Feuil2!E$6,Feuil2!G$6,IF(G16&lt;=Feuil2!E$7,Feuil2!G$7,IF(G16&lt;=Feuil2!E$8,Feuil2!G$8,IF(G16&lt;=Feuil2!E$9,Feuil2!G$9,IF(G16&lt;=Feuil2!E$10,Feuil2!G$10,"")))))))))</f>
        <v>0.77</v>
      </c>
      <c r="I16" s="13"/>
      <c r="J16" s="14"/>
      <c r="K16" s="14"/>
      <c r="L16" s="14"/>
      <c r="M16" s="12" t="str">
        <f t="shared" si="0"/>
        <v/>
      </c>
    </row>
    <row r="17" spans="1:13" x14ac:dyDescent="0.35">
      <c r="A17" s="35"/>
      <c r="B17" s="27">
        <v>43725</v>
      </c>
      <c r="D17" s="2" t="str">
        <f>IF(ISNA(VLOOKUP(C17,Feuil2!A$3:B$51,2,FALSE)),"",(VLOOKUP(C17,Feuil2!A$3:B$51,2,FALSE)))</f>
        <v/>
      </c>
      <c r="E17" s="4" t="str">
        <f>IF(D17="","",IF(D17&lt;=Feuil2!$E$2,Feuil2!$D$2,IF(D17&lt;=Feuil2!$E$3,Feuil2!$D$3,IF(D17&lt;=Feuil2!$E$4,Feuil2!$D$4,IF(D17&lt;=Feuil2!$E$5,Feuil2!$D$5,IF(D17&lt;=Feuil2!$E$6,Feuil2!$D$6,IF(D17&lt;=Feuil2!$E$7,Feuil2!$D$7,IF(D17&lt;=Feuil2!$E$8,Feuil2!$D$8,IF(D17&lt;=Feuil2!$E$9,Feuil2!$D$9,IF(D17&gt;Feuil2!$E$10,Feuil2!$D$10,""))))))))))</f>
        <v/>
      </c>
      <c r="F17" s="30" t="str">
        <f>IF(E17=Feuil2!$D$2,Feuil2!$F$2,IF(E17=Feuil2!$D$3,Feuil2!$F$3,IF(E17=Feuil2!$D$4,Feuil2!$F$4,IF(E17=Feuil2!$D$5,Feuil2!$F$5,IF(E17=Feuil2!$D$6,Feuil2!$F$6,IF(E17=Feuil2!$D$7,Feuil2!$F$7,IF(E17=Feuil2!$D$8,Feuil2!$F$8,IF(E17=Feuil2!$D$9,Feuil2!$F$9,IF(E17=Feuil2!$D$10,Feuil2!$F$10,"")))))))))</f>
        <v/>
      </c>
      <c r="G17" s="17"/>
      <c r="H17" s="32">
        <f>IF(G17&lt;=Feuil2!E$2,Feuil2!G$2,IF(G17&lt;=Feuil2!E$3,Feuil2!G$3,IF(G17&lt;=Feuil2!E$4,Feuil2!G$4,IF(G17&lt;=Feuil2!E$5,Feuil2!G$5,IF(G17&lt;=Feuil2!E$6,Feuil2!G$6,IF(G17&lt;=Feuil2!E$7,Feuil2!G$7,IF(G17&lt;=Feuil2!E$8,Feuil2!G$8,IF(G17&lt;=Feuil2!E$9,Feuil2!G$9,IF(G17&lt;=Feuil2!E$10,Feuil2!G$10,"")))))))))</f>
        <v>0.77</v>
      </c>
      <c r="I17" s="13"/>
      <c r="J17" s="14"/>
      <c r="K17" s="14"/>
      <c r="L17" s="14"/>
      <c r="M17" s="12" t="str">
        <f t="shared" si="0"/>
        <v/>
      </c>
    </row>
    <row r="18" spans="1:13" x14ac:dyDescent="0.35">
      <c r="A18" s="35"/>
      <c r="B18" s="27">
        <v>43726</v>
      </c>
      <c r="D18" s="2" t="str">
        <f>IF(ISNA(VLOOKUP(C18,Feuil2!A$3:B$51,2,FALSE)),"",(VLOOKUP(C18,Feuil2!A$3:B$51,2,FALSE)))</f>
        <v/>
      </c>
      <c r="E18" s="4" t="str">
        <f>IF(D18="","",IF(D18&lt;=Feuil2!$E$2,Feuil2!$D$2,IF(D18&lt;=Feuil2!$E$3,Feuil2!$D$3,IF(D18&lt;=Feuil2!$E$4,Feuil2!$D$4,IF(D18&lt;=Feuil2!$E$5,Feuil2!$D$5,IF(D18&lt;=Feuil2!$E$6,Feuil2!$D$6,IF(D18&lt;=Feuil2!$E$7,Feuil2!$D$7,IF(D18&lt;=Feuil2!$E$8,Feuil2!$D$8,IF(D18&lt;=Feuil2!$E$9,Feuil2!$D$9,IF(D18&gt;Feuil2!$E$10,Feuil2!$D$10,""))))))))))</f>
        <v/>
      </c>
      <c r="F18" s="30" t="str">
        <f>IF(E18=Feuil2!$D$2,Feuil2!$F$2,IF(E18=Feuil2!$D$3,Feuil2!$F$3,IF(E18=Feuil2!$D$4,Feuil2!$F$4,IF(E18=Feuil2!$D$5,Feuil2!$F$5,IF(E18=Feuil2!$D$6,Feuil2!$F$6,IF(E18=Feuil2!$D$7,Feuil2!$F$7,IF(E18=Feuil2!$D$8,Feuil2!$F$8,IF(E18=Feuil2!$D$9,Feuil2!$F$9,IF(E18=Feuil2!$D$10,Feuil2!$F$10,"")))))))))</f>
        <v/>
      </c>
      <c r="G18" s="17"/>
      <c r="H18" s="32">
        <f>IF(G18&lt;=Feuil2!E$2,Feuil2!G$2,IF(G18&lt;=Feuil2!E$3,Feuil2!G$3,IF(G18&lt;=Feuil2!E$4,Feuil2!G$4,IF(G18&lt;=Feuil2!E$5,Feuil2!G$5,IF(G18&lt;=Feuil2!E$6,Feuil2!G$6,IF(G18&lt;=Feuil2!E$7,Feuil2!G$7,IF(G18&lt;=Feuil2!E$8,Feuil2!G$8,IF(G18&lt;=Feuil2!E$9,Feuil2!G$9,IF(G18&lt;=Feuil2!E$10,Feuil2!G$10,"")))))))))</f>
        <v>0.77</v>
      </c>
      <c r="I18" s="13"/>
      <c r="J18" s="14"/>
      <c r="K18" s="14"/>
      <c r="L18" s="14"/>
      <c r="M18" s="12" t="str">
        <f t="shared" si="0"/>
        <v/>
      </c>
    </row>
    <row r="19" spans="1:13" x14ac:dyDescent="0.35">
      <c r="A19" s="35"/>
      <c r="B19" s="27">
        <v>43727</v>
      </c>
      <c r="D19" s="2" t="str">
        <f>IF(ISNA(VLOOKUP(C19,Feuil2!A$3:B$51,2,FALSE)),"",(VLOOKUP(C19,Feuil2!A$3:B$51,2,FALSE)))</f>
        <v/>
      </c>
      <c r="E19" s="4" t="str">
        <f>IF(D19="","",IF(D19&lt;=Feuil2!$E$2,Feuil2!$D$2,IF(D19&lt;=Feuil2!$E$3,Feuil2!$D$3,IF(D19&lt;=Feuil2!$E$4,Feuil2!$D$4,IF(D19&lt;=Feuil2!$E$5,Feuil2!$D$5,IF(D19&lt;=Feuil2!$E$6,Feuil2!$D$6,IF(D19&lt;=Feuil2!$E$7,Feuil2!$D$7,IF(D19&lt;=Feuil2!$E$8,Feuil2!$D$8,IF(D19&lt;=Feuil2!$E$9,Feuil2!$D$9,IF(D19&gt;Feuil2!$E$10,Feuil2!$D$10,""))))))))))</f>
        <v/>
      </c>
      <c r="F19" s="30" t="str">
        <f>IF(E19=Feuil2!$D$2,Feuil2!$F$2,IF(E19=Feuil2!$D$3,Feuil2!$F$3,IF(E19=Feuil2!$D$4,Feuil2!$F$4,IF(E19=Feuil2!$D$5,Feuil2!$F$5,IF(E19=Feuil2!$D$6,Feuil2!$F$6,IF(E19=Feuil2!$D$7,Feuil2!$F$7,IF(E19=Feuil2!$D$8,Feuil2!$F$8,IF(E19=Feuil2!$D$9,Feuil2!$F$9,IF(E19=Feuil2!$D$10,Feuil2!$F$10,"")))))))))</f>
        <v/>
      </c>
      <c r="G19" s="17"/>
      <c r="H19" s="32">
        <f>IF(G19&lt;=Feuil2!E$2,Feuil2!G$2,IF(G19&lt;=Feuil2!E$3,Feuil2!G$3,IF(G19&lt;=Feuil2!E$4,Feuil2!G$4,IF(G19&lt;=Feuil2!E$5,Feuil2!G$5,IF(G19&lt;=Feuil2!E$6,Feuil2!G$6,IF(G19&lt;=Feuil2!E$7,Feuil2!G$7,IF(G19&lt;=Feuil2!E$8,Feuil2!G$8,IF(G19&lt;=Feuil2!E$9,Feuil2!G$9,IF(G19&lt;=Feuil2!E$10,Feuil2!G$10,"")))))))))</f>
        <v>0.77</v>
      </c>
      <c r="I19" s="13"/>
      <c r="J19" s="14"/>
      <c r="K19" s="14"/>
      <c r="L19" s="14"/>
      <c r="M19" s="12" t="str">
        <f t="shared" si="0"/>
        <v/>
      </c>
    </row>
    <row r="20" spans="1:13" x14ac:dyDescent="0.35">
      <c r="A20" s="35"/>
      <c r="B20" s="27">
        <v>43728</v>
      </c>
      <c r="D20" s="2" t="str">
        <f>IF(ISNA(VLOOKUP(C20,Feuil2!A$3:B$51,2,FALSE)),"",(VLOOKUP(C20,Feuil2!A$3:B$51,2,FALSE)))</f>
        <v/>
      </c>
      <c r="E20" s="4" t="str">
        <f>IF(D20="","",IF(D20&lt;=Feuil2!$E$2,Feuil2!$D$2,IF(D20&lt;=Feuil2!$E$3,Feuil2!$D$3,IF(D20&lt;=Feuil2!$E$4,Feuil2!$D$4,IF(D20&lt;=Feuil2!$E$5,Feuil2!$D$5,IF(D20&lt;=Feuil2!$E$6,Feuil2!$D$6,IF(D20&lt;=Feuil2!$E$7,Feuil2!$D$7,IF(D20&lt;=Feuil2!$E$8,Feuil2!$D$8,IF(D20&lt;=Feuil2!$E$9,Feuil2!$D$9,IF(D20&gt;Feuil2!$E$10,Feuil2!$D$10,""))))))))))</f>
        <v/>
      </c>
      <c r="F20" s="30" t="str">
        <f>IF(E20=Feuil2!$D$2,Feuil2!$F$2,IF(E20=Feuil2!$D$3,Feuil2!$F$3,IF(E20=Feuil2!$D$4,Feuil2!$F$4,IF(E20=Feuil2!$D$5,Feuil2!$F$5,IF(E20=Feuil2!$D$6,Feuil2!$F$6,IF(E20=Feuil2!$D$7,Feuil2!$F$7,IF(E20=Feuil2!$D$8,Feuil2!$F$8,IF(E20=Feuil2!$D$9,Feuil2!$F$9,IF(E20=Feuil2!$D$10,Feuil2!$F$10,"")))))))))</f>
        <v/>
      </c>
      <c r="G20" s="17"/>
      <c r="H20" s="32">
        <f>IF(G20&lt;=Feuil2!E$2,Feuil2!G$2,IF(G20&lt;=Feuil2!E$3,Feuil2!G$3,IF(G20&lt;=Feuil2!E$4,Feuil2!G$4,IF(G20&lt;=Feuil2!E$5,Feuil2!G$5,IF(G20&lt;=Feuil2!E$6,Feuil2!G$6,IF(G20&lt;=Feuil2!E$7,Feuil2!G$7,IF(G20&lt;=Feuil2!E$8,Feuil2!G$8,IF(G20&lt;=Feuil2!E$9,Feuil2!G$9,IF(G20&lt;=Feuil2!E$10,Feuil2!G$10,"")))))))))</f>
        <v>0.77</v>
      </c>
      <c r="I20" s="13"/>
      <c r="J20" s="14"/>
      <c r="K20" s="14"/>
      <c r="L20" s="14"/>
      <c r="M20" s="12" t="str">
        <f t="shared" si="0"/>
        <v/>
      </c>
    </row>
    <row r="21" spans="1:13" x14ac:dyDescent="0.35">
      <c r="A21" s="35"/>
      <c r="B21" s="28">
        <v>43729</v>
      </c>
      <c r="C21" s="19"/>
      <c r="D21" s="20" t="str">
        <f>IF(ISNA(VLOOKUP(C21,Feuil2!A$3:B$51,2,FALSE)),"",(VLOOKUP(C21,Feuil2!A$3:B$51,2,FALSE)))</f>
        <v/>
      </c>
      <c r="E21" s="4" t="str">
        <f>IF(D21="","",IF(D21&lt;=Feuil2!$E$2,Feuil2!$D$2,IF(D21&lt;=Feuil2!$E$3,Feuil2!$D$3,IF(D21&lt;=Feuil2!$E$4,Feuil2!$D$4,IF(D21&lt;=Feuil2!$E$5,Feuil2!$D$5,IF(D21&lt;=Feuil2!$E$6,Feuil2!$D$6,IF(D21&lt;=Feuil2!$E$7,Feuil2!$D$7,IF(D21&lt;=Feuil2!$E$8,Feuil2!$D$8,IF(D21&lt;=Feuil2!$E$9,Feuil2!$D$9,IF(D21&gt;Feuil2!$E$10,Feuil2!$D$10,""))))))))))</f>
        <v/>
      </c>
      <c r="F21" s="21" t="str">
        <f>IF(E21=Feuil2!$D$2,Feuil2!$F$2,IF(E21=Feuil2!$D$3,Feuil2!$F$3,IF(E21=Feuil2!$D$4,Feuil2!$F$4,IF(E21=Feuil2!$D$5,Feuil2!$F$5,IF(E21=Feuil2!$D$6,Feuil2!$F$6,IF(E21=Feuil2!$D$7,Feuil2!$F$7,IF(E21=Feuil2!$D$8,Feuil2!$F$8,IF(E21=Feuil2!$D$9,Feuil2!$F$9,IF(E21=Feuil2!$D$10,Feuil2!$F$10,"")))))))))</f>
        <v/>
      </c>
      <c r="G21" s="22"/>
      <c r="H21" s="21"/>
      <c r="I21" s="23"/>
      <c r="J21" s="24"/>
      <c r="K21" s="24"/>
      <c r="L21" s="24"/>
      <c r="M21" s="25" t="str">
        <f t="shared" si="0"/>
        <v/>
      </c>
    </row>
    <row r="22" spans="1:13" x14ac:dyDescent="0.35">
      <c r="A22" s="35"/>
      <c r="B22" s="28">
        <v>43730</v>
      </c>
      <c r="C22" s="19"/>
      <c r="D22" s="20" t="str">
        <f>IF(ISNA(VLOOKUP(C22,Feuil2!A$3:B$51,2,FALSE)),"",(VLOOKUP(C22,Feuil2!A$3:B$51,2,FALSE)))</f>
        <v/>
      </c>
      <c r="E22" s="4" t="str">
        <f>IF(D22="","",IF(D22&lt;=Feuil2!$E$2,Feuil2!$D$2,IF(D22&lt;=Feuil2!$E$3,Feuil2!$D$3,IF(D22&lt;=Feuil2!$E$4,Feuil2!$D$4,IF(D22&lt;=Feuil2!$E$5,Feuil2!$D$5,IF(D22&lt;=Feuil2!$E$6,Feuil2!$D$6,IF(D22&lt;=Feuil2!$E$7,Feuil2!$D$7,IF(D22&lt;=Feuil2!$E$8,Feuil2!$D$8,IF(D22&lt;=Feuil2!$E$9,Feuil2!$D$9,IF(D22&gt;Feuil2!$E$10,Feuil2!$D$10,""))))))))))</f>
        <v/>
      </c>
      <c r="F22" s="21" t="str">
        <f>IF(E22=Feuil2!$D$2,Feuil2!$F$2,IF(E22=Feuil2!$D$3,Feuil2!$F$3,IF(E22=Feuil2!$D$4,Feuil2!$F$4,IF(E22=Feuil2!$D$5,Feuil2!$F$5,IF(E22=Feuil2!$D$6,Feuil2!$F$6,IF(E22=Feuil2!$D$7,Feuil2!$F$7,IF(E22=Feuil2!$D$8,Feuil2!$F$8,IF(E22=Feuil2!$D$9,Feuil2!$F$9,IF(E22=Feuil2!$D$10,Feuil2!$F$10,"")))))))))</f>
        <v/>
      </c>
      <c r="G22" s="22"/>
      <c r="H22" s="21"/>
      <c r="I22" s="23"/>
      <c r="J22" s="24"/>
      <c r="K22" s="24"/>
      <c r="L22" s="24"/>
      <c r="M22" s="25" t="str">
        <f t="shared" si="0"/>
        <v/>
      </c>
    </row>
    <row r="23" spans="1:13" x14ac:dyDescent="0.35">
      <c r="A23" s="35"/>
      <c r="B23" s="27">
        <v>43731</v>
      </c>
      <c r="D23" s="2" t="str">
        <f>IF(ISNA(VLOOKUP(C23,Feuil2!A$3:B$51,2,FALSE)),"",(VLOOKUP(C23,Feuil2!A$3:B$51,2,FALSE)))</f>
        <v/>
      </c>
      <c r="E23" s="4" t="str">
        <f>IF(D23="","",IF(D23&lt;=Feuil2!$E$2,Feuil2!$D$2,IF(D23&lt;=Feuil2!$E$3,Feuil2!$D$3,IF(D23&lt;=Feuil2!$E$4,Feuil2!$D$4,IF(D23&lt;=Feuil2!$E$5,Feuil2!$D$5,IF(D23&lt;=Feuil2!$E$6,Feuil2!$D$6,IF(D23&lt;=Feuil2!$E$7,Feuil2!$D$7,IF(D23&lt;=Feuil2!$E$8,Feuil2!$D$8,IF(D23&lt;=Feuil2!$E$9,Feuil2!$D$9,IF(D23&gt;Feuil2!$E$10,Feuil2!$D$10,""))))))))))</f>
        <v/>
      </c>
      <c r="F23" s="30" t="str">
        <f>IF(E23=Feuil2!$D$2,Feuil2!$F$2,IF(E23=Feuil2!$D$3,Feuil2!$F$3,IF(E23=Feuil2!$D$4,Feuil2!$F$4,IF(E23=Feuil2!$D$5,Feuil2!$F$5,IF(E23=Feuil2!$D$6,Feuil2!$F$6,IF(E23=Feuil2!$D$7,Feuil2!$F$7,IF(E23=Feuil2!$D$8,Feuil2!$F$8,IF(E23=Feuil2!$D$9,Feuil2!$F$9,IF(E23=Feuil2!$D$10,Feuil2!$F$10,"")))))))))</f>
        <v/>
      </c>
      <c r="G23" s="17"/>
      <c r="H23" s="32">
        <f>IF(G23&lt;=Feuil2!E$2,Feuil2!G$2,IF(G23&lt;=Feuil2!E$3,Feuil2!G$3,IF(G23&lt;=Feuil2!E$4,Feuil2!G$4,IF(G23&lt;=Feuil2!E$5,Feuil2!G$5,IF(G23&lt;=Feuil2!E$6,Feuil2!G$6,IF(G23&lt;=Feuil2!E$7,Feuil2!G$7,IF(G23&lt;=Feuil2!E$8,Feuil2!G$8,IF(G23&lt;=Feuil2!E$9,Feuil2!G$9,IF(G23&lt;=Feuil2!E$10,Feuil2!G$10,"")))))))))</f>
        <v>0.77</v>
      </c>
      <c r="I23" s="13"/>
      <c r="J23" s="14"/>
      <c r="K23" s="14"/>
      <c r="L23" s="14"/>
      <c r="M23" s="12" t="str">
        <f t="shared" si="0"/>
        <v/>
      </c>
    </row>
    <row r="24" spans="1:13" x14ac:dyDescent="0.35">
      <c r="A24" s="35"/>
      <c r="B24" s="27">
        <v>43732</v>
      </c>
      <c r="D24" s="2" t="str">
        <f>IF(ISNA(VLOOKUP(C24,Feuil2!A$3:B$51,2,FALSE)),"",(VLOOKUP(C24,Feuil2!A$3:B$51,2,FALSE)))</f>
        <v/>
      </c>
      <c r="E24" s="4" t="str">
        <f>IF(D24="","",IF(D24&lt;=Feuil2!$E$2,Feuil2!$D$2,IF(D24&lt;=Feuil2!$E$3,Feuil2!$D$3,IF(D24&lt;=Feuil2!$E$4,Feuil2!$D$4,IF(D24&lt;=Feuil2!$E$5,Feuil2!$D$5,IF(D24&lt;=Feuil2!$E$6,Feuil2!$D$6,IF(D24&lt;=Feuil2!$E$7,Feuil2!$D$7,IF(D24&lt;=Feuil2!$E$8,Feuil2!$D$8,IF(D24&lt;=Feuil2!$E$9,Feuil2!$D$9,IF(D24&gt;Feuil2!$E$10,Feuil2!$D$10,""))))))))))</f>
        <v/>
      </c>
      <c r="F24" s="30" t="str">
        <f>IF(E24=Feuil2!$D$2,Feuil2!$F$2,IF(E24=Feuil2!$D$3,Feuil2!$F$3,IF(E24=Feuil2!$D$4,Feuil2!$F$4,IF(E24=Feuil2!$D$5,Feuil2!$F$5,IF(E24=Feuil2!$D$6,Feuil2!$F$6,IF(E24=Feuil2!$D$7,Feuil2!$F$7,IF(E24=Feuil2!$D$8,Feuil2!$F$8,IF(E24=Feuil2!$D$9,Feuil2!$F$9,IF(E24=Feuil2!$D$10,Feuil2!$F$10,"")))))))))</f>
        <v/>
      </c>
      <c r="G24" s="17"/>
      <c r="H24" s="32">
        <f>IF(G24&lt;=Feuil2!E$2,Feuil2!G$2,IF(G24&lt;=Feuil2!E$3,Feuil2!G$3,IF(G24&lt;=Feuil2!E$4,Feuil2!G$4,IF(G24&lt;=Feuil2!E$5,Feuil2!G$5,IF(G24&lt;=Feuil2!E$6,Feuil2!G$6,IF(G24&lt;=Feuil2!E$7,Feuil2!G$7,IF(G24&lt;=Feuil2!E$8,Feuil2!G$8,IF(G24&lt;=Feuil2!E$9,Feuil2!G$9,IF(G24&lt;=Feuil2!E$10,Feuil2!G$10,"")))))))))</f>
        <v>0.77</v>
      </c>
      <c r="I24" s="13"/>
      <c r="J24" s="14"/>
      <c r="K24" s="14"/>
      <c r="L24" s="14"/>
      <c r="M24" s="12" t="str">
        <f t="shared" si="0"/>
        <v/>
      </c>
    </row>
    <row r="25" spans="1:13" x14ac:dyDescent="0.35">
      <c r="A25" s="35"/>
      <c r="B25" s="27">
        <v>43733</v>
      </c>
      <c r="D25" s="2" t="str">
        <f>IF(ISNA(VLOOKUP(C25,Feuil2!A$3:B$51,2,FALSE)),"",(VLOOKUP(C25,Feuil2!A$3:B$51,2,FALSE)))</f>
        <v/>
      </c>
      <c r="E25" s="4" t="str">
        <f>IF(D25="","",IF(D25&lt;=Feuil2!$E$2,Feuil2!$D$2,IF(D25&lt;=Feuil2!$E$3,Feuil2!$D$3,IF(D25&lt;=Feuil2!$E$4,Feuil2!$D$4,IF(D25&lt;=Feuil2!$E$5,Feuil2!$D$5,IF(D25&lt;=Feuil2!$E$6,Feuil2!$D$6,IF(D25&lt;=Feuil2!$E$7,Feuil2!$D$7,IF(D25&lt;=Feuil2!$E$8,Feuil2!$D$8,IF(D25&lt;=Feuil2!$E$9,Feuil2!$D$9,IF(D25&gt;Feuil2!$E$10,Feuil2!$D$10,""))))))))))</f>
        <v/>
      </c>
      <c r="F25" s="30" t="str">
        <f>IF(E25=Feuil2!$D$2,Feuil2!$F$2,IF(E25=Feuil2!$D$3,Feuil2!$F$3,IF(E25=Feuil2!$D$4,Feuil2!$F$4,IF(E25=Feuil2!$D$5,Feuil2!$F$5,IF(E25=Feuil2!$D$6,Feuil2!$F$6,IF(E25=Feuil2!$D$7,Feuil2!$F$7,IF(E25=Feuil2!$D$8,Feuil2!$F$8,IF(E25=Feuil2!$D$9,Feuil2!$F$9,IF(E25=Feuil2!$D$10,Feuil2!$F$10,"")))))))))</f>
        <v/>
      </c>
      <c r="G25" s="17"/>
      <c r="H25" s="32">
        <f>IF(G25&lt;=Feuil2!E$2,Feuil2!G$2,IF(G25&lt;=Feuil2!E$3,Feuil2!G$3,IF(G25&lt;=Feuil2!E$4,Feuil2!G$4,IF(G25&lt;=Feuil2!E$5,Feuil2!G$5,IF(G25&lt;=Feuil2!E$6,Feuil2!G$6,IF(G25&lt;=Feuil2!E$7,Feuil2!G$7,IF(G25&lt;=Feuil2!E$8,Feuil2!G$8,IF(G25&lt;=Feuil2!E$9,Feuil2!G$9,IF(G25&lt;=Feuil2!E$10,Feuil2!G$10,"")))))))))</f>
        <v>0.77</v>
      </c>
      <c r="I25" s="13"/>
      <c r="J25" s="14"/>
      <c r="K25" s="14"/>
      <c r="L25" s="14"/>
      <c r="M25" s="12" t="str">
        <f t="shared" si="0"/>
        <v/>
      </c>
    </row>
    <row r="26" spans="1:13" x14ac:dyDescent="0.35">
      <c r="A26" s="35"/>
      <c r="B26" s="27">
        <v>43734</v>
      </c>
      <c r="D26" s="2" t="str">
        <f>IF(ISNA(VLOOKUP(C26,Feuil2!A$3:B$51,2,FALSE)),"",(VLOOKUP(C26,Feuil2!A$3:B$51,2,FALSE)))</f>
        <v/>
      </c>
      <c r="E26" s="4" t="str">
        <f>IF(D26="","",IF(D26&lt;=Feuil2!$E$2,Feuil2!$D$2,IF(D26&lt;=Feuil2!$E$3,Feuil2!$D$3,IF(D26&lt;=Feuil2!$E$4,Feuil2!$D$4,IF(D26&lt;=Feuil2!$E$5,Feuil2!$D$5,IF(D26&lt;=Feuil2!$E$6,Feuil2!$D$6,IF(D26&lt;=Feuil2!$E$7,Feuil2!$D$7,IF(D26&lt;=Feuil2!$E$8,Feuil2!$D$8,IF(D26&lt;=Feuil2!$E$9,Feuil2!$D$9,IF(D26&gt;Feuil2!$E$10,Feuil2!$D$10,""))))))))))</f>
        <v/>
      </c>
      <c r="F26" s="30" t="str">
        <f>IF(E26=Feuil2!$D$2,Feuil2!$F$2,IF(E26=Feuil2!$D$3,Feuil2!$F$3,IF(E26=Feuil2!$D$4,Feuil2!$F$4,IF(E26=Feuil2!$D$5,Feuil2!$F$5,IF(E26=Feuil2!$D$6,Feuil2!$F$6,IF(E26=Feuil2!$D$7,Feuil2!$F$7,IF(E26=Feuil2!$D$8,Feuil2!$F$8,IF(E26=Feuil2!$D$9,Feuil2!$F$9,IF(E26=Feuil2!$D$10,Feuil2!$F$10,"")))))))))</f>
        <v/>
      </c>
      <c r="G26" s="17"/>
      <c r="H26" s="32">
        <f>IF(G26&lt;=Feuil2!E$2,Feuil2!G$2,IF(G26&lt;=Feuil2!E$3,Feuil2!G$3,IF(G26&lt;=Feuil2!E$4,Feuil2!G$4,IF(G26&lt;=Feuil2!E$5,Feuil2!G$5,IF(G26&lt;=Feuil2!E$6,Feuil2!G$6,IF(G26&lt;=Feuil2!E$7,Feuil2!G$7,IF(G26&lt;=Feuil2!E$8,Feuil2!G$8,IF(G26&lt;=Feuil2!E$9,Feuil2!G$9,IF(G26&lt;=Feuil2!E$10,Feuil2!G$10,"")))))))))</f>
        <v>0.77</v>
      </c>
      <c r="I26" s="13"/>
      <c r="J26" s="14"/>
      <c r="K26" s="14"/>
      <c r="L26" s="14"/>
      <c r="M26" s="12" t="str">
        <f t="shared" si="0"/>
        <v/>
      </c>
    </row>
    <row r="27" spans="1:13" x14ac:dyDescent="0.35">
      <c r="A27" s="35"/>
      <c r="B27" s="27">
        <v>43735</v>
      </c>
      <c r="D27" s="2" t="str">
        <f>IF(ISNA(VLOOKUP(C27,Feuil2!A$3:B$51,2,FALSE)),"",(VLOOKUP(C27,Feuil2!A$3:B$51,2,FALSE)))</f>
        <v/>
      </c>
      <c r="E27" s="4" t="str">
        <f>IF(D27="","",IF(D27&lt;=Feuil2!$E$2,Feuil2!$D$2,IF(D27&lt;=Feuil2!$E$3,Feuil2!$D$3,IF(D27&lt;=Feuil2!$E$4,Feuil2!$D$4,IF(D27&lt;=Feuil2!$E$5,Feuil2!$D$5,IF(D27&lt;=Feuil2!$E$6,Feuil2!$D$6,IF(D27&lt;=Feuil2!$E$7,Feuil2!$D$7,IF(D27&lt;=Feuil2!$E$8,Feuil2!$D$8,IF(D27&lt;=Feuil2!$E$9,Feuil2!$D$9,IF(D27&gt;Feuil2!$E$10,Feuil2!$D$10,""))))))))))</f>
        <v/>
      </c>
      <c r="F27" s="30" t="str">
        <f>IF(E27=Feuil2!$D$2,Feuil2!$F$2,IF(E27=Feuil2!$D$3,Feuil2!$F$3,IF(E27=Feuil2!$D$4,Feuil2!$F$4,IF(E27=Feuil2!$D$5,Feuil2!$F$5,IF(E27=Feuil2!$D$6,Feuil2!$F$6,IF(E27=Feuil2!$D$7,Feuil2!$F$7,IF(E27=Feuil2!$D$8,Feuil2!$F$8,IF(E27=Feuil2!$D$9,Feuil2!$F$9,IF(E27=Feuil2!$D$10,Feuil2!$F$10,"")))))))))</f>
        <v/>
      </c>
      <c r="G27" s="17"/>
      <c r="H27" s="32">
        <f>IF(G27&lt;=Feuil2!E$2,Feuil2!G$2,IF(G27&lt;=Feuil2!E$3,Feuil2!G$3,IF(G27&lt;=Feuil2!E$4,Feuil2!G$4,IF(G27&lt;=Feuil2!E$5,Feuil2!G$5,IF(G27&lt;=Feuil2!E$6,Feuil2!G$6,IF(G27&lt;=Feuil2!E$7,Feuil2!G$7,IF(G27&lt;=Feuil2!E$8,Feuil2!G$8,IF(G27&lt;=Feuil2!E$9,Feuil2!G$9,IF(G27&lt;=Feuil2!E$10,Feuil2!G$10,"")))))))))</f>
        <v>0.77</v>
      </c>
      <c r="I27" s="13"/>
      <c r="J27" s="14"/>
      <c r="K27" s="14"/>
      <c r="L27" s="14"/>
      <c r="M27" s="12" t="str">
        <f t="shared" si="0"/>
        <v/>
      </c>
    </row>
    <row r="28" spans="1:13" x14ac:dyDescent="0.35">
      <c r="A28" s="35"/>
      <c r="B28" s="28">
        <v>43736</v>
      </c>
      <c r="C28" s="19"/>
      <c r="D28" s="20"/>
      <c r="E28" s="19"/>
      <c r="F28" s="21"/>
      <c r="G28" s="22"/>
      <c r="H28" s="21"/>
      <c r="I28" s="23"/>
      <c r="J28" s="24"/>
      <c r="K28" s="24"/>
      <c r="L28" s="24"/>
      <c r="M28" s="25"/>
    </row>
    <row r="29" spans="1:13" x14ac:dyDescent="0.35">
      <c r="A29" s="35"/>
      <c r="B29" s="28">
        <v>43737</v>
      </c>
      <c r="C29" s="19"/>
      <c r="D29" s="20"/>
      <c r="E29" s="19"/>
      <c r="F29" s="21"/>
      <c r="G29" s="22"/>
      <c r="H29" s="21"/>
      <c r="I29" s="23"/>
      <c r="J29" s="24"/>
      <c r="K29" s="24"/>
      <c r="L29" s="24"/>
      <c r="M29" s="25"/>
    </row>
    <row r="30" spans="1:13" x14ac:dyDescent="0.35">
      <c r="A30" s="35"/>
      <c r="B30" s="27">
        <v>43738</v>
      </c>
      <c r="D30" s="2" t="str">
        <f>IF(ISNA(VLOOKUP(C30,Feuil2!A$3:B$51,2,FALSE)),"",(VLOOKUP(C30,Feuil2!A$3:B$51,2,FALSE)))</f>
        <v/>
      </c>
      <c r="E30" s="4" t="str">
        <f>IF(D30="","",IF(D30&lt;=Feuil2!$E$2,Feuil2!$D$2,IF(D30&lt;=Feuil2!$E$3,Feuil2!$D$3,IF(D30&lt;=Feuil2!$E$4,Feuil2!$D$4,IF(D30&lt;=Feuil2!$E$5,Feuil2!$D$5,IF(D30&lt;=Feuil2!$E$6,Feuil2!$D$6,IF(D30&lt;=Feuil2!$E$7,Feuil2!$D$7,IF(D30&lt;=Feuil2!$E$8,Feuil2!$D$8,IF(D30&lt;=Feuil2!$E$9,Feuil2!$D$9,IF(D30&gt;Feuil2!$E$10,Feuil2!$D$10,""))))))))))</f>
        <v/>
      </c>
      <c r="F30" s="30" t="str">
        <f>IF(E30=Feuil2!$D$2,Feuil2!$F$2,IF(E30=Feuil2!$D$3,Feuil2!$F$3,IF(E30=Feuil2!$D$4,Feuil2!$F$4,IF(E30=Feuil2!$D$5,Feuil2!$F$5,IF(E30=Feuil2!$D$6,Feuil2!$F$6,IF(E30=Feuil2!$D$7,Feuil2!$F$7,IF(E30=Feuil2!$D$8,Feuil2!$F$8,IF(E30=Feuil2!$D$9,Feuil2!$F$9,IF(E30=Feuil2!$D$10,Feuil2!$F$10,"")))))))))</f>
        <v/>
      </c>
      <c r="G30" s="17"/>
      <c r="H30" s="32">
        <f>IF(G30&lt;=Feuil2!E$2,Feuil2!G$2,IF(G30&lt;=Feuil2!E$3,Feuil2!G$3,IF(G30&lt;=Feuil2!E$4,Feuil2!G$4,IF(G30&lt;=Feuil2!E$5,Feuil2!G$5,IF(G30&lt;=Feuil2!E$6,Feuil2!G$6,IF(G30&lt;=Feuil2!E$7,Feuil2!G$7,IF(G30&lt;=Feuil2!E$8,Feuil2!G$8,IF(G30&lt;=Feuil2!E$9,Feuil2!G$9,IF(G30&lt;=Feuil2!E$10,Feuil2!G$10,"")))))))))</f>
        <v>0.77</v>
      </c>
      <c r="I30" s="13"/>
      <c r="J30" s="14"/>
      <c r="K30" s="14"/>
      <c r="L30" s="14"/>
      <c r="M30" s="12" t="str">
        <f t="shared" si="0"/>
        <v/>
      </c>
    </row>
    <row r="31" spans="1:13" ht="15" x14ac:dyDescent="0.25">
      <c r="G31" s="17"/>
    </row>
    <row r="32" spans="1:13" ht="15" x14ac:dyDescent="0.25">
      <c r="G32" s="17"/>
    </row>
  </sheetData>
  <mergeCells count="3">
    <mergeCell ref="A2:A30"/>
    <mergeCell ref="I1:J1"/>
    <mergeCell ref="K1:L1"/>
  </mergeCells>
  <phoneticPr fontId="2" type="noConversion"/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Feuil2!$A$3:$A$16</xm:f>
          </x14:formula1>
          <xm:sqref>C2:C30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D10" sqref="D10"/>
    </sheetView>
  </sheetViews>
  <sheetFormatPr baseColWidth="10" defaultRowHeight="14.5" x14ac:dyDescent="0.35"/>
  <cols>
    <col min="1" max="1" width="27" customWidth="1"/>
    <col min="2" max="2" width="15.81640625" customWidth="1"/>
    <col min="4" max="4" width="15.54296875" customWidth="1"/>
    <col min="5" max="5" width="8.54296875" customWidth="1"/>
    <col min="6" max="6" width="13.26953125" customWidth="1"/>
    <col min="7" max="7" width="15.7265625" customWidth="1"/>
  </cols>
  <sheetData>
    <row r="1" spans="1:7" ht="15" x14ac:dyDescent="0.25">
      <c r="E1" s="16"/>
      <c r="F1" s="16" t="s">
        <v>21</v>
      </c>
      <c r="G1" t="s">
        <v>22</v>
      </c>
    </row>
    <row r="2" spans="1:7" x14ac:dyDescent="0.35">
      <c r="A2" s="6" t="s">
        <v>0</v>
      </c>
      <c r="B2" t="s">
        <v>6</v>
      </c>
      <c r="D2" t="s">
        <v>13</v>
      </c>
      <c r="E2">
        <v>5</v>
      </c>
      <c r="F2" s="5">
        <v>0.48</v>
      </c>
      <c r="G2">
        <v>0.77</v>
      </c>
    </row>
    <row r="3" spans="1:7" ht="15" x14ac:dyDescent="0.25">
      <c r="A3" s="7" t="s">
        <v>1</v>
      </c>
      <c r="B3" s="6">
        <v>60.7</v>
      </c>
      <c r="D3" t="s">
        <v>14</v>
      </c>
      <c r="E3">
        <v>10</v>
      </c>
      <c r="F3" s="5">
        <v>0.67</v>
      </c>
      <c r="G3">
        <v>0.98</v>
      </c>
    </row>
    <row r="4" spans="1:7" ht="15" x14ac:dyDescent="0.25">
      <c r="A4" s="7" t="s">
        <v>2</v>
      </c>
      <c r="B4" s="7">
        <v>138</v>
      </c>
      <c r="D4" t="s">
        <v>7</v>
      </c>
      <c r="E4">
        <v>20</v>
      </c>
      <c r="F4" s="5">
        <v>1.9</v>
      </c>
      <c r="G4">
        <v>3.81</v>
      </c>
    </row>
    <row r="5" spans="1:7" ht="15" x14ac:dyDescent="0.25">
      <c r="A5" s="7" t="s">
        <v>3</v>
      </c>
      <c r="B5" s="7">
        <v>102</v>
      </c>
      <c r="D5" t="s">
        <v>8</v>
      </c>
      <c r="E5">
        <v>30</v>
      </c>
      <c r="F5" s="5">
        <v>4.08</v>
      </c>
      <c r="G5">
        <v>7.2</v>
      </c>
    </row>
    <row r="6" spans="1:7" ht="15" x14ac:dyDescent="0.25">
      <c r="A6" s="7" t="s">
        <v>4</v>
      </c>
      <c r="B6" s="7">
        <v>5.2</v>
      </c>
      <c r="D6" t="s">
        <v>9</v>
      </c>
      <c r="E6">
        <v>40</v>
      </c>
      <c r="F6" s="5">
        <v>5.12</v>
      </c>
      <c r="G6">
        <v>11.02</v>
      </c>
    </row>
    <row r="7" spans="1:7" ht="15" x14ac:dyDescent="0.25">
      <c r="A7" s="7" t="s">
        <v>5</v>
      </c>
      <c r="B7" s="7">
        <v>4.9000000000000004</v>
      </c>
      <c r="D7" t="s">
        <v>10</v>
      </c>
      <c r="E7">
        <v>50</v>
      </c>
      <c r="F7" s="5">
        <v>6.11</v>
      </c>
      <c r="G7">
        <v>16.399999999999999</v>
      </c>
    </row>
    <row r="8" spans="1:7" ht="15" x14ac:dyDescent="0.25">
      <c r="A8" s="7"/>
      <c r="B8" s="7"/>
      <c r="D8" t="s">
        <v>11</v>
      </c>
      <c r="E8">
        <v>65</v>
      </c>
      <c r="F8" s="5">
        <v>6.86</v>
      </c>
      <c r="G8">
        <v>17.57</v>
      </c>
    </row>
    <row r="9" spans="1:7" ht="15" x14ac:dyDescent="0.25">
      <c r="A9" s="7"/>
      <c r="B9" s="7"/>
      <c r="D9" t="s">
        <v>12</v>
      </c>
      <c r="E9">
        <v>80</v>
      </c>
      <c r="F9" s="5">
        <v>8.17</v>
      </c>
      <c r="G9">
        <v>21.27</v>
      </c>
    </row>
    <row r="10" spans="1:7" ht="15" x14ac:dyDescent="0.25">
      <c r="A10" s="7"/>
      <c r="B10" s="7"/>
      <c r="D10" t="s">
        <v>15</v>
      </c>
      <c r="E10">
        <v>80.099999999999994</v>
      </c>
      <c r="F10" s="5"/>
    </row>
    <row r="11" spans="1:7" ht="15" x14ac:dyDescent="0.25">
      <c r="A11" s="7"/>
      <c r="B11" s="7"/>
    </row>
    <row r="12" spans="1:7" ht="15" x14ac:dyDescent="0.25">
      <c r="A12" s="7"/>
      <c r="B12" s="7"/>
    </row>
    <row r="13" spans="1:7" ht="15" x14ac:dyDescent="0.25">
      <c r="A13" s="7"/>
      <c r="B13" s="7"/>
    </row>
    <row r="14" spans="1:7" ht="15" x14ac:dyDescent="0.25">
      <c r="A14" s="7"/>
      <c r="B14" s="7"/>
    </row>
    <row r="15" spans="1:7" ht="15" x14ac:dyDescent="0.25">
      <c r="A15" s="7"/>
      <c r="B15" s="7"/>
    </row>
    <row r="16" spans="1:7" ht="15" x14ac:dyDescent="0.25">
      <c r="A16" s="8"/>
      <c r="B16" s="8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GRANSARD Cyrille</cp:lastModifiedBy>
  <dcterms:created xsi:type="dcterms:W3CDTF">2019-08-06T12:19:14Z</dcterms:created>
  <dcterms:modified xsi:type="dcterms:W3CDTF">2019-08-07T09:35:42Z</dcterms:modified>
</cp:coreProperties>
</file>