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360" yWindow="75" windowWidth="15480" windowHeight="10830"/>
  </bookViews>
  <sheets>
    <sheet name="STOCKS" sheetId="1" r:id="rId1"/>
    <sheet name="Appro" sheetId="2" r:id="rId2"/>
    <sheet name="Consommation" sheetId="3" r:id="rId3"/>
    <sheet name="Feuil3" sheetId="4" r:id="rId4"/>
  </sheets>
  <definedNames>
    <definedName name="_xlnm._FilterDatabase" localSheetId="0" hidden="1">STOCKS!$A$1:$I$30</definedName>
    <definedName name="date">Feuil3!$A$2:$A$262</definedName>
  </definedNames>
  <calcPr calcId="145621"/>
</workbook>
</file>

<file path=xl/calcChain.xml><?xml version="1.0" encoding="utf-8"?>
<calcChain xmlns="http://schemas.openxmlformats.org/spreadsheetml/2006/main">
  <c r="L6" i="1" l="1" a="1"/>
  <c r="L6" i="1" s="1"/>
  <c r="L7" i="1" a="1"/>
  <c r="L7" i="1" s="1"/>
  <c r="L8" i="1" a="1"/>
  <c r="L8" i="1" s="1"/>
  <c r="L5" i="1" a="1"/>
  <c r="L5" i="1" s="1"/>
  <c r="K6" i="1" a="1"/>
  <c r="K6" i="1" s="1"/>
  <c r="K7" i="1" a="1"/>
  <c r="K7" i="1" s="1"/>
  <c r="K8" i="1" a="1"/>
  <c r="K8" i="1" s="1"/>
  <c r="K5" i="1" a="1"/>
  <c r="K5" i="1" s="1"/>
  <c r="J6" i="1" a="1"/>
  <c r="J6" i="1" s="1"/>
  <c r="J7" i="1" a="1"/>
  <c r="J7" i="1" s="1"/>
  <c r="J8" i="1" a="1"/>
  <c r="J8" i="1" s="1"/>
  <c r="J5" i="1" a="1"/>
  <c r="J5" i="1" s="1"/>
  <c r="G8" i="3" l="1"/>
  <c r="G10" i="3"/>
  <c r="G11" i="3"/>
  <c r="G9" i="3"/>
  <c r="E10" i="3"/>
  <c r="E11" i="3"/>
  <c r="E9" i="3"/>
  <c r="C10" i="3"/>
  <c r="C11" i="3"/>
  <c r="C9" i="3"/>
  <c r="C8" i="3" l="1"/>
  <c r="E8" i="3"/>
  <c r="H4" i="2"/>
  <c r="H5" i="2"/>
  <c r="H6" i="2"/>
  <c r="H7" i="2"/>
  <c r="H8" i="2"/>
  <c r="H3" i="2"/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2" i="1"/>
  <c r="L10" i="1" l="1" a="1"/>
  <c r="L10" i="1" s="1"/>
  <c r="J10" i="1" a="1"/>
  <c r="J10" i="1" s="1"/>
  <c r="L11" i="1" a="1"/>
  <c r="L11" i="1" s="1"/>
  <c r="K9" i="1" a="1"/>
  <c r="K9" i="1" s="1"/>
  <c r="J11" i="1" a="1"/>
  <c r="J11" i="1" s="1"/>
  <c r="K10" i="1" a="1"/>
  <c r="K10" i="1" s="1"/>
  <c r="L9" i="1" a="1"/>
  <c r="L9" i="1" s="1"/>
  <c r="K11" i="1" a="1"/>
  <c r="K11" i="1" s="1"/>
  <c r="J9" i="1" a="1"/>
  <c r="J9" i="1" s="1"/>
  <c r="J13" i="1" a="1"/>
  <c r="J13" i="1" s="1"/>
  <c r="K12" i="1" a="1"/>
  <c r="K12" i="1" s="1"/>
  <c r="L13" i="1" l="1" a="1"/>
  <c r="L13" i="1" s="1"/>
  <c r="L12" i="1" a="1"/>
  <c r="L12" i="1" s="1"/>
  <c r="L14" i="1" a="1"/>
  <c r="L14" i="1" s="1"/>
  <c r="J16" i="1" a="1"/>
  <c r="J16" i="1" s="1"/>
  <c r="K15" i="1" a="1"/>
  <c r="K15" i="1" s="1"/>
  <c r="J12" i="1" a="1"/>
  <c r="J12" i="1" s="1"/>
  <c r="J14" i="1" a="1"/>
  <c r="J14" i="1" s="1"/>
  <c r="K14" i="1" a="1"/>
  <c r="K14" i="1" s="1"/>
  <c r="K13" i="1" a="1"/>
  <c r="K13" i="1" s="1"/>
  <c r="K16" i="1" a="1"/>
  <c r="K16" i="1" s="1"/>
  <c r="J15" i="1" l="1" a="1"/>
  <c r="J15" i="1" s="1"/>
  <c r="L16" i="1" a="1"/>
  <c r="L16" i="1" s="1"/>
  <c r="L15" i="1" a="1"/>
  <c r="L15" i="1" s="1"/>
  <c r="J17" i="1" a="1"/>
  <c r="J17" i="1" s="1"/>
  <c r="L18" i="1" a="1"/>
  <c r="L18" i="1" s="1"/>
  <c r="J19" i="1" a="1"/>
  <c r="J19" i="1" s="1"/>
  <c r="J18" i="1" a="1"/>
  <c r="J18" i="1" s="1"/>
  <c r="K17" i="1" a="1"/>
  <c r="K17" i="1" s="1"/>
  <c r="K19" i="1" a="1"/>
  <c r="K19" i="1" s="1"/>
  <c r="L19" i="1" a="1"/>
  <c r="L19" i="1" s="1"/>
  <c r="L17" i="1" a="1"/>
  <c r="L17" i="1" s="1"/>
  <c r="K18" i="1" a="1"/>
  <c r="K18" i="1" s="1"/>
  <c r="J27" i="1" a="1"/>
  <c r="J27" i="1" s="1"/>
  <c r="L22" i="1" l="1" a="1"/>
  <c r="L22" i="1" s="1"/>
  <c r="K21" i="1" a="1"/>
  <c r="K21" i="1" s="1"/>
  <c r="J26" i="1" a="1"/>
  <c r="J26" i="1" s="1"/>
  <c r="K28" i="1" a="1"/>
  <c r="K28" i="1" s="1"/>
  <c r="J22" i="1" a="1"/>
  <c r="J22" i="1" s="1"/>
  <c r="L23" i="1" a="1"/>
  <c r="L23" i="1" s="1"/>
  <c r="L27" i="1" a="1"/>
  <c r="L27" i="1" s="1"/>
  <c r="J21" i="1" a="1"/>
  <c r="J21" i="1" s="1"/>
  <c r="L24" i="1" a="1"/>
  <c r="L24" i="1" s="1"/>
  <c r="K20" i="1" a="1"/>
  <c r="K20" i="1" s="1"/>
  <c r="L20" i="1" a="1"/>
  <c r="L20" i="1" s="1"/>
  <c r="L28" i="1" a="1"/>
  <c r="L28" i="1" s="1"/>
  <c r="K27" i="1" a="1"/>
  <c r="K27" i="1" s="1"/>
  <c r="K23" i="1" a="1"/>
  <c r="K23" i="1" s="1"/>
  <c r="L29" i="1" a="1"/>
  <c r="L29" i="1" s="1"/>
  <c r="J29" i="1" a="1"/>
  <c r="J29" i="1" s="1"/>
  <c r="J24" i="1" a="1"/>
  <c r="J24" i="1" s="1"/>
  <c r="K24" i="1" a="1"/>
  <c r="K24" i="1" s="1"/>
  <c r="L25" i="1" a="1"/>
  <c r="L25" i="1" s="1"/>
  <c r="K26" i="1" a="1"/>
  <c r="K26" i="1" s="1"/>
  <c r="J20" i="1" a="1"/>
  <c r="J20" i="1" s="1"/>
  <c r="J28" i="1" a="1"/>
  <c r="J28" i="1" s="1"/>
  <c r="K29" i="1" a="1"/>
  <c r="K29" i="1" s="1"/>
  <c r="K22" i="1" a="1"/>
  <c r="K22" i="1" s="1"/>
  <c r="L26" i="1" a="1"/>
  <c r="L26" i="1" s="1"/>
  <c r="L21" i="1" a="1"/>
  <c r="L21" i="1" s="1"/>
  <c r="J23" i="1" a="1"/>
  <c r="J23" i="1" s="1"/>
  <c r="J25" i="1" a="1"/>
  <c r="J25" i="1" s="1"/>
  <c r="K25" i="1" a="1"/>
  <c r="K25" i="1" s="1"/>
  <c r="J30" i="1" l="1" a="1"/>
  <c r="J30" i="1" s="1"/>
  <c r="K30" i="1" a="1"/>
  <c r="K30" i="1" s="1"/>
  <c r="L30" i="1" a="1"/>
  <c r="L30" i="1" s="1"/>
  <c r="F9" i="3" s="1"/>
  <c r="D11" i="3"/>
  <c r="F11" i="3"/>
  <c r="B10" i="3"/>
  <c r="F10" i="3"/>
  <c r="B11" i="3"/>
  <c r="B9" i="3"/>
  <c r="B8" i="3" l="1"/>
  <c r="F8" i="3"/>
  <c r="D9" i="3"/>
  <c r="D10" i="3"/>
  <c r="D8" i="3" l="1"/>
</calcChain>
</file>

<file path=xl/sharedStrings.xml><?xml version="1.0" encoding="utf-8"?>
<sst xmlns="http://schemas.openxmlformats.org/spreadsheetml/2006/main" count="164" uniqueCount="38">
  <si>
    <t>TOTAL</t>
  </si>
  <si>
    <t>MAGASINS</t>
  </si>
  <si>
    <t>MAGASIN A</t>
  </si>
  <si>
    <t>MAGASIN B</t>
  </si>
  <si>
    <t>MAGASIN C</t>
  </si>
  <si>
    <t>Produit 1</t>
  </si>
  <si>
    <t>Produit 2</t>
  </si>
  <si>
    <t>Produit 3</t>
  </si>
  <si>
    <t xml:space="preserve">Produit </t>
  </si>
  <si>
    <t>Produit</t>
  </si>
  <si>
    <t>Qté</t>
  </si>
  <si>
    <t>Magasin</t>
  </si>
  <si>
    <t>Numéro Commande</t>
  </si>
  <si>
    <t>Date Commande</t>
  </si>
  <si>
    <t>Qté Produit 1</t>
  </si>
  <si>
    <t>Qté Produit 2</t>
  </si>
  <si>
    <t>Qté Produit 3</t>
  </si>
  <si>
    <t>Magasin A</t>
  </si>
  <si>
    <t>Magasin B</t>
  </si>
  <si>
    <t>Magasin C</t>
  </si>
  <si>
    <t>date</t>
  </si>
  <si>
    <t>Date début</t>
  </si>
  <si>
    <t>Date fin</t>
  </si>
  <si>
    <t>TOTAL MAG</t>
  </si>
  <si>
    <t>réception</t>
  </si>
  <si>
    <t>consommation</t>
  </si>
  <si>
    <t>produit 1</t>
  </si>
  <si>
    <t>produit 2</t>
  </si>
  <si>
    <t>produit 3</t>
  </si>
  <si>
    <t>consommation produit 1</t>
  </si>
  <si>
    <t>consommation produit 2</t>
  </si>
  <si>
    <t>consommation produit 3</t>
  </si>
  <si>
    <t>date entrée en stock</t>
  </si>
  <si>
    <t>dernier stock</t>
  </si>
  <si>
    <t>entre le 23/01 et le 31/01</t>
  </si>
  <si>
    <t>stock final</t>
  </si>
  <si>
    <t>2453+2400-4000</t>
  </si>
  <si>
    <t>soit 853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</si>
</sst>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MS Sans Serif"/>
    </font>
    <font>
      <sz val="8.5"/>
      <name val="MS Sans Serif"/>
    </font>
    <font>
      <b/>
      <sz val="8.5"/>
      <name val="MS Sans Serif"/>
    </font>
    <font>
      <b/>
      <sz val="8"/>
      <color rgb="FFFFFFFF"/>
      <name val="Verdana"/>
      <family val="2"/>
    </font>
    <font>
      <sz val="10"/>
      <color theme="1"/>
      <name val="Calibri"/>
      <family val="2"/>
      <scheme val="minor"/>
    </font>
    <font>
      <sz val="8.5"/>
      <name val="MS Sans Serif"/>
      <family val="2"/>
    </font>
    <font>
      <sz val="10"/>
      <name val="Calibri"/>
      <family val="2"/>
      <scheme val="minor"/>
    </font>
    <font>
      <b/>
      <sz val="13.5"/>
      <name val="Calibri"/>
      <family val="2"/>
      <scheme val="minor"/>
    </font>
    <font>
      <b/>
      <sz val="12"/>
      <name val="Calibri"/>
      <family val="2"/>
      <scheme val="minor"/>
    </font>
    <font>
      <b/>
      <sz val="15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8.5"/>
      <name val="MS Sans Serif"/>
      <family val="2"/>
    </font>
  </fonts>
  <fills count="11">
    <fill>
      <patternFill patternType="none"/>
    </fill>
    <fill>
      <patternFill patternType="gray125"/>
    </fill>
    <fill>
      <patternFill patternType="solid">
        <fgColor rgb="FF00118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wrapText="1"/>
    </xf>
    <xf numFmtId="14" fontId="4" fillId="3" borderId="4" xfId="0" applyNumberFormat="1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right" wrapText="1"/>
    </xf>
    <xf numFmtId="0" fontId="0" fillId="0" borderId="0" xfId="0" applyFill="1"/>
    <xf numFmtId="0" fontId="0" fillId="0" borderId="6" xfId="0" applyFill="1" applyBorder="1"/>
    <xf numFmtId="14" fontId="0" fillId="0" borderId="0" xfId="0" applyNumberFormat="1"/>
    <xf numFmtId="0" fontId="3" fillId="2" borderId="15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right" wrapText="1"/>
    </xf>
    <xf numFmtId="14" fontId="7" fillId="5" borderId="5" xfId="0" applyNumberFormat="1" applyFont="1" applyFill="1" applyBorder="1" applyAlignment="1">
      <alignment horizontal="center"/>
    </xf>
    <xf numFmtId="0" fontId="8" fillId="0" borderId="0" xfId="0" applyFont="1"/>
    <xf numFmtId="0" fontId="6" fillId="0" borderId="7" xfId="0" applyFont="1" applyBorder="1"/>
    <xf numFmtId="0" fontId="6" fillId="0" borderId="8" xfId="0" applyFont="1" applyBorder="1"/>
    <xf numFmtId="0" fontId="6" fillId="0" borderId="1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8" xfId="0" quotePrefix="1" applyFont="1" applyBorder="1"/>
    <xf numFmtId="0" fontId="6" fillId="0" borderId="10" xfId="0" quotePrefix="1" applyFont="1" applyBorder="1"/>
    <xf numFmtId="0" fontId="6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10" fillId="6" borderId="8" xfId="0" applyFont="1" applyFill="1" applyBorder="1"/>
    <xf numFmtId="0" fontId="10" fillId="6" borderId="1" xfId="0" applyFont="1" applyFill="1" applyBorder="1" applyAlignment="1">
      <alignment horizontal="center"/>
    </xf>
    <xf numFmtId="0" fontId="10" fillId="6" borderId="9" xfId="0" applyFont="1" applyFill="1" applyBorder="1" applyAlignment="1">
      <alignment horizontal="center"/>
    </xf>
    <xf numFmtId="0" fontId="10" fillId="6" borderId="8" xfId="0" applyFont="1" applyFill="1" applyBorder="1" applyAlignment="1">
      <alignment horizontal="center"/>
    </xf>
    <xf numFmtId="0" fontId="10" fillId="7" borderId="1" xfId="0" applyFont="1" applyFill="1" applyBorder="1" applyAlignment="1">
      <alignment horizontal="center"/>
    </xf>
    <xf numFmtId="0" fontId="10" fillId="7" borderId="9" xfId="0" applyFont="1" applyFill="1" applyBorder="1" applyAlignment="1">
      <alignment horizontal="center"/>
    </xf>
    <xf numFmtId="0" fontId="10" fillId="7" borderId="8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1" fillId="8" borderId="1" xfId="0" applyFont="1" applyFill="1" applyBorder="1" applyAlignment="1">
      <alignment horizontal="center" wrapText="1"/>
    </xf>
    <xf numFmtId="14" fontId="6" fillId="8" borderId="1" xfId="0" applyNumberFormat="1" applyFont="1" applyFill="1" applyBorder="1"/>
    <xf numFmtId="0" fontId="1" fillId="9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NumberFormat="1" applyFont="1" applyAlignment="1">
      <alignment horizontal="center"/>
    </xf>
    <xf numFmtId="0" fontId="2" fillId="0" borderId="0" xfId="0" quotePrefix="1" applyNumberFormat="1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5" fillId="0" borderId="1" xfId="0" quotePrefix="1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0" fontId="1" fillId="0" borderId="1" xfId="0" quotePrefix="1" applyNumberFormat="1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5" fillId="9" borderId="1" xfId="0" quotePrefix="1" applyNumberFormat="1" applyFont="1" applyFill="1" applyBorder="1" applyAlignment="1">
      <alignment horizontal="center"/>
    </xf>
    <xf numFmtId="0" fontId="1" fillId="9" borderId="1" xfId="0" applyNumberFormat="1" applyFont="1" applyFill="1" applyBorder="1" applyAlignment="1">
      <alignment horizontal="center"/>
    </xf>
    <xf numFmtId="0" fontId="1" fillId="9" borderId="1" xfId="0" quotePrefix="1" applyNumberFormat="1" applyFont="1" applyFill="1" applyBorder="1" applyAlignment="1">
      <alignment horizontal="center"/>
    </xf>
    <xf numFmtId="0" fontId="1" fillId="9" borderId="14" xfId="0" applyFont="1" applyFill="1" applyBorder="1" applyAlignment="1">
      <alignment horizontal="center"/>
    </xf>
    <xf numFmtId="0" fontId="5" fillId="5" borderId="1" xfId="0" quotePrefix="1" applyNumberFormat="1" applyFont="1" applyFill="1" applyBorder="1" applyAlignment="1">
      <alignment horizontal="center"/>
    </xf>
    <xf numFmtId="0" fontId="1" fillId="5" borderId="1" xfId="0" applyNumberFormat="1" applyFont="1" applyFill="1" applyBorder="1" applyAlignment="1">
      <alignment horizontal="center"/>
    </xf>
    <xf numFmtId="0" fontId="1" fillId="5" borderId="1" xfId="0" quotePrefix="1" applyNumberFormat="1" applyFont="1" applyFill="1" applyBorder="1" applyAlignment="1">
      <alignment horizontal="center"/>
    </xf>
    <xf numFmtId="0" fontId="1" fillId="5" borderId="14" xfId="0" applyFont="1" applyFill="1" applyBorder="1" applyAlignment="1">
      <alignment horizontal="center"/>
    </xf>
    <xf numFmtId="0" fontId="5" fillId="10" borderId="1" xfId="0" quotePrefix="1" applyNumberFormat="1" applyFont="1" applyFill="1" applyBorder="1" applyAlignment="1">
      <alignment horizontal="center"/>
    </xf>
    <xf numFmtId="0" fontId="1" fillId="10" borderId="1" xfId="0" applyNumberFormat="1" applyFont="1" applyFill="1" applyBorder="1" applyAlignment="1">
      <alignment horizontal="center"/>
    </xf>
    <xf numFmtId="0" fontId="1" fillId="10" borderId="1" xfId="0" quotePrefix="1" applyNumberFormat="1" applyFont="1" applyFill="1" applyBorder="1" applyAlignment="1">
      <alignment horizontal="center"/>
    </xf>
    <xf numFmtId="0" fontId="1" fillId="10" borderId="14" xfId="0" applyFont="1" applyFill="1" applyBorder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1" fillId="9" borderId="1" xfId="0" applyFont="1" applyFill="1" applyBorder="1" applyAlignment="1">
      <alignment horizontal="center"/>
    </xf>
    <xf numFmtId="0" fontId="5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9" fillId="4" borderId="13" xfId="0" applyFont="1" applyFill="1" applyBorder="1" applyAlignment="1">
      <alignment horizontal="center"/>
    </xf>
    <xf numFmtId="0" fontId="9" fillId="4" borderId="17" xfId="0" applyFont="1" applyFill="1" applyBorder="1" applyAlignment="1">
      <alignment horizontal="center"/>
    </xf>
    <xf numFmtId="0" fontId="9" fillId="4" borderId="1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733426</xdr:colOff>
      <xdr:row>9</xdr:row>
      <xdr:rowOff>119063</xdr:rowOff>
    </xdr:from>
    <xdr:to>
      <xdr:col>12</xdr:col>
      <xdr:colOff>447675</xdr:colOff>
      <xdr:row>10</xdr:row>
      <xdr:rowOff>66675</xdr:rowOff>
    </xdr:to>
    <xdr:cxnSp macro="">
      <xdr:nvCxnSpPr>
        <xdr:cNvPr id="3" name="Connecteur droit avec flèche 2"/>
        <xdr:cNvCxnSpPr>
          <a:stCxn id="4" idx="1"/>
        </xdr:cNvCxnSpPr>
      </xdr:nvCxnSpPr>
      <xdr:spPr>
        <a:xfrm flipH="1">
          <a:off x="6134101" y="1490663"/>
          <a:ext cx="2228849" cy="80962"/>
        </a:xfrm>
        <a:prstGeom prst="straightConnector1">
          <a:avLst/>
        </a:prstGeom>
        <a:ln w="2540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447675</xdr:colOff>
      <xdr:row>7</xdr:row>
      <xdr:rowOff>123825</xdr:rowOff>
    </xdr:from>
    <xdr:to>
      <xdr:col>12</xdr:col>
      <xdr:colOff>561975</xdr:colOff>
      <xdr:row>11</xdr:row>
      <xdr:rowOff>114300</xdr:rowOff>
    </xdr:to>
    <xdr:sp macro="" textlink="">
      <xdr:nvSpPr>
        <xdr:cNvPr id="4" name="Accolade ouvrante 3"/>
        <xdr:cNvSpPr/>
      </xdr:nvSpPr>
      <xdr:spPr>
        <a:xfrm>
          <a:off x="8362950" y="1228725"/>
          <a:ext cx="114300" cy="523875"/>
        </a:xfrm>
        <a:prstGeom prst="leftBrace">
          <a:avLst/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0"/>
  <sheetViews>
    <sheetView tabSelected="1" workbookViewId="0">
      <selection activeCell="L26" sqref="L26"/>
    </sheetView>
  </sheetViews>
  <sheetFormatPr baseColWidth="10" defaultColWidth="9.140625" defaultRowHeight="10.5" x14ac:dyDescent="0.15"/>
  <cols>
    <col min="1" max="1" width="10.28515625" style="36" customWidth="1"/>
    <col min="2" max="2" width="12.5703125" style="36" customWidth="1"/>
    <col min="3" max="3" width="8.85546875" style="36" customWidth="1"/>
    <col min="4" max="4" width="6.42578125" style="36" customWidth="1"/>
    <col min="5" max="5" width="8.85546875" style="36" customWidth="1"/>
    <col min="6" max="6" width="7.42578125" style="36" customWidth="1"/>
    <col min="7" max="7" width="9.85546875" style="36" customWidth="1"/>
    <col min="8" max="8" width="9" style="56" customWidth="1"/>
    <col min="9" max="9" width="7.7109375" style="36" customWidth="1"/>
    <col min="10" max="12" width="12.5703125" style="36" customWidth="1"/>
    <col min="13" max="13" width="9.140625" style="36"/>
    <col min="14" max="14" width="15.140625" style="36" customWidth="1"/>
    <col min="15" max="15" width="12.42578125" style="36" customWidth="1"/>
    <col min="16" max="16384" width="9.140625" style="36"/>
  </cols>
  <sheetData>
    <row r="1" spans="1:20" ht="24" customHeight="1" x14ac:dyDescent="0.15">
      <c r="A1" s="36" t="s">
        <v>20</v>
      </c>
      <c r="B1" s="37" t="s">
        <v>1</v>
      </c>
      <c r="C1" s="37" t="s">
        <v>8</v>
      </c>
      <c r="D1" s="37" t="s">
        <v>10</v>
      </c>
      <c r="E1" s="37" t="s">
        <v>9</v>
      </c>
      <c r="F1" s="37" t="s">
        <v>10</v>
      </c>
      <c r="G1" s="37" t="s">
        <v>9</v>
      </c>
      <c r="H1" s="38" t="s">
        <v>10</v>
      </c>
      <c r="I1" s="38" t="s">
        <v>0</v>
      </c>
      <c r="J1" s="31" t="s">
        <v>29</v>
      </c>
      <c r="K1" s="31" t="s">
        <v>30</v>
      </c>
      <c r="L1" s="31" t="s">
        <v>31</v>
      </c>
    </row>
    <row r="2" spans="1:20" x14ac:dyDescent="0.15">
      <c r="A2" s="39">
        <v>43488</v>
      </c>
      <c r="B2" s="40" t="s">
        <v>2</v>
      </c>
      <c r="C2" s="41" t="s">
        <v>5</v>
      </c>
      <c r="D2" s="42">
        <v>789</v>
      </c>
      <c r="E2" s="41" t="s">
        <v>6</v>
      </c>
      <c r="F2" s="42">
        <v>95</v>
      </c>
      <c r="G2" s="42" t="s">
        <v>7</v>
      </c>
      <c r="H2" s="42">
        <v>230</v>
      </c>
      <c r="I2" s="43">
        <f>D2+F2+H2</f>
        <v>1114</v>
      </c>
      <c r="J2" s="30"/>
      <c r="K2" s="30"/>
      <c r="L2" s="30"/>
    </row>
    <row r="3" spans="1:20" x14ac:dyDescent="0.15">
      <c r="A3" s="39">
        <v>43488</v>
      </c>
      <c r="B3" s="40" t="s">
        <v>3</v>
      </c>
      <c r="C3" s="41" t="s">
        <v>5</v>
      </c>
      <c r="D3" s="42">
        <v>12</v>
      </c>
      <c r="E3" s="41" t="s">
        <v>6</v>
      </c>
      <c r="F3" s="42">
        <v>446</v>
      </c>
      <c r="G3" s="42" t="s">
        <v>7</v>
      </c>
      <c r="H3" s="42">
        <v>254</v>
      </c>
      <c r="I3" s="43">
        <f t="shared" ref="I3:I30" si="0">D3+F3+H3</f>
        <v>712</v>
      </c>
      <c r="J3" s="30"/>
      <c r="K3" s="30"/>
      <c r="L3" s="30"/>
    </row>
    <row r="4" spans="1:20" x14ac:dyDescent="0.15">
      <c r="A4" s="39">
        <v>43488</v>
      </c>
      <c r="B4" s="44" t="s">
        <v>4</v>
      </c>
      <c r="C4" s="45" t="s">
        <v>5</v>
      </c>
      <c r="D4" s="46">
        <v>2453</v>
      </c>
      <c r="E4" s="45" t="s">
        <v>6</v>
      </c>
      <c r="F4" s="46">
        <v>540</v>
      </c>
      <c r="G4" s="46" t="s">
        <v>7</v>
      </c>
      <c r="H4" s="46">
        <v>820</v>
      </c>
      <c r="I4" s="47">
        <f t="shared" si="0"/>
        <v>3813</v>
      </c>
      <c r="J4" s="33"/>
      <c r="K4" s="33"/>
      <c r="L4" s="33"/>
    </row>
    <row r="5" spans="1:20" x14ac:dyDescent="0.15">
      <c r="A5" s="39">
        <v>43489</v>
      </c>
      <c r="B5" s="40" t="s">
        <v>2</v>
      </c>
      <c r="C5" s="41" t="s">
        <v>5</v>
      </c>
      <c r="D5" s="42">
        <v>620</v>
      </c>
      <c r="E5" s="41" t="s">
        <v>6</v>
      </c>
      <c r="F5" s="42">
        <v>50</v>
      </c>
      <c r="G5" s="42" t="s">
        <v>7</v>
      </c>
      <c r="H5" s="42">
        <v>156</v>
      </c>
      <c r="I5" s="43">
        <f t="shared" si="0"/>
        <v>826</v>
      </c>
      <c r="J5" s="30">
        <f t="array" ref="J5">INDEX($D$1:D4,MAX(IF($B$2:B4=B5,ROW($D$2:D4))))-D5+SUMIFS(Appro!D:D,Appro!A:A,STOCKS!$B5,Appro!H:H,"&gt;="&amp;MAX(IF($B$2:B4=B5,$A$2:A4)),Appro!H:H,"&lt;="&amp;A5)</f>
        <v>169</v>
      </c>
      <c r="K5" s="30">
        <f t="array" ref="K5">INDEX($F$1:F4,MAX(IF($B$2:B4=B5,ROW($F$2:F4))))-F5+SUMIFS(Appro!E:E,Appro!A:A,STOCKS!$B5,Appro!H:H,"&gt;="&amp;MAX(IF($B$2:B4=B5,$A$2:A4)),Appro!H:H,"&lt;="&amp;A5)</f>
        <v>45</v>
      </c>
      <c r="L5" s="30">
        <f t="array" ref="L5">INDEX($H$1:H4,MAX(IF($B$2:B4=B5,ROW($H$2:H4))))-H5+SUMIFS(Appro!F:F,Appro!A:A,STOCKS!$B5,Appro!H:H,"&gt;="&amp;MAX(IF($B$2:B4=B5,$A$2:A4)),Appro!H:H,"&lt;="&amp;A5)</f>
        <v>74</v>
      </c>
    </row>
    <row r="6" spans="1:20" x14ac:dyDescent="0.15">
      <c r="A6" s="39">
        <v>43489</v>
      </c>
      <c r="B6" s="40" t="s">
        <v>3</v>
      </c>
      <c r="C6" s="41" t="s">
        <v>5</v>
      </c>
      <c r="D6" s="42">
        <v>11</v>
      </c>
      <c r="E6" s="41" t="s">
        <v>6</v>
      </c>
      <c r="F6" s="42">
        <v>400</v>
      </c>
      <c r="G6" s="42" t="s">
        <v>7</v>
      </c>
      <c r="H6" s="42">
        <v>200</v>
      </c>
      <c r="I6" s="43">
        <f t="shared" si="0"/>
        <v>611</v>
      </c>
      <c r="J6" s="30">
        <f t="array" ref="J6">INDEX($D$1:D5,MAX(IF($B$2:B5=B6,ROW($D$2:D5))))-D6+SUMIFS(Appro!D:D,Appro!A:A,STOCKS!$B6,Appro!H:H,"&gt;="&amp;MAX(IF($B$2:B5=B6,$A$2:A5)),Appro!H:H,"&lt;="&amp;A6)</f>
        <v>1</v>
      </c>
      <c r="K6" s="30">
        <f t="array" ref="K6">INDEX($F$1:F5,MAX(IF($B$2:B5=B6,ROW($F$2:F5))))-F6+SUMIFS(Appro!E:E,Appro!A:A,STOCKS!$B6,Appro!H:H,"&gt;="&amp;MAX(IF($B$2:B5=B6,$A$2:A5)),Appro!H:H,"&lt;="&amp;A6)</f>
        <v>46</v>
      </c>
      <c r="L6" s="30">
        <f t="array" ref="L6">INDEX($H$1:H5,MAX(IF($B$2:B5=B6,ROW($H$2:H5))))-H6+SUMIFS(Appro!F:F,Appro!A:A,STOCKS!$B6,Appro!H:H,"&gt;="&amp;MAX(IF($B$2:B5=B6,$A$2:A5)),Appro!H:H,"&lt;="&amp;A6)</f>
        <v>54</v>
      </c>
    </row>
    <row r="7" spans="1:20" x14ac:dyDescent="0.15">
      <c r="A7" s="39">
        <v>43490</v>
      </c>
      <c r="B7" s="40" t="s">
        <v>2</v>
      </c>
      <c r="C7" s="41" t="s">
        <v>5</v>
      </c>
      <c r="D7" s="42">
        <v>1320</v>
      </c>
      <c r="E7" s="41" t="s">
        <v>6</v>
      </c>
      <c r="F7" s="42">
        <v>135</v>
      </c>
      <c r="G7" s="42" t="s">
        <v>7</v>
      </c>
      <c r="H7" s="42">
        <v>401</v>
      </c>
      <c r="I7" s="43">
        <f t="shared" si="0"/>
        <v>1856</v>
      </c>
      <c r="J7" s="30">
        <f t="array" ref="J7">INDEX($D$1:D6,MAX(IF($B$2:B6=B7,ROW($D$2:D6))))-D7+SUMIFS(Appro!D:D,Appro!A:A,STOCKS!$B7,Appro!H:H,"&gt;="&amp;MAX(IF($B$2:B6=B7,$A$2:A6)),Appro!H:H,"&lt;="&amp;A7)</f>
        <v>100</v>
      </c>
      <c r="K7" s="30">
        <f t="array" ref="K7">INDEX($F$1:F6,MAX(IF($B$2:B6=B7,ROW($F$2:F6))))-F7+SUMIFS(Appro!E:E,Appro!A:A,STOCKS!$B7,Appro!H:H,"&gt;="&amp;MAX(IF($B$2:B6=B7,$A$2:A6)),Appro!H:H,"&lt;="&amp;A7)</f>
        <v>15</v>
      </c>
      <c r="L7" s="30">
        <f t="array" ref="L7">INDEX($H$1:H6,MAX(IF($B$2:B6=B7,ROW($H$2:H6))))-H7+SUMIFS(Appro!F:F,Appro!A:A,STOCKS!$B7,Appro!H:H,"&gt;="&amp;MAX(IF($B$2:B6=B7,$A$2:A6)),Appro!H:H,"&lt;="&amp;A7)</f>
        <v>55</v>
      </c>
    </row>
    <row r="8" spans="1:20" x14ac:dyDescent="0.15">
      <c r="A8" s="39">
        <v>43490</v>
      </c>
      <c r="B8" s="40" t="s">
        <v>3</v>
      </c>
      <c r="C8" s="41" t="s">
        <v>5</v>
      </c>
      <c r="D8" s="42">
        <v>20</v>
      </c>
      <c r="E8" s="41" t="s">
        <v>6</v>
      </c>
      <c r="F8" s="42">
        <v>800</v>
      </c>
      <c r="G8" s="42" t="s">
        <v>7</v>
      </c>
      <c r="H8" s="42">
        <v>480</v>
      </c>
      <c r="I8" s="43">
        <f t="shared" si="0"/>
        <v>1300</v>
      </c>
      <c r="J8" s="30">
        <f t="array" ref="J8">INDEX($D$1:D7,MAX(IF($B$2:B7=B8,ROW($D$2:D7))))-D8+SUMIFS(Appro!D:D,Appro!A:A,STOCKS!$B8,Appro!H:H,"&gt;="&amp;MAX(IF($B$2:B7=B8,$A$2:A7)),Appro!H:H,"&lt;="&amp;A8)</f>
        <v>1</v>
      </c>
      <c r="K8" s="30">
        <f t="array" ref="K8">INDEX($F$1:F7,MAX(IF($B$2:B7=B8,ROW($F$2:F7))))-F8+SUMIFS(Appro!E:E,Appro!A:A,STOCKS!$B8,Appro!H:H,"&gt;="&amp;MAX(IF($B$2:B7=B8,$A$2:A7)),Appro!H:H,"&lt;="&amp;A8)</f>
        <v>50</v>
      </c>
      <c r="L8" s="30">
        <f t="array" ref="L8">INDEX($H$1:H7,MAX(IF($B$2:B7=B8,ROW($H$2:H7))))-H8+SUMIFS(Appro!F:F,Appro!A:A,STOCKS!$B8,Appro!H:H,"&gt;="&amp;MAX(IF($B$2:B7=B8,$A$2:A7)),Appro!H:H,"&lt;="&amp;A8)</f>
        <v>20</v>
      </c>
      <c r="N8" s="57"/>
    </row>
    <row r="9" spans="1:20" x14ac:dyDescent="0.15">
      <c r="A9" s="39">
        <v>43493</v>
      </c>
      <c r="B9" s="40" t="s">
        <v>2</v>
      </c>
      <c r="C9" s="41" t="s">
        <v>5</v>
      </c>
      <c r="D9" s="42">
        <v>1200</v>
      </c>
      <c r="E9" s="41" t="s">
        <v>6</v>
      </c>
      <c r="F9" s="42">
        <v>110</v>
      </c>
      <c r="G9" s="42" t="s">
        <v>7</v>
      </c>
      <c r="H9" s="42">
        <v>350</v>
      </c>
      <c r="I9" s="43">
        <f t="shared" si="0"/>
        <v>1660</v>
      </c>
      <c r="J9" s="30">
        <f t="array" ref="J9">INDEX($D$1:D8,MAX(IF($B$2:B8=B9,ROW($D$2:D8))))-D9+SUMIFS(Appro!D:D,Appro!A:A,STOCKS!$B9,Appro!H:H,"&gt;="&amp;MAX(IF($B$2:B8=B9,$A$2:A8)),Appro!H:H,"&lt;="&amp;A9)</f>
        <v>920</v>
      </c>
      <c r="K9" s="30">
        <f t="array" ref="K9">INDEX($F$1:F8,MAX(IF($B$2:B8=B9,ROW($F$2:F8))))-F9+SUMIFS(Appro!E:E,Appro!A:A,STOCKS!$B9,Appro!H:H,"&gt;="&amp;MAX(IF($B$2:B8=B9,$A$2:A8)),Appro!H:H,"&lt;="&amp;A9)</f>
        <v>125</v>
      </c>
      <c r="L9" s="30">
        <f t="array" ref="L9">INDEX($H$1:H8,MAX(IF($B$2:B8=B9,ROW($H$2:H8))))-H9+SUMIFS(Appro!F:F,Appro!A:A,STOCKS!$B9,Appro!H:H,"&gt;="&amp;MAX(IF($B$2:B8=B9,$A$2:A8)),Appro!H:H,"&lt;="&amp;A9)</f>
        <v>351</v>
      </c>
      <c r="N9" s="59" t="s">
        <v>33</v>
      </c>
      <c r="O9" s="57">
        <v>2453</v>
      </c>
      <c r="P9" s="57"/>
      <c r="Q9" s="57"/>
      <c r="R9" s="57"/>
      <c r="S9" s="57"/>
      <c r="T9" s="57"/>
    </row>
    <row r="10" spans="1:20" x14ac:dyDescent="0.15">
      <c r="A10" s="39">
        <v>43493</v>
      </c>
      <c r="B10" s="40" t="s">
        <v>3</v>
      </c>
      <c r="C10" s="41" t="s">
        <v>5</v>
      </c>
      <c r="D10" s="42">
        <v>18</v>
      </c>
      <c r="E10" s="41" t="s">
        <v>6</v>
      </c>
      <c r="F10" s="42">
        <v>700</v>
      </c>
      <c r="G10" s="42" t="s">
        <v>7</v>
      </c>
      <c r="H10" s="42">
        <v>470</v>
      </c>
      <c r="I10" s="43">
        <f t="shared" si="0"/>
        <v>1188</v>
      </c>
      <c r="J10" s="30">
        <f t="array" ref="J10">INDEX($D$1:D9,MAX(IF($B$2:B9=B10,ROW($D$2:D9))))-D10+SUMIFS(Appro!D:D,Appro!A:A,STOCKS!$B10,Appro!H:H,"&gt;="&amp;MAX(IF($B$2:B9=B10,$A$2:A9)),Appro!H:H,"&lt;="&amp;A10)</f>
        <v>12</v>
      </c>
      <c r="K10" s="30">
        <f t="array" ref="K10">INDEX($F$1:F9,MAX(IF($B$2:B9=B10,ROW($F$2:F9))))-F10+SUMIFS(Appro!E:E,Appro!A:A,STOCKS!$B10,Appro!H:H,"&gt;="&amp;MAX(IF($B$2:B9=B10,$A$2:A9)),Appro!H:H,"&lt;="&amp;A10)</f>
        <v>550</v>
      </c>
      <c r="L10" s="30">
        <f t="array" ref="L10">INDEX($H$1:H9,MAX(IF($B$2:B9=B10,ROW($H$2:H9))))-H10+SUMIFS(Appro!F:F,Appro!A:A,STOCKS!$B10,Appro!H:H,"&gt;="&amp;MAX(IF($B$2:B9=B10,$A$2:A9)),Appro!H:H,"&lt;="&amp;A10)</f>
        <v>310</v>
      </c>
      <c r="N10" s="59" t="s">
        <v>24</v>
      </c>
      <c r="O10" s="57">
        <v>2400</v>
      </c>
      <c r="P10" s="59" t="s">
        <v>34</v>
      </c>
      <c r="Q10" s="57"/>
      <c r="R10" s="57"/>
      <c r="S10" s="57"/>
      <c r="T10" s="57"/>
    </row>
    <row r="11" spans="1:20" x14ac:dyDescent="0.15">
      <c r="A11" s="39">
        <v>43493</v>
      </c>
      <c r="B11" s="44" t="s">
        <v>4</v>
      </c>
      <c r="C11" s="45" t="s">
        <v>5</v>
      </c>
      <c r="D11" s="46">
        <v>4000</v>
      </c>
      <c r="E11" s="45" t="s">
        <v>6</v>
      </c>
      <c r="F11" s="46">
        <v>750</v>
      </c>
      <c r="G11" s="46" t="s">
        <v>7</v>
      </c>
      <c r="H11" s="46">
        <v>1300</v>
      </c>
      <c r="I11" s="47">
        <f t="shared" si="0"/>
        <v>6050</v>
      </c>
      <c r="J11" s="58">
        <f t="array" ref="J11">INDEX($D$1:D10,MAX(IF($B$2:B10=B11,ROW($D$2:D10))))-D11+SUMIFS(Appro!D:D,Appro!A:A,STOCKS!$B11,Appro!H:H,"&gt;="&amp;MAX(IF($B$2:B10=B11,$A$2:A10)),Appro!H:H,"&lt;="&amp;A11)</f>
        <v>853</v>
      </c>
      <c r="K11" s="33">
        <f t="array" ref="K11">INDEX($F$1:F10,MAX(IF($B$2:B10=B11,ROW($F$2:F10))))-F11+SUMIFS(Appro!E:E,Appro!A:A,STOCKS!$B11,Appro!H:H,"&gt;="&amp;MAX(IF($B$2:B10=B11,$A$2:A10)),Appro!H:H,"&lt;="&amp;A11)</f>
        <v>340</v>
      </c>
      <c r="L11" s="33">
        <f t="array" ref="L11">INDEX($H$1:H10,MAX(IF($B$2:B10=B11,ROW($H$2:H10))))-H11+SUMIFS(Appro!F:F,Appro!A:A,STOCKS!$B11,Appro!H:H,"&gt;="&amp;MAX(IF($B$2:B10=B11,$A$2:A10)),Appro!H:H,"&lt;="&amp;A11)</f>
        <v>370</v>
      </c>
      <c r="N11" s="59" t="s">
        <v>35</v>
      </c>
      <c r="O11" s="57">
        <v>4000</v>
      </c>
      <c r="P11" s="57"/>
      <c r="Q11" s="57"/>
      <c r="R11" s="57"/>
      <c r="S11" s="57"/>
      <c r="T11" s="57"/>
    </row>
    <row r="12" spans="1:20" x14ac:dyDescent="0.15">
      <c r="A12" s="39">
        <v>43494</v>
      </c>
      <c r="B12" s="40" t="s">
        <v>2</v>
      </c>
      <c r="C12" s="41" t="s">
        <v>5</v>
      </c>
      <c r="D12" s="42">
        <v>1150</v>
      </c>
      <c r="E12" s="41" t="s">
        <v>6</v>
      </c>
      <c r="F12" s="42">
        <v>89</v>
      </c>
      <c r="G12" s="42" t="s">
        <v>7</v>
      </c>
      <c r="H12" s="42">
        <v>300</v>
      </c>
      <c r="I12" s="43">
        <f t="shared" si="0"/>
        <v>1539</v>
      </c>
      <c r="J12" s="30">
        <f t="array" ref="J12">INDEX($D$1:D11,MAX(IF($B$2:B11=B12,ROW($D$2:D11))))-D12+SUMIFS(Appro!D:D,Appro!A:A,STOCKS!$B12,Appro!H:H,"&gt;="&amp;MAX(IF($B$2:B11=B12,$A$2:A11)),Appro!H:H,"&lt;="&amp;A12)</f>
        <v>50</v>
      </c>
      <c r="K12" s="30">
        <f t="array" ref="K12">INDEX($F$1:F11,MAX(IF($B$2:B11=B12,ROW($F$2:F11))))-F12+SUMIFS(Appro!E:E,Appro!A:A,STOCKS!$B12,Appro!H:H,"&gt;="&amp;MAX(IF($B$2:B11=B12,$A$2:A11)),Appro!H:H,"&lt;="&amp;A12)</f>
        <v>21</v>
      </c>
      <c r="L12" s="30">
        <f t="array" ref="L12">INDEX($H$1:H11,MAX(IF($B$2:B11=B12,ROW($H$2:H11))))-H12+SUMIFS(Appro!F:F,Appro!A:A,STOCKS!$B12,Appro!H:H,"&gt;="&amp;MAX(IF($B$2:B11=B12,$A$2:A11)),Appro!H:H,"&lt;="&amp;A12)</f>
        <v>50</v>
      </c>
      <c r="M12" s="57"/>
      <c r="N12" s="59" t="s">
        <v>25</v>
      </c>
      <c r="O12" s="59" t="s">
        <v>36</v>
      </c>
      <c r="P12" s="60" t="s">
        <v>37</v>
      </c>
      <c r="Q12" s="57"/>
      <c r="R12" s="57"/>
      <c r="S12" s="57"/>
      <c r="T12" s="57"/>
    </row>
    <row r="13" spans="1:20" x14ac:dyDescent="0.15">
      <c r="A13" s="39">
        <v>43494</v>
      </c>
      <c r="B13" s="48" t="s">
        <v>3</v>
      </c>
      <c r="C13" s="49" t="s">
        <v>5</v>
      </c>
      <c r="D13" s="50">
        <v>18</v>
      </c>
      <c r="E13" s="49" t="s">
        <v>6</v>
      </c>
      <c r="F13" s="50">
        <v>620</v>
      </c>
      <c r="G13" s="50" t="s">
        <v>7</v>
      </c>
      <c r="H13" s="50">
        <v>450</v>
      </c>
      <c r="I13" s="51">
        <f t="shared" si="0"/>
        <v>1088</v>
      </c>
      <c r="J13" s="34">
        <f t="array" ref="J13">INDEX($D$1:D12,MAX(IF($B$2:B12=B13,ROW($D$2:D12))))-D13+SUMIFS(Appro!D:D,Appro!A:A,STOCKS!$B13,Appro!H:H,"&gt;="&amp;MAX(IF($B$2:B12=B13,$A$2:A12)),Appro!H:H,"&lt;="&amp;A13)</f>
        <v>0</v>
      </c>
      <c r="K13" s="34">
        <f t="array" ref="K13">INDEX($F$1:F12,MAX(IF($B$2:B12=B13,ROW($F$2:F12))))-F13+SUMIFS(Appro!E:E,Appro!A:A,STOCKS!$B13,Appro!H:H,"&gt;="&amp;MAX(IF($B$2:B12=B13,$A$2:A12)),Appro!H:H,"&lt;="&amp;A13)</f>
        <v>80</v>
      </c>
      <c r="L13" s="34">
        <f t="array" ref="L13">INDEX($H$1:H12,MAX(IF($B$2:B12=B13,ROW($H$2:H12))))-H13+SUMIFS(Appro!F:F,Appro!A:A,STOCKS!$B13,Appro!H:H,"&gt;="&amp;MAX(IF($B$2:B12=B13,$A$2:A12)),Appro!H:H,"&lt;="&amp;A13)</f>
        <v>20</v>
      </c>
      <c r="M13" s="57"/>
      <c r="N13" s="57"/>
      <c r="O13" s="57"/>
      <c r="P13" s="57"/>
      <c r="Q13" s="57"/>
      <c r="R13" s="57"/>
      <c r="S13" s="57"/>
      <c r="T13" s="57"/>
    </row>
    <row r="14" spans="1:20" x14ac:dyDescent="0.15">
      <c r="A14" s="39">
        <v>43494</v>
      </c>
      <c r="B14" s="40" t="s">
        <v>4</v>
      </c>
      <c r="C14" s="41" t="s">
        <v>5</v>
      </c>
      <c r="D14" s="42">
        <v>3200</v>
      </c>
      <c r="E14" s="41" t="s">
        <v>6</v>
      </c>
      <c r="F14" s="42">
        <v>600</v>
      </c>
      <c r="G14" s="42" t="s">
        <v>7</v>
      </c>
      <c r="H14" s="42">
        <v>1300</v>
      </c>
      <c r="I14" s="43">
        <f t="shared" si="0"/>
        <v>5100</v>
      </c>
      <c r="J14" s="30">
        <f t="array" ref="J14">INDEX($D$1:D13,MAX(IF($B$2:B13=B14,ROW($D$2:D13))))-D14+SUMIFS(Appro!D:D,Appro!A:A,STOCKS!$B14,Appro!H:H,"&gt;="&amp;MAX(IF($B$2:B13=B14,$A$2:A13)),Appro!H:H,"&lt;="&amp;A14)</f>
        <v>800</v>
      </c>
      <c r="K14" s="30">
        <f t="array" ref="K14">INDEX($F$1:F13,MAX(IF($B$2:B13=B14,ROW($F$2:F13))))-F14+SUMIFS(Appro!E:E,Appro!A:A,STOCKS!$B14,Appro!H:H,"&gt;="&amp;MAX(IF($B$2:B13=B14,$A$2:A13)),Appro!H:H,"&lt;="&amp;A14)</f>
        <v>150</v>
      </c>
      <c r="L14" s="30">
        <f t="array" ref="L14">INDEX($H$1:H13,MAX(IF($B$2:B13=B14,ROW($H$2:H13))))-H14+SUMIFS(Appro!F:F,Appro!A:A,STOCKS!$B14,Appro!H:H,"&gt;="&amp;MAX(IF($B$2:B13=B14,$A$2:A13)),Appro!H:H,"&lt;="&amp;A14)</f>
        <v>0</v>
      </c>
      <c r="M14" s="57"/>
      <c r="N14" s="57"/>
      <c r="O14" s="57"/>
      <c r="P14" s="57"/>
      <c r="Q14" s="57"/>
      <c r="R14" s="57"/>
      <c r="S14" s="57"/>
      <c r="T14" s="57"/>
    </row>
    <row r="15" spans="1:20" x14ac:dyDescent="0.15">
      <c r="A15" s="39">
        <v>43495</v>
      </c>
      <c r="B15" s="40" t="s">
        <v>2</v>
      </c>
      <c r="C15" s="41" t="s">
        <v>5</v>
      </c>
      <c r="D15" s="42">
        <v>1000</v>
      </c>
      <c r="E15" s="41" t="s">
        <v>6</v>
      </c>
      <c r="F15" s="42">
        <v>75</v>
      </c>
      <c r="G15" s="42" t="s">
        <v>7</v>
      </c>
      <c r="H15" s="42">
        <v>201</v>
      </c>
      <c r="I15" s="43">
        <f t="shared" si="0"/>
        <v>1276</v>
      </c>
      <c r="J15" s="30">
        <f t="array" ref="J15">INDEX($D$1:D14,MAX(IF($B$2:B14=B15,ROW($D$2:D14))))-D15+SUMIFS(Appro!D:D,Appro!A:A,STOCKS!$B15,Appro!H:H,"&gt;="&amp;MAX(IF($B$2:B14=B15,$A$2:A14)),Appro!H:H,"&lt;="&amp;A15)</f>
        <v>150</v>
      </c>
      <c r="K15" s="30">
        <f t="array" ref="K15">INDEX($F$1:F14,MAX(IF($B$2:B14=B15,ROW($F$2:F14))))-F15+SUMIFS(Appro!E:E,Appro!A:A,STOCKS!$B15,Appro!H:H,"&gt;="&amp;MAX(IF($B$2:B14=B15,$A$2:A14)),Appro!H:H,"&lt;="&amp;A15)</f>
        <v>14</v>
      </c>
      <c r="L15" s="30">
        <f t="array" ref="L15">INDEX($H$1:H14,MAX(IF($B$2:B14=B15,ROW($H$2:H14))))-H15+SUMIFS(Appro!F:F,Appro!A:A,STOCKS!$B15,Appro!H:H,"&gt;="&amp;MAX(IF($B$2:B14=B15,$A$2:A14)),Appro!H:H,"&lt;="&amp;A15)</f>
        <v>99</v>
      </c>
      <c r="M15" s="57"/>
      <c r="N15" s="57"/>
      <c r="O15" s="57"/>
      <c r="P15" s="57"/>
      <c r="Q15" s="57"/>
      <c r="R15" s="57"/>
      <c r="S15" s="57"/>
      <c r="T15" s="57"/>
    </row>
    <row r="16" spans="1:20" x14ac:dyDescent="0.15">
      <c r="A16" s="39">
        <v>43495</v>
      </c>
      <c r="B16" s="40" t="s">
        <v>4</v>
      </c>
      <c r="C16" s="41" t="s">
        <v>5</v>
      </c>
      <c r="D16" s="42">
        <v>2700</v>
      </c>
      <c r="E16" s="41" t="s">
        <v>6</v>
      </c>
      <c r="F16" s="42">
        <v>500</v>
      </c>
      <c r="G16" s="42" t="s">
        <v>7</v>
      </c>
      <c r="H16" s="42">
        <v>1100</v>
      </c>
      <c r="I16" s="43">
        <f t="shared" si="0"/>
        <v>4300</v>
      </c>
      <c r="J16" s="30">
        <f t="array" ref="J16">INDEX($D$1:D15,MAX(IF($B$2:B15=B16,ROW($D$2:D15))))-D16+SUMIFS(Appro!D:D,Appro!A:A,STOCKS!$B16,Appro!H:H,"&gt;="&amp;MAX(IF($B$2:B15=B16,$A$2:A15)),Appro!H:H,"&lt;="&amp;A16)</f>
        <v>500</v>
      </c>
      <c r="K16" s="30">
        <f t="array" ref="K16">INDEX($F$1:F15,MAX(IF($B$2:B15=B16,ROW($F$2:F15))))-F16+SUMIFS(Appro!E:E,Appro!A:A,STOCKS!$B16,Appro!H:H,"&gt;="&amp;MAX(IF($B$2:B15=B16,$A$2:A15)),Appro!H:H,"&lt;="&amp;A16)</f>
        <v>100</v>
      </c>
      <c r="L16" s="30">
        <f t="array" ref="L16">INDEX($H$1:H15,MAX(IF($B$2:B15=B16,ROW($H$2:H15))))-H16+SUMIFS(Appro!F:F,Appro!A:A,STOCKS!$B16,Appro!H:H,"&gt;="&amp;MAX(IF($B$2:B15=B16,$A$2:A15)),Appro!H:H,"&lt;="&amp;A16)</f>
        <v>200</v>
      </c>
      <c r="M16" s="57"/>
      <c r="N16" s="57"/>
      <c r="O16" s="57"/>
      <c r="P16" s="57"/>
      <c r="Q16" s="57"/>
      <c r="R16" s="57"/>
      <c r="S16" s="57"/>
      <c r="T16" s="57"/>
    </row>
    <row r="17" spans="1:20" x14ac:dyDescent="0.15">
      <c r="A17" s="39">
        <v>43496</v>
      </c>
      <c r="B17" s="40" t="s">
        <v>2</v>
      </c>
      <c r="C17" s="41" t="s">
        <v>5</v>
      </c>
      <c r="D17" s="42">
        <v>756</v>
      </c>
      <c r="E17" s="41" t="s">
        <v>6</v>
      </c>
      <c r="F17" s="42">
        <v>52</v>
      </c>
      <c r="G17" s="42" t="s">
        <v>7</v>
      </c>
      <c r="H17" s="42">
        <v>151</v>
      </c>
      <c r="I17" s="43">
        <f t="shared" si="0"/>
        <v>959</v>
      </c>
      <c r="J17" s="30">
        <f t="array" ref="J17">INDEX($D$1:D16,MAX(IF($B$2:B16=B17,ROW($D$2:D16))))-D17+SUMIFS(Appro!D:D,Appro!A:A,STOCKS!$B17,Appro!H:H,"&gt;="&amp;MAX(IF($B$2:B16=B17,$A$2:A16)),Appro!H:H,"&lt;="&amp;A17)</f>
        <v>244</v>
      </c>
      <c r="K17" s="30">
        <f t="array" ref="K17">INDEX($F$1:F16,MAX(IF($B$2:B16=B17,ROW($F$2:F16))))-F17+SUMIFS(Appro!E:E,Appro!A:A,STOCKS!$B17,Appro!H:H,"&gt;="&amp;MAX(IF($B$2:B16=B17,$A$2:A16)),Appro!H:H,"&lt;="&amp;A17)</f>
        <v>23</v>
      </c>
      <c r="L17" s="30">
        <f t="array" ref="L17">INDEX($H$1:H16,MAX(IF($B$2:B16=B17,ROW($H$2:H16))))-H17+SUMIFS(Appro!F:F,Appro!A:A,STOCKS!$B17,Appro!H:H,"&gt;="&amp;MAX(IF($B$2:B16=B17,$A$2:A16)),Appro!H:H,"&lt;="&amp;A17)</f>
        <v>50</v>
      </c>
      <c r="M17" s="57"/>
      <c r="N17" s="57"/>
      <c r="O17" s="57"/>
      <c r="P17" s="57"/>
      <c r="Q17" s="57"/>
      <c r="R17" s="57"/>
      <c r="S17" s="57"/>
      <c r="T17" s="57"/>
    </row>
    <row r="18" spans="1:20" x14ac:dyDescent="0.15">
      <c r="A18" s="39">
        <v>43496</v>
      </c>
      <c r="B18" s="48" t="s">
        <v>3</v>
      </c>
      <c r="C18" s="49" t="s">
        <v>5</v>
      </c>
      <c r="D18" s="50">
        <v>12</v>
      </c>
      <c r="E18" s="49" t="s">
        <v>6</v>
      </c>
      <c r="F18" s="50">
        <v>302</v>
      </c>
      <c r="G18" s="50" t="s">
        <v>7</v>
      </c>
      <c r="H18" s="50">
        <v>300</v>
      </c>
      <c r="I18" s="51">
        <f t="shared" si="0"/>
        <v>614</v>
      </c>
      <c r="J18" s="34">
        <f t="array" ref="J18">INDEX($D$1:D17,MAX(IF($B$2:B17=B18,ROW($D$2:D17))))-D18+SUMIFS(Appro!D:D,Appro!A:A,STOCKS!$B18,Appro!H:H,"&gt;="&amp;MAX(IF($B$2:B17=B18,$A$2:A17)),Appro!H:H,"&lt;="&amp;A18)</f>
        <v>6</v>
      </c>
      <c r="K18" s="34">
        <f t="array" ref="K18">INDEX($F$1:F17,MAX(IF($B$2:B17=B18,ROW($F$2:F17))))-F18+SUMIFS(Appro!E:E,Appro!A:A,STOCKS!$B18,Appro!H:H,"&gt;="&amp;MAX(IF($B$2:B17=B18,$A$2:A17)),Appro!H:H,"&lt;="&amp;A18)</f>
        <v>318</v>
      </c>
      <c r="L18" s="34">
        <f t="array" ref="L18">INDEX($H$1:H17,MAX(IF($B$2:B17=B18,ROW($H$2:H17))))-H18+SUMIFS(Appro!F:F,Appro!A:A,STOCKS!$B18,Appro!H:H,"&gt;="&amp;MAX(IF($B$2:B17=B18,$A$2:A17)),Appro!H:H,"&lt;="&amp;A18)</f>
        <v>150</v>
      </c>
      <c r="M18" s="57"/>
      <c r="N18" s="57"/>
      <c r="O18" s="57"/>
      <c r="P18" s="57"/>
      <c r="Q18" s="57"/>
    </row>
    <row r="19" spans="1:20" x14ac:dyDescent="0.15">
      <c r="A19" s="39">
        <v>43496</v>
      </c>
      <c r="B19" s="40" t="s">
        <v>4</v>
      </c>
      <c r="C19" s="41" t="s">
        <v>5</v>
      </c>
      <c r="D19" s="42">
        <v>2200</v>
      </c>
      <c r="E19" s="41" t="s">
        <v>6</v>
      </c>
      <c r="F19" s="42">
        <v>410</v>
      </c>
      <c r="G19" s="42" t="s">
        <v>7</v>
      </c>
      <c r="H19" s="42">
        <v>945</v>
      </c>
      <c r="I19" s="43">
        <f t="shared" si="0"/>
        <v>3555</v>
      </c>
      <c r="J19" s="30">
        <f t="array" ref="J19">INDEX($D$1:D18,MAX(IF($B$2:B18=B19,ROW($D$2:D18))))-D19+SUMIFS(Appro!D:D,Appro!A:A,STOCKS!$B19,Appro!H:H,"&gt;="&amp;MAX(IF($B$2:B18=B19,$A$2:A18)),Appro!H:H,"&lt;="&amp;A19)</f>
        <v>500</v>
      </c>
      <c r="K19" s="30">
        <f t="array" ref="K19">INDEX($F$1:F18,MAX(IF($B$2:B18=B19,ROW($F$2:F18))))-F19+SUMIFS(Appro!E:E,Appro!A:A,STOCKS!$B19,Appro!H:H,"&gt;="&amp;MAX(IF($B$2:B18=B19,$A$2:A18)),Appro!H:H,"&lt;="&amp;A19)</f>
        <v>90</v>
      </c>
      <c r="L19" s="30">
        <f t="array" ref="L19">INDEX($H$1:H18,MAX(IF($B$2:B18=B19,ROW($H$2:H18))))-H19+SUMIFS(Appro!F:F,Appro!A:A,STOCKS!$B19,Appro!H:H,"&gt;="&amp;MAX(IF($B$2:B18=B19,$A$2:A18)),Appro!H:H,"&lt;="&amp;A19)</f>
        <v>155</v>
      </c>
    </row>
    <row r="20" spans="1:20" x14ac:dyDescent="0.15">
      <c r="A20" s="39">
        <v>43497</v>
      </c>
      <c r="B20" s="40" t="s">
        <v>2</v>
      </c>
      <c r="C20" s="41" t="s">
        <v>5</v>
      </c>
      <c r="D20" s="42">
        <v>500</v>
      </c>
      <c r="E20" s="41" t="s">
        <v>6</v>
      </c>
      <c r="F20" s="42">
        <v>21</v>
      </c>
      <c r="G20" s="42" t="s">
        <v>7</v>
      </c>
      <c r="H20" s="42">
        <v>89</v>
      </c>
      <c r="I20" s="43">
        <f t="shared" si="0"/>
        <v>610</v>
      </c>
      <c r="J20" s="30">
        <f t="array" ref="J20">INDEX($D$1:D19,MAX(IF($B$2:B19=B20,ROW($D$2:D19))))-D20+SUMIFS(Appro!D:D,Appro!A:A,STOCKS!$B20,Appro!H:H,"&gt;="&amp;MAX(IF($B$2:B19=B20,$A$2:A19)),Appro!H:H,"&lt;="&amp;A20)</f>
        <v>256</v>
      </c>
      <c r="K20" s="30">
        <f t="array" ref="K20">INDEX($F$1:F19,MAX(IF($B$2:B19=B20,ROW($F$2:F19))))-F20+SUMIFS(Appro!E:E,Appro!A:A,STOCKS!$B20,Appro!H:H,"&gt;="&amp;MAX(IF($B$2:B19=B20,$A$2:A19)),Appro!H:H,"&lt;="&amp;A20)</f>
        <v>31</v>
      </c>
      <c r="L20" s="30">
        <f t="array" ref="L20">INDEX($H$1:H19,MAX(IF($B$2:B19=B20,ROW($H$2:H19))))-H20+SUMIFS(Appro!F:F,Appro!A:A,STOCKS!$B20,Appro!H:H,"&gt;="&amp;MAX(IF($B$2:B19=B20,$A$2:A19)),Appro!H:H,"&lt;="&amp;A20)</f>
        <v>62</v>
      </c>
    </row>
    <row r="21" spans="1:20" x14ac:dyDescent="0.15">
      <c r="A21" s="39">
        <v>43497</v>
      </c>
      <c r="B21" s="52" t="s">
        <v>3</v>
      </c>
      <c r="C21" s="53" t="s">
        <v>5</v>
      </c>
      <c r="D21" s="54">
        <v>8</v>
      </c>
      <c r="E21" s="53" t="s">
        <v>6</v>
      </c>
      <c r="F21" s="54">
        <v>200</v>
      </c>
      <c r="G21" s="54" t="s">
        <v>7</v>
      </c>
      <c r="H21" s="54">
        <v>220</v>
      </c>
      <c r="I21" s="55">
        <f t="shared" si="0"/>
        <v>428</v>
      </c>
      <c r="J21" s="35">
        <f t="array" ref="J21">INDEX($D$1:D20,MAX(IF($B$2:B20=B21,ROW($D$2:D20))))-D21+SUMIFS(Appro!D:D,Appro!A:A,STOCKS!$B21,Appro!H:H,"&gt;="&amp;MAX(IF($B$2:B20=B21,$A$2:A20)),Appro!H:H,"&lt;="&amp;A21)</f>
        <v>4</v>
      </c>
      <c r="K21" s="35">
        <f t="array" ref="K21">INDEX($F$1:F20,MAX(IF($B$2:B20=B21,ROW($F$2:F20))))-F21+SUMIFS(Appro!E:E,Appro!A:A,STOCKS!$B21,Appro!H:H,"&gt;="&amp;MAX(IF($B$2:B20=B21,$A$2:A20)),Appro!H:H,"&lt;="&amp;A21)</f>
        <v>102</v>
      </c>
      <c r="L21" s="35">
        <f t="array" ref="L21">INDEX($H$1:H20,MAX(IF($B$2:B20=B21,ROW($H$2:H20))))-H21+SUMIFS(Appro!F:F,Appro!A:A,STOCKS!$B21,Appro!H:H,"&gt;="&amp;MAX(IF($B$2:B20=B21,$A$2:A20)),Appro!H:H,"&lt;="&amp;A21)</f>
        <v>80</v>
      </c>
    </row>
    <row r="22" spans="1:20" x14ac:dyDescent="0.15">
      <c r="A22" s="39">
        <v>43497</v>
      </c>
      <c r="B22" s="40" t="s">
        <v>4</v>
      </c>
      <c r="C22" s="41" t="s">
        <v>5</v>
      </c>
      <c r="D22" s="42">
        <v>1500</v>
      </c>
      <c r="E22" s="41" t="s">
        <v>6</v>
      </c>
      <c r="F22" s="42">
        <v>320</v>
      </c>
      <c r="G22" s="42" t="s">
        <v>7</v>
      </c>
      <c r="H22" s="42">
        <v>780</v>
      </c>
      <c r="I22" s="43">
        <f t="shared" si="0"/>
        <v>2600</v>
      </c>
      <c r="J22" s="30">
        <f t="array" ref="J22">INDEX($D$1:D21,MAX(IF($B$2:B21=B22,ROW($D$2:D21))))-D22+SUMIFS(Appro!D:D,Appro!A:A,STOCKS!$B22,Appro!H:H,"&gt;="&amp;MAX(IF($B$2:B21=B22,$A$2:A21)),Appro!H:H,"&lt;="&amp;A22)</f>
        <v>700</v>
      </c>
      <c r="K22" s="30">
        <f t="array" ref="K22">INDEX($F$1:F21,MAX(IF($B$2:B21=B22,ROW($F$2:F21))))-F22+SUMIFS(Appro!E:E,Appro!A:A,STOCKS!$B22,Appro!H:H,"&gt;="&amp;MAX(IF($B$2:B21=B22,$A$2:A21)),Appro!H:H,"&lt;="&amp;A22)</f>
        <v>90</v>
      </c>
      <c r="L22" s="30">
        <f t="array" ref="L22">INDEX($H$1:H21,MAX(IF($B$2:B21=B22,ROW($H$2:H21))))-H22+SUMIFS(Appro!F:F,Appro!A:A,STOCKS!$B22,Appro!H:H,"&gt;="&amp;MAX(IF($B$2:B21=B22,$A$2:A21)),Appro!H:H,"&lt;="&amp;A22)</f>
        <v>165</v>
      </c>
    </row>
    <row r="23" spans="1:20" x14ac:dyDescent="0.15">
      <c r="A23" s="39">
        <v>43500</v>
      </c>
      <c r="B23" s="40" t="s">
        <v>2</v>
      </c>
      <c r="C23" s="41" t="s">
        <v>5</v>
      </c>
      <c r="D23" s="42">
        <v>320</v>
      </c>
      <c r="E23" s="41" t="s">
        <v>6</v>
      </c>
      <c r="F23" s="42">
        <v>12</v>
      </c>
      <c r="G23" s="42" t="s">
        <v>7</v>
      </c>
      <c r="H23" s="42">
        <v>53</v>
      </c>
      <c r="I23" s="43">
        <f t="shared" si="0"/>
        <v>385</v>
      </c>
      <c r="J23" s="30">
        <f t="array" ref="J23">INDEX($D$1:D22,MAX(IF($B$2:B22=B23,ROW($D$2:D22))))-D23+SUMIFS(Appro!D:D,Appro!A:A,STOCKS!$B23,Appro!H:H,"&gt;="&amp;MAX(IF($B$2:B22=B23,$A$2:A22)),Appro!H:H,"&lt;="&amp;A23)</f>
        <v>180</v>
      </c>
      <c r="K23" s="30">
        <f t="array" ref="K23">INDEX($F$1:F22,MAX(IF($B$2:B22=B23,ROW($F$2:F22))))-F23+SUMIFS(Appro!E:E,Appro!A:A,STOCKS!$B23,Appro!H:H,"&gt;="&amp;MAX(IF($B$2:B22=B23,$A$2:A22)),Appro!H:H,"&lt;="&amp;A23)</f>
        <v>9</v>
      </c>
      <c r="L23" s="30">
        <f t="array" ref="L23">INDEX($H$1:H22,MAX(IF($B$2:B22=B23,ROW($H$2:H22))))-H23+SUMIFS(Appro!F:F,Appro!A:A,STOCKS!$B23,Appro!H:H,"&gt;="&amp;MAX(IF($B$2:B22=B23,$A$2:A22)),Appro!H:H,"&lt;="&amp;A23)</f>
        <v>36</v>
      </c>
    </row>
    <row r="24" spans="1:20" x14ac:dyDescent="0.15">
      <c r="A24" s="39">
        <v>43500</v>
      </c>
      <c r="B24" s="40" t="s">
        <v>4</v>
      </c>
      <c r="C24" s="41" t="s">
        <v>5</v>
      </c>
      <c r="D24" s="42">
        <v>1300</v>
      </c>
      <c r="E24" s="41" t="s">
        <v>6</v>
      </c>
      <c r="F24" s="42">
        <v>250</v>
      </c>
      <c r="G24" s="42" t="s">
        <v>7</v>
      </c>
      <c r="H24" s="42">
        <v>520</v>
      </c>
      <c r="I24" s="43">
        <f t="shared" si="0"/>
        <v>2070</v>
      </c>
      <c r="J24" s="30">
        <f t="array" ref="J24">INDEX($D$1:D23,MAX(IF($B$2:B23=B24,ROW($D$2:D23))))-D24+SUMIFS(Appro!D:D,Appro!A:A,STOCKS!$B24,Appro!H:H,"&gt;="&amp;MAX(IF($B$2:B23=B24,$A$2:A23)),Appro!H:H,"&lt;="&amp;A24)</f>
        <v>200</v>
      </c>
      <c r="K24" s="30">
        <f t="array" ref="K24">INDEX($F$1:F23,MAX(IF($B$2:B23=B24,ROW($F$2:F23))))-F24+SUMIFS(Appro!E:E,Appro!A:A,STOCKS!$B24,Appro!H:H,"&gt;="&amp;MAX(IF($B$2:B23=B24,$A$2:A23)),Appro!H:H,"&lt;="&amp;A24)</f>
        <v>70</v>
      </c>
      <c r="L24" s="30">
        <f t="array" ref="L24">INDEX($H$1:H23,MAX(IF($B$2:B23=B24,ROW($H$2:H23))))-H24+SUMIFS(Appro!F:F,Appro!A:A,STOCKS!$B24,Appro!H:H,"&gt;="&amp;MAX(IF($B$2:B23=B24,$A$2:A23)),Appro!H:H,"&lt;="&amp;A24)</f>
        <v>260</v>
      </c>
    </row>
    <row r="25" spans="1:20" x14ac:dyDescent="0.15">
      <c r="A25" s="39">
        <v>43501</v>
      </c>
      <c r="B25" s="40" t="s">
        <v>2</v>
      </c>
      <c r="C25" s="41" t="s">
        <v>5</v>
      </c>
      <c r="D25" s="42">
        <v>1100</v>
      </c>
      <c r="E25" s="41" t="s">
        <v>6</v>
      </c>
      <c r="F25" s="42">
        <v>103</v>
      </c>
      <c r="G25" s="42" t="s">
        <v>7</v>
      </c>
      <c r="H25" s="42">
        <v>320</v>
      </c>
      <c r="I25" s="43">
        <f t="shared" si="0"/>
        <v>1523</v>
      </c>
      <c r="J25" s="30">
        <f t="array" ref="J25">INDEX($D$1:D24,MAX(IF($B$2:B24=B25,ROW($D$2:D24))))-D25+SUMIFS(Appro!D:D,Appro!A:A,STOCKS!$B25,Appro!H:H,"&gt;="&amp;MAX(IF($B$2:B24=B25,$A$2:A24)),Appro!H:H,"&lt;="&amp;A25)</f>
        <v>20</v>
      </c>
      <c r="K25" s="30">
        <f t="array" ref="K25">INDEX($F$1:F24,MAX(IF($B$2:B24=B25,ROW($F$2:F24))))-F25+SUMIFS(Appro!E:E,Appro!A:A,STOCKS!$B25,Appro!H:H,"&gt;="&amp;MAX(IF($B$2:B24=B25,$A$2:A24)),Appro!H:H,"&lt;="&amp;A25)</f>
        <v>9</v>
      </c>
      <c r="L25" s="30">
        <f t="array" ref="L25">INDEX($H$1:H24,MAX(IF($B$2:B24=B25,ROW($H$2:H24))))-H25+SUMIFS(Appro!F:F,Appro!A:A,STOCKS!$B25,Appro!H:H,"&gt;="&amp;MAX(IF($B$2:B24=B25,$A$2:A24)),Appro!H:H,"&lt;="&amp;A25)</f>
        <v>33</v>
      </c>
    </row>
    <row r="26" spans="1:20" x14ac:dyDescent="0.15">
      <c r="A26" s="39">
        <v>43501</v>
      </c>
      <c r="B26" s="52" t="s">
        <v>3</v>
      </c>
      <c r="C26" s="53" t="s">
        <v>5</v>
      </c>
      <c r="D26" s="54">
        <v>15</v>
      </c>
      <c r="E26" s="53" t="s">
        <v>6</v>
      </c>
      <c r="F26" s="54">
        <v>500</v>
      </c>
      <c r="G26" s="54" t="s">
        <v>7</v>
      </c>
      <c r="H26" s="54">
        <v>440</v>
      </c>
      <c r="I26" s="55">
        <f t="shared" si="0"/>
        <v>955</v>
      </c>
      <c r="J26" s="35">
        <f t="array" ref="J26">INDEX($D$1:D25,MAX(IF($B$2:B25=B26,ROW($D$2:D25))))-D26+SUMIFS(Appro!D:D,Appro!A:A,STOCKS!$B26,Appro!H:H,"&gt;="&amp;MAX(IF($B$2:B25=B26,$A$2:A25)),Appro!H:H,"&lt;="&amp;A26)</f>
        <v>3</v>
      </c>
      <c r="K26" s="35">
        <f t="array" ref="K26">INDEX($F$1:F25,MAX(IF($B$2:B25=B26,ROW($F$2:F25))))-F26+SUMIFS(Appro!E:E,Appro!A:A,STOCKS!$B26,Appro!H:H,"&gt;="&amp;MAX(IF($B$2:B25=B26,$A$2:A25)),Appro!H:H,"&lt;="&amp;A26)</f>
        <v>150</v>
      </c>
      <c r="L26" s="35">
        <f t="array" ref="L26">INDEX($H$1:H25,MAX(IF($B$2:B25=B26,ROW($H$2:H25))))-H26+SUMIFS(Appro!F:F,Appro!A:A,STOCKS!$B26,Appro!H:H,"&gt;="&amp;MAX(IF($B$2:B25=B26,$A$2:A25)),Appro!H:H,"&lt;="&amp;A26)</f>
        <v>80</v>
      </c>
    </row>
    <row r="27" spans="1:20" x14ac:dyDescent="0.15">
      <c r="A27" s="39">
        <v>43501</v>
      </c>
      <c r="B27" s="40" t="s">
        <v>4</v>
      </c>
      <c r="C27" s="41" t="s">
        <v>5</v>
      </c>
      <c r="D27" s="42">
        <v>3400</v>
      </c>
      <c r="E27" s="41" t="s">
        <v>6</v>
      </c>
      <c r="F27" s="42">
        <v>650</v>
      </c>
      <c r="G27" s="42" t="s">
        <v>7</v>
      </c>
      <c r="H27" s="42">
        <v>1250</v>
      </c>
      <c r="I27" s="43">
        <f t="shared" si="0"/>
        <v>5300</v>
      </c>
      <c r="J27" s="30">
        <f t="array" ref="J27">INDEX($D$1:D26,MAX(IF($B$2:B26=B27,ROW($D$2:D26))))-D27+SUMIFS(Appro!D:D,Appro!A:A,STOCKS!$B27,Appro!H:H,"&gt;="&amp;MAX(IF($B$2:B26=B27,$A$2:A26)),Appro!H:H,"&lt;="&amp;A27)</f>
        <v>300</v>
      </c>
      <c r="K27" s="30">
        <f t="array" ref="K27">INDEX($F$1:F26,MAX(IF($B$2:B26=B27,ROW($F$2:F26))))-F27+SUMIFS(Appro!E:E,Appro!A:A,STOCKS!$B27,Appro!H:H,"&gt;="&amp;MAX(IF($B$2:B26=B27,$A$2:A26)),Appro!H:H,"&lt;="&amp;A27)</f>
        <v>150</v>
      </c>
      <c r="L27" s="30">
        <f t="array" ref="L27">INDEX($H$1:H26,MAX(IF($B$2:B26=B27,ROW($H$2:H26))))-H27+SUMIFS(Appro!F:F,Appro!A:A,STOCKS!$B27,Appro!H:H,"&gt;="&amp;MAX(IF($B$2:B26=B27,$A$2:A26)),Appro!H:H,"&lt;="&amp;A27)</f>
        <v>120</v>
      </c>
    </row>
    <row r="28" spans="1:20" x14ac:dyDescent="0.15">
      <c r="A28" s="39">
        <v>43502</v>
      </c>
      <c r="B28" s="40" t="s">
        <v>2</v>
      </c>
      <c r="C28" s="41" t="s">
        <v>5</v>
      </c>
      <c r="D28" s="42">
        <v>1000</v>
      </c>
      <c r="E28" s="41" t="s">
        <v>6</v>
      </c>
      <c r="F28" s="42">
        <v>90</v>
      </c>
      <c r="G28" s="42" t="s">
        <v>7</v>
      </c>
      <c r="H28" s="42">
        <v>280</v>
      </c>
      <c r="I28" s="43">
        <f t="shared" si="0"/>
        <v>1370</v>
      </c>
      <c r="J28" s="30">
        <f t="array" ref="J28">INDEX($D$1:D27,MAX(IF($B$2:B27=B28,ROW($D$2:D27))))-D28+SUMIFS(Appro!D:D,Appro!A:A,STOCKS!$B28,Appro!H:H,"&gt;="&amp;MAX(IF($B$2:B27=B28,$A$2:A27)),Appro!H:H,"&lt;="&amp;A28)</f>
        <v>900</v>
      </c>
      <c r="K28" s="30">
        <f t="array" ref="K28">INDEX($F$1:F27,MAX(IF($B$2:B27=B28,ROW($F$2:F27))))-F28+SUMIFS(Appro!E:E,Appro!A:A,STOCKS!$B28,Appro!H:H,"&gt;="&amp;MAX(IF($B$2:B27=B28,$A$2:A27)),Appro!H:H,"&lt;="&amp;A28)</f>
        <v>113</v>
      </c>
      <c r="L28" s="30">
        <f t="array" ref="L28">INDEX($H$1:H27,MAX(IF($B$2:B27=B28,ROW($H$2:H27))))-H28+SUMIFS(Appro!F:F,Appro!A:A,STOCKS!$B28,Appro!H:H,"&gt;="&amp;MAX(IF($B$2:B27=B28,$A$2:A27)),Appro!H:H,"&lt;="&amp;A28)</f>
        <v>340</v>
      </c>
    </row>
    <row r="29" spans="1:20" x14ac:dyDescent="0.15">
      <c r="A29" s="39">
        <v>43502</v>
      </c>
      <c r="B29" s="40" t="s">
        <v>3</v>
      </c>
      <c r="C29" s="41" t="s">
        <v>5</v>
      </c>
      <c r="D29" s="42">
        <v>14</v>
      </c>
      <c r="E29" s="41" t="s">
        <v>6</v>
      </c>
      <c r="F29" s="42">
        <v>350</v>
      </c>
      <c r="G29" s="42" t="s">
        <v>7</v>
      </c>
      <c r="H29" s="42">
        <v>400</v>
      </c>
      <c r="I29" s="43">
        <f t="shared" si="0"/>
        <v>764</v>
      </c>
      <c r="J29" s="30">
        <f t="array" ref="J29">INDEX($D$1:D28,MAX(IF($B$2:B28=B29,ROW($D$2:D28))))-D29+SUMIFS(Appro!D:D,Appro!A:A,STOCKS!$B29,Appro!H:H,"&gt;="&amp;MAX(IF($B$2:B28=B29,$A$2:A28)),Appro!H:H,"&lt;="&amp;A29)</f>
        <v>11</v>
      </c>
      <c r="K29" s="30">
        <f t="array" ref="K29">INDEX($F$1:F28,MAX(IF($B$2:B28=B29,ROW($F$2:F28))))-F29+SUMIFS(Appro!E:E,Appro!A:A,STOCKS!$B29,Appro!H:H,"&gt;="&amp;MAX(IF($B$2:B28=B29,$A$2:A28)),Appro!H:H,"&lt;="&amp;A29)</f>
        <v>600</v>
      </c>
      <c r="L29" s="30">
        <f t="array" ref="L29">INDEX($H$1:H28,MAX(IF($B$2:B28=B29,ROW($H$2:H28))))-H29+SUMIFS(Appro!F:F,Appro!A:A,STOCKS!$B29,Appro!H:H,"&gt;="&amp;MAX(IF($B$2:B28=B29,$A$2:A28)),Appro!H:H,"&lt;="&amp;A29)</f>
        <v>340</v>
      </c>
    </row>
    <row r="30" spans="1:20" x14ac:dyDescent="0.15">
      <c r="A30" s="39">
        <v>43502</v>
      </c>
      <c r="B30" s="40" t="s">
        <v>4</v>
      </c>
      <c r="C30" s="41" t="s">
        <v>5</v>
      </c>
      <c r="D30" s="42">
        <v>3000</v>
      </c>
      <c r="E30" s="41" t="s">
        <v>6</v>
      </c>
      <c r="F30" s="42">
        <v>300</v>
      </c>
      <c r="G30" s="42" t="s">
        <v>7</v>
      </c>
      <c r="H30" s="42">
        <v>1000</v>
      </c>
      <c r="I30" s="43">
        <f t="shared" si="0"/>
        <v>4300</v>
      </c>
      <c r="J30" s="30">
        <f t="array" ref="J30">INDEX($D$1:D29,MAX(IF($B$2:B29=B30,ROW($D$2:D29))))-D30+SUMIFS(Appro!D:D,Appro!A:A,STOCKS!$B30,Appro!H:H,"&gt;="&amp;MAX(IF($B$2:B29=B30,$A$2:A29)),Appro!H:H,"&lt;="&amp;A30)</f>
        <v>2800</v>
      </c>
      <c r="K30" s="30">
        <f t="array" ref="K30">INDEX($F$1:F29,MAX(IF($B$2:B29=B30,ROW($F$2:F29))))-F30+SUMIFS(Appro!E:E,Appro!A:A,STOCKS!$B30,Appro!H:H,"&gt;="&amp;MAX(IF($B$2:B29=B30,$A$2:A29)),Appro!H:H,"&lt;="&amp;A30)</f>
        <v>900</v>
      </c>
      <c r="L30" s="30">
        <f t="array" ref="L30">INDEX($H$1:H29,MAX(IF($B$2:B29=B30,ROW($H$2:H29))))-H30+SUMIFS(Appro!F:F,Appro!A:A,STOCKS!$B30,Appro!H:H,"&gt;="&amp;MAX(IF($B$2:B29=B30,$A$2:A29)),Appro!H:H,"&lt;="&amp;A30)</f>
        <v>1100</v>
      </c>
    </row>
  </sheetData>
  <autoFilter ref="A1:I30"/>
  <phoneticPr fontId="0" type="noConversion"/>
  <pageMargins left="0.78740157499999996" right="0.78740157499999996" top="0.984251969" bottom="0.984251969" header="0.5" footer="0.5"/>
  <pageSetup paperSize="9" orientation="portrait" r:id="rId1"/>
  <headerFooter alignWithMargins="0">
    <oddHeader>&amp;A</oddHeader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8"/>
  <sheetViews>
    <sheetView workbookViewId="0">
      <selection activeCell="H3" sqref="H3"/>
    </sheetView>
  </sheetViews>
  <sheetFormatPr baseColWidth="10" defaultRowHeight="12.75" x14ac:dyDescent="0.2"/>
  <sheetData>
    <row r="2" spans="1:8" ht="32.25" thickBot="1" x14ac:dyDescent="0.25">
      <c r="A2" s="1" t="s">
        <v>11</v>
      </c>
      <c r="B2" s="1" t="s">
        <v>12</v>
      </c>
      <c r="C2" s="1" t="s">
        <v>13</v>
      </c>
      <c r="D2" s="1" t="s">
        <v>14</v>
      </c>
      <c r="E2" s="1" t="s">
        <v>15</v>
      </c>
      <c r="F2" s="1" t="s">
        <v>16</v>
      </c>
      <c r="G2" s="2" t="s">
        <v>0</v>
      </c>
      <c r="H2" s="9" t="s">
        <v>32</v>
      </c>
    </row>
    <row r="3" spans="1:8" x14ac:dyDescent="0.2">
      <c r="A3" s="3" t="s">
        <v>17</v>
      </c>
      <c r="B3" s="3">
        <v>5455232</v>
      </c>
      <c r="C3" s="4">
        <v>43489</v>
      </c>
      <c r="D3" s="5">
        <v>800</v>
      </c>
      <c r="E3" s="5">
        <v>100</v>
      </c>
      <c r="F3" s="5">
        <v>300</v>
      </c>
      <c r="G3" s="10">
        <v>1200</v>
      </c>
      <c r="H3" s="32">
        <f>C3+1</f>
        <v>43490</v>
      </c>
    </row>
    <row r="4" spans="1:8" x14ac:dyDescent="0.2">
      <c r="A4" s="3" t="s">
        <v>18</v>
      </c>
      <c r="B4" s="3">
        <v>5455231</v>
      </c>
      <c r="C4" s="4">
        <v>43489</v>
      </c>
      <c r="D4" s="5">
        <v>10</v>
      </c>
      <c r="E4" s="5">
        <v>450</v>
      </c>
      <c r="F4" s="5">
        <v>300</v>
      </c>
      <c r="G4" s="10">
        <v>760</v>
      </c>
      <c r="H4" s="32">
        <f t="shared" ref="H4:H8" si="0">C4+1</f>
        <v>43490</v>
      </c>
    </row>
    <row r="5" spans="1:8" x14ac:dyDescent="0.2">
      <c r="A5" s="3" t="s">
        <v>19</v>
      </c>
      <c r="B5" s="3">
        <v>5455230</v>
      </c>
      <c r="C5" s="4">
        <v>43489</v>
      </c>
      <c r="D5" s="5">
        <v>2400</v>
      </c>
      <c r="E5" s="5">
        <v>550</v>
      </c>
      <c r="F5" s="5">
        <v>850</v>
      </c>
      <c r="G5" s="10">
        <v>3800</v>
      </c>
      <c r="H5" s="32">
        <f t="shared" si="0"/>
        <v>43490</v>
      </c>
    </row>
    <row r="6" spans="1:8" x14ac:dyDescent="0.2">
      <c r="A6" s="3" t="s">
        <v>17</v>
      </c>
      <c r="B6" s="3">
        <v>5455232</v>
      </c>
      <c r="C6" s="4">
        <v>43500</v>
      </c>
      <c r="D6" s="5">
        <v>800</v>
      </c>
      <c r="E6" s="5">
        <v>100</v>
      </c>
      <c r="F6" s="5">
        <v>300</v>
      </c>
      <c r="G6" s="10">
        <v>1200</v>
      </c>
      <c r="H6" s="32">
        <f t="shared" si="0"/>
        <v>43501</v>
      </c>
    </row>
    <row r="7" spans="1:8" x14ac:dyDescent="0.2">
      <c r="A7" s="3" t="s">
        <v>18</v>
      </c>
      <c r="B7" s="3">
        <v>5455231</v>
      </c>
      <c r="C7" s="4">
        <v>43500</v>
      </c>
      <c r="D7" s="5">
        <v>10</v>
      </c>
      <c r="E7" s="5">
        <v>450</v>
      </c>
      <c r="F7" s="5">
        <v>300</v>
      </c>
      <c r="G7" s="10">
        <v>760</v>
      </c>
      <c r="H7" s="32">
        <f t="shared" si="0"/>
        <v>43501</v>
      </c>
    </row>
    <row r="8" spans="1:8" x14ac:dyDescent="0.2">
      <c r="A8" s="3" t="s">
        <v>19</v>
      </c>
      <c r="B8" s="3">
        <v>5455230</v>
      </c>
      <c r="C8" s="4">
        <v>43500</v>
      </c>
      <c r="D8" s="5">
        <v>2400</v>
      </c>
      <c r="E8" s="5">
        <v>550</v>
      </c>
      <c r="F8" s="5">
        <v>850</v>
      </c>
      <c r="G8" s="10">
        <v>3800</v>
      </c>
      <c r="H8" s="32">
        <f t="shared" si="0"/>
        <v>43501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1"/>
  <sheetViews>
    <sheetView workbookViewId="0">
      <selection activeCell="B10" sqref="B10"/>
    </sheetView>
  </sheetViews>
  <sheetFormatPr baseColWidth="10" defaultRowHeight="12.75" x14ac:dyDescent="0.2"/>
  <cols>
    <col min="1" max="1" width="13.42578125" customWidth="1"/>
    <col min="2" max="2" width="15.7109375" customWidth="1"/>
    <col min="3" max="3" width="11.42578125" style="6"/>
    <col min="4" max="4" width="15.5703125" customWidth="1"/>
    <col min="5" max="5" width="14.5703125" customWidth="1"/>
    <col min="6" max="6" width="16.28515625" customWidth="1"/>
    <col min="9" max="9" width="14.5703125" customWidth="1"/>
  </cols>
  <sheetData>
    <row r="2" spans="1:7" ht="16.5" thickBot="1" x14ac:dyDescent="0.3">
      <c r="B2" s="12" t="s">
        <v>21</v>
      </c>
      <c r="D2" s="12" t="s">
        <v>22</v>
      </c>
    </row>
    <row r="3" spans="1:7" ht="18.75" thickBot="1" x14ac:dyDescent="0.35">
      <c r="B3" s="11">
        <v>43488</v>
      </c>
      <c r="C3" s="7"/>
      <c r="D3" s="11">
        <v>43497</v>
      </c>
    </row>
    <row r="5" spans="1:7" ht="13.5" thickBot="1" x14ac:dyDescent="0.25"/>
    <row r="6" spans="1:7" ht="19.5" x14ac:dyDescent="0.3">
      <c r="A6" s="13"/>
      <c r="B6" s="61" t="s">
        <v>26</v>
      </c>
      <c r="C6" s="62"/>
      <c r="D6" s="63" t="s">
        <v>27</v>
      </c>
      <c r="E6" s="62"/>
      <c r="F6" s="63" t="s">
        <v>28</v>
      </c>
      <c r="G6" s="62"/>
    </row>
    <row r="7" spans="1:7" x14ac:dyDescent="0.2">
      <c r="A7" s="14"/>
      <c r="B7" s="27" t="s">
        <v>25</v>
      </c>
      <c r="C7" s="28" t="s">
        <v>24</v>
      </c>
      <c r="D7" s="29" t="s">
        <v>25</v>
      </c>
      <c r="E7" s="28" t="s">
        <v>24</v>
      </c>
      <c r="F7" s="29" t="s">
        <v>25</v>
      </c>
      <c r="G7" s="28" t="s">
        <v>24</v>
      </c>
    </row>
    <row r="8" spans="1:7" x14ac:dyDescent="0.2">
      <c r="A8" s="23" t="s">
        <v>23</v>
      </c>
      <c r="B8" s="24">
        <f>SUM(B9:B11)</f>
        <v>5266</v>
      </c>
      <c r="C8" s="25">
        <f t="shared" ref="C8:G8" si="0">SUM(C9:C11)</f>
        <v>3210</v>
      </c>
      <c r="D8" s="26">
        <f t="shared" si="0"/>
        <v>2190</v>
      </c>
      <c r="E8" s="25">
        <f t="shared" si="0"/>
        <v>1100</v>
      </c>
      <c r="F8" s="26">
        <f t="shared" si="0"/>
        <v>2265</v>
      </c>
      <c r="G8" s="25">
        <f t="shared" si="0"/>
        <v>1450</v>
      </c>
    </row>
    <row r="9" spans="1:7" x14ac:dyDescent="0.2">
      <c r="A9" s="18" t="s">
        <v>2</v>
      </c>
      <c r="B9" s="15">
        <f>SUMPRODUCT((STOCKS!$B$2:$B$30=Consommation!$A9)*(STOCKS!$A$2:$A$30&gt;=Consommation!$B$3)*(STOCKS!$A$2:$A$30&lt;=Consommation!$D$3)*(STOCKS!$J$2:$J$30))</f>
        <v>1889</v>
      </c>
      <c r="C9" s="16">
        <f>SUMPRODUCT((Appro!$A$3:$A$8=Consommation!$A9)*(Appro!$C$3:$C$8&gt;=Consommation!$B$3)*(Appro!$C$3:$C$8&lt;=Consommation!$D$3)*(Appro!$D$3:$D$8))</f>
        <v>800</v>
      </c>
      <c r="D9" s="17">
        <f>SUMPRODUCT((STOCKS!$B$2:$B$30=Consommation!$A9)*(STOCKS!$A$2:$A$30&gt;=Consommation!$B$3)*(STOCKS!$A$2:$A$30&lt;=Consommation!$D$3)*(STOCKS!$K$2:$K$30))</f>
        <v>274</v>
      </c>
      <c r="E9" s="16">
        <f>SUMPRODUCT((Appro!$A$3:$A$8=Consommation!$A9)*(Appro!$C$3:$C$8&gt;=Consommation!$B$3)*(Appro!$C$3:$C$8&lt;=Consommation!$D$3)*(Appro!$E$3:$E$8))</f>
        <v>100</v>
      </c>
      <c r="F9" s="17">
        <f>SUMPRODUCT((STOCKS!$B$2:$B$30=Consommation!$A9)*(STOCKS!$A$2:$A$30&gt;=Consommation!$B$3)*(STOCKS!$A$2:$A$30&lt;=Consommation!$D$3)*(STOCKS!$L$2:$L$30))</f>
        <v>741</v>
      </c>
      <c r="G9" s="16">
        <f>SUMPRODUCT((Appro!$A$3:$A$8=Consommation!$A9)*(Appro!$C$3:$C$8&gt;=Consommation!$B$3)*(Appro!$C$3:$C$8&lt;=Consommation!$D$3)*(Appro!$F$3:$F$8))</f>
        <v>300</v>
      </c>
    </row>
    <row r="10" spans="1:7" x14ac:dyDescent="0.2">
      <c r="A10" s="18" t="s">
        <v>3</v>
      </c>
      <c r="B10" s="15">
        <f>SUMPRODUCT((STOCKS!$B$2:$B$30=Consommation!$A10)*(STOCKS!$A$2:$A$30&gt;=Consommation!$B$3)*(STOCKS!$A$2:$A$30&lt;=Consommation!$D$3)*(STOCKS!$J$2:$J$30))</f>
        <v>24</v>
      </c>
      <c r="C10" s="16">
        <f>SUMPRODUCT((Appro!$A$3:$A$8=Consommation!$A10)*(Appro!$C$3:$C$8&gt;=Consommation!$B$3)*(Appro!$C$3:$C$8&lt;=Consommation!$D$3)*(Appro!$D$3:$D$8))</f>
        <v>10</v>
      </c>
      <c r="D10" s="17">
        <f>SUMPRODUCT((STOCKS!$B$2:$B$30=Consommation!$A10)*(STOCKS!$A$2:$A$30&gt;=Consommation!$B$3)*(STOCKS!$A$2:$A$30&lt;=Consommation!$D$3)*(STOCKS!$K$2:$K$30))</f>
        <v>1146</v>
      </c>
      <c r="E10" s="16">
        <f>SUMPRODUCT((Appro!$A$3:$A$8=Consommation!$A10)*(Appro!$C$3:$C$8&gt;=Consommation!$B$3)*(Appro!$C$3:$C$8&lt;=Consommation!$D$3)*(Appro!$E$3:$E$8))</f>
        <v>450</v>
      </c>
      <c r="F10" s="17">
        <f>SUMPRODUCT((STOCKS!$B$2:$B$30=Consommation!$A10)*(STOCKS!$A$2:$A$30&gt;=Consommation!$B$3)*(STOCKS!$A$2:$A$30&lt;=Consommation!$D$3)*(STOCKS!$L$2:$L$30))</f>
        <v>634</v>
      </c>
      <c r="G10" s="16">
        <f>SUMPRODUCT((Appro!$A$3:$A$8=Consommation!$A10)*(Appro!$C$3:$C$8&gt;=Consommation!$B$3)*(Appro!$C$3:$C$8&lt;=Consommation!$D$3)*(Appro!$F$3:$F$8))</f>
        <v>300</v>
      </c>
    </row>
    <row r="11" spans="1:7" ht="13.5" thickBot="1" x14ac:dyDescent="0.25">
      <c r="A11" s="19" t="s">
        <v>4</v>
      </c>
      <c r="B11" s="20">
        <f>SUMPRODUCT((STOCKS!$B$2:$B$30=Consommation!$A11)*(STOCKS!$A$2:$A$30&gt;=Consommation!$B$3)*(STOCKS!$A$2:$A$30&lt;=Consommation!$D$3)*(STOCKS!$J$2:$J$30))</f>
        <v>3353</v>
      </c>
      <c r="C11" s="21">
        <f>SUMPRODUCT((Appro!$A$3:$A$8=Consommation!$A11)*(Appro!$C$3:$C$8&gt;=Consommation!$B$3)*(Appro!$C$3:$C$8&lt;=Consommation!$D$3)*(Appro!$D$3:$D$8))</f>
        <v>2400</v>
      </c>
      <c r="D11" s="22">
        <f>SUMPRODUCT((STOCKS!$B$2:$B$30=Consommation!$A11)*(STOCKS!$A$2:$A$30&gt;=Consommation!$B$3)*(STOCKS!$A$2:$A$30&lt;=Consommation!$D$3)*(STOCKS!$K$2:$K$30))</f>
        <v>770</v>
      </c>
      <c r="E11" s="21">
        <f>SUMPRODUCT((Appro!$A$3:$A$8=Consommation!$A11)*(Appro!$C$3:$C$8&gt;=Consommation!$B$3)*(Appro!$C$3:$C$8&lt;=Consommation!$D$3)*(Appro!$E$3:$E$8))</f>
        <v>550</v>
      </c>
      <c r="F11" s="22">
        <f>SUMPRODUCT((STOCKS!$B$2:$B$30=Consommation!$A11)*(STOCKS!$A$2:$A$30&gt;=Consommation!$B$3)*(STOCKS!$A$2:$A$30&lt;=Consommation!$D$3)*(STOCKS!$L$2:$L$30))</f>
        <v>890</v>
      </c>
      <c r="G11" s="21">
        <f>SUMPRODUCT((Appro!$A$3:$A$8=Consommation!$A11)*(Appro!$C$3:$C$8&gt;=Consommation!$B$3)*(Appro!$C$3:$C$8&lt;=Consommation!$D$3)*(Appro!$F$3:$F$8))</f>
        <v>850</v>
      </c>
    </row>
  </sheetData>
  <mergeCells count="3">
    <mergeCell ref="B6:C6"/>
    <mergeCell ref="D6:E6"/>
    <mergeCell ref="F6:G6"/>
  </mergeCells>
  <dataValidations count="1">
    <dataValidation type="list" allowBlank="1" showInputMessage="1" showErrorMessage="1" sqref="B3 D3">
      <formula1>date</formula1>
    </dataValidation>
  </dataValidation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66"/>
  <sheetViews>
    <sheetView topLeftCell="A2" workbookViewId="0">
      <selection activeCell="C25" sqref="C25"/>
    </sheetView>
  </sheetViews>
  <sheetFormatPr baseColWidth="10" defaultRowHeight="12.75" x14ac:dyDescent="0.2"/>
  <sheetData>
    <row r="2" spans="1:1" x14ac:dyDescent="0.2">
      <c r="A2" s="8">
        <v>43466</v>
      </c>
    </row>
    <row r="3" spans="1:1" x14ac:dyDescent="0.2">
      <c r="A3" s="8">
        <v>43467</v>
      </c>
    </row>
    <row r="4" spans="1:1" x14ac:dyDescent="0.2">
      <c r="A4" s="8">
        <v>43468</v>
      </c>
    </row>
    <row r="5" spans="1:1" x14ac:dyDescent="0.2">
      <c r="A5" s="8">
        <v>43469</v>
      </c>
    </row>
    <row r="6" spans="1:1" x14ac:dyDescent="0.2">
      <c r="A6" s="8">
        <v>43472</v>
      </c>
    </row>
    <row r="7" spans="1:1" x14ac:dyDescent="0.2">
      <c r="A7" s="8">
        <v>43473</v>
      </c>
    </row>
    <row r="8" spans="1:1" x14ac:dyDescent="0.2">
      <c r="A8" s="8">
        <v>43474</v>
      </c>
    </row>
    <row r="9" spans="1:1" x14ac:dyDescent="0.2">
      <c r="A9" s="8">
        <v>43475</v>
      </c>
    </row>
    <row r="10" spans="1:1" x14ac:dyDescent="0.2">
      <c r="A10" s="8">
        <v>43476</v>
      </c>
    </row>
    <row r="11" spans="1:1" x14ac:dyDescent="0.2">
      <c r="A11" s="8">
        <v>43479</v>
      </c>
    </row>
    <row r="12" spans="1:1" x14ac:dyDescent="0.2">
      <c r="A12" s="8">
        <v>43480</v>
      </c>
    </row>
    <row r="13" spans="1:1" x14ac:dyDescent="0.2">
      <c r="A13" s="8">
        <v>43481</v>
      </c>
    </row>
    <row r="14" spans="1:1" x14ac:dyDescent="0.2">
      <c r="A14" s="8">
        <v>43482</v>
      </c>
    </row>
    <row r="15" spans="1:1" x14ac:dyDescent="0.2">
      <c r="A15" s="8">
        <v>43483</v>
      </c>
    </row>
    <row r="16" spans="1:1" x14ac:dyDescent="0.2">
      <c r="A16" s="8">
        <v>43486</v>
      </c>
    </row>
    <row r="17" spans="1:1" x14ac:dyDescent="0.2">
      <c r="A17" s="8">
        <v>43487</v>
      </c>
    </row>
    <row r="18" spans="1:1" x14ac:dyDescent="0.2">
      <c r="A18" s="8">
        <v>43488</v>
      </c>
    </row>
    <row r="19" spans="1:1" x14ac:dyDescent="0.2">
      <c r="A19" s="8">
        <v>43489</v>
      </c>
    </row>
    <row r="20" spans="1:1" x14ac:dyDescent="0.2">
      <c r="A20" s="8">
        <v>43490</v>
      </c>
    </row>
    <row r="21" spans="1:1" x14ac:dyDescent="0.2">
      <c r="A21" s="8">
        <v>43493</v>
      </c>
    </row>
    <row r="22" spans="1:1" x14ac:dyDescent="0.2">
      <c r="A22" s="8">
        <v>43494</v>
      </c>
    </row>
    <row r="23" spans="1:1" x14ac:dyDescent="0.2">
      <c r="A23" s="8">
        <v>43495</v>
      </c>
    </row>
    <row r="24" spans="1:1" x14ac:dyDescent="0.2">
      <c r="A24" s="8">
        <v>43496</v>
      </c>
    </row>
    <row r="25" spans="1:1" x14ac:dyDescent="0.2">
      <c r="A25" s="8">
        <v>43497</v>
      </c>
    </row>
    <row r="26" spans="1:1" x14ac:dyDescent="0.2">
      <c r="A26" s="8">
        <v>43500</v>
      </c>
    </row>
    <row r="27" spans="1:1" x14ac:dyDescent="0.2">
      <c r="A27" s="8">
        <v>43501</v>
      </c>
    </row>
    <row r="28" spans="1:1" x14ac:dyDescent="0.2">
      <c r="A28" s="8">
        <v>43502</v>
      </c>
    </row>
    <row r="29" spans="1:1" x14ac:dyDescent="0.2">
      <c r="A29" s="8">
        <v>43503</v>
      </c>
    </row>
    <row r="30" spans="1:1" x14ac:dyDescent="0.2">
      <c r="A30" s="8">
        <v>43504</v>
      </c>
    </row>
    <row r="31" spans="1:1" x14ac:dyDescent="0.2">
      <c r="A31" s="8">
        <v>43507</v>
      </c>
    </row>
    <row r="32" spans="1:1" x14ac:dyDescent="0.2">
      <c r="A32" s="8">
        <v>43508</v>
      </c>
    </row>
    <row r="33" spans="1:1" x14ac:dyDescent="0.2">
      <c r="A33" s="8">
        <v>43509</v>
      </c>
    </row>
    <row r="34" spans="1:1" x14ac:dyDescent="0.2">
      <c r="A34" s="8">
        <v>43510</v>
      </c>
    </row>
    <row r="35" spans="1:1" x14ac:dyDescent="0.2">
      <c r="A35" s="8">
        <v>43511</v>
      </c>
    </row>
    <row r="36" spans="1:1" x14ac:dyDescent="0.2">
      <c r="A36" s="8">
        <v>43514</v>
      </c>
    </row>
    <row r="37" spans="1:1" x14ac:dyDescent="0.2">
      <c r="A37" s="8">
        <v>43515</v>
      </c>
    </row>
    <row r="38" spans="1:1" x14ac:dyDescent="0.2">
      <c r="A38" s="8">
        <v>43516</v>
      </c>
    </row>
    <row r="39" spans="1:1" x14ac:dyDescent="0.2">
      <c r="A39" s="8">
        <v>43517</v>
      </c>
    </row>
    <row r="40" spans="1:1" x14ac:dyDescent="0.2">
      <c r="A40" s="8">
        <v>43518</v>
      </c>
    </row>
    <row r="41" spans="1:1" x14ac:dyDescent="0.2">
      <c r="A41" s="8">
        <v>43521</v>
      </c>
    </row>
    <row r="42" spans="1:1" x14ac:dyDescent="0.2">
      <c r="A42" s="8">
        <v>43522</v>
      </c>
    </row>
    <row r="43" spans="1:1" x14ac:dyDescent="0.2">
      <c r="A43" s="8">
        <v>43523</v>
      </c>
    </row>
    <row r="44" spans="1:1" x14ac:dyDescent="0.2">
      <c r="A44" s="8">
        <v>43524</v>
      </c>
    </row>
    <row r="45" spans="1:1" x14ac:dyDescent="0.2">
      <c r="A45" s="8">
        <v>43525</v>
      </c>
    </row>
    <row r="46" spans="1:1" x14ac:dyDescent="0.2">
      <c r="A46" s="8">
        <v>43528</v>
      </c>
    </row>
    <row r="47" spans="1:1" x14ac:dyDescent="0.2">
      <c r="A47" s="8">
        <v>43529</v>
      </c>
    </row>
    <row r="48" spans="1:1" x14ac:dyDescent="0.2">
      <c r="A48" s="8">
        <v>43530</v>
      </c>
    </row>
    <row r="49" spans="1:1" x14ac:dyDescent="0.2">
      <c r="A49" s="8">
        <v>43531</v>
      </c>
    </row>
    <row r="50" spans="1:1" x14ac:dyDescent="0.2">
      <c r="A50" s="8">
        <v>43532</v>
      </c>
    </row>
    <row r="51" spans="1:1" x14ac:dyDescent="0.2">
      <c r="A51" s="8">
        <v>43535</v>
      </c>
    </row>
    <row r="52" spans="1:1" x14ac:dyDescent="0.2">
      <c r="A52" s="8">
        <v>43536</v>
      </c>
    </row>
    <row r="53" spans="1:1" x14ac:dyDescent="0.2">
      <c r="A53" s="8">
        <v>43537</v>
      </c>
    </row>
    <row r="54" spans="1:1" x14ac:dyDescent="0.2">
      <c r="A54" s="8">
        <v>43538</v>
      </c>
    </row>
    <row r="55" spans="1:1" x14ac:dyDescent="0.2">
      <c r="A55" s="8">
        <v>43539</v>
      </c>
    </row>
    <row r="56" spans="1:1" x14ac:dyDescent="0.2">
      <c r="A56" s="8">
        <v>43542</v>
      </c>
    </row>
    <row r="57" spans="1:1" x14ac:dyDescent="0.2">
      <c r="A57" s="8">
        <v>43543</v>
      </c>
    </row>
    <row r="58" spans="1:1" x14ac:dyDescent="0.2">
      <c r="A58" s="8">
        <v>43544</v>
      </c>
    </row>
    <row r="59" spans="1:1" x14ac:dyDescent="0.2">
      <c r="A59" s="8">
        <v>43545</v>
      </c>
    </row>
    <row r="60" spans="1:1" x14ac:dyDescent="0.2">
      <c r="A60" s="8">
        <v>43546</v>
      </c>
    </row>
    <row r="61" spans="1:1" x14ac:dyDescent="0.2">
      <c r="A61" s="8">
        <v>43549</v>
      </c>
    </row>
    <row r="62" spans="1:1" x14ac:dyDescent="0.2">
      <c r="A62" s="8">
        <v>43550</v>
      </c>
    </row>
    <row r="63" spans="1:1" x14ac:dyDescent="0.2">
      <c r="A63" s="8">
        <v>43551</v>
      </c>
    </row>
    <row r="64" spans="1:1" x14ac:dyDescent="0.2">
      <c r="A64" s="8">
        <v>43552</v>
      </c>
    </row>
    <row r="65" spans="1:1" x14ac:dyDescent="0.2">
      <c r="A65" s="8">
        <v>43553</v>
      </c>
    </row>
    <row r="66" spans="1:1" x14ac:dyDescent="0.2">
      <c r="A66" s="8">
        <v>43556</v>
      </c>
    </row>
    <row r="67" spans="1:1" x14ac:dyDescent="0.2">
      <c r="A67" s="8">
        <v>43557</v>
      </c>
    </row>
    <row r="68" spans="1:1" x14ac:dyDescent="0.2">
      <c r="A68" s="8">
        <v>43558</v>
      </c>
    </row>
    <row r="69" spans="1:1" x14ac:dyDescent="0.2">
      <c r="A69" s="8">
        <v>43559</v>
      </c>
    </row>
    <row r="70" spans="1:1" x14ac:dyDescent="0.2">
      <c r="A70" s="8">
        <v>43560</v>
      </c>
    </row>
    <row r="71" spans="1:1" x14ac:dyDescent="0.2">
      <c r="A71" s="8">
        <v>43563</v>
      </c>
    </row>
    <row r="72" spans="1:1" x14ac:dyDescent="0.2">
      <c r="A72" s="8">
        <v>43564</v>
      </c>
    </row>
    <row r="73" spans="1:1" x14ac:dyDescent="0.2">
      <c r="A73" s="8">
        <v>43565</v>
      </c>
    </row>
    <row r="74" spans="1:1" x14ac:dyDescent="0.2">
      <c r="A74" s="8">
        <v>43566</v>
      </c>
    </row>
    <row r="75" spans="1:1" x14ac:dyDescent="0.2">
      <c r="A75" s="8">
        <v>43567</v>
      </c>
    </row>
    <row r="76" spans="1:1" x14ac:dyDescent="0.2">
      <c r="A76" s="8">
        <v>43570</v>
      </c>
    </row>
    <row r="77" spans="1:1" x14ac:dyDescent="0.2">
      <c r="A77" s="8">
        <v>43571</v>
      </c>
    </row>
    <row r="78" spans="1:1" x14ac:dyDescent="0.2">
      <c r="A78" s="8">
        <v>43572</v>
      </c>
    </row>
    <row r="79" spans="1:1" x14ac:dyDescent="0.2">
      <c r="A79" s="8">
        <v>43573</v>
      </c>
    </row>
    <row r="80" spans="1:1" x14ac:dyDescent="0.2">
      <c r="A80" s="8">
        <v>43574</v>
      </c>
    </row>
    <row r="81" spans="1:1" x14ac:dyDescent="0.2">
      <c r="A81" s="8">
        <v>43577</v>
      </c>
    </row>
    <row r="82" spans="1:1" x14ac:dyDescent="0.2">
      <c r="A82" s="8">
        <v>43578</v>
      </c>
    </row>
    <row r="83" spans="1:1" x14ac:dyDescent="0.2">
      <c r="A83" s="8">
        <v>43579</v>
      </c>
    </row>
    <row r="84" spans="1:1" x14ac:dyDescent="0.2">
      <c r="A84" s="8">
        <v>43580</v>
      </c>
    </row>
    <row r="85" spans="1:1" x14ac:dyDescent="0.2">
      <c r="A85" s="8">
        <v>43581</v>
      </c>
    </row>
    <row r="86" spans="1:1" x14ac:dyDescent="0.2">
      <c r="A86" s="8">
        <v>43584</v>
      </c>
    </row>
    <row r="87" spans="1:1" x14ac:dyDescent="0.2">
      <c r="A87" s="8">
        <v>43585</v>
      </c>
    </row>
    <row r="88" spans="1:1" x14ac:dyDescent="0.2">
      <c r="A88" s="8">
        <v>43586</v>
      </c>
    </row>
    <row r="89" spans="1:1" x14ac:dyDescent="0.2">
      <c r="A89" s="8">
        <v>43587</v>
      </c>
    </row>
    <row r="90" spans="1:1" x14ac:dyDescent="0.2">
      <c r="A90" s="8">
        <v>43588</v>
      </c>
    </row>
    <row r="91" spans="1:1" x14ac:dyDescent="0.2">
      <c r="A91" s="8">
        <v>43591</v>
      </c>
    </row>
    <row r="92" spans="1:1" x14ac:dyDescent="0.2">
      <c r="A92" s="8">
        <v>43592</v>
      </c>
    </row>
    <row r="93" spans="1:1" x14ac:dyDescent="0.2">
      <c r="A93" s="8">
        <v>43593</v>
      </c>
    </row>
    <row r="94" spans="1:1" x14ac:dyDescent="0.2">
      <c r="A94" s="8">
        <v>43594</v>
      </c>
    </row>
    <row r="95" spans="1:1" x14ac:dyDescent="0.2">
      <c r="A95" s="8">
        <v>43595</v>
      </c>
    </row>
    <row r="96" spans="1:1" x14ac:dyDescent="0.2">
      <c r="A96" s="8">
        <v>43598</v>
      </c>
    </row>
    <row r="97" spans="1:1" x14ac:dyDescent="0.2">
      <c r="A97" s="8">
        <v>43599</v>
      </c>
    </row>
    <row r="98" spans="1:1" x14ac:dyDescent="0.2">
      <c r="A98" s="8">
        <v>43600</v>
      </c>
    </row>
    <row r="99" spans="1:1" x14ac:dyDescent="0.2">
      <c r="A99" s="8">
        <v>43601</v>
      </c>
    </row>
    <row r="100" spans="1:1" x14ac:dyDescent="0.2">
      <c r="A100" s="8">
        <v>43602</v>
      </c>
    </row>
    <row r="101" spans="1:1" x14ac:dyDescent="0.2">
      <c r="A101" s="8">
        <v>43605</v>
      </c>
    </row>
    <row r="102" spans="1:1" x14ac:dyDescent="0.2">
      <c r="A102" s="8">
        <v>43606</v>
      </c>
    </row>
    <row r="103" spans="1:1" x14ac:dyDescent="0.2">
      <c r="A103" s="8">
        <v>43607</v>
      </c>
    </row>
    <row r="104" spans="1:1" x14ac:dyDescent="0.2">
      <c r="A104" s="8">
        <v>43608</v>
      </c>
    </row>
    <row r="105" spans="1:1" x14ac:dyDescent="0.2">
      <c r="A105" s="8">
        <v>43609</v>
      </c>
    </row>
    <row r="106" spans="1:1" x14ac:dyDescent="0.2">
      <c r="A106" s="8">
        <v>43612</v>
      </c>
    </row>
    <row r="107" spans="1:1" x14ac:dyDescent="0.2">
      <c r="A107" s="8">
        <v>43613</v>
      </c>
    </row>
    <row r="108" spans="1:1" x14ac:dyDescent="0.2">
      <c r="A108" s="8">
        <v>43614</v>
      </c>
    </row>
    <row r="109" spans="1:1" x14ac:dyDescent="0.2">
      <c r="A109" s="8">
        <v>43615</v>
      </c>
    </row>
    <row r="110" spans="1:1" x14ac:dyDescent="0.2">
      <c r="A110" s="8">
        <v>43616</v>
      </c>
    </row>
    <row r="111" spans="1:1" x14ac:dyDescent="0.2">
      <c r="A111" s="8">
        <v>43619</v>
      </c>
    </row>
    <row r="112" spans="1:1" x14ac:dyDescent="0.2">
      <c r="A112" s="8">
        <v>43620</v>
      </c>
    </row>
    <row r="113" spans="1:1" x14ac:dyDescent="0.2">
      <c r="A113" s="8">
        <v>43621</v>
      </c>
    </row>
    <row r="114" spans="1:1" x14ac:dyDescent="0.2">
      <c r="A114" s="8">
        <v>43622</v>
      </c>
    </row>
    <row r="115" spans="1:1" x14ac:dyDescent="0.2">
      <c r="A115" s="8">
        <v>43623</v>
      </c>
    </row>
    <row r="116" spans="1:1" x14ac:dyDescent="0.2">
      <c r="A116" s="8">
        <v>43626</v>
      </c>
    </row>
    <row r="117" spans="1:1" x14ac:dyDescent="0.2">
      <c r="A117" s="8">
        <v>43627</v>
      </c>
    </row>
    <row r="118" spans="1:1" x14ac:dyDescent="0.2">
      <c r="A118" s="8">
        <v>43628</v>
      </c>
    </row>
    <row r="119" spans="1:1" x14ac:dyDescent="0.2">
      <c r="A119" s="8">
        <v>43629</v>
      </c>
    </row>
    <row r="120" spans="1:1" x14ac:dyDescent="0.2">
      <c r="A120" s="8">
        <v>43630</v>
      </c>
    </row>
    <row r="121" spans="1:1" x14ac:dyDescent="0.2">
      <c r="A121" s="8">
        <v>43633</v>
      </c>
    </row>
    <row r="122" spans="1:1" x14ac:dyDescent="0.2">
      <c r="A122" s="8">
        <v>43634</v>
      </c>
    </row>
    <row r="123" spans="1:1" x14ac:dyDescent="0.2">
      <c r="A123" s="8">
        <v>43635</v>
      </c>
    </row>
    <row r="124" spans="1:1" x14ac:dyDescent="0.2">
      <c r="A124" s="8">
        <v>43636</v>
      </c>
    </row>
    <row r="125" spans="1:1" x14ac:dyDescent="0.2">
      <c r="A125" s="8">
        <v>43637</v>
      </c>
    </row>
    <row r="126" spans="1:1" x14ac:dyDescent="0.2">
      <c r="A126" s="8">
        <v>43640</v>
      </c>
    </row>
    <row r="127" spans="1:1" x14ac:dyDescent="0.2">
      <c r="A127" s="8">
        <v>43641</v>
      </c>
    </row>
    <row r="128" spans="1:1" x14ac:dyDescent="0.2">
      <c r="A128" s="8">
        <v>43642</v>
      </c>
    </row>
    <row r="129" spans="1:1" x14ac:dyDescent="0.2">
      <c r="A129" s="8">
        <v>43643</v>
      </c>
    </row>
    <row r="130" spans="1:1" x14ac:dyDescent="0.2">
      <c r="A130" s="8">
        <v>43644</v>
      </c>
    </row>
    <row r="131" spans="1:1" x14ac:dyDescent="0.2">
      <c r="A131" s="8">
        <v>43647</v>
      </c>
    </row>
    <row r="132" spans="1:1" x14ac:dyDescent="0.2">
      <c r="A132" s="8">
        <v>43648</v>
      </c>
    </row>
    <row r="133" spans="1:1" x14ac:dyDescent="0.2">
      <c r="A133" s="8">
        <v>43649</v>
      </c>
    </row>
    <row r="134" spans="1:1" x14ac:dyDescent="0.2">
      <c r="A134" s="8">
        <v>43650</v>
      </c>
    </row>
    <row r="135" spans="1:1" x14ac:dyDescent="0.2">
      <c r="A135" s="8">
        <v>43651</v>
      </c>
    </row>
    <row r="136" spans="1:1" x14ac:dyDescent="0.2">
      <c r="A136" s="8">
        <v>43654</v>
      </c>
    </row>
    <row r="137" spans="1:1" x14ac:dyDescent="0.2">
      <c r="A137" s="8">
        <v>43655</v>
      </c>
    </row>
    <row r="138" spans="1:1" x14ac:dyDescent="0.2">
      <c r="A138" s="8">
        <v>43656</v>
      </c>
    </row>
    <row r="139" spans="1:1" x14ac:dyDescent="0.2">
      <c r="A139" s="8">
        <v>43657</v>
      </c>
    </row>
    <row r="140" spans="1:1" x14ac:dyDescent="0.2">
      <c r="A140" s="8">
        <v>43658</v>
      </c>
    </row>
    <row r="141" spans="1:1" x14ac:dyDescent="0.2">
      <c r="A141" s="8">
        <v>43661</v>
      </c>
    </row>
    <row r="142" spans="1:1" x14ac:dyDescent="0.2">
      <c r="A142" s="8">
        <v>43662</v>
      </c>
    </row>
    <row r="143" spans="1:1" x14ac:dyDescent="0.2">
      <c r="A143" s="8">
        <v>43663</v>
      </c>
    </row>
    <row r="144" spans="1:1" x14ac:dyDescent="0.2">
      <c r="A144" s="8">
        <v>43664</v>
      </c>
    </row>
    <row r="145" spans="1:1" x14ac:dyDescent="0.2">
      <c r="A145" s="8">
        <v>43665</v>
      </c>
    </row>
    <row r="146" spans="1:1" x14ac:dyDescent="0.2">
      <c r="A146" s="8">
        <v>43668</v>
      </c>
    </row>
    <row r="147" spans="1:1" x14ac:dyDescent="0.2">
      <c r="A147" s="8">
        <v>43669</v>
      </c>
    </row>
    <row r="148" spans="1:1" x14ac:dyDescent="0.2">
      <c r="A148" s="8">
        <v>43670</v>
      </c>
    </row>
    <row r="149" spans="1:1" x14ac:dyDescent="0.2">
      <c r="A149" s="8">
        <v>43671</v>
      </c>
    </row>
    <row r="150" spans="1:1" x14ac:dyDescent="0.2">
      <c r="A150" s="8">
        <v>43672</v>
      </c>
    </row>
    <row r="151" spans="1:1" x14ac:dyDescent="0.2">
      <c r="A151" s="8">
        <v>43675</v>
      </c>
    </row>
    <row r="152" spans="1:1" x14ac:dyDescent="0.2">
      <c r="A152" s="8">
        <v>43676</v>
      </c>
    </row>
    <row r="153" spans="1:1" x14ac:dyDescent="0.2">
      <c r="A153" s="8">
        <v>43677</v>
      </c>
    </row>
    <row r="154" spans="1:1" x14ac:dyDescent="0.2">
      <c r="A154" s="8">
        <v>43678</v>
      </c>
    </row>
    <row r="155" spans="1:1" x14ac:dyDescent="0.2">
      <c r="A155" s="8">
        <v>43679</v>
      </c>
    </row>
    <row r="156" spans="1:1" x14ac:dyDescent="0.2">
      <c r="A156" s="8">
        <v>43682</v>
      </c>
    </row>
    <row r="157" spans="1:1" x14ac:dyDescent="0.2">
      <c r="A157" s="8">
        <v>43683</v>
      </c>
    </row>
    <row r="158" spans="1:1" x14ac:dyDescent="0.2">
      <c r="A158" s="8">
        <v>43684</v>
      </c>
    </row>
    <row r="159" spans="1:1" x14ac:dyDescent="0.2">
      <c r="A159" s="8">
        <v>43685</v>
      </c>
    </row>
    <row r="160" spans="1:1" x14ac:dyDescent="0.2">
      <c r="A160" s="8">
        <v>43686</v>
      </c>
    </row>
    <row r="161" spans="1:1" x14ac:dyDescent="0.2">
      <c r="A161" s="8">
        <v>43689</v>
      </c>
    </row>
    <row r="162" spans="1:1" x14ac:dyDescent="0.2">
      <c r="A162" s="8">
        <v>43690</v>
      </c>
    </row>
    <row r="163" spans="1:1" x14ac:dyDescent="0.2">
      <c r="A163" s="8">
        <v>43691</v>
      </c>
    </row>
    <row r="164" spans="1:1" x14ac:dyDescent="0.2">
      <c r="A164" s="8">
        <v>43692</v>
      </c>
    </row>
    <row r="165" spans="1:1" x14ac:dyDescent="0.2">
      <c r="A165" s="8">
        <v>43693</v>
      </c>
    </row>
    <row r="166" spans="1:1" x14ac:dyDescent="0.2">
      <c r="A166" s="8">
        <v>43696</v>
      </c>
    </row>
    <row r="167" spans="1:1" x14ac:dyDescent="0.2">
      <c r="A167" s="8">
        <v>43697</v>
      </c>
    </row>
    <row r="168" spans="1:1" x14ac:dyDescent="0.2">
      <c r="A168" s="8">
        <v>43698</v>
      </c>
    </row>
    <row r="169" spans="1:1" x14ac:dyDescent="0.2">
      <c r="A169" s="8">
        <v>43699</v>
      </c>
    </row>
    <row r="170" spans="1:1" x14ac:dyDescent="0.2">
      <c r="A170" s="8">
        <v>43700</v>
      </c>
    </row>
    <row r="171" spans="1:1" x14ac:dyDescent="0.2">
      <c r="A171" s="8">
        <v>43703</v>
      </c>
    </row>
    <row r="172" spans="1:1" x14ac:dyDescent="0.2">
      <c r="A172" s="8">
        <v>43704</v>
      </c>
    </row>
    <row r="173" spans="1:1" x14ac:dyDescent="0.2">
      <c r="A173" s="8">
        <v>43705</v>
      </c>
    </row>
    <row r="174" spans="1:1" x14ac:dyDescent="0.2">
      <c r="A174" s="8">
        <v>43706</v>
      </c>
    </row>
    <row r="175" spans="1:1" x14ac:dyDescent="0.2">
      <c r="A175" s="8">
        <v>43707</v>
      </c>
    </row>
    <row r="176" spans="1:1" x14ac:dyDescent="0.2">
      <c r="A176" s="8">
        <v>43710</v>
      </c>
    </row>
    <row r="177" spans="1:1" x14ac:dyDescent="0.2">
      <c r="A177" s="8">
        <v>43711</v>
      </c>
    </row>
    <row r="178" spans="1:1" x14ac:dyDescent="0.2">
      <c r="A178" s="8">
        <v>43712</v>
      </c>
    </row>
    <row r="179" spans="1:1" x14ac:dyDescent="0.2">
      <c r="A179" s="8">
        <v>43713</v>
      </c>
    </row>
    <row r="180" spans="1:1" x14ac:dyDescent="0.2">
      <c r="A180" s="8">
        <v>43714</v>
      </c>
    </row>
    <row r="181" spans="1:1" x14ac:dyDescent="0.2">
      <c r="A181" s="8">
        <v>43717</v>
      </c>
    </row>
    <row r="182" spans="1:1" x14ac:dyDescent="0.2">
      <c r="A182" s="8">
        <v>43718</v>
      </c>
    </row>
    <row r="183" spans="1:1" x14ac:dyDescent="0.2">
      <c r="A183" s="8">
        <v>43719</v>
      </c>
    </row>
    <row r="184" spans="1:1" x14ac:dyDescent="0.2">
      <c r="A184" s="8">
        <v>43720</v>
      </c>
    </row>
    <row r="185" spans="1:1" x14ac:dyDescent="0.2">
      <c r="A185" s="8">
        <v>43721</v>
      </c>
    </row>
    <row r="186" spans="1:1" x14ac:dyDescent="0.2">
      <c r="A186" s="8">
        <v>43724</v>
      </c>
    </row>
    <row r="187" spans="1:1" x14ac:dyDescent="0.2">
      <c r="A187" s="8">
        <v>43725</v>
      </c>
    </row>
    <row r="188" spans="1:1" x14ac:dyDescent="0.2">
      <c r="A188" s="8">
        <v>43726</v>
      </c>
    </row>
    <row r="189" spans="1:1" x14ac:dyDescent="0.2">
      <c r="A189" s="8">
        <v>43727</v>
      </c>
    </row>
    <row r="190" spans="1:1" x14ac:dyDescent="0.2">
      <c r="A190" s="8">
        <v>43728</v>
      </c>
    </row>
    <row r="191" spans="1:1" x14ac:dyDescent="0.2">
      <c r="A191" s="8">
        <v>43731</v>
      </c>
    </row>
    <row r="192" spans="1:1" x14ac:dyDescent="0.2">
      <c r="A192" s="8">
        <v>43732</v>
      </c>
    </row>
    <row r="193" spans="1:1" x14ac:dyDescent="0.2">
      <c r="A193" s="8">
        <v>43733</v>
      </c>
    </row>
    <row r="194" spans="1:1" x14ac:dyDescent="0.2">
      <c r="A194" s="8">
        <v>43734</v>
      </c>
    </row>
    <row r="195" spans="1:1" x14ac:dyDescent="0.2">
      <c r="A195" s="8">
        <v>43735</v>
      </c>
    </row>
    <row r="196" spans="1:1" x14ac:dyDescent="0.2">
      <c r="A196" s="8">
        <v>43738</v>
      </c>
    </row>
    <row r="197" spans="1:1" x14ac:dyDescent="0.2">
      <c r="A197" s="8">
        <v>43739</v>
      </c>
    </row>
    <row r="198" spans="1:1" x14ac:dyDescent="0.2">
      <c r="A198" s="8">
        <v>43740</v>
      </c>
    </row>
    <row r="199" spans="1:1" x14ac:dyDescent="0.2">
      <c r="A199" s="8">
        <v>43741</v>
      </c>
    </row>
    <row r="200" spans="1:1" x14ac:dyDescent="0.2">
      <c r="A200" s="8">
        <v>43742</v>
      </c>
    </row>
    <row r="201" spans="1:1" x14ac:dyDescent="0.2">
      <c r="A201" s="8">
        <v>43745</v>
      </c>
    </row>
    <row r="202" spans="1:1" x14ac:dyDescent="0.2">
      <c r="A202" s="8">
        <v>43746</v>
      </c>
    </row>
    <row r="203" spans="1:1" x14ac:dyDescent="0.2">
      <c r="A203" s="8">
        <v>43747</v>
      </c>
    </row>
    <row r="204" spans="1:1" x14ac:dyDescent="0.2">
      <c r="A204" s="8">
        <v>43748</v>
      </c>
    </row>
    <row r="205" spans="1:1" x14ac:dyDescent="0.2">
      <c r="A205" s="8">
        <v>43749</v>
      </c>
    </row>
    <row r="206" spans="1:1" x14ac:dyDescent="0.2">
      <c r="A206" s="8">
        <v>43752</v>
      </c>
    </row>
    <row r="207" spans="1:1" x14ac:dyDescent="0.2">
      <c r="A207" s="8">
        <v>43753</v>
      </c>
    </row>
    <row r="208" spans="1:1" x14ac:dyDescent="0.2">
      <c r="A208" s="8">
        <v>43754</v>
      </c>
    </row>
    <row r="209" spans="1:1" x14ac:dyDescent="0.2">
      <c r="A209" s="8">
        <v>43755</v>
      </c>
    </row>
    <row r="210" spans="1:1" x14ac:dyDescent="0.2">
      <c r="A210" s="8">
        <v>43756</v>
      </c>
    </row>
    <row r="211" spans="1:1" x14ac:dyDescent="0.2">
      <c r="A211" s="8">
        <v>43759</v>
      </c>
    </row>
    <row r="212" spans="1:1" x14ac:dyDescent="0.2">
      <c r="A212" s="8">
        <v>43760</v>
      </c>
    </row>
    <row r="213" spans="1:1" x14ac:dyDescent="0.2">
      <c r="A213" s="8">
        <v>43761</v>
      </c>
    </row>
    <row r="214" spans="1:1" x14ac:dyDescent="0.2">
      <c r="A214" s="8">
        <v>43762</v>
      </c>
    </row>
    <row r="215" spans="1:1" x14ac:dyDescent="0.2">
      <c r="A215" s="8">
        <v>43763</v>
      </c>
    </row>
    <row r="216" spans="1:1" x14ac:dyDescent="0.2">
      <c r="A216" s="8">
        <v>43766</v>
      </c>
    </row>
    <row r="217" spans="1:1" x14ac:dyDescent="0.2">
      <c r="A217" s="8">
        <v>43767</v>
      </c>
    </row>
    <row r="218" spans="1:1" x14ac:dyDescent="0.2">
      <c r="A218" s="8">
        <v>43768</v>
      </c>
    </row>
    <row r="219" spans="1:1" x14ac:dyDescent="0.2">
      <c r="A219" s="8">
        <v>43769</v>
      </c>
    </row>
    <row r="220" spans="1:1" x14ac:dyDescent="0.2">
      <c r="A220" s="8">
        <v>43770</v>
      </c>
    </row>
    <row r="221" spans="1:1" x14ac:dyDescent="0.2">
      <c r="A221" s="8">
        <v>43773</v>
      </c>
    </row>
    <row r="222" spans="1:1" x14ac:dyDescent="0.2">
      <c r="A222" s="8">
        <v>43774</v>
      </c>
    </row>
    <row r="223" spans="1:1" x14ac:dyDescent="0.2">
      <c r="A223" s="8">
        <v>43775</v>
      </c>
    </row>
    <row r="224" spans="1:1" x14ac:dyDescent="0.2">
      <c r="A224" s="8">
        <v>43776</v>
      </c>
    </row>
    <row r="225" spans="1:1" x14ac:dyDescent="0.2">
      <c r="A225" s="8">
        <v>43777</v>
      </c>
    </row>
    <row r="226" spans="1:1" x14ac:dyDescent="0.2">
      <c r="A226" s="8">
        <v>43780</v>
      </c>
    </row>
    <row r="227" spans="1:1" x14ac:dyDescent="0.2">
      <c r="A227" s="8">
        <v>43781</v>
      </c>
    </row>
    <row r="228" spans="1:1" x14ac:dyDescent="0.2">
      <c r="A228" s="8">
        <v>43782</v>
      </c>
    </row>
    <row r="229" spans="1:1" x14ac:dyDescent="0.2">
      <c r="A229" s="8">
        <v>43783</v>
      </c>
    </row>
    <row r="230" spans="1:1" x14ac:dyDescent="0.2">
      <c r="A230" s="8">
        <v>43784</v>
      </c>
    </row>
    <row r="231" spans="1:1" x14ac:dyDescent="0.2">
      <c r="A231" s="8">
        <v>43787</v>
      </c>
    </row>
    <row r="232" spans="1:1" x14ac:dyDescent="0.2">
      <c r="A232" s="8">
        <v>43788</v>
      </c>
    </row>
    <row r="233" spans="1:1" x14ac:dyDescent="0.2">
      <c r="A233" s="8">
        <v>43789</v>
      </c>
    </row>
    <row r="234" spans="1:1" x14ac:dyDescent="0.2">
      <c r="A234" s="8">
        <v>43790</v>
      </c>
    </row>
    <row r="235" spans="1:1" x14ac:dyDescent="0.2">
      <c r="A235" s="8">
        <v>43791</v>
      </c>
    </row>
    <row r="236" spans="1:1" x14ac:dyDescent="0.2">
      <c r="A236" s="8">
        <v>43794</v>
      </c>
    </row>
    <row r="237" spans="1:1" x14ac:dyDescent="0.2">
      <c r="A237" s="8">
        <v>43795</v>
      </c>
    </row>
    <row r="238" spans="1:1" x14ac:dyDescent="0.2">
      <c r="A238" s="8">
        <v>43796</v>
      </c>
    </row>
    <row r="239" spans="1:1" x14ac:dyDescent="0.2">
      <c r="A239" s="8">
        <v>43797</v>
      </c>
    </row>
    <row r="240" spans="1:1" x14ac:dyDescent="0.2">
      <c r="A240" s="8">
        <v>43798</v>
      </c>
    </row>
    <row r="241" spans="1:1" x14ac:dyDescent="0.2">
      <c r="A241" s="8">
        <v>43801</v>
      </c>
    </row>
    <row r="242" spans="1:1" x14ac:dyDescent="0.2">
      <c r="A242" s="8">
        <v>43802</v>
      </c>
    </row>
    <row r="243" spans="1:1" x14ac:dyDescent="0.2">
      <c r="A243" s="8">
        <v>43803</v>
      </c>
    </row>
    <row r="244" spans="1:1" x14ac:dyDescent="0.2">
      <c r="A244" s="8">
        <v>43804</v>
      </c>
    </row>
    <row r="245" spans="1:1" x14ac:dyDescent="0.2">
      <c r="A245" s="8">
        <v>43805</v>
      </c>
    </row>
    <row r="246" spans="1:1" x14ac:dyDescent="0.2">
      <c r="A246" s="8">
        <v>43808</v>
      </c>
    </row>
    <row r="247" spans="1:1" x14ac:dyDescent="0.2">
      <c r="A247" s="8">
        <v>43809</v>
      </c>
    </row>
    <row r="248" spans="1:1" x14ac:dyDescent="0.2">
      <c r="A248" s="8">
        <v>43810</v>
      </c>
    </row>
    <row r="249" spans="1:1" x14ac:dyDescent="0.2">
      <c r="A249" s="8">
        <v>43811</v>
      </c>
    </row>
    <row r="250" spans="1:1" x14ac:dyDescent="0.2">
      <c r="A250" s="8">
        <v>43812</v>
      </c>
    </row>
    <row r="251" spans="1:1" x14ac:dyDescent="0.2">
      <c r="A251" s="8">
        <v>43815</v>
      </c>
    </row>
    <row r="252" spans="1:1" x14ac:dyDescent="0.2">
      <c r="A252" s="8">
        <v>43816</v>
      </c>
    </row>
    <row r="253" spans="1:1" x14ac:dyDescent="0.2">
      <c r="A253" s="8">
        <v>43817</v>
      </c>
    </row>
    <row r="254" spans="1:1" x14ac:dyDescent="0.2">
      <c r="A254" s="8">
        <v>43818</v>
      </c>
    </row>
    <row r="255" spans="1:1" x14ac:dyDescent="0.2">
      <c r="A255" s="8">
        <v>43819</v>
      </c>
    </row>
    <row r="256" spans="1:1" x14ac:dyDescent="0.2">
      <c r="A256" s="8">
        <v>43822</v>
      </c>
    </row>
    <row r="257" spans="1:1" x14ac:dyDescent="0.2">
      <c r="A257" s="8">
        <v>43823</v>
      </c>
    </row>
    <row r="258" spans="1:1" x14ac:dyDescent="0.2">
      <c r="A258" s="8">
        <v>43824</v>
      </c>
    </row>
    <row r="259" spans="1:1" x14ac:dyDescent="0.2">
      <c r="A259" s="8">
        <v>43825</v>
      </c>
    </row>
    <row r="260" spans="1:1" x14ac:dyDescent="0.2">
      <c r="A260" s="8">
        <v>43826</v>
      </c>
    </row>
    <row r="261" spans="1:1" x14ac:dyDescent="0.2">
      <c r="A261" s="8">
        <v>43829</v>
      </c>
    </row>
    <row r="262" spans="1:1" x14ac:dyDescent="0.2">
      <c r="A262" s="8">
        <v>43830</v>
      </c>
    </row>
    <row r="263" spans="1:1" x14ac:dyDescent="0.2">
      <c r="A263" s="8"/>
    </row>
    <row r="264" spans="1:1" x14ac:dyDescent="0.2">
      <c r="A264" s="8"/>
    </row>
    <row r="265" spans="1:1" x14ac:dyDescent="0.2">
      <c r="A265" s="8"/>
    </row>
    <row r="266" spans="1:1" x14ac:dyDescent="0.2">
      <c r="A266" s="8"/>
    </row>
    <row r="267" spans="1:1" x14ac:dyDescent="0.2">
      <c r="A267" s="8"/>
    </row>
    <row r="268" spans="1:1" x14ac:dyDescent="0.2">
      <c r="A268" s="8"/>
    </row>
    <row r="269" spans="1:1" x14ac:dyDescent="0.2">
      <c r="A269" s="8"/>
    </row>
    <row r="270" spans="1:1" x14ac:dyDescent="0.2">
      <c r="A270" s="8"/>
    </row>
    <row r="271" spans="1:1" x14ac:dyDescent="0.2">
      <c r="A271" s="8"/>
    </row>
    <row r="272" spans="1:1" x14ac:dyDescent="0.2">
      <c r="A272" s="8"/>
    </row>
    <row r="273" spans="1:1" x14ac:dyDescent="0.2">
      <c r="A273" s="8"/>
    </row>
    <row r="274" spans="1:1" x14ac:dyDescent="0.2">
      <c r="A274" s="8"/>
    </row>
    <row r="275" spans="1:1" x14ac:dyDescent="0.2">
      <c r="A275" s="8"/>
    </row>
    <row r="276" spans="1:1" x14ac:dyDescent="0.2">
      <c r="A276" s="8"/>
    </row>
    <row r="277" spans="1:1" x14ac:dyDescent="0.2">
      <c r="A277" s="8"/>
    </row>
    <row r="278" spans="1:1" x14ac:dyDescent="0.2">
      <c r="A278" s="8"/>
    </row>
    <row r="279" spans="1:1" x14ac:dyDescent="0.2">
      <c r="A279" s="8"/>
    </row>
    <row r="280" spans="1:1" x14ac:dyDescent="0.2">
      <c r="A280" s="8"/>
    </row>
    <row r="281" spans="1:1" x14ac:dyDescent="0.2">
      <c r="A281" s="8"/>
    </row>
    <row r="282" spans="1:1" x14ac:dyDescent="0.2">
      <c r="A282" s="8"/>
    </row>
    <row r="283" spans="1:1" x14ac:dyDescent="0.2">
      <c r="A283" s="8"/>
    </row>
    <row r="284" spans="1:1" x14ac:dyDescent="0.2">
      <c r="A284" s="8"/>
    </row>
    <row r="285" spans="1:1" x14ac:dyDescent="0.2">
      <c r="A285" s="8"/>
    </row>
    <row r="286" spans="1:1" x14ac:dyDescent="0.2">
      <c r="A286" s="8"/>
    </row>
    <row r="287" spans="1:1" x14ac:dyDescent="0.2">
      <c r="A287" s="8"/>
    </row>
    <row r="288" spans="1:1" x14ac:dyDescent="0.2">
      <c r="A288" s="8"/>
    </row>
    <row r="289" spans="1:1" x14ac:dyDescent="0.2">
      <c r="A289" s="8"/>
    </row>
    <row r="290" spans="1:1" x14ac:dyDescent="0.2">
      <c r="A290" s="8"/>
    </row>
    <row r="291" spans="1:1" x14ac:dyDescent="0.2">
      <c r="A291" s="8"/>
    </row>
    <row r="292" spans="1:1" x14ac:dyDescent="0.2">
      <c r="A292" s="8"/>
    </row>
    <row r="293" spans="1:1" x14ac:dyDescent="0.2">
      <c r="A293" s="8"/>
    </row>
    <row r="294" spans="1:1" x14ac:dyDescent="0.2">
      <c r="A294" s="8"/>
    </row>
    <row r="295" spans="1:1" x14ac:dyDescent="0.2">
      <c r="A295" s="8"/>
    </row>
    <row r="296" spans="1:1" x14ac:dyDescent="0.2">
      <c r="A296" s="8"/>
    </row>
    <row r="297" spans="1:1" x14ac:dyDescent="0.2">
      <c r="A297" s="8"/>
    </row>
    <row r="298" spans="1:1" x14ac:dyDescent="0.2">
      <c r="A298" s="8"/>
    </row>
    <row r="299" spans="1:1" x14ac:dyDescent="0.2">
      <c r="A299" s="8"/>
    </row>
    <row r="300" spans="1:1" x14ac:dyDescent="0.2">
      <c r="A300" s="8"/>
    </row>
    <row r="301" spans="1:1" x14ac:dyDescent="0.2">
      <c r="A301" s="8"/>
    </row>
    <row r="302" spans="1:1" x14ac:dyDescent="0.2">
      <c r="A302" s="8"/>
    </row>
    <row r="303" spans="1:1" x14ac:dyDescent="0.2">
      <c r="A303" s="8"/>
    </row>
    <row r="304" spans="1:1" x14ac:dyDescent="0.2">
      <c r="A304" s="8"/>
    </row>
    <row r="305" spans="1:1" x14ac:dyDescent="0.2">
      <c r="A305" s="8"/>
    </row>
    <row r="306" spans="1:1" x14ac:dyDescent="0.2">
      <c r="A306" s="8"/>
    </row>
    <row r="307" spans="1:1" x14ac:dyDescent="0.2">
      <c r="A307" s="8"/>
    </row>
    <row r="308" spans="1:1" x14ac:dyDescent="0.2">
      <c r="A308" s="8"/>
    </row>
    <row r="309" spans="1:1" x14ac:dyDescent="0.2">
      <c r="A309" s="8"/>
    </row>
    <row r="310" spans="1:1" x14ac:dyDescent="0.2">
      <c r="A310" s="8"/>
    </row>
    <row r="311" spans="1:1" x14ac:dyDescent="0.2">
      <c r="A311" s="8"/>
    </row>
    <row r="312" spans="1:1" x14ac:dyDescent="0.2">
      <c r="A312" s="8"/>
    </row>
    <row r="313" spans="1:1" x14ac:dyDescent="0.2">
      <c r="A313" s="8"/>
    </row>
    <row r="314" spans="1:1" x14ac:dyDescent="0.2">
      <c r="A314" s="8"/>
    </row>
    <row r="315" spans="1:1" x14ac:dyDescent="0.2">
      <c r="A315" s="8"/>
    </row>
    <row r="316" spans="1:1" x14ac:dyDescent="0.2">
      <c r="A316" s="8"/>
    </row>
    <row r="317" spans="1:1" x14ac:dyDescent="0.2">
      <c r="A317" s="8"/>
    </row>
    <row r="318" spans="1:1" x14ac:dyDescent="0.2">
      <c r="A318" s="8"/>
    </row>
    <row r="319" spans="1:1" x14ac:dyDescent="0.2">
      <c r="A319" s="8"/>
    </row>
    <row r="320" spans="1:1" x14ac:dyDescent="0.2">
      <c r="A320" s="8"/>
    </row>
    <row r="321" spans="1:1" x14ac:dyDescent="0.2">
      <c r="A321" s="8"/>
    </row>
    <row r="322" spans="1:1" x14ac:dyDescent="0.2">
      <c r="A322" s="8"/>
    </row>
    <row r="323" spans="1:1" x14ac:dyDescent="0.2">
      <c r="A323" s="8"/>
    </row>
    <row r="324" spans="1:1" x14ac:dyDescent="0.2">
      <c r="A324" s="8"/>
    </row>
    <row r="325" spans="1:1" x14ac:dyDescent="0.2">
      <c r="A325" s="8"/>
    </row>
    <row r="326" spans="1:1" x14ac:dyDescent="0.2">
      <c r="A326" s="8"/>
    </row>
    <row r="327" spans="1:1" x14ac:dyDescent="0.2">
      <c r="A327" s="8"/>
    </row>
    <row r="328" spans="1:1" x14ac:dyDescent="0.2">
      <c r="A328" s="8"/>
    </row>
    <row r="329" spans="1:1" x14ac:dyDescent="0.2">
      <c r="A329" s="8"/>
    </row>
    <row r="330" spans="1:1" x14ac:dyDescent="0.2">
      <c r="A330" s="8"/>
    </row>
    <row r="331" spans="1:1" x14ac:dyDescent="0.2">
      <c r="A331" s="8"/>
    </row>
    <row r="332" spans="1:1" x14ac:dyDescent="0.2">
      <c r="A332" s="8"/>
    </row>
    <row r="333" spans="1:1" x14ac:dyDescent="0.2">
      <c r="A333" s="8"/>
    </row>
    <row r="334" spans="1:1" x14ac:dyDescent="0.2">
      <c r="A334" s="8"/>
    </row>
    <row r="335" spans="1:1" x14ac:dyDescent="0.2">
      <c r="A335" s="8"/>
    </row>
    <row r="336" spans="1:1" x14ac:dyDescent="0.2">
      <c r="A336" s="8"/>
    </row>
    <row r="337" spans="1:1" x14ac:dyDescent="0.2">
      <c r="A337" s="8"/>
    </row>
    <row r="338" spans="1:1" x14ac:dyDescent="0.2">
      <c r="A338" s="8"/>
    </row>
    <row r="339" spans="1:1" x14ac:dyDescent="0.2">
      <c r="A339" s="8"/>
    </row>
    <row r="340" spans="1:1" x14ac:dyDescent="0.2">
      <c r="A340" s="8"/>
    </row>
    <row r="341" spans="1:1" x14ac:dyDescent="0.2">
      <c r="A341" s="8"/>
    </row>
    <row r="342" spans="1:1" x14ac:dyDescent="0.2">
      <c r="A342" s="8"/>
    </row>
    <row r="343" spans="1:1" x14ac:dyDescent="0.2">
      <c r="A343" s="8"/>
    </row>
    <row r="344" spans="1:1" x14ac:dyDescent="0.2">
      <c r="A344" s="8"/>
    </row>
    <row r="345" spans="1:1" x14ac:dyDescent="0.2">
      <c r="A345" s="8"/>
    </row>
    <row r="346" spans="1:1" x14ac:dyDescent="0.2">
      <c r="A346" s="8"/>
    </row>
    <row r="347" spans="1:1" x14ac:dyDescent="0.2">
      <c r="A347" s="8"/>
    </row>
    <row r="348" spans="1:1" x14ac:dyDescent="0.2">
      <c r="A348" s="8"/>
    </row>
    <row r="349" spans="1:1" x14ac:dyDescent="0.2">
      <c r="A349" s="8"/>
    </row>
    <row r="350" spans="1:1" x14ac:dyDescent="0.2">
      <c r="A350" s="8"/>
    </row>
    <row r="351" spans="1:1" x14ac:dyDescent="0.2">
      <c r="A351" s="8"/>
    </row>
    <row r="352" spans="1:1" x14ac:dyDescent="0.2">
      <c r="A352" s="8"/>
    </row>
    <row r="353" spans="1:1" x14ac:dyDescent="0.2">
      <c r="A353" s="8"/>
    </row>
    <row r="354" spans="1:1" x14ac:dyDescent="0.2">
      <c r="A354" s="8"/>
    </row>
    <row r="355" spans="1:1" x14ac:dyDescent="0.2">
      <c r="A355" s="8"/>
    </row>
    <row r="356" spans="1:1" x14ac:dyDescent="0.2">
      <c r="A356" s="8"/>
    </row>
    <row r="357" spans="1:1" x14ac:dyDescent="0.2">
      <c r="A357" s="8"/>
    </row>
    <row r="358" spans="1:1" x14ac:dyDescent="0.2">
      <c r="A358" s="8"/>
    </row>
    <row r="359" spans="1:1" x14ac:dyDescent="0.2">
      <c r="A359" s="8"/>
    </row>
    <row r="360" spans="1:1" x14ac:dyDescent="0.2">
      <c r="A360" s="8"/>
    </row>
    <row r="361" spans="1:1" x14ac:dyDescent="0.2">
      <c r="A361" s="8"/>
    </row>
    <row r="362" spans="1:1" x14ac:dyDescent="0.2">
      <c r="A362" s="8"/>
    </row>
    <row r="363" spans="1:1" x14ac:dyDescent="0.2">
      <c r="A363" s="8"/>
    </row>
    <row r="364" spans="1:1" x14ac:dyDescent="0.2">
      <c r="A364" s="8"/>
    </row>
    <row r="365" spans="1:1" x14ac:dyDescent="0.2">
      <c r="A365" s="8"/>
    </row>
    <row r="366" spans="1:1" x14ac:dyDescent="0.2">
      <c r="A366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STOCKS</vt:lpstr>
      <vt:lpstr>Appro</vt:lpstr>
      <vt:lpstr>Consommation</vt:lpstr>
      <vt:lpstr>Feuil3</vt:lpstr>
      <vt:lpstr>date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Baron, Sophie</dc:creator>
  <cp:lastModifiedBy>GRANSARD Cyrille</cp:lastModifiedBy>
  <dcterms:created xsi:type="dcterms:W3CDTF">2019-01-31T13:01:27Z</dcterms:created>
  <dcterms:modified xsi:type="dcterms:W3CDTF">2019-02-15T16:29:40Z</dcterms:modified>
</cp:coreProperties>
</file>