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600" yWindow="660" windowWidth="28040" windowHeight="11740"/>
  </bookViews>
  <sheets>
    <sheet name="Feuil4" sheetId="4" r:id="rId1"/>
    <sheet name="Feuil1" sheetId="1" r:id="rId2"/>
    <sheet name="Feuil2" sheetId="2" r:id="rId3"/>
    <sheet name="Feuil3" sheetId="3" r:id="rId4"/>
  </sheets>
  <definedNames>
    <definedName name="_xlnm._FilterDatabase" localSheetId="1" hidden="1">Feuil1!$A$1:$G$78</definedName>
  </definedNames>
  <calcPr calcId="145621"/>
  <pivotCaches>
    <pivotCache cacheId="14" r:id="rId5"/>
  </pivotCaches>
</workbook>
</file>

<file path=xl/calcChain.xml><?xml version="1.0" encoding="utf-8"?>
<calcChain xmlns="http://schemas.openxmlformats.org/spreadsheetml/2006/main">
  <c r="E5" i="4" l="1" a="1"/>
  <c r="E5" i="4" s="1"/>
  <c r="E6" i="4" a="1"/>
  <c r="E6" i="4" s="1"/>
  <c r="E7" i="4" a="1"/>
  <c r="E7" i="4" s="1"/>
  <c r="E8" i="4" a="1"/>
  <c r="E8" i="4" s="1"/>
  <c r="E9" i="4" a="1"/>
  <c r="E9" i="4" s="1"/>
  <c r="E10" i="4" a="1"/>
  <c r="E10" i="4" s="1"/>
  <c r="E11" i="4" a="1"/>
  <c r="E11" i="4" s="1"/>
  <c r="E12" i="4" a="1"/>
  <c r="E12" i="4" s="1"/>
  <c r="E13" i="4" a="1"/>
  <c r="E13" i="4" s="1"/>
  <c r="E14" i="4" a="1"/>
  <c r="E14" i="4" s="1"/>
  <c r="E15" i="4" a="1"/>
  <c r="E15" i="4" s="1"/>
  <c r="E16" i="4" a="1"/>
  <c r="E16" i="4" s="1"/>
  <c r="E17" i="4" a="1"/>
  <c r="E17" i="4" s="1"/>
  <c r="E18" i="4" a="1"/>
  <c r="E18" i="4" s="1"/>
  <c r="E19" i="4" a="1"/>
  <c r="E19" i="4" s="1"/>
  <c r="E20" i="4" a="1"/>
  <c r="E20" i="4" s="1"/>
  <c r="E21" i="4" a="1"/>
  <c r="E21" i="4" s="1"/>
  <c r="E22" i="4" a="1"/>
  <c r="E22" i="4" s="1"/>
  <c r="E23" i="4" a="1"/>
  <c r="E23" i="4" s="1"/>
  <c r="E24" i="4" a="1"/>
  <c r="E24" i="4" s="1"/>
  <c r="E25" i="4" a="1"/>
  <c r="E25" i="4" s="1"/>
  <c r="E26" i="4" a="1"/>
  <c r="E26" i="4" s="1"/>
  <c r="E27" i="4" a="1"/>
  <c r="E27" i="4" s="1"/>
  <c r="E28" i="4" a="1"/>
  <c r="E28" i="4" s="1"/>
  <c r="E29" i="4" a="1"/>
  <c r="E29" i="4" s="1"/>
  <c r="E30" i="4" a="1"/>
  <c r="E30" i="4" s="1"/>
  <c r="E31" i="4" a="1"/>
  <c r="E31" i="4" s="1"/>
  <c r="E32" i="4" a="1"/>
  <c r="E32" i="4" s="1"/>
  <c r="E33" i="4" a="1"/>
  <c r="E33" i="4" s="1"/>
  <c r="E34" i="4" a="1"/>
  <c r="E34" i="4" s="1"/>
  <c r="E35" i="4" a="1"/>
  <c r="E35" i="4" s="1"/>
  <c r="E36" i="4" a="1"/>
  <c r="E36" i="4" s="1"/>
  <c r="E37" i="4" a="1"/>
  <c r="E37" i="4" s="1"/>
  <c r="E38" i="4" a="1"/>
  <c r="E38" i="4" s="1"/>
  <c r="E39" i="4" a="1"/>
  <c r="E39" i="4" s="1"/>
  <c r="E40" i="4" a="1"/>
  <c r="E40" i="4" s="1"/>
  <c r="E41" i="4" a="1"/>
  <c r="E41" i="4" s="1"/>
  <c r="E42" i="4" a="1"/>
  <c r="E42" i="4" s="1"/>
  <c r="E43" i="4" a="1"/>
  <c r="E43" i="4" s="1"/>
  <c r="E44" i="4" a="1"/>
  <c r="E44" i="4" s="1"/>
  <c r="E45" i="4" a="1"/>
  <c r="E45" i="4" s="1"/>
  <c r="E46" i="4" a="1"/>
  <c r="E46" i="4" s="1"/>
  <c r="E47" i="4" a="1"/>
  <c r="E47" i="4" s="1"/>
  <c r="E48" i="4" a="1"/>
  <c r="E48" i="4" s="1"/>
  <c r="E49" i="4" a="1"/>
  <c r="E49" i="4" s="1"/>
  <c r="E50" i="4" a="1"/>
  <c r="E50" i="4" s="1"/>
  <c r="E51" i="4" a="1"/>
  <c r="E51" i="4" s="1"/>
  <c r="E52" i="4" a="1"/>
  <c r="E52" i="4" s="1"/>
  <c r="E53" i="4" a="1"/>
  <c r="E53" i="4" s="1"/>
  <c r="E4" i="4" a="1"/>
  <c r="E4" i="4" s="1"/>
  <c r="D5" i="4" a="1"/>
  <c r="D5" i="4" s="1"/>
  <c r="D6" i="4" a="1"/>
  <c r="D6" i="4" s="1"/>
  <c r="D7" i="4" a="1"/>
  <c r="D7" i="4" s="1"/>
  <c r="D8" i="4" a="1"/>
  <c r="D8" i="4" s="1"/>
  <c r="D9" i="4" a="1"/>
  <c r="D9" i="4" s="1"/>
  <c r="D10" i="4" a="1"/>
  <c r="D10" i="4" s="1"/>
  <c r="D11" i="4" a="1"/>
  <c r="D11" i="4" s="1"/>
  <c r="D12" i="4" a="1"/>
  <c r="D12" i="4" s="1"/>
  <c r="D13" i="4" a="1"/>
  <c r="D13" i="4" s="1"/>
  <c r="D14" i="4" a="1"/>
  <c r="D14" i="4" s="1"/>
  <c r="D15" i="4" a="1"/>
  <c r="D15" i="4" s="1"/>
  <c r="D16" i="4" a="1"/>
  <c r="D16" i="4" s="1"/>
  <c r="D17" i="4" a="1"/>
  <c r="D17" i="4" s="1"/>
  <c r="D18" i="4" a="1"/>
  <c r="D18" i="4" s="1"/>
  <c r="D19" i="4" a="1"/>
  <c r="D19" i="4" s="1"/>
  <c r="D20" i="4" a="1"/>
  <c r="D20" i="4" s="1"/>
  <c r="D21" i="4" a="1"/>
  <c r="D21" i="4" s="1"/>
  <c r="D22" i="4" a="1"/>
  <c r="D22" i="4" s="1"/>
  <c r="D23" i="4" a="1"/>
  <c r="D23" i="4" s="1"/>
  <c r="D24" i="4" a="1"/>
  <c r="D24" i="4" s="1"/>
  <c r="D25" i="4" a="1"/>
  <c r="D25" i="4" s="1"/>
  <c r="D26" i="4" a="1"/>
  <c r="D26" i="4" s="1"/>
  <c r="D27" i="4" a="1"/>
  <c r="D27" i="4" s="1"/>
  <c r="D28" i="4" a="1"/>
  <c r="D28" i="4" s="1"/>
  <c r="D29" i="4" a="1"/>
  <c r="D29" i="4" s="1"/>
  <c r="D30" i="4" a="1"/>
  <c r="D30" i="4" s="1"/>
  <c r="D31" i="4" a="1"/>
  <c r="D31" i="4" s="1"/>
  <c r="D32" i="4" a="1"/>
  <c r="D32" i="4" s="1"/>
  <c r="D33" i="4" a="1"/>
  <c r="D33" i="4" s="1"/>
  <c r="D34" i="4" a="1"/>
  <c r="D34" i="4" s="1"/>
  <c r="D35" i="4" a="1"/>
  <c r="D35" i="4" s="1"/>
  <c r="D36" i="4" a="1"/>
  <c r="D36" i="4" s="1"/>
  <c r="D37" i="4" a="1"/>
  <c r="D37" i="4" s="1"/>
  <c r="D38" i="4" a="1"/>
  <c r="D38" i="4" s="1"/>
  <c r="D39" i="4" a="1"/>
  <c r="D39" i="4" s="1"/>
  <c r="D40" i="4" a="1"/>
  <c r="D40" i="4" s="1"/>
  <c r="D41" i="4" a="1"/>
  <c r="D41" i="4" s="1"/>
  <c r="D42" i="4" a="1"/>
  <c r="D42" i="4" s="1"/>
  <c r="D43" i="4" a="1"/>
  <c r="D43" i="4" s="1"/>
  <c r="D44" i="4" a="1"/>
  <c r="D44" i="4" s="1"/>
  <c r="D45" i="4" a="1"/>
  <c r="D45" i="4" s="1"/>
  <c r="D46" i="4" a="1"/>
  <c r="D46" i="4" s="1"/>
  <c r="D47" i="4" a="1"/>
  <c r="D47" i="4" s="1"/>
  <c r="D48" i="4" a="1"/>
  <c r="D48" i="4" s="1"/>
  <c r="D49" i="4" a="1"/>
  <c r="D49" i="4" s="1"/>
  <c r="D50" i="4" a="1"/>
  <c r="D50" i="4" s="1"/>
  <c r="D51" i="4" a="1"/>
  <c r="D51" i="4" s="1"/>
  <c r="D52" i="4" a="1"/>
  <c r="D52" i="4" s="1"/>
  <c r="D53" i="4" a="1"/>
  <c r="D53" i="4" s="1"/>
  <c r="D4" i="4" a="1"/>
  <c r="D4" i="4" s="1"/>
  <c r="D2" i="4" l="1"/>
  <c r="E2" i="4"/>
  <c r="F48" i="4" s="1"/>
  <c r="G48" i="4" s="1"/>
  <c r="E80" i="1"/>
  <c r="F13" i="4" l="1"/>
  <c r="G13" i="4" s="1"/>
  <c r="F45" i="4"/>
  <c r="G45" i="4" s="1"/>
  <c r="F10" i="4"/>
  <c r="G10" i="4" s="1"/>
  <c r="F42" i="4"/>
  <c r="G42" i="4" s="1"/>
  <c r="F35" i="4"/>
  <c r="G35" i="4" s="1"/>
  <c r="F33" i="4"/>
  <c r="G33" i="4" s="1"/>
  <c r="F14" i="4"/>
  <c r="G14" i="4" s="1"/>
  <c r="F30" i="4"/>
  <c r="G30" i="4" s="1"/>
  <c r="F46" i="4"/>
  <c r="G46" i="4" s="1"/>
  <c r="F7" i="4"/>
  <c r="G7" i="4" s="1"/>
  <c r="F23" i="4"/>
  <c r="G23" i="4" s="1"/>
  <c r="F39" i="4"/>
  <c r="G39" i="4" s="1"/>
  <c r="F8" i="4"/>
  <c r="G8" i="4" s="1"/>
  <c r="F24" i="4"/>
  <c r="G24" i="4" s="1"/>
  <c r="F40" i="4"/>
  <c r="G40" i="4" s="1"/>
  <c r="F5" i="4"/>
  <c r="G5" i="4" s="1"/>
  <c r="F21" i="4"/>
  <c r="G21" i="4" s="1"/>
  <c r="F37" i="4"/>
  <c r="G37" i="4" s="1"/>
  <c r="F53" i="4"/>
  <c r="G53" i="4" s="1"/>
  <c r="F18" i="4"/>
  <c r="G18" i="4" s="1"/>
  <c r="F34" i="4"/>
  <c r="G34" i="4" s="1"/>
  <c r="F50" i="4"/>
  <c r="G50" i="4" s="1"/>
  <c r="F11" i="4"/>
  <c r="G11" i="4" s="1"/>
  <c r="F27" i="4"/>
  <c r="G27" i="4" s="1"/>
  <c r="F43" i="4"/>
  <c r="G43" i="4" s="1"/>
  <c r="F12" i="4"/>
  <c r="G12" i="4" s="1"/>
  <c r="F28" i="4"/>
  <c r="G28" i="4" s="1"/>
  <c r="F44" i="4"/>
  <c r="G44" i="4" s="1"/>
  <c r="F29" i="4"/>
  <c r="G29" i="4" s="1"/>
  <c r="F26" i="4"/>
  <c r="G26" i="4" s="1"/>
  <c r="F19" i="4"/>
  <c r="G19" i="4" s="1"/>
  <c r="F51" i="4"/>
  <c r="G51" i="4" s="1"/>
  <c r="F20" i="4"/>
  <c r="G20" i="4" s="1"/>
  <c r="F36" i="4"/>
  <c r="G36" i="4" s="1"/>
  <c r="F52" i="4"/>
  <c r="G52" i="4" s="1"/>
  <c r="F17" i="4"/>
  <c r="G17" i="4" s="1"/>
  <c r="F49" i="4"/>
  <c r="G49" i="4" s="1"/>
  <c r="F9" i="4"/>
  <c r="G9" i="4" s="1"/>
  <c r="F25" i="4"/>
  <c r="G25" i="4" s="1"/>
  <c r="F41" i="4"/>
  <c r="G41" i="4" s="1"/>
  <c r="F6" i="4"/>
  <c r="G6" i="4" s="1"/>
  <c r="F22" i="4"/>
  <c r="G22" i="4" s="1"/>
  <c r="F38" i="4"/>
  <c r="G38" i="4" s="1"/>
  <c r="F4" i="4"/>
  <c r="F15" i="4"/>
  <c r="G15" i="4" s="1"/>
  <c r="F31" i="4"/>
  <c r="G31" i="4" s="1"/>
  <c r="F47" i="4"/>
  <c r="G47" i="4" s="1"/>
  <c r="F16" i="4"/>
  <c r="G16" i="4" s="1"/>
  <c r="F32" i="4"/>
  <c r="G32" i="4" s="1"/>
  <c r="E81" i="1"/>
  <c r="F2" i="4" l="1"/>
  <c r="G4" i="4"/>
  <c r="G2" i="4"/>
</calcChain>
</file>

<file path=xl/sharedStrings.xml><?xml version="1.0" encoding="utf-8"?>
<sst xmlns="http://schemas.openxmlformats.org/spreadsheetml/2006/main" count="221" uniqueCount="67">
  <si>
    <t>Date d'échéance</t>
  </si>
  <si>
    <t>N° facture</t>
  </si>
  <si>
    <t>Date comptable</t>
  </si>
  <si>
    <t>Débit en DO</t>
  </si>
  <si>
    <t>Crédit en DO</t>
  </si>
  <si>
    <t>Libellé</t>
  </si>
  <si>
    <t>Ident. lettrage</t>
  </si>
  <si>
    <t>082526</t>
  </si>
  <si>
    <t>Moyenne 082526</t>
  </si>
  <si>
    <t>083055</t>
  </si>
  <si>
    <t>Moyenne 083055</t>
  </si>
  <si>
    <t>084236</t>
  </si>
  <si>
    <t>Moyenne 084236</t>
  </si>
  <si>
    <t>084618</t>
  </si>
  <si>
    <t>Moyenne 084618</t>
  </si>
  <si>
    <t>084901</t>
  </si>
  <si>
    <t>Moyenne 084901</t>
  </si>
  <si>
    <t>085238</t>
  </si>
  <si>
    <t>Moyenne 085238</t>
  </si>
  <si>
    <t>085519</t>
  </si>
  <si>
    <t>Moyenne 085519</t>
  </si>
  <si>
    <t>085926</t>
  </si>
  <si>
    <t>Moyenne 085926</t>
  </si>
  <si>
    <t>085938</t>
  </si>
  <si>
    <t>Moyenne 085938</t>
  </si>
  <si>
    <t>090234</t>
  </si>
  <si>
    <t>Moyenne 090234</t>
  </si>
  <si>
    <t>090354</t>
  </si>
  <si>
    <t>Moyenne 090354</t>
  </si>
  <si>
    <t>090549</t>
  </si>
  <si>
    <t>Moyenne 090549</t>
  </si>
  <si>
    <t>090551</t>
  </si>
  <si>
    <t>Moyenne 090551</t>
  </si>
  <si>
    <t>091144</t>
  </si>
  <si>
    <t>Moyenne 091144</t>
  </si>
  <si>
    <t>091358</t>
  </si>
  <si>
    <t>Moyenne 091358</t>
  </si>
  <si>
    <t>091503</t>
  </si>
  <si>
    <t>Moyenne 091503</t>
  </si>
  <si>
    <t>091509</t>
  </si>
  <si>
    <t>Moyenne 091509</t>
  </si>
  <si>
    <t>091935</t>
  </si>
  <si>
    <t>Moyenne 091935</t>
  </si>
  <si>
    <t>093430</t>
  </si>
  <si>
    <t>Moyenne 093430</t>
  </si>
  <si>
    <t>095851</t>
  </si>
  <si>
    <t>Moyenne 095851</t>
  </si>
  <si>
    <t>100255</t>
  </si>
  <si>
    <t>Moyenne 100255</t>
  </si>
  <si>
    <t>110043</t>
  </si>
  <si>
    <t>Moyenne 110043</t>
  </si>
  <si>
    <t>120746</t>
  </si>
  <si>
    <t>Moyenne 120746</t>
  </si>
  <si>
    <t>Moyenne</t>
  </si>
  <si>
    <t>Facture Client</t>
  </si>
  <si>
    <t>VIR CLIENT A</t>
  </si>
  <si>
    <t>24 à 27</t>
  </si>
  <si>
    <t>4 à 5</t>
  </si>
  <si>
    <t>délai</t>
  </si>
  <si>
    <t>Étiquettes de lignes</t>
  </si>
  <si>
    <t>(vide)</t>
  </si>
  <si>
    <t>Total général</t>
  </si>
  <si>
    <t>somme facture</t>
  </si>
  <si>
    <t>somme</t>
  </si>
  <si>
    <t>part</t>
  </si>
  <si>
    <t>délai pondéré</t>
  </si>
  <si>
    <t>moyenne pondérée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</si>
</sst>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\ _€_-;\-* #,##0.00\ _€_-;_-* &quot;-&quot;??\ _€_-;_-@_-"/>
    <numFmt numFmtId="170" formatCode="0.000"/>
    <numFmt numFmtId="176" formatCode="#,##0\ &quot;€&quot;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5">
    <xf numFmtId="0" fontId="0" fillId="0" borderId="0" xfId="0"/>
    <xf numFmtId="43" fontId="0" fillId="0" borderId="0" xfId="1" applyFont="1"/>
    <xf numFmtId="14" fontId="0" fillId="0" borderId="0" xfId="0" applyNumberFormat="1"/>
    <xf numFmtId="0" fontId="2" fillId="0" borderId="0" xfId="0" applyFont="1"/>
    <xf numFmtId="1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170" fontId="2" fillId="2" borderId="1" xfId="0" applyNumberFormat="1" applyFont="1" applyFill="1" applyBorder="1" applyAlignment="1">
      <alignment horizontal="center"/>
    </xf>
    <xf numFmtId="2" fontId="0" fillId="0" borderId="0" xfId="0" applyNumberFormat="1" applyAlignment="1">
      <alignment horizontal="center"/>
    </xf>
    <xf numFmtId="176" fontId="0" fillId="0" borderId="0" xfId="0" applyNumberFormat="1" applyAlignment="1">
      <alignment horizontal="center"/>
    </xf>
    <xf numFmtId="176" fontId="2" fillId="0" borderId="0" xfId="0" applyNumberFormat="1" applyFont="1" applyAlignment="1">
      <alignment horizontal="center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9" fontId="0" fillId="0" borderId="0" xfId="2" applyFont="1" applyAlignment="1">
      <alignment horizontal="center"/>
    </xf>
    <xf numFmtId="9" fontId="2" fillId="0" borderId="0" xfId="2" applyFont="1" applyAlignment="1">
      <alignment horizontal="center"/>
    </xf>
  </cellXfs>
  <cellStyles count="3">
    <cellStyle name="Milliers" xfId="1" builtinId="3"/>
    <cellStyle name="Normal" xfId="0" builtinId="0"/>
    <cellStyle name="Pourcentage" xfId="2" builtinId="5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GRANSARD Cyrille" refreshedDate="43705.648259837966" createdVersion="4" refreshedVersion="4" minRefreshableVersion="3" recordCount="82">
  <cacheSource type="worksheet">
    <worksheetSource ref="G1:G1048576" sheet="Feuil1"/>
  </cacheSource>
  <cacheFields count="1">
    <cacheField name="Ident. lettrage" numFmtId="0">
      <sharedItems containsBlank="1" count="48">
        <s v="082526"/>
        <s v="Moyenne 082526"/>
        <s v="083055"/>
        <s v="Moyenne 083055"/>
        <s v="084236"/>
        <s v="Moyenne 084236"/>
        <s v="084618"/>
        <s v="Moyenne 084618"/>
        <s v="084901"/>
        <s v="Moyenne 084901"/>
        <s v="085238"/>
        <s v="Moyenne 085238"/>
        <s v="085519"/>
        <s v="Moyenne 085519"/>
        <s v="085926"/>
        <s v="Moyenne 085926"/>
        <s v="085938"/>
        <s v="Moyenne 085938"/>
        <s v="090234"/>
        <s v="Moyenne 090234"/>
        <s v="090354"/>
        <s v="Moyenne 090354"/>
        <s v="090549"/>
        <s v="Moyenne 090549"/>
        <s v="090551"/>
        <s v="Moyenne 090551"/>
        <s v="091144"/>
        <s v="Moyenne 091144"/>
        <s v="091358"/>
        <s v="Moyenne 091358"/>
        <s v="091503"/>
        <s v="Moyenne 091503"/>
        <s v="091509"/>
        <s v="Moyenne 091509"/>
        <s v="091935"/>
        <s v="Moyenne 091935"/>
        <s v="093430"/>
        <s v="Moyenne 093430"/>
        <s v="095851"/>
        <s v="Moyenne 095851"/>
        <s v="100255"/>
        <s v="Moyenne 100255"/>
        <s v="110043"/>
        <s v="Moyenne 110043"/>
        <s v="120746"/>
        <s v="Moyenne 120746"/>
        <m/>
        <s v="Moyenne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82">
  <r>
    <x v="0"/>
  </r>
  <r>
    <x v="0"/>
  </r>
  <r>
    <x v="1"/>
  </r>
  <r>
    <x v="2"/>
  </r>
  <r>
    <x v="2"/>
  </r>
  <r>
    <x v="2"/>
  </r>
  <r>
    <x v="3"/>
  </r>
  <r>
    <x v="4"/>
  </r>
  <r>
    <x v="4"/>
  </r>
  <r>
    <x v="5"/>
  </r>
  <r>
    <x v="6"/>
  </r>
  <r>
    <x v="6"/>
  </r>
  <r>
    <x v="7"/>
  </r>
  <r>
    <x v="8"/>
  </r>
  <r>
    <x v="8"/>
  </r>
  <r>
    <x v="9"/>
  </r>
  <r>
    <x v="10"/>
  </r>
  <r>
    <x v="10"/>
  </r>
  <r>
    <x v="11"/>
  </r>
  <r>
    <x v="12"/>
  </r>
  <r>
    <x v="12"/>
  </r>
  <r>
    <x v="13"/>
  </r>
  <r>
    <x v="14"/>
  </r>
  <r>
    <x v="14"/>
  </r>
  <r>
    <x v="15"/>
  </r>
  <r>
    <x v="16"/>
  </r>
  <r>
    <x v="16"/>
  </r>
  <r>
    <x v="17"/>
  </r>
  <r>
    <x v="18"/>
  </r>
  <r>
    <x v="18"/>
  </r>
  <r>
    <x v="19"/>
  </r>
  <r>
    <x v="20"/>
  </r>
  <r>
    <x v="20"/>
  </r>
  <r>
    <x v="21"/>
  </r>
  <r>
    <x v="22"/>
  </r>
  <r>
    <x v="22"/>
  </r>
  <r>
    <x v="23"/>
  </r>
  <r>
    <x v="24"/>
  </r>
  <r>
    <x v="24"/>
  </r>
  <r>
    <x v="24"/>
  </r>
  <r>
    <x v="25"/>
  </r>
  <r>
    <x v="26"/>
  </r>
  <r>
    <x v="26"/>
  </r>
  <r>
    <x v="27"/>
  </r>
  <r>
    <x v="28"/>
  </r>
  <r>
    <x v="28"/>
  </r>
  <r>
    <x v="28"/>
  </r>
  <r>
    <x v="29"/>
  </r>
  <r>
    <x v="30"/>
  </r>
  <r>
    <x v="30"/>
  </r>
  <r>
    <x v="31"/>
  </r>
  <r>
    <x v="32"/>
  </r>
  <r>
    <x v="32"/>
  </r>
  <r>
    <x v="33"/>
  </r>
  <r>
    <x v="34"/>
  </r>
  <r>
    <x v="34"/>
  </r>
  <r>
    <x v="34"/>
  </r>
  <r>
    <x v="35"/>
  </r>
  <r>
    <x v="36"/>
  </r>
  <r>
    <x v="36"/>
  </r>
  <r>
    <x v="37"/>
  </r>
  <r>
    <x v="38"/>
  </r>
  <r>
    <x v="38"/>
  </r>
  <r>
    <x v="38"/>
  </r>
  <r>
    <x v="38"/>
  </r>
  <r>
    <x v="38"/>
  </r>
  <r>
    <x v="39"/>
  </r>
  <r>
    <x v="40"/>
  </r>
  <r>
    <x v="40"/>
  </r>
  <r>
    <x v="41"/>
  </r>
  <r>
    <x v="42"/>
  </r>
  <r>
    <x v="42"/>
  </r>
  <r>
    <x v="43"/>
  </r>
  <r>
    <x v="44"/>
  </r>
  <r>
    <x v="44"/>
  </r>
  <r>
    <x v="45"/>
  </r>
  <r>
    <x v="46"/>
  </r>
  <r>
    <x v="46"/>
  </r>
  <r>
    <x v="46"/>
  </r>
  <r>
    <x v="46"/>
  </r>
  <r>
    <x v="47"/>
  </r>
  <r>
    <x v="46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14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A4:A53" firstHeaderRow="1" firstDataRow="1" firstDataCol="1"/>
  <pivotFields count="1">
    <pivotField axis="axisRow" showAll="0">
      <items count="49">
        <item x="0"/>
        <item x="2"/>
        <item x="4"/>
        <item x="6"/>
        <item x="8"/>
        <item x="10"/>
        <item x="12"/>
        <item x="14"/>
        <item x="16"/>
        <item x="18"/>
        <item x="20"/>
        <item x="22"/>
        <item x="24"/>
        <item x="26"/>
        <item x="28"/>
        <item x="30"/>
        <item x="32"/>
        <item x="34"/>
        <item x="36"/>
        <item x="38"/>
        <item x="40"/>
        <item x="42"/>
        <item x="44"/>
        <item x="47"/>
        <item x="1"/>
        <item x="3"/>
        <item x="5"/>
        <item x="7"/>
        <item x="9"/>
        <item x="11"/>
        <item x="13"/>
        <item x="15"/>
        <item x="17"/>
        <item x="19"/>
        <item x="21"/>
        <item x="23"/>
        <item x="25"/>
        <item x="27"/>
        <item x="29"/>
        <item x="31"/>
        <item x="33"/>
        <item x="35"/>
        <item x="37"/>
        <item x="39"/>
        <item x="41"/>
        <item x="43"/>
        <item x="45"/>
        <item x="46"/>
        <item t="default"/>
      </items>
    </pivotField>
  </pivotFields>
  <rowFields count="1">
    <field x="0"/>
  </rowFields>
  <rowItems count="49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 t="grand">
      <x/>
    </i>
  </rowItems>
  <colItems count="1">
    <i/>
  </colItem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3"/>
  <sheetViews>
    <sheetView tabSelected="1" workbookViewId="0">
      <selection activeCell="J11" sqref="J11"/>
    </sheetView>
  </sheetViews>
  <sheetFormatPr baseColWidth="10" defaultRowHeight="14.5" x14ac:dyDescent="0.35"/>
  <cols>
    <col min="1" max="1" width="19.54296875" bestFit="1" customWidth="1"/>
    <col min="2" max="2" width="15.36328125" customWidth="1"/>
    <col min="4" max="4" width="10.90625" style="11"/>
    <col min="5" max="5" width="16.36328125" style="9" customWidth="1"/>
    <col min="6" max="6" width="10.90625" style="11"/>
    <col min="7" max="7" width="12.26953125" bestFit="1" customWidth="1"/>
  </cols>
  <sheetData>
    <row r="1" spans="1:7" ht="15" thickBot="1" x14ac:dyDescent="0.4">
      <c r="D1" s="11" t="s">
        <v>63</v>
      </c>
      <c r="G1" t="s">
        <v>66</v>
      </c>
    </row>
    <row r="2" spans="1:7" ht="15" thickBot="1" x14ac:dyDescent="0.4">
      <c r="D2" s="12">
        <f>SUM(D4:D51)</f>
        <v>121</v>
      </c>
      <c r="E2" s="10">
        <f>SUM(E4:E51)</f>
        <v>2979238.6599999992</v>
      </c>
      <c r="F2" s="14">
        <f t="shared" ref="F2:G2" si="0">SUM(F4:F51)</f>
        <v>1.0000000000000002</v>
      </c>
      <c r="G2" s="7">
        <f t="shared" si="0"/>
        <v>5.5826050538697052</v>
      </c>
    </row>
    <row r="3" spans="1:7" x14ac:dyDescent="0.35">
      <c r="D3" s="11" t="s">
        <v>58</v>
      </c>
      <c r="E3" s="9" t="s">
        <v>62</v>
      </c>
      <c r="F3" s="11" t="s">
        <v>64</v>
      </c>
      <c r="G3" t="s">
        <v>65</v>
      </c>
    </row>
    <row r="4" spans="1:7" x14ac:dyDescent="0.35">
      <c r="A4" s="5" t="s">
        <v>59</v>
      </c>
      <c r="B4" t="s">
        <v>55</v>
      </c>
      <c r="C4" t="s">
        <v>7</v>
      </c>
      <c r="D4" s="11">
        <f t="array" ref="D4">IFERROR(INDEX(Feuil1!$A$1:$A$1000,MATCH(Feuil4!$B$4&amp;Feuil4!C4,Feuil1!$F$1:$F$1000&amp;Feuil1!$G$1:$G$1000,0))-INDEX(Feuil1!$A$1:$A$1000,MATCH(Feuil4!$B$5&amp;Feuil4!C4,Feuil1!$F$1:$F$1000&amp;Feuil1!$G$1:$G$1000,0)),"")</f>
        <v>3</v>
      </c>
      <c r="E4" s="9">
        <f t="array" ref="E4">IFERROR(INDEX(Feuil1!$E$1:$E$1000,MATCH(Feuil4!C4&amp;$B$4,Feuil1!$G$1:$G$1000&amp;Feuil1!$F$1:$F$1000,0)),"")</f>
        <v>176984.43</v>
      </c>
      <c r="F4" s="13">
        <f>IFERROR(E4/$E$2,"")</f>
        <v>5.9405925539379262E-2</v>
      </c>
      <c r="G4" s="8">
        <f>IFERROR(D4*F4,"")</f>
        <v>0.17821777661813779</v>
      </c>
    </row>
    <row r="5" spans="1:7" x14ac:dyDescent="0.35">
      <c r="A5" s="6" t="s">
        <v>7</v>
      </c>
      <c r="B5" t="s">
        <v>54</v>
      </c>
      <c r="C5" t="s">
        <v>9</v>
      </c>
      <c r="D5" s="11">
        <f t="array" ref="D5">IFERROR(INDEX(Feuil1!$A$1:$A$1000,MATCH(Feuil4!$B$4&amp;Feuil4!C5,Feuil1!$F$1:$F$1000&amp;Feuil1!$G$1:$G$1000,0))-INDEX(Feuil1!$A$1:$A$1000,MATCH(Feuil4!$B$5&amp;Feuil4!C5,Feuil1!$F$1:$F$1000&amp;Feuil1!$G$1:$G$1000,0)),"")</f>
        <v>2</v>
      </c>
      <c r="E5" s="9">
        <f t="array" ref="E5">IFERROR(INDEX(Feuil1!$E$1:$E$1000,MATCH(Feuil4!C5&amp;$B$4,Feuil1!$G$1:$G$1000&amp;Feuil1!$F$1:$F$1000,0)),"")</f>
        <v>183585.36</v>
      </c>
      <c r="F5" s="13">
        <f t="shared" ref="F5:F53" si="1">IFERROR(E5/$E$2,"")</f>
        <v>6.1621568780260136E-2</v>
      </c>
      <c r="G5" s="8">
        <f t="shared" ref="G5:G53" si="2">IFERROR(D5*F5,"")</f>
        <v>0.12324313756052027</v>
      </c>
    </row>
    <row r="6" spans="1:7" x14ac:dyDescent="0.35">
      <c r="A6" s="6" t="s">
        <v>9</v>
      </c>
      <c r="C6" t="s">
        <v>11</v>
      </c>
      <c r="D6" s="11">
        <f t="array" ref="D6">IFERROR(INDEX(Feuil1!$A$1:$A$1000,MATCH(Feuil4!$B$4&amp;Feuil4!C6,Feuil1!$F$1:$F$1000&amp;Feuil1!$G$1:$G$1000,0))-INDEX(Feuil1!$A$1:$A$1000,MATCH(Feuil4!$B$5&amp;Feuil4!C6,Feuil1!$F$1:$F$1000&amp;Feuil1!$G$1:$G$1000,0)),"")</f>
        <v>6</v>
      </c>
      <c r="E6" s="9">
        <f t="array" ref="E6">IFERROR(INDEX(Feuil1!$E$1:$E$1000,MATCH(Feuil4!C6&amp;$B$4,Feuil1!$G$1:$G$1000&amp;Feuil1!$F$1:$F$1000,0)),"")</f>
        <v>165203.85999999999</v>
      </c>
      <c r="F6" s="13">
        <f t="shared" si="1"/>
        <v>5.5451703892698559E-2</v>
      </c>
      <c r="G6" s="8">
        <f t="shared" si="2"/>
        <v>0.33271022335619138</v>
      </c>
    </row>
    <row r="7" spans="1:7" x14ac:dyDescent="0.35">
      <c r="A7" s="6" t="s">
        <v>11</v>
      </c>
      <c r="C7" t="s">
        <v>13</v>
      </c>
      <c r="D7" s="11">
        <f t="array" ref="D7">IFERROR(INDEX(Feuil1!$A$1:$A$1000,MATCH(Feuil4!$B$4&amp;Feuil4!C7,Feuil1!$F$1:$F$1000&amp;Feuil1!$G$1:$G$1000,0))-INDEX(Feuil1!$A$1:$A$1000,MATCH(Feuil4!$B$5&amp;Feuil4!C7,Feuil1!$F$1:$F$1000&amp;Feuil1!$G$1:$G$1000,0)),"")</f>
        <v>5</v>
      </c>
      <c r="E7" s="9">
        <f t="array" ref="E7">IFERROR(INDEX(Feuil1!$E$1:$E$1000,MATCH(Feuil4!C7&amp;$B$4,Feuil1!$G$1:$G$1000&amp;Feuil1!$F$1:$F$1000,0)),"")</f>
        <v>173199.33</v>
      </c>
      <c r="F7" s="13">
        <f t="shared" si="1"/>
        <v>5.8135433164659606E-2</v>
      </c>
      <c r="G7" s="8">
        <f t="shared" si="2"/>
        <v>0.29067716582329806</v>
      </c>
    </row>
    <row r="8" spans="1:7" x14ac:dyDescent="0.35">
      <c r="A8" s="6" t="s">
        <v>13</v>
      </c>
      <c r="C8" t="s">
        <v>15</v>
      </c>
      <c r="D8" s="11">
        <f t="array" ref="D8">IFERROR(INDEX(Feuil1!$A$1:$A$1000,MATCH(Feuil4!$B$4&amp;Feuil4!C8,Feuil1!$F$1:$F$1000&amp;Feuil1!$G$1:$G$1000,0))-INDEX(Feuil1!$A$1:$A$1000,MATCH(Feuil4!$B$5&amp;Feuil4!C8,Feuil1!$F$1:$F$1000&amp;Feuil1!$G$1:$G$1000,0)),"")</f>
        <v>5</v>
      </c>
      <c r="E8" s="9">
        <f t="array" ref="E8">IFERROR(INDEX(Feuil1!$E$1:$E$1000,MATCH(Feuil4!C8&amp;$B$4,Feuil1!$G$1:$G$1000&amp;Feuil1!$F$1:$F$1000,0)),"")</f>
        <v>98908.94</v>
      </c>
      <c r="F8" s="13">
        <f t="shared" si="1"/>
        <v>3.3199401353096035E-2</v>
      </c>
      <c r="G8" s="8">
        <f t="shared" si="2"/>
        <v>0.16599700676548018</v>
      </c>
    </row>
    <row r="9" spans="1:7" x14ac:dyDescent="0.35">
      <c r="A9" s="6" t="s">
        <v>15</v>
      </c>
      <c r="C9" t="s">
        <v>17</v>
      </c>
      <c r="D9" s="11">
        <f t="array" ref="D9">IFERROR(INDEX(Feuil1!$A$1:$A$1000,MATCH(Feuil4!$B$4&amp;Feuil4!C9,Feuil1!$F$1:$F$1000&amp;Feuil1!$G$1:$G$1000,0))-INDEX(Feuil1!$A$1:$A$1000,MATCH(Feuil4!$B$5&amp;Feuil4!C9,Feuil1!$F$1:$F$1000&amp;Feuil1!$G$1:$G$1000,0)),"")</f>
        <v>5</v>
      </c>
      <c r="E9" s="9">
        <f t="array" ref="E9">IFERROR(INDEX(Feuil1!$E$1:$E$1000,MATCH(Feuil4!C9&amp;$B$4,Feuil1!$G$1:$G$1000&amp;Feuil1!$F$1:$F$1000,0)),"")</f>
        <v>6866.72</v>
      </c>
      <c r="F9" s="13">
        <f t="shared" si="1"/>
        <v>2.3048573087461216E-3</v>
      </c>
      <c r="G9" s="8">
        <f t="shared" si="2"/>
        <v>1.1524286543730607E-2</v>
      </c>
    </row>
    <row r="10" spans="1:7" x14ac:dyDescent="0.35">
      <c r="A10" s="6" t="s">
        <v>17</v>
      </c>
      <c r="C10" t="s">
        <v>19</v>
      </c>
      <c r="D10" s="11">
        <f t="array" ref="D10">IFERROR(INDEX(Feuil1!$A$1:$A$1000,MATCH(Feuil4!$B$4&amp;Feuil4!C10,Feuil1!$F$1:$F$1000&amp;Feuil1!$G$1:$G$1000,0))-INDEX(Feuil1!$A$1:$A$1000,MATCH(Feuil4!$B$5&amp;Feuil4!C10,Feuil1!$F$1:$F$1000&amp;Feuil1!$G$1:$G$1000,0)),"")</f>
        <v>4</v>
      </c>
      <c r="E10" s="9">
        <f t="array" ref="E10">IFERROR(INDEX(Feuil1!$E$1:$E$1000,MATCH(Feuil4!C10&amp;$B$4,Feuil1!$G$1:$G$1000&amp;Feuil1!$F$1:$F$1000,0)),"")</f>
        <v>6659.35</v>
      </c>
      <c r="F10" s="13">
        <f t="shared" si="1"/>
        <v>2.2352522775063621E-3</v>
      </c>
      <c r="G10" s="8">
        <f t="shared" si="2"/>
        <v>8.9410091100254486E-3</v>
      </c>
    </row>
    <row r="11" spans="1:7" x14ac:dyDescent="0.35">
      <c r="A11" s="6" t="s">
        <v>19</v>
      </c>
      <c r="C11" t="s">
        <v>21</v>
      </c>
      <c r="D11" s="11">
        <f t="array" ref="D11">IFERROR(INDEX(Feuil1!$A$1:$A$1000,MATCH(Feuil4!$B$4&amp;Feuil4!C11,Feuil1!$F$1:$F$1000&amp;Feuil1!$G$1:$G$1000,0))-INDEX(Feuil1!$A$1:$A$1000,MATCH(Feuil4!$B$5&amp;Feuil4!C11,Feuil1!$F$1:$F$1000&amp;Feuil1!$G$1:$G$1000,0)),"")</f>
        <v>0</v>
      </c>
      <c r="E11" s="9">
        <f t="array" ref="E11">IFERROR(INDEX(Feuil1!$E$1:$E$1000,MATCH(Feuil4!C11&amp;$B$4,Feuil1!$G$1:$G$1000&amp;Feuil1!$F$1:$F$1000,0)),"")</f>
        <v>77087.789999999994</v>
      </c>
      <c r="F11" s="13">
        <f t="shared" si="1"/>
        <v>2.5874996533510348E-2</v>
      </c>
      <c r="G11" s="8">
        <f t="shared" si="2"/>
        <v>0</v>
      </c>
    </row>
    <row r="12" spans="1:7" x14ac:dyDescent="0.35">
      <c r="A12" s="6" t="s">
        <v>21</v>
      </c>
      <c r="C12" t="s">
        <v>23</v>
      </c>
      <c r="D12" s="11">
        <f t="array" ref="D12">IFERROR(INDEX(Feuil1!$A$1:$A$1000,MATCH(Feuil4!$B$4&amp;Feuil4!C12,Feuil1!$F$1:$F$1000&amp;Feuil1!$G$1:$G$1000,0))-INDEX(Feuil1!$A$1:$A$1000,MATCH(Feuil4!$B$5&amp;Feuil4!C12,Feuil1!$F$1:$F$1000&amp;Feuil1!$G$1:$G$1000,0)),"")</f>
        <v>3</v>
      </c>
      <c r="E12" s="9">
        <f t="array" ref="E12">IFERROR(INDEX(Feuil1!$E$1:$E$1000,MATCH(Feuil4!C12&amp;$B$4,Feuil1!$G$1:$G$1000&amp;Feuil1!$F$1:$F$1000,0)),"")</f>
        <v>164433.03</v>
      </c>
      <c r="F12" s="13">
        <f t="shared" si="1"/>
        <v>5.5192970005296604E-2</v>
      </c>
      <c r="G12" s="8">
        <f t="shared" si="2"/>
        <v>0.16557891001588981</v>
      </c>
    </row>
    <row r="13" spans="1:7" x14ac:dyDescent="0.35">
      <c r="A13" s="6" t="s">
        <v>23</v>
      </c>
      <c r="C13" t="s">
        <v>25</v>
      </c>
      <c r="D13" s="11">
        <f t="array" ref="D13">IFERROR(INDEX(Feuil1!$A$1:$A$1000,MATCH(Feuil4!$B$4&amp;Feuil4!C13,Feuil1!$F$1:$F$1000&amp;Feuil1!$G$1:$G$1000,0))-INDEX(Feuil1!$A$1:$A$1000,MATCH(Feuil4!$B$5&amp;Feuil4!C13,Feuil1!$F$1:$F$1000&amp;Feuil1!$G$1:$G$1000,0)),"")</f>
        <v>5</v>
      </c>
      <c r="E13" s="9">
        <f t="array" ref="E13">IFERROR(INDEX(Feuil1!$E$1:$E$1000,MATCH(Feuil4!C13&amp;$B$4,Feuil1!$G$1:$G$1000&amp;Feuil1!$F$1:$F$1000,0)),"")</f>
        <v>178204.7</v>
      </c>
      <c r="F13" s="13">
        <f t="shared" si="1"/>
        <v>5.9815516760245067E-2</v>
      </c>
      <c r="G13" s="8">
        <f t="shared" si="2"/>
        <v>0.29907758380122534</v>
      </c>
    </row>
    <row r="14" spans="1:7" x14ac:dyDescent="0.35">
      <c r="A14" s="6" t="s">
        <v>25</v>
      </c>
      <c r="C14" t="s">
        <v>27</v>
      </c>
      <c r="D14" s="11">
        <f t="array" ref="D14">IFERROR(INDEX(Feuil1!$A$1:$A$1000,MATCH(Feuil4!$B$4&amp;Feuil4!C14,Feuil1!$F$1:$F$1000&amp;Feuil1!$G$1:$G$1000,0))-INDEX(Feuil1!$A$1:$A$1000,MATCH(Feuil4!$B$5&amp;Feuil4!C14,Feuil1!$F$1:$F$1000&amp;Feuil1!$G$1:$G$1000,0)),"")</f>
        <v>5</v>
      </c>
      <c r="E14" s="9">
        <f t="array" ref="E14">IFERROR(INDEX(Feuil1!$E$1:$E$1000,MATCH(Feuil4!C14&amp;$B$4,Feuil1!$G$1:$G$1000&amp;Feuil1!$F$1:$F$1000,0)),"")</f>
        <v>19459.419999999998</v>
      </c>
      <c r="F14" s="13">
        <f t="shared" si="1"/>
        <v>6.5316754448936972E-3</v>
      </c>
      <c r="G14" s="8">
        <f t="shared" si="2"/>
        <v>3.2658377224468488E-2</v>
      </c>
    </row>
    <row r="15" spans="1:7" x14ac:dyDescent="0.35">
      <c r="A15" s="6" t="s">
        <v>27</v>
      </c>
      <c r="C15" t="s">
        <v>29</v>
      </c>
      <c r="D15" s="11">
        <f t="array" ref="D15">IFERROR(INDEX(Feuil1!$A$1:$A$1000,MATCH(Feuil4!$B$4&amp;Feuil4!C15,Feuil1!$F$1:$F$1000&amp;Feuil1!$G$1:$G$1000,0))-INDEX(Feuil1!$A$1:$A$1000,MATCH(Feuil4!$B$5&amp;Feuil4!C15,Feuil1!$F$1:$F$1000&amp;Feuil1!$G$1:$G$1000,0)),"")</f>
        <v>9</v>
      </c>
      <c r="E15" s="9">
        <f t="array" ref="E15">IFERROR(INDEX(Feuil1!$E$1:$E$1000,MATCH(Feuil4!C15&amp;$B$4,Feuil1!$G$1:$G$1000&amp;Feuil1!$F$1:$F$1000,0)),"")</f>
        <v>180878.01</v>
      </c>
      <c r="F15" s="13">
        <f t="shared" si="1"/>
        <v>6.071282990131447E-2</v>
      </c>
      <c r="G15" s="8">
        <f t="shared" si="2"/>
        <v>0.54641546911183025</v>
      </c>
    </row>
    <row r="16" spans="1:7" x14ac:dyDescent="0.35">
      <c r="A16" s="6" t="s">
        <v>29</v>
      </c>
      <c r="C16" t="s">
        <v>31</v>
      </c>
      <c r="D16" s="11">
        <f t="array" ref="D16">IFERROR(INDEX(Feuil1!$A$1:$A$1000,MATCH(Feuil4!$B$4&amp;Feuil4!C16,Feuil1!$F$1:$F$1000&amp;Feuil1!$G$1:$G$1000,0))-INDEX(Feuil1!$A$1:$A$1000,MATCH(Feuil4!$B$5&amp;Feuil4!C16,Feuil1!$F$1:$F$1000&amp;Feuil1!$G$1:$G$1000,0)),"")</f>
        <v>11</v>
      </c>
      <c r="E16" s="9">
        <f t="array" ref="E16">IFERROR(INDEX(Feuil1!$E$1:$E$1000,MATCH(Feuil4!C16&amp;$B$4,Feuil1!$G$1:$G$1000&amp;Feuil1!$F$1:$F$1000,0)),"")</f>
        <v>182976.66</v>
      </c>
      <c r="F16" s="13">
        <f t="shared" si="1"/>
        <v>6.1417254836509151E-2</v>
      </c>
      <c r="G16" s="8">
        <f t="shared" si="2"/>
        <v>0.67558980320160067</v>
      </c>
    </row>
    <row r="17" spans="1:7" x14ac:dyDescent="0.35">
      <c r="A17" s="6" t="s">
        <v>31</v>
      </c>
      <c r="C17" t="s">
        <v>33</v>
      </c>
      <c r="D17" s="11">
        <f t="array" ref="D17">IFERROR(INDEX(Feuil1!$A$1:$A$1000,MATCH(Feuil4!$B$4&amp;Feuil4!C17,Feuil1!$F$1:$F$1000&amp;Feuil1!$G$1:$G$1000,0))-INDEX(Feuil1!$A$1:$A$1000,MATCH(Feuil4!$B$5&amp;Feuil4!C17,Feuil1!$F$1:$F$1000&amp;Feuil1!$G$1:$G$1000,0)),"")</f>
        <v>9</v>
      </c>
      <c r="E17" s="9">
        <f t="array" ref="E17">IFERROR(INDEX(Feuil1!$E$1:$E$1000,MATCH(Feuil4!C17&amp;$B$4,Feuil1!$G$1:$G$1000&amp;Feuil1!$F$1:$F$1000,0)),"")</f>
        <v>157996.46</v>
      </c>
      <c r="F17" s="13">
        <f t="shared" si="1"/>
        <v>5.3032495221446957E-2</v>
      </c>
      <c r="G17" s="8">
        <f t="shared" si="2"/>
        <v>0.47729245699302258</v>
      </c>
    </row>
    <row r="18" spans="1:7" x14ac:dyDescent="0.35">
      <c r="A18" s="6" t="s">
        <v>33</v>
      </c>
      <c r="C18" t="s">
        <v>35</v>
      </c>
      <c r="D18" s="11">
        <f t="array" ref="D18">IFERROR(INDEX(Feuil1!$A$1:$A$1000,MATCH(Feuil4!$B$4&amp;Feuil4!C18,Feuil1!$F$1:$F$1000&amp;Feuil1!$G$1:$G$1000,0))-INDEX(Feuil1!$A$1:$A$1000,MATCH(Feuil4!$B$5&amp;Feuil4!C18,Feuil1!$F$1:$F$1000&amp;Feuil1!$G$1:$G$1000,0)),"")</f>
        <v>5</v>
      </c>
      <c r="E18" s="9">
        <f t="array" ref="E18">IFERROR(INDEX(Feuil1!$E$1:$E$1000,MATCH(Feuil4!C18&amp;$B$4,Feuil1!$G$1:$G$1000&amp;Feuil1!$F$1:$F$1000,0)),"")</f>
        <v>158675.51999999999</v>
      </c>
      <c r="F18" s="13">
        <f t="shared" si="1"/>
        <v>5.3260425937141954E-2</v>
      </c>
      <c r="G18" s="8">
        <f t="shared" si="2"/>
        <v>0.26630212968570977</v>
      </c>
    </row>
    <row r="19" spans="1:7" x14ac:dyDescent="0.35">
      <c r="A19" s="6" t="s">
        <v>35</v>
      </c>
      <c r="C19" t="s">
        <v>37</v>
      </c>
      <c r="D19" s="11">
        <f t="array" ref="D19">IFERROR(INDEX(Feuil1!$A$1:$A$1000,MATCH(Feuil4!$B$4&amp;Feuil4!C19,Feuil1!$F$1:$F$1000&amp;Feuil1!$G$1:$G$1000,0))-INDEX(Feuil1!$A$1:$A$1000,MATCH(Feuil4!$B$5&amp;Feuil4!C19,Feuil1!$F$1:$F$1000&amp;Feuil1!$G$1:$G$1000,0)),"")</f>
        <v>7</v>
      </c>
      <c r="E19" s="9">
        <f t="array" ref="E19">IFERROR(INDEX(Feuil1!$E$1:$E$1000,MATCH(Feuil4!C19&amp;$B$4,Feuil1!$G$1:$G$1000&amp;Feuil1!$F$1:$F$1000,0)),"")</f>
        <v>158426.59</v>
      </c>
      <c r="F19" s="13">
        <f t="shared" si="1"/>
        <v>5.3176871033218949E-2</v>
      </c>
      <c r="G19" s="8">
        <f t="shared" si="2"/>
        <v>0.37223809723253265</v>
      </c>
    </row>
    <row r="20" spans="1:7" x14ac:dyDescent="0.35">
      <c r="A20" s="6" t="s">
        <v>37</v>
      </c>
      <c r="C20" t="s">
        <v>39</v>
      </c>
      <c r="D20" s="11">
        <f t="array" ref="D20">IFERROR(INDEX(Feuil1!$A$1:$A$1000,MATCH(Feuil4!$B$4&amp;Feuil4!C20,Feuil1!$F$1:$F$1000&amp;Feuil1!$G$1:$G$1000,0))-INDEX(Feuil1!$A$1:$A$1000,MATCH(Feuil4!$B$5&amp;Feuil4!C20,Feuil1!$F$1:$F$1000&amp;Feuil1!$G$1:$G$1000,0)),"")</f>
        <v>4</v>
      </c>
      <c r="E20" s="9">
        <f t="array" ref="E20">IFERROR(INDEX(Feuil1!$E$1:$E$1000,MATCH(Feuil4!C20&amp;$B$4,Feuil1!$G$1:$G$1000&amp;Feuil1!$F$1:$F$1000,0)),"")</f>
        <v>184210.56</v>
      </c>
      <c r="F20" s="13">
        <f t="shared" si="1"/>
        <v>6.1831421051712604E-2</v>
      </c>
      <c r="G20" s="8">
        <f t="shared" si="2"/>
        <v>0.24732568420685042</v>
      </c>
    </row>
    <row r="21" spans="1:7" x14ac:dyDescent="0.35">
      <c r="A21" s="6" t="s">
        <v>39</v>
      </c>
      <c r="C21" t="s">
        <v>41</v>
      </c>
      <c r="D21" s="11">
        <f t="array" ref="D21">IFERROR(INDEX(Feuil1!$A$1:$A$1000,MATCH(Feuil4!$B$4&amp;Feuil4!C21,Feuil1!$F$1:$F$1000&amp;Feuil1!$G$1:$G$1000,0))-INDEX(Feuil1!$A$1:$A$1000,MATCH(Feuil4!$B$5&amp;Feuil4!C21,Feuil1!$F$1:$F$1000&amp;Feuil1!$G$1:$G$1000,0)),"")</f>
        <v>3</v>
      </c>
      <c r="E21" s="9">
        <f t="array" ref="E21">IFERROR(INDEX(Feuil1!$E$1:$E$1000,MATCH(Feuil4!C21&amp;$B$4,Feuil1!$G$1:$G$1000&amp;Feuil1!$F$1:$F$1000,0)),"")</f>
        <v>153696.01</v>
      </c>
      <c r="F21" s="13">
        <f t="shared" si="1"/>
        <v>5.1589022411517728E-2</v>
      </c>
      <c r="G21" s="8">
        <f t="shared" si="2"/>
        <v>0.15476706723455319</v>
      </c>
    </row>
    <row r="22" spans="1:7" x14ac:dyDescent="0.35">
      <c r="A22" s="6" t="s">
        <v>41</v>
      </c>
      <c r="C22" t="s">
        <v>43</v>
      </c>
      <c r="D22" s="11">
        <f t="array" ref="D22">IFERROR(INDEX(Feuil1!$A$1:$A$1000,MATCH(Feuil4!$B$4&amp;Feuil4!C22,Feuil1!$F$1:$F$1000&amp;Feuil1!$G$1:$G$1000,0))-INDEX(Feuil1!$A$1:$A$1000,MATCH(Feuil4!$B$5&amp;Feuil4!C22,Feuil1!$F$1:$F$1000&amp;Feuil1!$G$1:$G$1000,0)),"")</f>
        <v>4</v>
      </c>
      <c r="E22" s="9">
        <f t="array" ref="E22">IFERROR(INDEX(Feuil1!$E$1:$E$1000,MATCH(Feuil4!C22&amp;$B$4,Feuil1!$G$1:$G$1000&amp;Feuil1!$F$1:$F$1000,0)),"")</f>
        <v>186246.66</v>
      </c>
      <c r="F22" s="13">
        <f t="shared" si="1"/>
        <v>6.2514850690075313E-2</v>
      </c>
      <c r="G22" s="8">
        <f t="shared" si="2"/>
        <v>0.25005940276030125</v>
      </c>
    </row>
    <row r="23" spans="1:7" x14ac:dyDescent="0.35">
      <c r="A23" s="6" t="s">
        <v>43</v>
      </c>
      <c r="C23" t="s">
        <v>45</v>
      </c>
      <c r="D23" s="11">
        <f t="array" ref="D23">IFERROR(INDEX(Feuil1!$A$1:$A$1000,MATCH(Feuil4!$B$4&amp;Feuil4!C23,Feuil1!$F$1:$F$1000&amp;Feuil1!$G$1:$G$1000,0))-INDEX(Feuil1!$A$1:$A$1000,MATCH(Feuil4!$B$5&amp;Feuil4!C23,Feuil1!$F$1:$F$1000&amp;Feuil1!$G$1:$G$1000,0)),"")</f>
        <v>8</v>
      </c>
      <c r="E23" s="9">
        <f t="array" ref="E23">IFERROR(INDEX(Feuil1!$E$1:$E$1000,MATCH(Feuil4!C23&amp;$B$4,Feuil1!$G$1:$G$1000&amp;Feuil1!$F$1:$F$1000,0)),"")</f>
        <v>160182.26999999999</v>
      </c>
      <c r="F23" s="13">
        <f t="shared" si="1"/>
        <v>5.376617595315443E-2</v>
      </c>
      <c r="G23" s="8">
        <f t="shared" si="2"/>
        <v>0.43012940762523544</v>
      </c>
    </row>
    <row r="24" spans="1:7" x14ac:dyDescent="0.35">
      <c r="A24" s="6" t="s">
        <v>45</v>
      </c>
      <c r="C24" t="s">
        <v>47</v>
      </c>
      <c r="D24" s="11">
        <f t="array" ref="D24">IFERROR(INDEX(Feuil1!$A$1:$A$1000,MATCH(Feuil4!$B$4&amp;Feuil4!C24,Feuil1!$F$1:$F$1000&amp;Feuil1!$G$1:$G$1000,0))-INDEX(Feuil1!$A$1:$A$1000,MATCH(Feuil4!$B$5&amp;Feuil4!C24,Feuil1!$F$1:$F$1000&amp;Feuil1!$G$1:$G$1000,0)),"")</f>
        <v>9</v>
      </c>
      <c r="E24" s="9">
        <f t="array" ref="E24">IFERROR(INDEX(Feuil1!$E$1:$E$1000,MATCH(Feuil4!C24&amp;$B$4,Feuil1!$G$1:$G$1000&amp;Feuil1!$F$1:$F$1000,0)),"")</f>
        <v>162936.9</v>
      </c>
      <c r="F24" s="13">
        <f t="shared" si="1"/>
        <v>5.4690784658386525E-2</v>
      </c>
      <c r="G24" s="8">
        <f t="shared" si="2"/>
        <v>0.4922170619254787</v>
      </c>
    </row>
    <row r="25" spans="1:7" x14ac:dyDescent="0.35">
      <c r="A25" s="6" t="s">
        <v>47</v>
      </c>
      <c r="C25" t="s">
        <v>49</v>
      </c>
      <c r="D25" s="11">
        <f t="array" ref="D25">IFERROR(INDEX(Feuil1!$A$1:$A$1000,MATCH(Feuil4!$B$4&amp;Feuil4!C25,Feuil1!$F$1:$F$1000&amp;Feuil1!$G$1:$G$1000,0))-INDEX(Feuil1!$A$1:$A$1000,MATCH(Feuil4!$B$5&amp;Feuil4!C25,Feuil1!$F$1:$F$1000&amp;Feuil1!$G$1:$G$1000,0)),"")</f>
        <v>5</v>
      </c>
      <c r="E25" s="9">
        <f t="array" ref="E25">IFERROR(INDEX(Feuil1!$E$1:$E$1000,MATCH(Feuil4!C25&amp;$B$4,Feuil1!$G$1:$G$1000&amp;Feuil1!$F$1:$F$1000,0)),"")</f>
        <v>13968.84</v>
      </c>
      <c r="F25" s="13">
        <f t="shared" si="1"/>
        <v>4.6887280927000339E-3</v>
      </c>
      <c r="G25" s="8">
        <f t="shared" si="2"/>
        <v>2.3443640463500171E-2</v>
      </c>
    </row>
    <row r="26" spans="1:7" x14ac:dyDescent="0.35">
      <c r="A26" s="6" t="s">
        <v>49</v>
      </c>
      <c r="C26" t="s">
        <v>51</v>
      </c>
      <c r="D26" s="11">
        <f t="array" ref="D26">IFERROR(INDEX(Feuil1!$A$1:$A$1000,MATCH(Feuil4!$B$4&amp;Feuil4!C26,Feuil1!$F$1:$F$1000&amp;Feuil1!$G$1:$G$1000,0))-INDEX(Feuil1!$A$1:$A$1000,MATCH(Feuil4!$B$5&amp;Feuil4!C26,Feuil1!$F$1:$F$1000&amp;Feuil1!$G$1:$G$1000,0)),"")</f>
        <v>4</v>
      </c>
      <c r="E26" s="9">
        <f t="array" ref="E26">IFERROR(INDEX(Feuil1!$E$1:$E$1000,MATCH(Feuil4!C26&amp;$B$4,Feuil1!$G$1:$G$1000&amp;Feuil1!$F$1:$F$1000,0)),"")</f>
        <v>28451.25</v>
      </c>
      <c r="F26" s="13">
        <f t="shared" si="1"/>
        <v>9.5498391525303331E-3</v>
      </c>
      <c r="G26" s="8">
        <f t="shared" si="2"/>
        <v>3.8199356610121332E-2</v>
      </c>
    </row>
    <row r="27" spans="1:7" x14ac:dyDescent="0.35">
      <c r="A27" s="6" t="s">
        <v>51</v>
      </c>
      <c r="D27" s="11" t="str">
        <f t="array" ref="D27">IFERROR(INDEX(Feuil1!$A$1:$A$1000,MATCH(Feuil4!$B$4&amp;Feuil4!C27,Feuil1!$F$1:$F$1000&amp;Feuil1!$G$1:$G$1000,0))-INDEX(Feuil1!$A$1:$A$1000,MATCH(Feuil4!$B$5&amp;Feuil4!C27,Feuil1!$F$1:$F$1000&amp;Feuil1!$G$1:$G$1000,0)),"")</f>
        <v/>
      </c>
      <c r="E27" s="9" t="str">
        <f t="array" ref="E27">IFERROR(INDEX(Feuil1!$E$1:$E$1000,MATCH(Feuil4!C27&amp;$B$4,Feuil1!$G$1:$G$1000&amp;Feuil1!$F$1:$F$1000,0)),"")</f>
        <v/>
      </c>
      <c r="F27" s="13" t="str">
        <f t="shared" si="1"/>
        <v/>
      </c>
      <c r="G27" s="8" t="str">
        <f t="shared" si="2"/>
        <v/>
      </c>
    </row>
    <row r="28" spans="1:7" x14ac:dyDescent="0.35">
      <c r="A28" s="6" t="s">
        <v>53</v>
      </c>
      <c r="D28" s="11" t="str">
        <f t="array" ref="D28">IFERROR(INDEX(Feuil1!$A$1:$A$1000,MATCH(Feuil4!$B$4&amp;Feuil4!C28,Feuil1!$F$1:$F$1000&amp;Feuil1!$G$1:$G$1000,0))-INDEX(Feuil1!$A$1:$A$1000,MATCH(Feuil4!$B$5&amp;Feuil4!C28,Feuil1!$F$1:$F$1000&amp;Feuil1!$G$1:$G$1000,0)),"")</f>
        <v/>
      </c>
      <c r="E28" s="9" t="str">
        <f t="array" ref="E28">IFERROR(INDEX(Feuil1!$E$1:$E$1000,MATCH(Feuil4!C28&amp;$B$4,Feuil1!$G$1:$G$1000&amp;Feuil1!$F$1:$F$1000,0)),"")</f>
        <v/>
      </c>
      <c r="F28" s="13" t="str">
        <f t="shared" si="1"/>
        <v/>
      </c>
      <c r="G28" s="8" t="str">
        <f t="shared" si="2"/>
        <v/>
      </c>
    </row>
    <row r="29" spans="1:7" x14ac:dyDescent="0.35">
      <c r="A29" s="6" t="s">
        <v>8</v>
      </c>
      <c r="D29" s="11" t="str">
        <f t="array" ref="D29">IFERROR(INDEX(Feuil1!$A$1:$A$1000,MATCH(Feuil4!$B$4&amp;Feuil4!C29,Feuil1!$F$1:$F$1000&amp;Feuil1!$G$1:$G$1000,0))-INDEX(Feuil1!$A$1:$A$1000,MATCH(Feuil4!$B$5&amp;Feuil4!C29,Feuil1!$F$1:$F$1000&amp;Feuil1!$G$1:$G$1000,0)),"")</f>
        <v/>
      </c>
      <c r="E29" s="9" t="str">
        <f t="array" ref="E29">IFERROR(INDEX(Feuil1!$E$1:$E$1000,MATCH(Feuil4!C29&amp;$B$4,Feuil1!$G$1:$G$1000&amp;Feuil1!$F$1:$F$1000,0)),"")</f>
        <v/>
      </c>
      <c r="F29" s="13" t="str">
        <f t="shared" si="1"/>
        <v/>
      </c>
      <c r="G29" s="8" t="str">
        <f t="shared" si="2"/>
        <v/>
      </c>
    </row>
    <row r="30" spans="1:7" x14ac:dyDescent="0.35">
      <c r="A30" s="6" t="s">
        <v>10</v>
      </c>
      <c r="D30" s="11" t="str">
        <f t="array" ref="D30">IFERROR(INDEX(Feuil1!$A$1:$A$1000,MATCH(Feuil4!$B$4&amp;Feuil4!C30,Feuil1!$F$1:$F$1000&amp;Feuil1!$G$1:$G$1000,0))-INDEX(Feuil1!$A$1:$A$1000,MATCH(Feuil4!$B$5&amp;Feuil4!C30,Feuil1!$F$1:$F$1000&amp;Feuil1!$G$1:$G$1000,0)),"")</f>
        <v/>
      </c>
      <c r="E30" s="9" t="str">
        <f t="array" ref="E30">IFERROR(INDEX(Feuil1!$E$1:$E$1000,MATCH(Feuil4!C30&amp;$B$4,Feuil1!$G$1:$G$1000&amp;Feuil1!$F$1:$F$1000,0)),"")</f>
        <v/>
      </c>
      <c r="F30" s="13" t="str">
        <f t="shared" si="1"/>
        <v/>
      </c>
      <c r="G30" s="8" t="str">
        <f t="shared" si="2"/>
        <v/>
      </c>
    </row>
    <row r="31" spans="1:7" x14ac:dyDescent="0.35">
      <c r="A31" s="6" t="s">
        <v>12</v>
      </c>
      <c r="D31" s="11" t="str">
        <f t="array" ref="D31">IFERROR(INDEX(Feuil1!$A$1:$A$1000,MATCH(Feuil4!$B$4&amp;Feuil4!C31,Feuil1!$F$1:$F$1000&amp;Feuil1!$G$1:$G$1000,0))-INDEX(Feuil1!$A$1:$A$1000,MATCH(Feuil4!$B$5&amp;Feuil4!C31,Feuil1!$F$1:$F$1000&amp;Feuil1!$G$1:$G$1000,0)),"")</f>
        <v/>
      </c>
      <c r="E31" s="9" t="str">
        <f t="array" ref="E31">IFERROR(INDEX(Feuil1!$E$1:$E$1000,MATCH(Feuil4!C31&amp;$B$4,Feuil1!$G$1:$G$1000&amp;Feuil1!$F$1:$F$1000,0)),"")</f>
        <v/>
      </c>
      <c r="F31" s="13" t="str">
        <f t="shared" si="1"/>
        <v/>
      </c>
      <c r="G31" s="8" t="str">
        <f t="shared" si="2"/>
        <v/>
      </c>
    </row>
    <row r="32" spans="1:7" x14ac:dyDescent="0.35">
      <c r="A32" s="6" t="s">
        <v>14</v>
      </c>
      <c r="D32" s="11" t="str">
        <f t="array" ref="D32">IFERROR(INDEX(Feuil1!$A$1:$A$1000,MATCH(Feuil4!$B$4&amp;Feuil4!C32,Feuil1!$F$1:$F$1000&amp;Feuil1!$G$1:$G$1000,0))-INDEX(Feuil1!$A$1:$A$1000,MATCH(Feuil4!$B$5&amp;Feuil4!C32,Feuil1!$F$1:$F$1000&amp;Feuil1!$G$1:$G$1000,0)),"")</f>
        <v/>
      </c>
      <c r="E32" s="9" t="str">
        <f t="array" ref="E32">IFERROR(INDEX(Feuil1!$E$1:$E$1000,MATCH(Feuil4!C32&amp;$B$4,Feuil1!$G$1:$G$1000&amp;Feuil1!$F$1:$F$1000,0)),"")</f>
        <v/>
      </c>
      <c r="F32" s="13" t="str">
        <f t="shared" si="1"/>
        <v/>
      </c>
      <c r="G32" s="8" t="str">
        <f t="shared" si="2"/>
        <v/>
      </c>
    </row>
    <row r="33" spans="1:7" x14ac:dyDescent="0.35">
      <c r="A33" s="6" t="s">
        <v>16</v>
      </c>
      <c r="D33" s="11" t="str">
        <f t="array" ref="D33">IFERROR(INDEX(Feuil1!$A$1:$A$1000,MATCH(Feuil4!$B$4&amp;Feuil4!C33,Feuil1!$F$1:$F$1000&amp;Feuil1!$G$1:$G$1000,0))-INDEX(Feuil1!$A$1:$A$1000,MATCH(Feuil4!$B$5&amp;Feuil4!C33,Feuil1!$F$1:$F$1000&amp;Feuil1!$G$1:$G$1000,0)),"")</f>
        <v/>
      </c>
      <c r="E33" s="9" t="str">
        <f t="array" ref="E33">IFERROR(INDEX(Feuil1!$E$1:$E$1000,MATCH(Feuil4!C33&amp;$B$4,Feuil1!$G$1:$G$1000&amp;Feuil1!$F$1:$F$1000,0)),"")</f>
        <v/>
      </c>
      <c r="F33" s="13" t="str">
        <f t="shared" si="1"/>
        <v/>
      </c>
      <c r="G33" s="8" t="str">
        <f t="shared" si="2"/>
        <v/>
      </c>
    </row>
    <row r="34" spans="1:7" x14ac:dyDescent="0.35">
      <c r="A34" s="6" t="s">
        <v>18</v>
      </c>
      <c r="D34" s="11" t="str">
        <f t="array" ref="D34">IFERROR(INDEX(Feuil1!$A$1:$A$1000,MATCH(Feuil4!$B$4&amp;Feuil4!C34,Feuil1!$F$1:$F$1000&amp;Feuil1!$G$1:$G$1000,0))-INDEX(Feuil1!$A$1:$A$1000,MATCH(Feuil4!$B$5&amp;Feuil4!C34,Feuil1!$F$1:$F$1000&amp;Feuil1!$G$1:$G$1000,0)),"")</f>
        <v/>
      </c>
      <c r="E34" s="9" t="str">
        <f t="array" ref="E34">IFERROR(INDEX(Feuil1!$E$1:$E$1000,MATCH(Feuil4!C34&amp;$B$4,Feuil1!$G$1:$G$1000&amp;Feuil1!$F$1:$F$1000,0)),"")</f>
        <v/>
      </c>
      <c r="F34" s="13" t="str">
        <f t="shared" si="1"/>
        <v/>
      </c>
      <c r="G34" s="8" t="str">
        <f t="shared" si="2"/>
        <v/>
      </c>
    </row>
    <row r="35" spans="1:7" x14ac:dyDescent="0.35">
      <c r="A35" s="6" t="s">
        <v>20</v>
      </c>
      <c r="D35" s="11" t="str">
        <f t="array" ref="D35">IFERROR(INDEX(Feuil1!$A$1:$A$1000,MATCH(Feuil4!$B$4&amp;Feuil4!C35,Feuil1!$F$1:$F$1000&amp;Feuil1!$G$1:$G$1000,0))-INDEX(Feuil1!$A$1:$A$1000,MATCH(Feuil4!$B$5&amp;Feuil4!C35,Feuil1!$F$1:$F$1000&amp;Feuil1!$G$1:$G$1000,0)),"")</f>
        <v/>
      </c>
      <c r="E35" s="9" t="str">
        <f t="array" ref="E35">IFERROR(INDEX(Feuil1!$E$1:$E$1000,MATCH(Feuil4!C35&amp;$B$4,Feuil1!$G$1:$G$1000&amp;Feuil1!$F$1:$F$1000,0)),"")</f>
        <v/>
      </c>
      <c r="F35" s="13" t="str">
        <f t="shared" si="1"/>
        <v/>
      </c>
      <c r="G35" s="8" t="str">
        <f t="shared" si="2"/>
        <v/>
      </c>
    </row>
    <row r="36" spans="1:7" x14ac:dyDescent="0.35">
      <c r="A36" s="6" t="s">
        <v>22</v>
      </c>
      <c r="D36" s="11" t="str">
        <f t="array" ref="D36">IFERROR(INDEX(Feuil1!$A$1:$A$1000,MATCH(Feuil4!$B$4&amp;Feuil4!C36,Feuil1!$F$1:$F$1000&amp;Feuil1!$G$1:$G$1000,0))-INDEX(Feuil1!$A$1:$A$1000,MATCH(Feuil4!$B$5&amp;Feuil4!C36,Feuil1!$F$1:$F$1000&amp;Feuil1!$G$1:$G$1000,0)),"")</f>
        <v/>
      </c>
      <c r="E36" s="9" t="str">
        <f t="array" ref="E36">IFERROR(INDEX(Feuil1!$E$1:$E$1000,MATCH(Feuil4!C36&amp;$B$4,Feuil1!$G$1:$G$1000&amp;Feuil1!$F$1:$F$1000,0)),"")</f>
        <v/>
      </c>
      <c r="F36" s="13" t="str">
        <f t="shared" si="1"/>
        <v/>
      </c>
      <c r="G36" s="8" t="str">
        <f t="shared" si="2"/>
        <v/>
      </c>
    </row>
    <row r="37" spans="1:7" x14ac:dyDescent="0.35">
      <c r="A37" s="6" t="s">
        <v>24</v>
      </c>
      <c r="D37" s="11" t="str">
        <f t="array" ref="D37">IFERROR(INDEX(Feuil1!$A$1:$A$1000,MATCH(Feuil4!$B$4&amp;Feuil4!C37,Feuil1!$F$1:$F$1000&amp;Feuil1!$G$1:$G$1000,0))-INDEX(Feuil1!$A$1:$A$1000,MATCH(Feuil4!$B$5&amp;Feuil4!C37,Feuil1!$F$1:$F$1000&amp;Feuil1!$G$1:$G$1000,0)),"")</f>
        <v/>
      </c>
      <c r="E37" s="9" t="str">
        <f t="array" ref="E37">IFERROR(INDEX(Feuil1!$E$1:$E$1000,MATCH(Feuil4!C37&amp;$B$4,Feuil1!$G$1:$G$1000&amp;Feuil1!$F$1:$F$1000,0)),"")</f>
        <v/>
      </c>
      <c r="F37" s="13" t="str">
        <f t="shared" si="1"/>
        <v/>
      </c>
      <c r="G37" s="8" t="str">
        <f t="shared" si="2"/>
        <v/>
      </c>
    </row>
    <row r="38" spans="1:7" x14ac:dyDescent="0.35">
      <c r="A38" s="6" t="s">
        <v>26</v>
      </c>
      <c r="D38" s="11" t="str">
        <f t="array" ref="D38">IFERROR(INDEX(Feuil1!$A$1:$A$1000,MATCH(Feuil4!$B$4&amp;Feuil4!C38,Feuil1!$F$1:$F$1000&amp;Feuil1!$G$1:$G$1000,0))-INDEX(Feuil1!$A$1:$A$1000,MATCH(Feuil4!$B$5&amp;Feuil4!C38,Feuil1!$F$1:$F$1000&amp;Feuil1!$G$1:$G$1000,0)),"")</f>
        <v/>
      </c>
      <c r="E38" s="9" t="str">
        <f t="array" ref="E38">IFERROR(INDEX(Feuil1!$E$1:$E$1000,MATCH(Feuil4!C38&amp;$B$4,Feuil1!$G$1:$G$1000&amp;Feuil1!$F$1:$F$1000,0)),"")</f>
        <v/>
      </c>
      <c r="F38" s="13" t="str">
        <f t="shared" si="1"/>
        <v/>
      </c>
      <c r="G38" s="8" t="str">
        <f t="shared" si="2"/>
        <v/>
      </c>
    </row>
    <row r="39" spans="1:7" x14ac:dyDescent="0.35">
      <c r="A39" s="6" t="s">
        <v>28</v>
      </c>
      <c r="D39" s="11" t="str">
        <f t="array" ref="D39">IFERROR(INDEX(Feuil1!$A$1:$A$1000,MATCH(Feuil4!$B$4&amp;Feuil4!C39,Feuil1!$F$1:$F$1000&amp;Feuil1!$G$1:$G$1000,0))-INDEX(Feuil1!$A$1:$A$1000,MATCH(Feuil4!$B$5&amp;Feuil4!C39,Feuil1!$F$1:$F$1000&amp;Feuil1!$G$1:$G$1000,0)),"")</f>
        <v/>
      </c>
      <c r="E39" s="9" t="str">
        <f t="array" ref="E39">IFERROR(INDEX(Feuil1!$E$1:$E$1000,MATCH(Feuil4!C39&amp;$B$4,Feuil1!$G$1:$G$1000&amp;Feuil1!$F$1:$F$1000,0)),"")</f>
        <v/>
      </c>
      <c r="F39" s="13" t="str">
        <f t="shared" si="1"/>
        <v/>
      </c>
      <c r="G39" t="str">
        <f t="shared" si="2"/>
        <v/>
      </c>
    </row>
    <row r="40" spans="1:7" x14ac:dyDescent="0.35">
      <c r="A40" s="6" t="s">
        <v>30</v>
      </c>
      <c r="D40" s="11" t="str">
        <f t="array" ref="D40">IFERROR(INDEX(Feuil1!$A$1:$A$1000,MATCH(Feuil4!$B$4&amp;Feuil4!C40,Feuil1!$F$1:$F$1000&amp;Feuil1!$G$1:$G$1000,0))-INDEX(Feuil1!$A$1:$A$1000,MATCH(Feuil4!$B$5&amp;Feuil4!C40,Feuil1!$F$1:$F$1000&amp;Feuil1!$G$1:$G$1000,0)),"")</f>
        <v/>
      </c>
      <c r="E40" s="9" t="str">
        <f t="array" ref="E40">IFERROR(INDEX(Feuil1!$E$1:$E$1000,MATCH(Feuil4!C40&amp;$B$4,Feuil1!$G$1:$G$1000&amp;Feuil1!$F$1:$F$1000,0)),"")</f>
        <v/>
      </c>
      <c r="F40" s="13" t="str">
        <f t="shared" si="1"/>
        <v/>
      </c>
      <c r="G40" t="str">
        <f t="shared" si="2"/>
        <v/>
      </c>
    </row>
    <row r="41" spans="1:7" x14ac:dyDescent="0.35">
      <c r="A41" s="6" t="s">
        <v>32</v>
      </c>
      <c r="D41" s="11" t="str">
        <f t="array" ref="D41">IFERROR(INDEX(Feuil1!$A$1:$A$1000,MATCH(Feuil4!$B$4&amp;Feuil4!C41,Feuil1!$F$1:$F$1000&amp;Feuil1!$G$1:$G$1000,0))-INDEX(Feuil1!$A$1:$A$1000,MATCH(Feuil4!$B$5&amp;Feuil4!C41,Feuil1!$F$1:$F$1000&amp;Feuil1!$G$1:$G$1000,0)),"")</f>
        <v/>
      </c>
      <c r="E41" s="9" t="str">
        <f t="array" ref="E41">IFERROR(INDEX(Feuil1!$E$1:$E$1000,MATCH(Feuil4!C41&amp;$B$4,Feuil1!$G$1:$G$1000&amp;Feuil1!$F$1:$F$1000,0)),"")</f>
        <v/>
      </c>
      <c r="F41" s="13" t="str">
        <f t="shared" si="1"/>
        <v/>
      </c>
      <c r="G41" t="str">
        <f t="shared" si="2"/>
        <v/>
      </c>
    </row>
    <row r="42" spans="1:7" x14ac:dyDescent="0.35">
      <c r="A42" s="6" t="s">
        <v>34</v>
      </c>
      <c r="D42" s="11" t="str">
        <f t="array" ref="D42">IFERROR(INDEX(Feuil1!$A$1:$A$1000,MATCH(Feuil4!$B$4&amp;Feuil4!C42,Feuil1!$F$1:$F$1000&amp;Feuil1!$G$1:$G$1000,0))-INDEX(Feuil1!$A$1:$A$1000,MATCH(Feuil4!$B$5&amp;Feuil4!C42,Feuil1!$F$1:$F$1000&amp;Feuil1!$G$1:$G$1000,0)),"")</f>
        <v/>
      </c>
      <c r="E42" s="9" t="str">
        <f t="array" ref="E42">IFERROR(INDEX(Feuil1!$E$1:$E$1000,MATCH(Feuil4!C42&amp;$B$4,Feuil1!$G$1:$G$1000&amp;Feuil1!$F$1:$F$1000,0)),"")</f>
        <v/>
      </c>
      <c r="F42" s="13" t="str">
        <f t="shared" si="1"/>
        <v/>
      </c>
      <c r="G42" t="str">
        <f t="shared" si="2"/>
        <v/>
      </c>
    </row>
    <row r="43" spans="1:7" x14ac:dyDescent="0.35">
      <c r="A43" s="6" t="s">
        <v>36</v>
      </c>
      <c r="D43" s="11" t="str">
        <f t="array" ref="D43">IFERROR(INDEX(Feuil1!$A$1:$A$1000,MATCH(Feuil4!$B$4&amp;Feuil4!C43,Feuil1!$F$1:$F$1000&amp;Feuil1!$G$1:$G$1000,0))-INDEX(Feuil1!$A$1:$A$1000,MATCH(Feuil4!$B$5&amp;Feuil4!C43,Feuil1!$F$1:$F$1000&amp;Feuil1!$G$1:$G$1000,0)),"")</f>
        <v/>
      </c>
      <c r="E43" s="9" t="str">
        <f t="array" ref="E43">IFERROR(INDEX(Feuil1!$E$1:$E$1000,MATCH(Feuil4!C43&amp;$B$4,Feuil1!$G$1:$G$1000&amp;Feuil1!$F$1:$F$1000,0)),"")</f>
        <v/>
      </c>
      <c r="F43" s="13" t="str">
        <f t="shared" si="1"/>
        <v/>
      </c>
      <c r="G43" t="str">
        <f t="shared" si="2"/>
        <v/>
      </c>
    </row>
    <row r="44" spans="1:7" x14ac:dyDescent="0.35">
      <c r="A44" s="6" t="s">
        <v>38</v>
      </c>
      <c r="D44" s="11" t="str">
        <f t="array" ref="D44">IFERROR(INDEX(Feuil1!$A$1:$A$1000,MATCH(Feuil4!$B$4&amp;Feuil4!C44,Feuil1!$F$1:$F$1000&amp;Feuil1!$G$1:$G$1000,0))-INDEX(Feuil1!$A$1:$A$1000,MATCH(Feuil4!$B$5&amp;Feuil4!C44,Feuil1!$F$1:$F$1000&amp;Feuil1!$G$1:$G$1000,0)),"")</f>
        <v/>
      </c>
      <c r="E44" s="9" t="str">
        <f t="array" ref="E44">IFERROR(INDEX(Feuil1!$E$1:$E$1000,MATCH(Feuil4!C44&amp;$B$4,Feuil1!$G$1:$G$1000&amp;Feuil1!$F$1:$F$1000,0)),"")</f>
        <v/>
      </c>
      <c r="F44" s="13" t="str">
        <f t="shared" si="1"/>
        <v/>
      </c>
      <c r="G44" t="str">
        <f t="shared" si="2"/>
        <v/>
      </c>
    </row>
    <row r="45" spans="1:7" x14ac:dyDescent="0.35">
      <c r="A45" s="6" t="s">
        <v>40</v>
      </c>
      <c r="D45" s="11" t="str">
        <f t="array" ref="D45">IFERROR(INDEX(Feuil1!$A$1:$A$1000,MATCH(Feuil4!$B$4&amp;Feuil4!C45,Feuil1!$F$1:$F$1000&amp;Feuil1!$G$1:$G$1000,0))-INDEX(Feuil1!$A$1:$A$1000,MATCH(Feuil4!$B$5&amp;Feuil4!C45,Feuil1!$F$1:$F$1000&amp;Feuil1!$G$1:$G$1000,0)),"")</f>
        <v/>
      </c>
      <c r="E45" s="9" t="str">
        <f t="array" ref="E45">IFERROR(INDEX(Feuil1!$E$1:$E$1000,MATCH(Feuil4!C45&amp;$B$4,Feuil1!$G$1:$G$1000&amp;Feuil1!$F$1:$F$1000,0)),"")</f>
        <v/>
      </c>
      <c r="F45" s="13" t="str">
        <f t="shared" si="1"/>
        <v/>
      </c>
      <c r="G45" t="str">
        <f t="shared" si="2"/>
        <v/>
      </c>
    </row>
    <row r="46" spans="1:7" x14ac:dyDescent="0.35">
      <c r="A46" s="6" t="s">
        <v>42</v>
      </c>
      <c r="D46" s="11" t="str">
        <f t="array" ref="D46">IFERROR(INDEX(Feuil1!$A$1:$A$1000,MATCH(Feuil4!$B$4&amp;Feuil4!C46,Feuil1!$F$1:$F$1000&amp;Feuil1!$G$1:$G$1000,0))-INDEX(Feuil1!$A$1:$A$1000,MATCH(Feuil4!$B$5&amp;Feuil4!C46,Feuil1!$F$1:$F$1000&amp;Feuil1!$G$1:$G$1000,0)),"")</f>
        <v/>
      </c>
      <c r="E46" s="9" t="str">
        <f t="array" ref="E46">IFERROR(INDEX(Feuil1!$E$1:$E$1000,MATCH(Feuil4!C46&amp;$B$4,Feuil1!$G$1:$G$1000&amp;Feuil1!$F$1:$F$1000,0)),"")</f>
        <v/>
      </c>
      <c r="F46" s="13" t="str">
        <f t="shared" si="1"/>
        <v/>
      </c>
      <c r="G46" t="str">
        <f t="shared" si="2"/>
        <v/>
      </c>
    </row>
    <row r="47" spans="1:7" x14ac:dyDescent="0.35">
      <c r="A47" s="6" t="s">
        <v>44</v>
      </c>
      <c r="D47" s="11" t="str">
        <f t="array" ref="D47">IFERROR(INDEX(Feuil1!$A$1:$A$1000,MATCH(Feuil4!$B$4&amp;Feuil4!C47,Feuil1!$F$1:$F$1000&amp;Feuil1!$G$1:$G$1000,0))-INDEX(Feuil1!$A$1:$A$1000,MATCH(Feuil4!$B$5&amp;Feuil4!C47,Feuil1!$F$1:$F$1000&amp;Feuil1!$G$1:$G$1000,0)),"")</f>
        <v/>
      </c>
      <c r="E47" s="9" t="str">
        <f t="array" ref="E47">IFERROR(INDEX(Feuil1!$E$1:$E$1000,MATCH(Feuil4!C47&amp;$B$4,Feuil1!$G$1:$G$1000&amp;Feuil1!$F$1:$F$1000,0)),"")</f>
        <v/>
      </c>
      <c r="F47" s="13" t="str">
        <f t="shared" si="1"/>
        <v/>
      </c>
      <c r="G47" t="str">
        <f t="shared" si="2"/>
        <v/>
      </c>
    </row>
    <row r="48" spans="1:7" x14ac:dyDescent="0.35">
      <c r="A48" s="6" t="s">
        <v>46</v>
      </c>
      <c r="D48" s="11" t="str">
        <f t="array" ref="D48">IFERROR(INDEX(Feuil1!$A$1:$A$1000,MATCH(Feuil4!$B$4&amp;Feuil4!C48,Feuil1!$F$1:$F$1000&amp;Feuil1!$G$1:$G$1000,0))-INDEX(Feuil1!$A$1:$A$1000,MATCH(Feuil4!$B$5&amp;Feuil4!C48,Feuil1!$F$1:$F$1000&amp;Feuil1!$G$1:$G$1000,0)),"")</f>
        <v/>
      </c>
      <c r="E48" s="9" t="str">
        <f t="array" ref="E48">IFERROR(INDEX(Feuil1!$E$1:$E$1000,MATCH(Feuil4!C48&amp;$B$4,Feuil1!$G$1:$G$1000&amp;Feuil1!$F$1:$F$1000,0)),"")</f>
        <v/>
      </c>
      <c r="F48" s="13" t="str">
        <f t="shared" si="1"/>
        <v/>
      </c>
      <c r="G48" t="str">
        <f t="shared" si="2"/>
        <v/>
      </c>
    </row>
    <row r="49" spans="1:7" x14ac:dyDescent="0.35">
      <c r="A49" s="6" t="s">
        <v>48</v>
      </c>
      <c r="D49" s="11" t="str">
        <f t="array" ref="D49">IFERROR(INDEX(Feuil1!$A$1:$A$1000,MATCH(Feuil4!$B$4&amp;Feuil4!C49,Feuil1!$F$1:$F$1000&amp;Feuil1!$G$1:$G$1000,0))-INDEX(Feuil1!$A$1:$A$1000,MATCH(Feuil4!$B$5&amp;Feuil4!C49,Feuil1!$F$1:$F$1000&amp;Feuil1!$G$1:$G$1000,0)),"")</f>
        <v/>
      </c>
      <c r="E49" s="9" t="str">
        <f t="array" ref="E49">IFERROR(INDEX(Feuil1!$E$1:$E$1000,MATCH(Feuil4!C49&amp;$B$4,Feuil1!$G$1:$G$1000&amp;Feuil1!$F$1:$F$1000,0)),"")</f>
        <v/>
      </c>
      <c r="F49" s="13" t="str">
        <f t="shared" si="1"/>
        <v/>
      </c>
      <c r="G49" t="str">
        <f t="shared" si="2"/>
        <v/>
      </c>
    </row>
    <row r="50" spans="1:7" x14ac:dyDescent="0.35">
      <c r="A50" s="6" t="s">
        <v>50</v>
      </c>
      <c r="D50" s="11" t="str">
        <f t="array" ref="D50">IFERROR(INDEX(Feuil1!$A$1:$A$1000,MATCH(Feuil4!$B$4&amp;Feuil4!C50,Feuil1!$F$1:$F$1000&amp;Feuil1!$G$1:$G$1000,0))-INDEX(Feuil1!$A$1:$A$1000,MATCH(Feuil4!$B$5&amp;Feuil4!C50,Feuil1!$F$1:$F$1000&amp;Feuil1!$G$1:$G$1000,0)),"")</f>
        <v/>
      </c>
      <c r="E50" s="9" t="str">
        <f t="array" ref="E50">IFERROR(INDEX(Feuil1!$E$1:$E$1000,MATCH(Feuil4!C50&amp;$B$4,Feuil1!$G$1:$G$1000&amp;Feuil1!$F$1:$F$1000,0)),"")</f>
        <v/>
      </c>
      <c r="F50" s="13" t="str">
        <f t="shared" si="1"/>
        <v/>
      </c>
      <c r="G50" t="str">
        <f t="shared" si="2"/>
        <v/>
      </c>
    </row>
    <row r="51" spans="1:7" x14ac:dyDescent="0.35">
      <c r="A51" s="6" t="s">
        <v>52</v>
      </c>
      <c r="D51" s="11" t="str">
        <f t="array" ref="D51">IFERROR(INDEX(Feuil1!$A$1:$A$1000,MATCH(Feuil4!$B$4&amp;Feuil4!C51,Feuil1!$F$1:$F$1000&amp;Feuil1!$G$1:$G$1000,0))-INDEX(Feuil1!$A$1:$A$1000,MATCH(Feuil4!$B$5&amp;Feuil4!C51,Feuil1!$F$1:$F$1000&amp;Feuil1!$G$1:$G$1000,0)),"")</f>
        <v/>
      </c>
      <c r="E51" s="9" t="str">
        <f t="array" ref="E51">IFERROR(INDEX(Feuil1!$E$1:$E$1000,MATCH(Feuil4!C51&amp;$B$4,Feuil1!$G$1:$G$1000&amp;Feuil1!$F$1:$F$1000,0)),"")</f>
        <v/>
      </c>
      <c r="F51" s="13" t="str">
        <f t="shared" si="1"/>
        <v/>
      </c>
      <c r="G51" t="str">
        <f t="shared" si="2"/>
        <v/>
      </c>
    </row>
    <row r="52" spans="1:7" x14ac:dyDescent="0.35">
      <c r="A52" s="6" t="s">
        <v>60</v>
      </c>
      <c r="D52" s="11" t="str">
        <f t="array" ref="D52">IFERROR(INDEX(Feuil1!$A$1:$A$1000,MATCH(Feuil4!$B$4&amp;Feuil4!C52,Feuil1!$F$1:$F$1000&amp;Feuil1!$G$1:$G$1000,0))-INDEX(Feuil1!$A$1:$A$1000,MATCH(Feuil4!$B$5&amp;Feuil4!C52,Feuil1!$F$1:$F$1000&amp;Feuil1!$G$1:$G$1000,0)),"")</f>
        <v/>
      </c>
      <c r="E52" s="9" t="str">
        <f t="array" ref="E52">IFERROR(INDEX(Feuil1!$E$1:$E$1000,MATCH(Feuil4!C52&amp;$B$4,Feuil1!$G$1:$G$1000&amp;Feuil1!$F$1:$F$1000,0)),"")</f>
        <v/>
      </c>
      <c r="F52" s="13" t="str">
        <f t="shared" si="1"/>
        <v/>
      </c>
      <c r="G52" t="str">
        <f t="shared" si="2"/>
        <v/>
      </c>
    </row>
    <row r="53" spans="1:7" x14ac:dyDescent="0.35">
      <c r="A53" s="6" t="s">
        <v>61</v>
      </c>
      <c r="D53" s="11" t="str">
        <f t="array" ref="D53">IFERROR(INDEX(Feuil1!$A$1:$A$1000,MATCH(Feuil4!$B$4&amp;Feuil4!C53,Feuil1!$F$1:$F$1000&amp;Feuil1!$G$1:$G$1000,0))-INDEX(Feuil1!$A$1:$A$1000,MATCH(Feuil4!$B$5&amp;Feuil4!C53,Feuil1!$F$1:$F$1000&amp;Feuil1!$G$1:$G$1000,0)),"")</f>
        <v/>
      </c>
      <c r="E53" s="9" t="str">
        <f t="array" ref="E53">IFERROR(INDEX(Feuil1!$E$1:$E$1000,MATCH(Feuil4!C53&amp;$B$4,Feuil1!$G$1:$G$1000&amp;Feuil1!$F$1:$F$1000,0)),"")</f>
        <v/>
      </c>
      <c r="F53" s="13" t="str">
        <f t="shared" si="1"/>
        <v/>
      </c>
      <c r="G53" t="str">
        <f t="shared" si="2"/>
        <v/>
      </c>
    </row>
  </sheetData>
  <pageMargins left="0.7" right="0.7" top="0.75" bottom="0.75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2"/>
  <sheetViews>
    <sheetView workbookViewId="0">
      <selection activeCell="H11" sqref="H1:K1048576"/>
    </sheetView>
  </sheetViews>
  <sheetFormatPr baseColWidth="10" defaultRowHeight="14.5" x14ac:dyDescent="0.35"/>
  <cols>
    <col min="1" max="1" width="17.81640625" bestFit="1" customWidth="1"/>
    <col min="2" max="2" width="10.90625" style="4"/>
    <col min="3" max="3" width="17.26953125" bestFit="1" customWidth="1"/>
    <col min="4" max="4" width="13.1796875" bestFit="1" customWidth="1"/>
    <col min="5" max="5" width="13.90625" bestFit="1" customWidth="1"/>
    <col min="6" max="6" width="20.54296875" bestFit="1" customWidth="1"/>
    <col min="7" max="7" width="16.1796875" customWidth="1"/>
  </cols>
  <sheetData>
    <row r="1" spans="1:7" x14ac:dyDescent="0.35">
      <c r="A1" t="s">
        <v>0</v>
      </c>
      <c r="B1" s="4" t="s">
        <v>1</v>
      </c>
      <c r="C1" t="s">
        <v>2</v>
      </c>
      <c r="D1" s="1" t="s">
        <v>3</v>
      </c>
      <c r="E1" s="1" t="s">
        <v>4</v>
      </c>
      <c r="F1" t="s">
        <v>5</v>
      </c>
      <c r="G1" t="s">
        <v>6</v>
      </c>
    </row>
    <row r="2" spans="1:7" x14ac:dyDescent="0.35">
      <c r="A2" s="2">
        <v>43654</v>
      </c>
      <c r="B2" s="4">
        <v>18</v>
      </c>
      <c r="C2" s="2">
        <v>43654</v>
      </c>
      <c r="D2" s="1"/>
      <c r="E2" s="1">
        <v>176984.43</v>
      </c>
      <c r="F2" t="s">
        <v>55</v>
      </c>
      <c r="G2" t="s">
        <v>7</v>
      </c>
    </row>
    <row r="3" spans="1:7" x14ac:dyDescent="0.35">
      <c r="A3" s="2">
        <v>43651</v>
      </c>
      <c r="B3" s="4">
        <v>18</v>
      </c>
      <c r="C3" s="2">
        <v>43627</v>
      </c>
      <c r="D3" s="1">
        <v>176984.43</v>
      </c>
      <c r="E3" s="1"/>
      <c r="F3" t="s">
        <v>54</v>
      </c>
      <c r="G3" t="s">
        <v>7</v>
      </c>
    </row>
    <row r="4" spans="1:7" x14ac:dyDescent="0.35">
      <c r="A4" s="2"/>
      <c r="C4" s="2"/>
      <c r="D4" s="1"/>
      <c r="E4" s="1"/>
      <c r="G4" s="3" t="s">
        <v>8</v>
      </c>
    </row>
    <row r="5" spans="1:7" x14ac:dyDescent="0.35">
      <c r="A5" s="2">
        <v>43662</v>
      </c>
      <c r="C5" s="2">
        <v>43662</v>
      </c>
      <c r="D5" s="1"/>
      <c r="E5" s="1">
        <v>183585.36</v>
      </c>
      <c r="F5" t="s">
        <v>55</v>
      </c>
      <c r="G5" t="s">
        <v>9</v>
      </c>
    </row>
    <row r="6" spans="1:7" x14ac:dyDescent="0.35">
      <c r="A6" s="2">
        <v>43660</v>
      </c>
      <c r="B6" s="4">
        <v>19</v>
      </c>
      <c r="C6" s="2">
        <v>43635</v>
      </c>
      <c r="D6" s="1">
        <v>111959.01</v>
      </c>
      <c r="E6" s="1"/>
      <c r="F6" t="s">
        <v>54</v>
      </c>
      <c r="G6" t="s">
        <v>9</v>
      </c>
    </row>
    <row r="7" spans="1:7" x14ac:dyDescent="0.35">
      <c r="A7" s="2">
        <v>43660</v>
      </c>
      <c r="B7" s="4">
        <v>20</v>
      </c>
      <c r="C7" s="2">
        <v>43635</v>
      </c>
      <c r="D7" s="1">
        <v>71626.350000000006</v>
      </c>
      <c r="E7" s="1"/>
      <c r="F7" t="s">
        <v>54</v>
      </c>
      <c r="G7" t="s">
        <v>9</v>
      </c>
    </row>
    <row r="8" spans="1:7" x14ac:dyDescent="0.35">
      <c r="A8" s="2"/>
      <c r="C8" s="2"/>
      <c r="D8" s="1"/>
      <c r="E8" s="1"/>
      <c r="G8" s="3" t="s">
        <v>10</v>
      </c>
    </row>
    <row r="9" spans="1:7" x14ac:dyDescent="0.35">
      <c r="A9" s="2">
        <v>43628</v>
      </c>
      <c r="B9" s="4">
        <v>13</v>
      </c>
      <c r="C9" s="2">
        <v>43628</v>
      </c>
      <c r="D9" s="1"/>
      <c r="E9" s="1">
        <v>165203.85999999999</v>
      </c>
      <c r="F9" t="s">
        <v>55</v>
      </c>
      <c r="G9" t="s">
        <v>11</v>
      </c>
    </row>
    <row r="10" spans="1:7" x14ac:dyDescent="0.35">
      <c r="A10" s="2">
        <v>43622</v>
      </c>
      <c r="B10" s="4">
        <v>13</v>
      </c>
      <c r="C10" s="2">
        <v>43594</v>
      </c>
      <c r="D10" s="1">
        <v>165203.85999999999</v>
      </c>
      <c r="E10" s="1"/>
      <c r="F10" t="s">
        <v>54</v>
      </c>
      <c r="G10" t="s">
        <v>11</v>
      </c>
    </row>
    <row r="11" spans="1:7" x14ac:dyDescent="0.35">
      <c r="A11" s="2"/>
      <c r="C11" s="2"/>
      <c r="D11" s="1"/>
      <c r="E11" s="1"/>
      <c r="G11" s="3" t="s">
        <v>12</v>
      </c>
    </row>
    <row r="12" spans="1:7" x14ac:dyDescent="0.35">
      <c r="A12" s="2">
        <v>43637</v>
      </c>
      <c r="B12" s="4">
        <v>14</v>
      </c>
      <c r="C12" s="2">
        <v>43637</v>
      </c>
      <c r="D12" s="1"/>
      <c r="E12" s="1">
        <v>173199.33</v>
      </c>
      <c r="F12" t="s">
        <v>55</v>
      </c>
      <c r="G12" t="s">
        <v>13</v>
      </c>
    </row>
    <row r="13" spans="1:7" x14ac:dyDescent="0.35">
      <c r="A13" s="2">
        <v>43632</v>
      </c>
      <c r="B13" s="4">
        <v>14</v>
      </c>
      <c r="C13" s="2">
        <v>43607</v>
      </c>
      <c r="D13" s="1">
        <v>173199.33</v>
      </c>
      <c r="E13" s="1"/>
      <c r="F13" t="s">
        <v>54</v>
      </c>
      <c r="G13" t="s">
        <v>13</v>
      </c>
    </row>
    <row r="14" spans="1:7" x14ac:dyDescent="0.35">
      <c r="A14" s="2"/>
      <c r="C14" s="2"/>
      <c r="D14" s="1"/>
      <c r="E14" s="1"/>
      <c r="G14" s="3" t="s">
        <v>14</v>
      </c>
    </row>
    <row r="15" spans="1:7" x14ac:dyDescent="0.35">
      <c r="A15" s="2">
        <v>43576</v>
      </c>
      <c r="B15" s="4">
        <v>3</v>
      </c>
      <c r="C15" s="2">
        <v>43550</v>
      </c>
      <c r="D15" s="1">
        <v>98908.94</v>
      </c>
      <c r="E15" s="1"/>
      <c r="F15" t="s">
        <v>54</v>
      </c>
      <c r="G15" t="s">
        <v>15</v>
      </c>
    </row>
    <row r="16" spans="1:7" x14ac:dyDescent="0.35">
      <c r="A16" s="2">
        <v>43581</v>
      </c>
      <c r="B16" s="4">
        <v>3</v>
      </c>
      <c r="C16" s="2">
        <v>43581</v>
      </c>
      <c r="D16" s="1"/>
      <c r="E16" s="1">
        <v>98908.94</v>
      </c>
      <c r="F16" t="s">
        <v>55</v>
      </c>
      <c r="G16" t="s">
        <v>15</v>
      </c>
    </row>
    <row r="17" spans="1:7" x14ac:dyDescent="0.35">
      <c r="A17" s="2"/>
      <c r="C17" s="2"/>
      <c r="D17" s="1"/>
      <c r="E17" s="1"/>
      <c r="G17" s="3" t="s">
        <v>16</v>
      </c>
    </row>
    <row r="18" spans="1:7" x14ac:dyDescent="0.35">
      <c r="A18" s="2">
        <v>43643</v>
      </c>
      <c r="B18" s="4">
        <v>15</v>
      </c>
      <c r="C18" s="2">
        <v>43643</v>
      </c>
      <c r="D18" s="1"/>
      <c r="E18" s="1">
        <v>6866.72</v>
      </c>
      <c r="F18" t="s">
        <v>55</v>
      </c>
      <c r="G18" t="s">
        <v>17</v>
      </c>
    </row>
    <row r="19" spans="1:7" x14ac:dyDescent="0.35">
      <c r="A19" s="2">
        <v>43638</v>
      </c>
      <c r="B19" s="4">
        <v>15</v>
      </c>
      <c r="C19" s="2">
        <v>43613</v>
      </c>
      <c r="D19" s="1">
        <v>6866.72</v>
      </c>
      <c r="E19" s="1"/>
      <c r="F19" t="s">
        <v>54</v>
      </c>
      <c r="G19" t="s">
        <v>17</v>
      </c>
    </row>
    <row r="20" spans="1:7" x14ac:dyDescent="0.35">
      <c r="A20" s="2"/>
      <c r="C20" s="2"/>
      <c r="D20" s="1"/>
      <c r="E20" s="1"/>
      <c r="G20" s="3" t="s">
        <v>18</v>
      </c>
    </row>
    <row r="21" spans="1:7" x14ac:dyDescent="0.35">
      <c r="A21" s="2">
        <v>43621</v>
      </c>
      <c r="B21" s="4">
        <v>11</v>
      </c>
      <c r="C21" s="2">
        <v>43621</v>
      </c>
      <c r="D21" s="1"/>
      <c r="E21" s="1">
        <v>6659.35</v>
      </c>
      <c r="F21" t="s">
        <v>55</v>
      </c>
      <c r="G21" t="s">
        <v>19</v>
      </c>
    </row>
    <row r="22" spans="1:7" x14ac:dyDescent="0.35">
      <c r="A22" s="2">
        <v>43617</v>
      </c>
      <c r="B22" s="4">
        <v>11</v>
      </c>
      <c r="C22" s="2">
        <v>43592</v>
      </c>
      <c r="D22" s="1">
        <v>6659.35</v>
      </c>
      <c r="E22" s="1"/>
      <c r="F22" t="s">
        <v>54</v>
      </c>
      <c r="G22" t="s">
        <v>19</v>
      </c>
    </row>
    <row r="23" spans="1:7" x14ac:dyDescent="0.35">
      <c r="A23" s="2"/>
      <c r="C23" s="2"/>
      <c r="D23" s="1"/>
      <c r="E23" s="1"/>
      <c r="G23" s="3" t="s">
        <v>20</v>
      </c>
    </row>
    <row r="24" spans="1:7" x14ac:dyDescent="0.35">
      <c r="A24" s="2">
        <v>43573</v>
      </c>
      <c r="B24" s="4">
        <v>2</v>
      </c>
      <c r="C24" s="2">
        <v>43545</v>
      </c>
      <c r="D24" s="1">
        <v>77087.789999999994</v>
      </c>
      <c r="E24" s="1"/>
      <c r="F24" t="s">
        <v>54</v>
      </c>
      <c r="G24" t="s">
        <v>21</v>
      </c>
    </row>
    <row r="25" spans="1:7" x14ac:dyDescent="0.35">
      <c r="A25" s="2">
        <v>43573</v>
      </c>
      <c r="B25" s="4">
        <v>2</v>
      </c>
      <c r="C25" s="2">
        <v>43573</v>
      </c>
      <c r="D25" s="1"/>
      <c r="E25" s="1">
        <v>77087.789999999994</v>
      </c>
      <c r="F25" t="s">
        <v>55</v>
      </c>
      <c r="G25" t="s">
        <v>21</v>
      </c>
    </row>
    <row r="26" spans="1:7" x14ac:dyDescent="0.35">
      <c r="A26" s="2"/>
      <c r="C26" s="2"/>
      <c r="D26" s="1"/>
      <c r="E26" s="1"/>
      <c r="G26" s="3" t="s">
        <v>22</v>
      </c>
    </row>
    <row r="27" spans="1:7" x14ac:dyDescent="0.35">
      <c r="A27" s="2">
        <v>43649</v>
      </c>
      <c r="B27" s="4">
        <v>17</v>
      </c>
      <c r="C27" s="2">
        <v>43649</v>
      </c>
      <c r="D27" s="1"/>
      <c r="E27" s="1">
        <v>164433.03</v>
      </c>
      <c r="F27" t="s">
        <v>55</v>
      </c>
      <c r="G27" t="s">
        <v>23</v>
      </c>
    </row>
    <row r="28" spans="1:7" x14ac:dyDescent="0.35">
      <c r="A28" s="2">
        <v>43646</v>
      </c>
      <c r="B28" s="4">
        <v>17</v>
      </c>
      <c r="C28" s="2">
        <v>43616</v>
      </c>
      <c r="D28" s="1">
        <v>164433.03</v>
      </c>
      <c r="E28" s="1"/>
      <c r="F28" t="s">
        <v>54</v>
      </c>
      <c r="G28" t="s">
        <v>23</v>
      </c>
    </row>
    <row r="29" spans="1:7" x14ac:dyDescent="0.35">
      <c r="A29" s="2"/>
      <c r="C29" s="2"/>
      <c r="D29" s="1"/>
      <c r="E29" s="1"/>
      <c r="G29" s="3" t="s">
        <v>24</v>
      </c>
    </row>
    <row r="30" spans="1:7" x14ac:dyDescent="0.35">
      <c r="A30" s="2">
        <v>43644</v>
      </c>
      <c r="B30" s="4">
        <v>16</v>
      </c>
      <c r="C30" s="2">
        <v>43644</v>
      </c>
      <c r="D30" s="1"/>
      <c r="E30" s="1">
        <v>178204.7</v>
      </c>
      <c r="F30" t="s">
        <v>55</v>
      </c>
      <c r="G30" t="s">
        <v>25</v>
      </c>
    </row>
    <row r="31" spans="1:7" x14ac:dyDescent="0.35">
      <c r="A31" s="2">
        <v>43639</v>
      </c>
      <c r="B31" s="4">
        <v>16</v>
      </c>
      <c r="C31" s="2">
        <v>43613</v>
      </c>
      <c r="D31" s="1">
        <v>178204.7</v>
      </c>
      <c r="E31" s="1"/>
      <c r="F31" t="s">
        <v>54</v>
      </c>
      <c r="G31" t="s">
        <v>25</v>
      </c>
    </row>
    <row r="32" spans="1:7" x14ac:dyDescent="0.35">
      <c r="A32" s="2"/>
      <c r="C32" s="2"/>
      <c r="D32" s="1"/>
      <c r="E32" s="1"/>
      <c r="G32" s="3" t="s">
        <v>26</v>
      </c>
    </row>
    <row r="33" spans="1:7" x14ac:dyDescent="0.35">
      <c r="A33" s="2">
        <v>43609</v>
      </c>
      <c r="B33" s="4">
        <v>9</v>
      </c>
      <c r="C33" s="2">
        <v>43584</v>
      </c>
      <c r="D33" s="1">
        <v>19459.419999999998</v>
      </c>
      <c r="E33" s="1"/>
      <c r="F33" t="s">
        <v>54</v>
      </c>
      <c r="G33" t="s">
        <v>27</v>
      </c>
    </row>
    <row r="34" spans="1:7" x14ac:dyDescent="0.35">
      <c r="A34" s="2">
        <v>43614</v>
      </c>
      <c r="B34" s="4">
        <v>9</v>
      </c>
      <c r="C34" s="2">
        <v>43614</v>
      </c>
      <c r="D34" s="1"/>
      <c r="E34" s="1">
        <v>19459.419999999998</v>
      </c>
      <c r="F34" t="s">
        <v>55</v>
      </c>
      <c r="G34" t="s">
        <v>27</v>
      </c>
    </row>
    <row r="35" spans="1:7" x14ac:dyDescent="0.35">
      <c r="A35" s="2"/>
      <c r="C35" s="2"/>
      <c r="D35" s="1"/>
      <c r="E35" s="1"/>
      <c r="G35" s="3" t="s">
        <v>28</v>
      </c>
    </row>
    <row r="36" spans="1:7" x14ac:dyDescent="0.35">
      <c r="A36" s="2">
        <v>43618</v>
      </c>
      <c r="B36" s="4">
        <v>12</v>
      </c>
      <c r="C36" s="2">
        <v>43592</v>
      </c>
      <c r="D36" s="1">
        <v>180878.01</v>
      </c>
      <c r="E36" s="1"/>
      <c r="F36" t="s">
        <v>54</v>
      </c>
      <c r="G36" t="s">
        <v>29</v>
      </c>
    </row>
    <row r="37" spans="1:7" x14ac:dyDescent="0.35">
      <c r="A37" s="2">
        <v>43627</v>
      </c>
      <c r="B37" s="4">
        <v>12</v>
      </c>
      <c r="C37" s="2">
        <v>43627</v>
      </c>
      <c r="D37" s="1"/>
      <c r="E37" s="1">
        <v>180878.01</v>
      </c>
      <c r="F37" t="s">
        <v>55</v>
      </c>
      <c r="G37" t="s">
        <v>29</v>
      </c>
    </row>
    <row r="38" spans="1:7" x14ac:dyDescent="0.35">
      <c r="A38" s="2"/>
      <c r="C38" s="2"/>
      <c r="D38" s="1"/>
      <c r="E38" s="1"/>
      <c r="G38" s="3" t="s">
        <v>30</v>
      </c>
    </row>
    <row r="39" spans="1:7" x14ac:dyDescent="0.35">
      <c r="A39" s="2">
        <v>43580</v>
      </c>
      <c r="B39" s="4">
        <v>4</v>
      </c>
      <c r="C39" s="2">
        <v>43553</v>
      </c>
      <c r="D39" s="1">
        <v>119426.64</v>
      </c>
      <c r="E39" s="1"/>
      <c r="F39" t="s">
        <v>54</v>
      </c>
      <c r="G39" t="s">
        <v>31</v>
      </c>
    </row>
    <row r="40" spans="1:7" x14ac:dyDescent="0.35">
      <c r="A40" s="2">
        <v>43580</v>
      </c>
      <c r="B40" s="4">
        <v>5</v>
      </c>
      <c r="C40" s="2">
        <v>43553</v>
      </c>
      <c r="D40" s="1">
        <v>63550.02</v>
      </c>
      <c r="E40" s="1"/>
      <c r="F40" t="s">
        <v>54</v>
      </c>
      <c r="G40" t="s">
        <v>31</v>
      </c>
    </row>
    <row r="41" spans="1:7" x14ac:dyDescent="0.35">
      <c r="A41" s="2">
        <v>43591</v>
      </c>
      <c r="B41" s="4" t="s">
        <v>57</v>
      </c>
      <c r="C41" s="2">
        <v>43591</v>
      </c>
      <c r="D41" s="1"/>
      <c r="E41" s="1">
        <v>182976.66</v>
      </c>
      <c r="F41" t="s">
        <v>55</v>
      </c>
      <c r="G41" t="s">
        <v>31</v>
      </c>
    </row>
    <row r="42" spans="1:7" x14ac:dyDescent="0.35">
      <c r="A42" s="2"/>
      <c r="C42" s="2"/>
      <c r="D42" s="1"/>
      <c r="E42" s="1"/>
      <c r="G42" s="3" t="s">
        <v>32</v>
      </c>
    </row>
    <row r="43" spans="1:7" x14ac:dyDescent="0.35">
      <c r="A43" s="2">
        <v>43610</v>
      </c>
      <c r="B43" s="4">
        <v>10</v>
      </c>
      <c r="C43" s="2">
        <v>43584</v>
      </c>
      <c r="D43" s="1">
        <v>157996.46</v>
      </c>
      <c r="E43" s="1"/>
      <c r="F43" t="s">
        <v>54</v>
      </c>
      <c r="G43" t="s">
        <v>33</v>
      </c>
    </row>
    <row r="44" spans="1:7" x14ac:dyDescent="0.35">
      <c r="A44" s="2">
        <v>43619</v>
      </c>
      <c r="C44" s="2">
        <v>43619</v>
      </c>
      <c r="D44" s="1"/>
      <c r="E44" s="1">
        <v>157996.46</v>
      </c>
      <c r="F44" t="s">
        <v>55</v>
      </c>
      <c r="G44" t="s">
        <v>33</v>
      </c>
    </row>
    <row r="45" spans="1:7" x14ac:dyDescent="0.35">
      <c r="A45" s="2"/>
      <c r="C45" s="2"/>
      <c r="D45" s="1"/>
      <c r="E45" s="1"/>
      <c r="G45" s="3" t="s">
        <v>34</v>
      </c>
    </row>
    <row r="46" spans="1:7" x14ac:dyDescent="0.35">
      <c r="A46" s="2">
        <v>43600</v>
      </c>
      <c r="B46" s="4">
        <v>7</v>
      </c>
      <c r="C46" s="2">
        <v>43573</v>
      </c>
      <c r="D46" s="1">
        <v>6052.53</v>
      </c>
      <c r="E46" s="1"/>
      <c r="F46" t="s">
        <v>54</v>
      </c>
      <c r="G46" t="s">
        <v>35</v>
      </c>
    </row>
    <row r="47" spans="1:7" x14ac:dyDescent="0.35">
      <c r="A47" s="2">
        <v>43601</v>
      </c>
      <c r="B47" s="4">
        <v>8</v>
      </c>
      <c r="C47" s="2">
        <v>43573</v>
      </c>
      <c r="D47" s="1">
        <v>152622.99</v>
      </c>
      <c r="E47" s="1"/>
      <c r="F47" t="s">
        <v>54</v>
      </c>
      <c r="G47" t="s">
        <v>35</v>
      </c>
    </row>
    <row r="48" spans="1:7" x14ac:dyDescent="0.35">
      <c r="A48" s="2">
        <v>43605</v>
      </c>
      <c r="C48" s="2">
        <v>43605</v>
      </c>
      <c r="D48" s="1"/>
      <c r="E48" s="1">
        <v>158675.51999999999</v>
      </c>
      <c r="F48" t="s">
        <v>55</v>
      </c>
      <c r="G48" t="s">
        <v>35</v>
      </c>
    </row>
    <row r="49" spans="1:7" x14ac:dyDescent="0.35">
      <c r="A49" s="2"/>
      <c r="C49" s="2"/>
      <c r="D49" s="1"/>
      <c r="E49" s="1"/>
      <c r="G49" s="3" t="s">
        <v>36</v>
      </c>
    </row>
    <row r="50" spans="1:7" x14ac:dyDescent="0.35">
      <c r="A50" s="2">
        <v>43587</v>
      </c>
      <c r="B50" s="4">
        <v>6</v>
      </c>
      <c r="C50" s="2">
        <v>43558</v>
      </c>
      <c r="D50" s="1">
        <v>158426.59</v>
      </c>
      <c r="E50" s="1"/>
      <c r="F50" t="s">
        <v>54</v>
      </c>
      <c r="G50" t="s">
        <v>37</v>
      </c>
    </row>
    <row r="51" spans="1:7" x14ac:dyDescent="0.35">
      <c r="A51" s="2">
        <v>43594</v>
      </c>
      <c r="B51" s="4">
        <v>6</v>
      </c>
      <c r="C51" s="2">
        <v>43594</v>
      </c>
      <c r="D51" s="1"/>
      <c r="E51" s="1">
        <v>158426.59</v>
      </c>
      <c r="F51" t="s">
        <v>55</v>
      </c>
      <c r="G51" t="s">
        <v>37</v>
      </c>
    </row>
    <row r="52" spans="1:7" x14ac:dyDescent="0.35">
      <c r="A52" s="2"/>
      <c r="C52" s="2"/>
      <c r="D52" s="1"/>
      <c r="E52" s="1"/>
      <c r="G52" s="3" t="s">
        <v>38</v>
      </c>
    </row>
    <row r="53" spans="1:7" x14ac:dyDescent="0.35">
      <c r="A53" s="2">
        <v>43671</v>
      </c>
      <c r="B53" s="4">
        <v>21</v>
      </c>
      <c r="C53" s="2">
        <v>43671</v>
      </c>
      <c r="D53" s="1"/>
      <c r="E53" s="1">
        <v>184210.56</v>
      </c>
      <c r="F53" t="s">
        <v>55</v>
      </c>
      <c r="G53" t="s">
        <v>39</v>
      </c>
    </row>
    <row r="54" spans="1:7" x14ac:dyDescent="0.35">
      <c r="A54" s="2">
        <v>43667</v>
      </c>
      <c r="B54" s="4">
        <v>21</v>
      </c>
      <c r="C54" s="2">
        <v>43641</v>
      </c>
      <c r="D54" s="1">
        <v>184210.56</v>
      </c>
      <c r="E54" s="1"/>
      <c r="F54" t="s">
        <v>54</v>
      </c>
      <c r="G54" t="s">
        <v>39</v>
      </c>
    </row>
    <row r="55" spans="1:7" x14ac:dyDescent="0.35">
      <c r="A55" s="2"/>
      <c r="C55" s="2"/>
      <c r="D55" s="1"/>
      <c r="E55" s="1"/>
      <c r="G55" s="3" t="s">
        <v>40</v>
      </c>
    </row>
    <row r="56" spans="1:7" x14ac:dyDescent="0.35">
      <c r="A56" s="2">
        <v>43677</v>
      </c>
      <c r="C56" s="2">
        <v>43677</v>
      </c>
      <c r="D56" s="1"/>
      <c r="E56" s="1">
        <v>153696.01</v>
      </c>
      <c r="F56" t="s">
        <v>55</v>
      </c>
      <c r="G56" t="s">
        <v>41</v>
      </c>
    </row>
    <row r="57" spans="1:7" x14ac:dyDescent="0.35">
      <c r="A57" s="2">
        <v>43674</v>
      </c>
      <c r="B57" s="4">
        <v>22</v>
      </c>
      <c r="C57" s="2">
        <v>43646</v>
      </c>
      <c r="D57" s="1">
        <v>146501.45000000001</v>
      </c>
      <c r="E57" s="1"/>
      <c r="F57" t="s">
        <v>54</v>
      </c>
      <c r="G57" t="s">
        <v>41</v>
      </c>
    </row>
    <row r="58" spans="1:7" x14ac:dyDescent="0.35">
      <c r="A58" s="2">
        <v>43674</v>
      </c>
      <c r="B58" s="4">
        <v>23</v>
      </c>
      <c r="C58" s="2">
        <v>43646</v>
      </c>
      <c r="D58" s="1">
        <v>7194.56</v>
      </c>
      <c r="E58" s="1"/>
      <c r="F58" t="s">
        <v>54</v>
      </c>
      <c r="G58" t="s">
        <v>41</v>
      </c>
    </row>
    <row r="59" spans="1:7" x14ac:dyDescent="0.35">
      <c r="A59" s="2"/>
      <c r="C59" s="2"/>
      <c r="D59" s="1"/>
      <c r="E59" s="1"/>
      <c r="G59" s="3" t="s">
        <v>42</v>
      </c>
    </row>
    <row r="60" spans="1:7" x14ac:dyDescent="0.35">
      <c r="A60" s="2">
        <v>43566</v>
      </c>
      <c r="B60" s="4">
        <v>1</v>
      </c>
      <c r="C60" s="2">
        <v>43538</v>
      </c>
      <c r="D60" s="1">
        <v>186246.66</v>
      </c>
      <c r="E60" s="1"/>
      <c r="F60" t="s">
        <v>54</v>
      </c>
      <c r="G60" t="s">
        <v>43</v>
      </c>
    </row>
    <row r="61" spans="1:7" x14ac:dyDescent="0.35">
      <c r="A61" s="2">
        <v>43570</v>
      </c>
      <c r="C61" s="2">
        <v>43570</v>
      </c>
      <c r="D61" s="1"/>
      <c r="E61" s="1">
        <v>186246.66</v>
      </c>
      <c r="F61" t="s">
        <v>55</v>
      </c>
      <c r="G61" t="s">
        <v>43</v>
      </c>
    </row>
    <row r="62" spans="1:7" x14ac:dyDescent="0.35">
      <c r="A62" s="2"/>
      <c r="C62" s="2"/>
      <c r="D62" s="1"/>
      <c r="E62" s="1"/>
      <c r="G62" s="3" t="s">
        <v>44</v>
      </c>
    </row>
    <row r="63" spans="1:7" x14ac:dyDescent="0.35">
      <c r="A63" s="2">
        <v>43686</v>
      </c>
      <c r="B63" s="4" t="s">
        <v>56</v>
      </c>
      <c r="C63" s="2">
        <v>43686</v>
      </c>
      <c r="D63" s="1"/>
      <c r="E63" s="1">
        <v>160182.26999999999</v>
      </c>
      <c r="F63" t="s">
        <v>55</v>
      </c>
      <c r="G63" t="s">
        <v>45</v>
      </c>
    </row>
    <row r="64" spans="1:7" x14ac:dyDescent="0.35">
      <c r="A64" s="2">
        <v>43678</v>
      </c>
      <c r="B64" s="4">
        <v>24</v>
      </c>
      <c r="C64" s="2">
        <v>43650</v>
      </c>
      <c r="D64" s="1">
        <v>6925.2</v>
      </c>
      <c r="E64" s="1"/>
      <c r="F64" t="s">
        <v>54</v>
      </c>
      <c r="G64" t="s">
        <v>45</v>
      </c>
    </row>
    <row r="65" spans="1:7" x14ac:dyDescent="0.35">
      <c r="A65" s="2">
        <v>43678</v>
      </c>
      <c r="B65" s="4">
        <v>25</v>
      </c>
      <c r="C65" s="2">
        <v>43650</v>
      </c>
      <c r="D65" s="1">
        <v>55018.720000000001</v>
      </c>
      <c r="E65" s="1"/>
      <c r="F65" t="s">
        <v>54</v>
      </c>
      <c r="G65" t="s">
        <v>45</v>
      </c>
    </row>
    <row r="66" spans="1:7" x14ac:dyDescent="0.35">
      <c r="A66" s="2">
        <v>43678</v>
      </c>
      <c r="B66" s="4">
        <v>26</v>
      </c>
      <c r="C66" s="2">
        <v>43650</v>
      </c>
      <c r="D66" s="1">
        <v>35178.35</v>
      </c>
      <c r="E66" s="1"/>
      <c r="F66" t="s">
        <v>54</v>
      </c>
      <c r="G66" t="s">
        <v>45</v>
      </c>
    </row>
    <row r="67" spans="1:7" x14ac:dyDescent="0.35">
      <c r="A67" s="2">
        <v>43678</v>
      </c>
      <c r="B67" s="4">
        <v>27</v>
      </c>
      <c r="C67" s="2">
        <v>43650</v>
      </c>
      <c r="D67" s="1">
        <v>63060</v>
      </c>
      <c r="E67" s="1"/>
      <c r="F67" t="s">
        <v>54</v>
      </c>
      <c r="G67" t="s">
        <v>45</v>
      </c>
    </row>
    <row r="68" spans="1:7" x14ac:dyDescent="0.35">
      <c r="A68" s="2"/>
      <c r="C68" s="2"/>
      <c r="D68" s="1"/>
      <c r="E68" s="1"/>
      <c r="G68" s="3" t="s">
        <v>46</v>
      </c>
    </row>
    <row r="69" spans="1:7" x14ac:dyDescent="0.35">
      <c r="A69" s="2">
        <v>43697</v>
      </c>
      <c r="B69" s="4">
        <v>29</v>
      </c>
      <c r="C69" s="2">
        <v>43697</v>
      </c>
      <c r="D69" s="1"/>
      <c r="E69" s="1">
        <v>162936.9</v>
      </c>
      <c r="F69" t="s">
        <v>55</v>
      </c>
      <c r="G69" t="s">
        <v>47</v>
      </c>
    </row>
    <row r="70" spans="1:7" x14ac:dyDescent="0.35">
      <c r="A70" s="2">
        <v>43688</v>
      </c>
      <c r="B70" s="4">
        <v>29</v>
      </c>
      <c r="C70" s="2">
        <v>43663</v>
      </c>
      <c r="D70" s="1">
        <v>162936.9</v>
      </c>
      <c r="E70" s="1"/>
      <c r="F70" t="s">
        <v>54</v>
      </c>
      <c r="G70" t="s">
        <v>47</v>
      </c>
    </row>
    <row r="71" spans="1:7" x14ac:dyDescent="0.35">
      <c r="A71" s="2"/>
      <c r="C71" s="2"/>
      <c r="D71" s="1"/>
      <c r="E71" s="1"/>
      <c r="G71" s="3" t="s">
        <v>48</v>
      </c>
    </row>
    <row r="72" spans="1:7" x14ac:dyDescent="0.35">
      <c r="A72" s="2">
        <v>43677</v>
      </c>
      <c r="B72" s="4">
        <v>28</v>
      </c>
      <c r="C72" s="2">
        <v>43650</v>
      </c>
      <c r="D72" s="1">
        <v>13968.84</v>
      </c>
      <c r="E72" s="1"/>
      <c r="F72" t="s">
        <v>54</v>
      </c>
      <c r="G72" t="s">
        <v>49</v>
      </c>
    </row>
    <row r="73" spans="1:7" x14ac:dyDescent="0.35">
      <c r="A73" s="2">
        <v>43682</v>
      </c>
      <c r="B73" s="4">
        <v>28</v>
      </c>
      <c r="C73" s="2">
        <v>43682</v>
      </c>
      <c r="D73" s="1"/>
      <c r="E73" s="1">
        <v>13968.84</v>
      </c>
      <c r="F73" t="s">
        <v>55</v>
      </c>
      <c r="G73" t="s">
        <v>49</v>
      </c>
    </row>
    <row r="74" spans="1:7" x14ac:dyDescent="0.35">
      <c r="A74" s="2"/>
      <c r="C74" s="2"/>
      <c r="D74" s="1"/>
      <c r="E74" s="1"/>
      <c r="G74" s="3" t="s">
        <v>50</v>
      </c>
    </row>
    <row r="75" spans="1:7" x14ac:dyDescent="0.35">
      <c r="A75" s="2">
        <v>43691</v>
      </c>
      <c r="B75" s="4">
        <v>30</v>
      </c>
      <c r="C75" s="2">
        <v>43691</v>
      </c>
      <c r="D75" s="1"/>
      <c r="E75" s="1">
        <v>28451.25</v>
      </c>
      <c r="F75" t="s">
        <v>55</v>
      </c>
      <c r="G75" t="s">
        <v>51</v>
      </c>
    </row>
    <row r="76" spans="1:7" x14ac:dyDescent="0.35">
      <c r="A76" s="2">
        <v>43687</v>
      </c>
      <c r="B76" s="4">
        <v>30</v>
      </c>
      <c r="C76" s="2">
        <v>43663</v>
      </c>
      <c r="D76" s="1">
        <v>28451.25</v>
      </c>
      <c r="E76" s="1"/>
      <c r="F76" t="s">
        <v>54</v>
      </c>
      <c r="G76" t="s">
        <v>51</v>
      </c>
    </row>
    <row r="77" spans="1:7" x14ac:dyDescent="0.35">
      <c r="A77" s="2"/>
      <c r="C77" s="2"/>
      <c r="D77" s="1"/>
      <c r="E77" s="1"/>
      <c r="G77" s="3" t="s">
        <v>52</v>
      </c>
    </row>
    <row r="78" spans="1:7" x14ac:dyDescent="0.35">
      <c r="A78" s="2">
        <v>43695</v>
      </c>
      <c r="B78" s="4">
        <v>31</v>
      </c>
      <c r="C78" s="2">
        <v>43669</v>
      </c>
      <c r="D78" s="1">
        <v>203215.08</v>
      </c>
      <c r="E78" s="1"/>
      <c r="F78" t="s">
        <v>54</v>
      </c>
    </row>
    <row r="79" spans="1:7" x14ac:dyDescent="0.35">
      <c r="D79" s="1"/>
      <c r="E79" s="1"/>
    </row>
    <row r="80" spans="1:7" x14ac:dyDescent="0.35">
      <c r="D80" s="1"/>
      <c r="E80" s="1">
        <f>SUM(E2:E79)</f>
        <v>2979238.6599999992</v>
      </c>
    </row>
    <row r="81" spans="4:7" x14ac:dyDescent="0.35">
      <c r="D81" s="1"/>
      <c r="E81" s="1" t="e">
        <f>E80/#REF!</f>
        <v>#REF!</v>
      </c>
    </row>
    <row r="82" spans="4:7" x14ac:dyDescent="0.35">
      <c r="D82" s="1"/>
      <c r="E82" s="1"/>
      <c r="G82" s="3" t="s">
        <v>53</v>
      </c>
    </row>
  </sheetData>
  <autoFilter ref="A1:G78"/>
  <conditionalFormatting sqref="D1:D1048576">
    <cfRule type="duplicateValues" dxfId="0" priority="1"/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Feuil4</vt:lpstr>
      <vt:lpstr>Feuil1</vt:lpstr>
      <vt:lpstr>Feuil2</vt:lpstr>
      <vt:lpstr>Feuil3</vt:lpstr>
    </vt:vector>
  </TitlesOfParts>
  <Company>Comptoir Agricole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michelst</dc:creator>
  <cp:lastModifiedBy>GRANSARD Cyrille</cp:lastModifiedBy>
  <dcterms:created xsi:type="dcterms:W3CDTF">2019-08-28T09:21:28Z</dcterms:created>
  <dcterms:modified xsi:type="dcterms:W3CDTF">2019-08-28T13:58:13Z</dcterms:modified>
</cp:coreProperties>
</file>