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835"/>
  </bookViews>
  <sheets>
    <sheet name="Import" sheetId="1" r:id="rId1"/>
    <sheet name="Tab_class" sheetId="6" r:id="rId2"/>
    <sheet name="Classification" sheetId="2" r:id="rId3"/>
    <sheet name="Objectif" sheetId="5" r:id="rId4"/>
  </sheets>
  <definedNames>
    <definedName name="DonnéesExternes_1" localSheetId="0" hidden="1">Import!$A$1:$G$23</definedName>
    <definedName name="Valeur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" i="1"/>
  <c r="O3" i="1"/>
  <c r="P3" i="1"/>
  <c r="Q3" i="1"/>
  <c r="O4" i="1"/>
  <c r="P4" i="1"/>
  <c r="Q4" i="1"/>
  <c r="O5" i="1"/>
  <c r="P5" i="1"/>
  <c r="Q5" i="1"/>
  <c r="O6" i="1"/>
  <c r="P6" i="1"/>
  <c r="Q6" i="1"/>
  <c r="O7" i="1"/>
  <c r="P7" i="1"/>
  <c r="Q7" i="1"/>
  <c r="O8" i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O18" i="1"/>
  <c r="P18" i="1"/>
  <c r="Q18" i="1"/>
  <c r="O19" i="1"/>
  <c r="P19" i="1"/>
  <c r="Q19" i="1"/>
  <c r="O20" i="1"/>
  <c r="P20" i="1"/>
  <c r="Q20" i="1"/>
  <c r="O21" i="1"/>
  <c r="P21" i="1"/>
  <c r="Q21" i="1"/>
  <c r="O22" i="1"/>
  <c r="P22" i="1"/>
  <c r="Q22" i="1"/>
  <c r="O23" i="1"/>
  <c r="P23" i="1"/>
  <c r="Q23" i="1"/>
  <c r="Q2" i="1"/>
  <c r="P2" i="1"/>
  <c r="O2" i="1"/>
  <c r="L3" i="1"/>
  <c r="L4" i="1"/>
  <c r="L5" i="1"/>
  <c r="L6" i="1"/>
  <c r="L7" i="1"/>
  <c r="L8" i="1"/>
  <c r="L9" i="1"/>
  <c r="L2" i="1"/>
  <c r="K3" i="1"/>
  <c r="K4" i="1"/>
  <c r="K5" i="1"/>
  <c r="K6" i="1"/>
  <c r="K7" i="1"/>
  <c r="K2" i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" i="2"/>
  <c r="K3" i="2"/>
  <c r="L3" i="2"/>
  <c r="M3" i="2"/>
  <c r="N3" i="2"/>
  <c r="K4" i="2"/>
  <c r="L4" i="2"/>
  <c r="M4" i="2"/>
  <c r="N4" i="2"/>
  <c r="K5" i="2"/>
  <c r="L5" i="2"/>
  <c r="M5" i="2"/>
  <c r="N5" i="2"/>
  <c r="K6" i="2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K19" i="2"/>
  <c r="L19" i="2"/>
  <c r="M19" i="2"/>
  <c r="N19" i="2"/>
  <c r="K20" i="2"/>
  <c r="L20" i="2"/>
  <c r="M20" i="2"/>
  <c r="N20" i="2"/>
  <c r="K21" i="2"/>
  <c r="L21" i="2"/>
  <c r="M21" i="2"/>
  <c r="N21" i="2"/>
  <c r="K22" i="2"/>
  <c r="L22" i="2"/>
  <c r="M22" i="2"/>
  <c r="N22" i="2"/>
  <c r="N2" i="2"/>
  <c r="M2" i="2"/>
  <c r="L2" i="2"/>
  <c r="K2" i="2"/>
  <c r="M2" i="1" l="1"/>
  <c r="I3" i="1"/>
  <c r="J3" i="1" s="1"/>
  <c r="K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" i="5"/>
  <c r="J23" i="5"/>
  <c r="J21" i="5"/>
  <c r="J22" i="5"/>
  <c r="J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" i="5"/>
  <c r="I4" i="1" l="1"/>
  <c r="M3" i="1"/>
  <c r="I5" i="1" l="1"/>
  <c r="J4" i="1"/>
  <c r="M4" i="1" s="1"/>
  <c r="I6" i="1" l="1"/>
  <c r="J5" i="1"/>
  <c r="J6" i="1" l="1"/>
  <c r="M6" i="1" s="1"/>
  <c r="M5" i="1"/>
  <c r="I7" i="1"/>
  <c r="J7" i="1" l="1"/>
  <c r="M7" i="1" s="1"/>
  <c r="I8" i="1"/>
  <c r="J8" i="1" l="1"/>
  <c r="K8" i="1" s="1"/>
  <c r="I9" i="1"/>
  <c r="I10" i="1" l="1"/>
  <c r="J9" i="1"/>
  <c r="K9" i="1" s="1"/>
  <c r="M8" i="1"/>
  <c r="M9" i="1" l="1"/>
  <c r="I11" i="1"/>
  <c r="J10" i="1"/>
  <c r="K10" i="1" s="1"/>
  <c r="L10" i="1" s="1"/>
  <c r="I12" i="1" l="1"/>
  <c r="J11" i="1"/>
  <c r="M10" i="1"/>
  <c r="J12" i="1" l="1"/>
  <c r="K11" i="1"/>
  <c r="I13" i="1"/>
  <c r="I14" i="1" l="1"/>
  <c r="K12" i="1"/>
  <c r="L11" i="1"/>
  <c r="J13" i="1"/>
  <c r="J14" i="1" s="1"/>
  <c r="K13" i="1" l="1"/>
  <c r="K14" i="1" s="1"/>
  <c r="L12" i="1"/>
  <c r="L13" i="1" s="1"/>
  <c r="L14" i="1" s="1"/>
  <c r="M14" i="1" s="1"/>
  <c r="M11" i="1"/>
  <c r="I15" i="1"/>
  <c r="I16" i="1" l="1"/>
  <c r="M13" i="1"/>
  <c r="M12" i="1"/>
  <c r="J15" i="1"/>
  <c r="J16" i="1" l="1"/>
  <c r="K15" i="1"/>
  <c r="I17" i="1"/>
  <c r="I18" i="1" l="1"/>
  <c r="K16" i="1"/>
  <c r="L15" i="1"/>
  <c r="J17" i="1"/>
  <c r="J18" i="1" l="1"/>
  <c r="L16" i="1"/>
  <c r="M16" i="1" s="1"/>
  <c r="M15" i="1"/>
  <c r="K17" i="1"/>
  <c r="K18" i="1" s="1"/>
  <c r="I19" i="1"/>
  <c r="L17" i="1" l="1"/>
  <c r="I20" i="1"/>
  <c r="J19" i="1"/>
  <c r="J20" i="1" s="1"/>
  <c r="I21" i="1" l="1"/>
  <c r="L18" i="1"/>
  <c r="M17" i="1"/>
  <c r="K19" i="1"/>
  <c r="K20" i="1" s="1"/>
  <c r="I22" i="1" l="1"/>
  <c r="L19" i="1"/>
  <c r="L20" i="1" s="1"/>
  <c r="M20" i="1" s="1"/>
  <c r="M18" i="1"/>
  <c r="J21" i="1"/>
  <c r="J22" i="1" s="1"/>
  <c r="M19" i="1" l="1"/>
  <c r="I23" i="1"/>
  <c r="K21" i="1"/>
  <c r="K22" i="1" s="1"/>
  <c r="L21" i="1" l="1"/>
  <c r="L22" i="1" s="1"/>
  <c r="M22" i="1" s="1"/>
  <c r="J23" i="1"/>
  <c r="K23" i="1" s="1"/>
  <c r="L23" i="1" l="1"/>
  <c r="M21" i="1"/>
  <c r="M23" i="1"/>
</calcChain>
</file>

<file path=xl/connections.xml><?xml version="1.0" encoding="utf-8"?>
<connections xmlns="http://schemas.openxmlformats.org/spreadsheetml/2006/main">
  <connection id="1" keepAlive="1" name="Requête - ANIMAUX" description="Connexion à la requête « ANIMAUX » dans le classeur." type="5" refreshedVersion="5" background="1" saveData="1">
    <dbPr connection="provider=Microsoft.Mashup.OleDb.1;data source=$EmbeddedMashup(9dec2efc-8369-4e0e-bbd1-2711fa12c14b)$;location=ANIMAUX;extended properties=&quot;UEsDBBQAAgAIAKirr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oq6x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usUokuInmbAQAA0AMAABMAHABGb3JtdWxhcy9TZWN0aW9uMS5tIKIYACigFAAAAAAAAAAAAAAAAAAAAAAAAAAAAI2Sz0oDMRDG74W+Q4iXLYRCrV4UD7Wl4MGitooHL3F3SiP5syRZsZR9oD5HX8xJ07qxtOKysJOdyff9ZhIHuRdGk2n89q7brXbLLbiFggwmd/eD51dyQyT4dovgMzWVzQH/jI0swHbHQoLL6OjqbVdMOyxWntE7XcAX4R+m8ps1xT0z/i6hOyiKbWZoZKV0FhUZieWUkR6+jcig8hYcyY00WmPgqrK0Qm3W4BrJKUjEj4IuO3Rmqx9tGrHJA/eLsJxwBbRu3IZ7GwvaqAOXJ9BY3rj8hcZWq0Ov4QKU0LRmZBV9A47IFwIsrROGFy6hskigSslzVEsJwi/Aigqy47QsOYs3XFG222T3u2fw5XEke5zGeGz59g5ohJZ83xcpuSXFZi2FEh7BkqmXUuyGnh3DbnpmZFvrEWIbBITb5Qiips0okpLHyniY+iUqD91nJ4wpbu/2GqnueRL3k/giiS/TrmbLEogyhZiL9BbOLNdubqyKDYSqcKb/nEE43gTOBw+PTdUJ9fmpRP9U4uJU4vJXou60W0If7+/6G1BLAQItABQAAgAIAKirrFKBMA7CqwAAAPoAAAASAAAAAAAAAAAAAAAAAAAAAABDb25maWcvUGFja2FnZS54bWxQSwECLQAUAAIACACoq6xSD8rpq6QAAADpAAAAEwAAAAAAAAAAAAAAAAD3AAAAW0NvbnRlbnRfVHlwZXNdLnhtbFBLAQItABQAAgAIAKirrFKJLiJ5mwEAANADAAATAAAAAAAAAAAAAAAAAOgBAABGb3JtdWxhcy9TZWN0aW9uMS5tUEsFBgAAAAADAAMAwgAAANADAAAAAA==&quot;" command="SELECT * FROM [ANIMAUX]"/>
  </connection>
</connections>
</file>

<file path=xl/sharedStrings.xml><?xml version="1.0" encoding="utf-8"?>
<sst xmlns="http://schemas.openxmlformats.org/spreadsheetml/2006/main" count="224" uniqueCount="66">
  <si>
    <t>Index</t>
  </si>
  <si>
    <t>Chemin.1</t>
  </si>
  <si>
    <t>Chemin.2</t>
  </si>
  <si>
    <t>Chemin.3</t>
  </si>
  <si>
    <t>Chemin.4</t>
  </si>
  <si>
    <t>Chemin.5</t>
  </si>
  <si>
    <t>Fichier</t>
  </si>
  <si>
    <t>ARTHROPODES</t>
  </si>
  <si>
    <t>CRUSTACES</t>
  </si>
  <si>
    <t/>
  </si>
  <si>
    <t>CrabeRougeDesGalapagos.txt</t>
  </si>
  <si>
    <t>INSECTES</t>
  </si>
  <si>
    <t>CriquetPeintDesGalapagos.txt</t>
  </si>
  <si>
    <t>Libellule.txt</t>
  </si>
  <si>
    <t>MOLLUSQUES</t>
  </si>
  <si>
    <t>BIVALVES</t>
  </si>
  <si>
    <t>PalourdeGeante.txt</t>
  </si>
  <si>
    <t>CEPHALOPODES</t>
  </si>
  <si>
    <t>CalmarOpalescent.txt</t>
  </si>
  <si>
    <t>VERTEBRES</t>
  </si>
  <si>
    <t>CHONDRICHTHYENS</t>
  </si>
  <si>
    <t>RequinDesGalapagos.txt</t>
  </si>
  <si>
    <t>OSTEICHTHYENS</t>
  </si>
  <si>
    <t>ACTINOPTERYGIENS</t>
  </si>
  <si>
    <t>BaracudaArgente.txt</t>
  </si>
  <si>
    <t>ChirurgienBarbier.txt</t>
  </si>
  <si>
    <t>TETRAPODES</t>
  </si>
  <si>
    <t>CHELONIENS</t>
  </si>
  <si>
    <t>TortueGeanteDesGalapagos.txt</t>
  </si>
  <si>
    <t>TortueVerte.txt</t>
  </si>
  <si>
    <t>MAMMIFERES</t>
  </si>
  <si>
    <t>ChauveSourisRousse.txt</t>
  </si>
  <si>
    <t>Orque.txt</t>
  </si>
  <si>
    <t>OtarieAFourrureDesGalapagos.txt</t>
  </si>
  <si>
    <t>RazDuRizDesGalapagos.txt</t>
  </si>
  <si>
    <t>OISEAUX</t>
  </si>
  <si>
    <t>BuseDesGalapagos.txt</t>
  </si>
  <si>
    <t>FouAPiedsBleus.txt</t>
  </si>
  <si>
    <t>ManchotDesGalapagos.txt</t>
  </si>
  <si>
    <t>PinsonAGrosBec.txt</t>
  </si>
  <si>
    <t>SQUAMATES</t>
  </si>
  <si>
    <t>IguaneMarin.txt</t>
  </si>
  <si>
    <t>IguaneTerrestreDesGalapagos.txt</t>
  </si>
  <si>
    <t>LezardDesLaves.txt</t>
  </si>
  <si>
    <t>SerpentDesGalapagos.txt</t>
  </si>
  <si>
    <t>Embranchement</t>
  </si>
  <si>
    <t>Classe</t>
  </si>
  <si>
    <t>SuperClasse</t>
  </si>
  <si>
    <t>Ordre</t>
  </si>
  <si>
    <t>IdE</t>
  </si>
  <si>
    <t>IdS</t>
  </si>
  <si>
    <t>IdC</t>
  </si>
  <si>
    <t>IdO</t>
  </si>
  <si>
    <t>NIV_1</t>
  </si>
  <si>
    <t>NIV_2</t>
  </si>
  <si>
    <t>NIV_3</t>
  </si>
  <si>
    <t>INDEX</t>
  </si>
  <si>
    <t>NIV_4</t>
  </si>
  <si>
    <t>tb_embr</t>
  </si>
  <si>
    <t>embranchement</t>
  </si>
  <si>
    <t>tb_sclasse</t>
  </si>
  <si>
    <t>superclasse</t>
  </si>
  <si>
    <t>tb_classe</t>
  </si>
  <si>
    <t>classe</t>
  </si>
  <si>
    <t>tb_ordre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</si>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</sst>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5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4"/>
      <tableStyleElement type="headerRow" dxfId="13"/>
      <tableStyleElement type="firstRowStripe" dxfId="12"/>
    </tableStyle>
    <tableStyle name="TableStyleQueryResult" pivot="0" count="3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Index" tableColumnId="14"/>
      <queryTableField id="2" name="Chemin.1" tableColumnId="15"/>
      <queryTableField id="3" name="Chemin.2" tableColumnId="16"/>
      <queryTableField id="4" name="Chemin.3" tableColumnId="17"/>
      <queryTableField id="5" name="Chemin.4" tableColumnId="18"/>
      <queryTableField id="6" name="Chemin.5" tableColumnId="19"/>
      <queryTableField id="7" name="Fichier" tableColumnId="2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NIMAUX" displayName="ANIMAUX" ref="A1:G23" tableType="queryTable" totalsRowShown="0" headerRowDxfId="8" dataDxfId="7">
  <autoFilter ref="A1:G23"/>
  <tableColumns count="7">
    <tableColumn id="14" uniqueName="14" name="Index" queryTableFieldId="1" dataDxfId="6"/>
    <tableColumn id="15" uniqueName="15" name="Chemin.1" queryTableFieldId="2" dataDxfId="5"/>
    <tableColumn id="16" uniqueName="16" name="Chemin.2" queryTableFieldId="3" dataDxfId="4"/>
    <tableColumn id="17" uniqueName="17" name="Chemin.3" queryTableFieldId="4" dataDxfId="3"/>
    <tableColumn id="18" uniqueName="18" name="Chemin.4" queryTableFieldId="5" dataDxfId="2"/>
    <tableColumn id="19" uniqueName="19" name="Chemin.5" queryTableFieldId="6" dataDxfId="1"/>
    <tableColumn id="20" uniqueName="20" name="Fichier" queryTableFieldId="7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3"/>
  <sheetViews>
    <sheetView tabSelected="1" topLeftCell="B1" workbookViewId="0">
      <selection activeCell="J2" sqref="J2"/>
    </sheetView>
  </sheetViews>
  <sheetFormatPr baseColWidth="10" defaultRowHeight="15" x14ac:dyDescent="0.25"/>
  <cols>
    <col min="1" max="1" width="8.28515625" bestFit="1" customWidth="1"/>
    <col min="2" max="2" width="14.140625" bestFit="1" customWidth="1"/>
    <col min="3" max="4" width="18.5703125" bestFit="1" customWidth="1"/>
    <col min="5" max="5" width="13.140625" bestFit="1" customWidth="1"/>
    <col min="6" max="6" width="11.7109375" bestFit="1" customWidth="1"/>
    <col min="7" max="7" width="31.28515625" bestFit="1" customWidth="1"/>
    <col min="8" max="8" width="14.140625" bestFit="1" customWidth="1"/>
    <col min="9" max="11" width="6.28515625" bestFit="1" customWidth="1"/>
    <col min="12" max="12" width="6" bestFit="1" customWidth="1"/>
    <col min="13" max="13" width="7.28515625" bestFit="1" customWidth="1"/>
    <col min="15" max="18" width="6.28515625" bestFit="1" customWidth="1"/>
    <col min="19" max="19" width="7.28515625" bestFit="1" customWidth="1"/>
  </cols>
  <sheetData>
    <row r="1" spans="1:1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I1" s="9" t="s">
        <v>53</v>
      </c>
      <c r="J1" s="9" t="s">
        <v>54</v>
      </c>
      <c r="K1" s="9" t="s">
        <v>55</v>
      </c>
      <c r="L1" s="9" t="s">
        <v>57</v>
      </c>
      <c r="M1" s="9" t="s">
        <v>56</v>
      </c>
      <c r="O1" s="11" t="s">
        <v>53</v>
      </c>
      <c r="P1" s="11" t="s">
        <v>54</v>
      </c>
      <c r="Q1" s="11" t="s">
        <v>55</v>
      </c>
      <c r="R1" s="11" t="s">
        <v>57</v>
      </c>
      <c r="S1" s="11" t="s">
        <v>56</v>
      </c>
    </row>
    <row r="2" spans="1:19" x14ac:dyDescent="0.25">
      <c r="A2" s="2">
        <v>1</v>
      </c>
      <c r="B2" s="2" t="s">
        <v>7</v>
      </c>
      <c r="C2" s="2" t="s">
        <v>8</v>
      </c>
      <c r="D2" s="2" t="s">
        <v>9</v>
      </c>
      <c r="E2" s="2"/>
      <c r="F2" s="2"/>
      <c r="G2" s="2" t="s">
        <v>10</v>
      </c>
      <c r="I2" s="10">
        <v>1</v>
      </c>
      <c r="J2" s="10">
        <v>1</v>
      </c>
      <c r="K2" s="10" t="str">
        <f>IF(D2="","",IF(J2&lt;&gt;J1,1,IF(D1&lt;&gt;D2,K1+1,K1)))</f>
        <v/>
      </c>
      <c r="L2" s="10" t="str">
        <f>IF(E2="","",IF(K2&lt;&gt;K1,1,IF(E1&lt;&gt;E2,L1+1,L1)))</f>
        <v/>
      </c>
      <c r="M2" s="9" t="str">
        <f>CONCATENATE(I2,".",J2,".",IF(K2&lt;&gt;"",K2&amp;".",""),IF(L2&lt;&gt;"",L2&amp;".",""))</f>
        <v>1.1.</v>
      </c>
      <c r="O2" s="11" t="str">
        <f>INDEX(Classification!$A$2:$A$7,MATCH(B2,Classification!$B$2:$B$7,0))&amp;"."</f>
        <v>1.</v>
      </c>
      <c r="P2" s="11" t="str">
        <f>INDEX(Classification!$C$2:$C$7,MATCH(C2,Classification!$D$2:$D$7,0))&amp;"."</f>
        <v>1.</v>
      </c>
      <c r="Q2" s="11" t="str">
        <f>IFERROR(INDEX(Classification!$E$2:$E$7,MATCH(D2,Classification!$F$2:$F$7,0))&amp;".","")</f>
        <v/>
      </c>
      <c r="R2" s="11" t="str">
        <f>IFERROR(INDEX(Classification!$G$2:$G$7,MATCH(E2,Classification!$H$2:$H$7,0))&amp;".","")</f>
        <v/>
      </c>
      <c r="S2" s="11" t="str">
        <f>CONCATENATE(O2,P2,Q2,R2)</f>
        <v>1.1.</v>
      </c>
    </row>
    <row r="3" spans="1:19" x14ac:dyDescent="0.25">
      <c r="A3" s="2">
        <v>2</v>
      </c>
      <c r="B3" s="2" t="s">
        <v>7</v>
      </c>
      <c r="C3" s="2" t="s">
        <v>11</v>
      </c>
      <c r="D3" s="2" t="s">
        <v>9</v>
      </c>
      <c r="E3" s="2"/>
      <c r="F3" s="2"/>
      <c r="G3" s="2" t="s">
        <v>12</v>
      </c>
      <c r="I3" s="10">
        <f t="shared" ref="I3:I23" si="0">IF(B2&lt;&gt;B3,I2+1,I2)</f>
        <v>1</v>
      </c>
      <c r="J3" s="10">
        <f>IF(I3&lt;&gt;I2,1,IF(C2&lt;&gt;C3,J2+1,J2))</f>
        <v>2</v>
      </c>
      <c r="K3" s="10" t="str">
        <f t="shared" ref="K3:K23" si="1">IF(D3="","",IF(J3&lt;&gt;J2,1,IF(D2&lt;&gt;D3,K2+1,K2)))</f>
        <v/>
      </c>
      <c r="L3" s="10" t="str">
        <f t="shared" ref="L3:L23" si="2">IF(E3="","",IF(K3&lt;&gt;K2,1,IF(E2&lt;&gt;E3,L2+1,L2)))</f>
        <v/>
      </c>
      <c r="M3" s="9" t="str">
        <f t="shared" ref="M3:M23" si="3">CONCATENATE(I3,".",J3,".",IF(K3&lt;&gt;"",K3&amp;".",""),IF(L3&lt;&gt;"",L3&amp;".",""))</f>
        <v>1.2.</v>
      </c>
      <c r="O3" s="11" t="str">
        <f>INDEX(Classification!$A$2:$A$7,MATCH(B3,Classification!$B$2:$B$7,0))&amp;"."</f>
        <v>1.</v>
      </c>
      <c r="P3" s="11" t="str">
        <f>INDEX(Classification!$C$2:$C$7,MATCH(C3,Classification!$D$2:$D$7,0))&amp;"."</f>
        <v>2.</v>
      </c>
      <c r="Q3" s="11" t="str">
        <f>IFERROR(INDEX(Classification!$E$2:$E$7,MATCH(D3,Classification!$F$2:$F$7,0))&amp;".","")</f>
        <v/>
      </c>
      <c r="R3" s="11" t="str">
        <f>IFERROR(INDEX(Classification!$G$2:$G$7,MATCH(E3,Classification!$H$2:$H$7,0))&amp;".","")</f>
        <v/>
      </c>
      <c r="S3" s="11" t="str">
        <f t="shared" ref="S3:S23" si="4">CONCATENATE(O3,P3,Q3,R3)</f>
        <v>1.2.</v>
      </c>
    </row>
    <row r="4" spans="1:19" x14ac:dyDescent="0.25">
      <c r="A4" s="2">
        <v>3</v>
      </c>
      <c r="B4" s="2" t="s">
        <v>7</v>
      </c>
      <c r="C4" s="2" t="s">
        <v>11</v>
      </c>
      <c r="D4" s="2" t="s">
        <v>9</v>
      </c>
      <c r="E4" s="2"/>
      <c r="F4" s="2"/>
      <c r="G4" s="2" t="s">
        <v>13</v>
      </c>
      <c r="I4" s="10">
        <f t="shared" si="0"/>
        <v>1</v>
      </c>
      <c r="J4" s="10">
        <f>IF(I4&lt;&gt;I3,1,IF(C3&lt;&gt;C4,J3+1,J3))</f>
        <v>2</v>
      </c>
      <c r="K4" s="10" t="str">
        <f t="shared" si="1"/>
        <v/>
      </c>
      <c r="L4" s="10" t="str">
        <f t="shared" si="2"/>
        <v/>
      </c>
      <c r="M4" s="9" t="str">
        <f t="shared" si="3"/>
        <v>1.2.</v>
      </c>
      <c r="O4" s="11" t="str">
        <f>INDEX(Classification!$A$2:$A$7,MATCH(B4,Classification!$B$2:$B$7,0))&amp;"."</f>
        <v>1.</v>
      </c>
      <c r="P4" s="11" t="str">
        <f>INDEX(Classification!$C$2:$C$7,MATCH(C4,Classification!$D$2:$D$7,0))&amp;"."</f>
        <v>2.</v>
      </c>
      <c r="Q4" s="11" t="str">
        <f>IFERROR(INDEX(Classification!$E$2:$E$7,MATCH(D4,Classification!$F$2:$F$7,0))&amp;".","")</f>
        <v/>
      </c>
      <c r="R4" s="11" t="str">
        <f>IFERROR(INDEX(Classification!$G$2:$G$7,MATCH(E4,Classification!$H$2:$H$7,0))&amp;".","")</f>
        <v/>
      </c>
      <c r="S4" s="11" t="str">
        <f t="shared" si="4"/>
        <v>1.2.</v>
      </c>
    </row>
    <row r="5" spans="1:19" x14ac:dyDescent="0.25">
      <c r="A5" s="2">
        <v>4</v>
      </c>
      <c r="B5" s="2" t="s">
        <v>14</v>
      </c>
      <c r="C5" s="2" t="s">
        <v>15</v>
      </c>
      <c r="D5" s="2" t="s">
        <v>9</v>
      </c>
      <c r="E5" s="2"/>
      <c r="F5" s="2"/>
      <c r="G5" s="2" t="s">
        <v>16</v>
      </c>
      <c r="I5" s="10">
        <f t="shared" si="0"/>
        <v>2</v>
      </c>
      <c r="J5" s="10">
        <f t="shared" ref="J5:J23" si="5">IF(I5&lt;&gt;I4,1,IF(C4&lt;&gt;C5,J4+1,J4))</f>
        <v>1</v>
      </c>
      <c r="K5" s="10" t="str">
        <f t="shared" si="1"/>
        <v/>
      </c>
      <c r="L5" s="10" t="str">
        <f t="shared" si="2"/>
        <v/>
      </c>
      <c r="M5" s="9" t="str">
        <f t="shared" si="3"/>
        <v>2.1.</v>
      </c>
      <c r="O5" s="11" t="str">
        <f>INDEX(Classification!$A$2:$A$7,MATCH(B5,Classification!$B$2:$B$7,0))&amp;"."</f>
        <v>2.</v>
      </c>
      <c r="P5" s="11" t="str">
        <f>INDEX(Classification!$C$2:$C$7,MATCH(C5,Classification!$D$2:$D$7,0))&amp;"."</f>
        <v>3.</v>
      </c>
      <c r="Q5" s="11" t="str">
        <f>IFERROR(INDEX(Classification!$E$2:$E$7,MATCH(D5,Classification!$F$2:$F$7,0))&amp;".","")</f>
        <v/>
      </c>
      <c r="R5" s="11" t="str">
        <f>IFERROR(INDEX(Classification!$G$2:$G$7,MATCH(E5,Classification!$H$2:$H$7,0))&amp;".","")</f>
        <v/>
      </c>
      <c r="S5" s="11" t="str">
        <f t="shared" si="4"/>
        <v>2.3.</v>
      </c>
    </row>
    <row r="6" spans="1:19" x14ac:dyDescent="0.25">
      <c r="A6" s="2">
        <v>5</v>
      </c>
      <c r="B6" s="2" t="s">
        <v>14</v>
      </c>
      <c r="C6" s="2" t="s">
        <v>17</v>
      </c>
      <c r="D6" s="2" t="s">
        <v>9</v>
      </c>
      <c r="E6" s="2"/>
      <c r="F6" s="2"/>
      <c r="G6" s="2" t="s">
        <v>18</v>
      </c>
      <c r="I6" s="10">
        <f t="shared" si="0"/>
        <v>2</v>
      </c>
      <c r="J6" s="10">
        <f t="shared" si="5"/>
        <v>2</v>
      </c>
      <c r="K6" s="10" t="str">
        <f t="shared" si="1"/>
        <v/>
      </c>
      <c r="L6" s="10" t="str">
        <f t="shared" si="2"/>
        <v/>
      </c>
      <c r="M6" s="9" t="str">
        <f t="shared" si="3"/>
        <v>2.2.</v>
      </c>
      <c r="O6" s="11" t="str">
        <f>INDEX(Classification!$A$2:$A$7,MATCH(B6,Classification!$B$2:$B$7,0))&amp;"."</f>
        <v>2.</v>
      </c>
      <c r="P6" s="11" t="str">
        <f>INDEX(Classification!$C$2:$C$7,MATCH(C6,Classification!$D$2:$D$7,0))&amp;"."</f>
        <v>4.</v>
      </c>
      <c r="Q6" s="11" t="str">
        <f>IFERROR(INDEX(Classification!$E$2:$E$7,MATCH(D6,Classification!$F$2:$F$7,0))&amp;".","")</f>
        <v/>
      </c>
      <c r="R6" s="11" t="str">
        <f>IFERROR(INDEX(Classification!$G$2:$G$7,MATCH(E6,Classification!$H$2:$H$7,0))&amp;".","")</f>
        <v/>
      </c>
      <c r="S6" s="11" t="str">
        <f t="shared" si="4"/>
        <v>2.4.</v>
      </c>
    </row>
    <row r="7" spans="1:19" x14ac:dyDescent="0.25">
      <c r="A7" s="2">
        <v>6</v>
      </c>
      <c r="B7" s="2" t="s">
        <v>19</v>
      </c>
      <c r="C7" s="2" t="s">
        <v>20</v>
      </c>
      <c r="D7" s="2" t="s">
        <v>9</v>
      </c>
      <c r="E7" s="2"/>
      <c r="F7" s="2"/>
      <c r="G7" s="2" t="s">
        <v>21</v>
      </c>
      <c r="I7" s="10">
        <f t="shared" si="0"/>
        <v>3</v>
      </c>
      <c r="J7" s="10">
        <f t="shared" si="5"/>
        <v>1</v>
      </c>
      <c r="K7" s="10" t="str">
        <f t="shared" si="1"/>
        <v/>
      </c>
      <c r="L7" s="10" t="str">
        <f t="shared" si="2"/>
        <v/>
      </c>
      <c r="M7" s="9" t="str">
        <f t="shared" si="3"/>
        <v>3.1.</v>
      </c>
      <c r="O7" s="11" t="str">
        <f>INDEX(Classification!$A$2:$A$7,MATCH(B7,Classification!$B$2:$B$7,0))&amp;"."</f>
        <v>3.</v>
      </c>
      <c r="P7" s="11" t="str">
        <f>INDEX(Classification!$C$2:$C$7,MATCH(C7,Classification!$D$2:$D$7,0))&amp;"."</f>
        <v>5.</v>
      </c>
      <c r="Q7" s="11" t="str">
        <f>IFERROR(INDEX(Classification!$E$2:$E$7,MATCH(D7,Classification!$F$2:$F$7,0))&amp;".","")</f>
        <v/>
      </c>
      <c r="R7" s="11" t="str">
        <f>IFERROR(INDEX(Classification!$G$2:$G$7,MATCH(E7,Classification!$H$2:$H$7,0))&amp;".","")</f>
        <v/>
      </c>
      <c r="S7" s="11" t="str">
        <f t="shared" si="4"/>
        <v>3.5.</v>
      </c>
    </row>
    <row r="8" spans="1:19" x14ac:dyDescent="0.25">
      <c r="A8" s="2">
        <v>7</v>
      </c>
      <c r="B8" s="2" t="s">
        <v>19</v>
      </c>
      <c r="C8" s="2" t="s">
        <v>22</v>
      </c>
      <c r="D8" s="2" t="s">
        <v>23</v>
      </c>
      <c r="E8" s="2" t="s">
        <v>9</v>
      </c>
      <c r="F8" s="2"/>
      <c r="G8" s="2" t="s">
        <v>24</v>
      </c>
      <c r="I8" s="10">
        <f t="shared" si="0"/>
        <v>3</v>
      </c>
      <c r="J8" s="10">
        <f t="shared" si="5"/>
        <v>2</v>
      </c>
      <c r="K8" s="10">
        <f t="shared" si="1"/>
        <v>1</v>
      </c>
      <c r="L8" s="10" t="str">
        <f t="shared" si="2"/>
        <v/>
      </c>
      <c r="M8" s="9" t="str">
        <f t="shared" si="3"/>
        <v>3.2.1.</v>
      </c>
      <c r="O8" s="11" t="str">
        <f>INDEX(Classification!$A$2:$A$7,MATCH(B8,Classification!$B$2:$B$7,0))&amp;"."</f>
        <v>3.</v>
      </c>
      <c r="P8" s="11" t="str">
        <f>INDEX(Classification!$C$2:$C$7,MATCH(C8,Classification!$D$2:$D$7,0))&amp;"."</f>
        <v>6.</v>
      </c>
      <c r="Q8" s="11" t="str">
        <f>IFERROR(INDEX(Classification!$E$2:$E$7,MATCH(D8,Classification!$F$2:$F$7,0))&amp;".","")</f>
        <v>1.</v>
      </c>
      <c r="R8" s="11" t="str">
        <f>IFERROR(INDEX(Classification!$G$2:$G$7,MATCH(E8,Classification!$H$2:$H$7,0))&amp;".","")</f>
        <v/>
      </c>
      <c r="S8" s="11" t="str">
        <f t="shared" si="4"/>
        <v>3.6.1.</v>
      </c>
    </row>
    <row r="9" spans="1:19" x14ac:dyDescent="0.25">
      <c r="A9" s="2">
        <v>8</v>
      </c>
      <c r="B9" s="2" t="s">
        <v>19</v>
      </c>
      <c r="C9" s="2" t="s">
        <v>22</v>
      </c>
      <c r="D9" s="2" t="s">
        <v>23</v>
      </c>
      <c r="E9" s="2" t="s">
        <v>9</v>
      </c>
      <c r="F9" s="2"/>
      <c r="G9" s="2" t="s">
        <v>25</v>
      </c>
      <c r="I9" s="10">
        <f t="shared" si="0"/>
        <v>3</v>
      </c>
      <c r="J9" s="10">
        <f t="shared" si="5"/>
        <v>2</v>
      </c>
      <c r="K9" s="10">
        <f>IF(D9="","",IF(J9&lt;&gt;J8,1,IF(D8&lt;&gt;D9,K8+1,K8)))</f>
        <v>1</v>
      </c>
      <c r="L9" s="10" t="str">
        <f t="shared" si="2"/>
        <v/>
      </c>
      <c r="M9" s="9" t="str">
        <f t="shared" si="3"/>
        <v>3.2.1.</v>
      </c>
      <c r="O9" s="11" t="str">
        <f>INDEX(Classification!$A$2:$A$7,MATCH(B9,Classification!$B$2:$B$7,0))&amp;"."</f>
        <v>3.</v>
      </c>
      <c r="P9" s="11" t="str">
        <f>INDEX(Classification!$C$2:$C$7,MATCH(C9,Classification!$D$2:$D$7,0))&amp;"."</f>
        <v>6.</v>
      </c>
      <c r="Q9" s="11" t="str">
        <f>IFERROR(INDEX(Classification!$E$2:$E$7,MATCH(D9,Classification!$F$2:$F$7,0))&amp;".","")</f>
        <v>1.</v>
      </c>
      <c r="R9" s="11" t="str">
        <f>IFERROR(INDEX(Classification!$G$2:$G$7,MATCH(E9,Classification!$H$2:$H$7,0))&amp;".","")</f>
        <v/>
      </c>
      <c r="S9" s="11" t="str">
        <f t="shared" si="4"/>
        <v>3.6.1.</v>
      </c>
    </row>
    <row r="10" spans="1:19" x14ac:dyDescent="0.25">
      <c r="A10" s="2">
        <v>9</v>
      </c>
      <c r="B10" s="2" t="s">
        <v>19</v>
      </c>
      <c r="C10" s="2" t="s">
        <v>22</v>
      </c>
      <c r="D10" s="2" t="s">
        <v>26</v>
      </c>
      <c r="E10" s="2" t="s">
        <v>27</v>
      </c>
      <c r="F10" s="2" t="s">
        <v>9</v>
      </c>
      <c r="G10" s="2" t="s">
        <v>28</v>
      </c>
      <c r="I10" s="10">
        <f t="shared" si="0"/>
        <v>3</v>
      </c>
      <c r="J10" s="10">
        <f t="shared" si="5"/>
        <v>2</v>
      </c>
      <c r="K10" s="10">
        <f t="shared" si="1"/>
        <v>2</v>
      </c>
      <c r="L10" s="10">
        <f t="shared" si="2"/>
        <v>1</v>
      </c>
      <c r="M10" s="9" t="str">
        <f t="shared" si="3"/>
        <v>3.2.2.1.</v>
      </c>
      <c r="O10" s="11" t="str">
        <f>INDEX(Classification!$A$2:$A$7,MATCH(B10,Classification!$B$2:$B$7,0))&amp;"."</f>
        <v>3.</v>
      </c>
      <c r="P10" s="11" t="str">
        <f>INDEX(Classification!$C$2:$C$7,MATCH(C10,Classification!$D$2:$D$7,0))&amp;"."</f>
        <v>6.</v>
      </c>
      <c r="Q10" s="11" t="str">
        <f>IFERROR(INDEX(Classification!$E$2:$E$7,MATCH(D10,Classification!$F$2:$F$7,0))&amp;".","")</f>
        <v>2.</v>
      </c>
      <c r="R10" s="11" t="str">
        <f>IFERROR(INDEX(Classification!$G$2:$G$7,MATCH(E10,Classification!$H$2:$H$7,0))&amp;".","")</f>
        <v>1.</v>
      </c>
      <c r="S10" s="11" t="str">
        <f t="shared" si="4"/>
        <v>3.6.2.1.</v>
      </c>
    </row>
    <row r="11" spans="1:19" x14ac:dyDescent="0.25">
      <c r="A11" s="2">
        <v>10</v>
      </c>
      <c r="B11" s="2" t="s">
        <v>19</v>
      </c>
      <c r="C11" s="2" t="s">
        <v>22</v>
      </c>
      <c r="D11" s="2" t="s">
        <v>26</v>
      </c>
      <c r="E11" s="2" t="s">
        <v>27</v>
      </c>
      <c r="F11" s="2" t="s">
        <v>9</v>
      </c>
      <c r="G11" s="2" t="s">
        <v>29</v>
      </c>
      <c r="I11" s="10">
        <f t="shared" si="0"/>
        <v>3</v>
      </c>
      <c r="J11" s="10">
        <f t="shared" si="5"/>
        <v>2</v>
      </c>
      <c r="K11" s="10">
        <f t="shared" si="1"/>
        <v>2</v>
      </c>
      <c r="L11" s="10">
        <f t="shared" si="2"/>
        <v>1</v>
      </c>
      <c r="M11" s="9" t="str">
        <f t="shared" si="3"/>
        <v>3.2.2.1.</v>
      </c>
      <c r="O11" s="11" t="str">
        <f>INDEX(Classification!$A$2:$A$7,MATCH(B11,Classification!$B$2:$B$7,0))&amp;"."</f>
        <v>3.</v>
      </c>
      <c r="P11" s="11" t="str">
        <f>INDEX(Classification!$C$2:$C$7,MATCH(C11,Classification!$D$2:$D$7,0))&amp;"."</f>
        <v>6.</v>
      </c>
      <c r="Q11" s="11" t="str">
        <f>IFERROR(INDEX(Classification!$E$2:$E$7,MATCH(D11,Classification!$F$2:$F$7,0))&amp;".","")</f>
        <v>2.</v>
      </c>
      <c r="R11" s="11" t="str">
        <f>IFERROR(INDEX(Classification!$G$2:$G$7,MATCH(E11,Classification!$H$2:$H$7,0))&amp;".","")</f>
        <v>1.</v>
      </c>
      <c r="S11" s="11" t="str">
        <f t="shared" si="4"/>
        <v>3.6.2.1.</v>
      </c>
    </row>
    <row r="12" spans="1:19" x14ac:dyDescent="0.25">
      <c r="A12" s="2">
        <v>11</v>
      </c>
      <c r="B12" s="2" t="s">
        <v>19</v>
      </c>
      <c r="C12" s="2" t="s">
        <v>22</v>
      </c>
      <c r="D12" s="2" t="s">
        <v>26</v>
      </c>
      <c r="E12" s="2" t="s">
        <v>30</v>
      </c>
      <c r="F12" s="2" t="s">
        <v>9</v>
      </c>
      <c r="G12" s="2" t="s">
        <v>31</v>
      </c>
      <c r="I12" s="10">
        <f t="shared" si="0"/>
        <v>3</v>
      </c>
      <c r="J12" s="10">
        <f t="shared" si="5"/>
        <v>2</v>
      </c>
      <c r="K12" s="10">
        <f t="shared" si="1"/>
        <v>2</v>
      </c>
      <c r="L12" s="10">
        <f t="shared" si="2"/>
        <v>2</v>
      </c>
      <c r="M12" s="9" t="str">
        <f t="shared" si="3"/>
        <v>3.2.2.2.</v>
      </c>
      <c r="O12" s="11" t="str">
        <f>INDEX(Classification!$A$2:$A$7,MATCH(B12,Classification!$B$2:$B$7,0))&amp;"."</f>
        <v>3.</v>
      </c>
      <c r="P12" s="11" t="str">
        <f>INDEX(Classification!$C$2:$C$7,MATCH(C12,Classification!$D$2:$D$7,0))&amp;"."</f>
        <v>6.</v>
      </c>
      <c r="Q12" s="11" t="str">
        <f>IFERROR(INDEX(Classification!$E$2:$E$7,MATCH(D12,Classification!$F$2:$F$7,0))&amp;".","")</f>
        <v>2.</v>
      </c>
      <c r="R12" s="11" t="str">
        <f>IFERROR(INDEX(Classification!$G$2:$G$7,MATCH(E12,Classification!$H$2:$H$7,0))&amp;".","")</f>
        <v>2.</v>
      </c>
      <c r="S12" s="11" t="str">
        <f t="shared" si="4"/>
        <v>3.6.2.2.</v>
      </c>
    </row>
    <row r="13" spans="1:19" x14ac:dyDescent="0.25">
      <c r="A13" s="2">
        <v>12</v>
      </c>
      <c r="B13" s="2" t="s">
        <v>19</v>
      </c>
      <c r="C13" s="2" t="s">
        <v>22</v>
      </c>
      <c r="D13" s="2" t="s">
        <v>26</v>
      </c>
      <c r="E13" s="2" t="s">
        <v>30</v>
      </c>
      <c r="F13" s="2" t="s">
        <v>9</v>
      </c>
      <c r="G13" s="2" t="s">
        <v>32</v>
      </c>
      <c r="I13" s="10">
        <f t="shared" si="0"/>
        <v>3</v>
      </c>
      <c r="J13" s="10">
        <f t="shared" si="5"/>
        <v>2</v>
      </c>
      <c r="K13" s="10">
        <f t="shared" si="1"/>
        <v>2</v>
      </c>
      <c r="L13" s="10">
        <f t="shared" si="2"/>
        <v>2</v>
      </c>
      <c r="M13" s="9" t="str">
        <f t="shared" si="3"/>
        <v>3.2.2.2.</v>
      </c>
      <c r="O13" s="11" t="str">
        <f>INDEX(Classification!$A$2:$A$7,MATCH(B13,Classification!$B$2:$B$7,0))&amp;"."</f>
        <v>3.</v>
      </c>
      <c r="P13" s="11" t="str">
        <f>INDEX(Classification!$C$2:$C$7,MATCH(C13,Classification!$D$2:$D$7,0))&amp;"."</f>
        <v>6.</v>
      </c>
      <c r="Q13" s="11" t="str">
        <f>IFERROR(INDEX(Classification!$E$2:$E$7,MATCH(D13,Classification!$F$2:$F$7,0))&amp;".","")</f>
        <v>2.</v>
      </c>
      <c r="R13" s="11" t="str">
        <f>IFERROR(INDEX(Classification!$G$2:$G$7,MATCH(E13,Classification!$H$2:$H$7,0))&amp;".","")</f>
        <v>2.</v>
      </c>
      <c r="S13" s="11" t="str">
        <f t="shared" si="4"/>
        <v>3.6.2.2.</v>
      </c>
    </row>
    <row r="14" spans="1:19" x14ac:dyDescent="0.25">
      <c r="A14" s="2">
        <v>13</v>
      </c>
      <c r="B14" s="2" t="s">
        <v>19</v>
      </c>
      <c r="C14" s="2" t="s">
        <v>22</v>
      </c>
      <c r="D14" s="2" t="s">
        <v>26</v>
      </c>
      <c r="E14" s="2" t="s">
        <v>30</v>
      </c>
      <c r="F14" s="2" t="s">
        <v>9</v>
      </c>
      <c r="G14" s="2" t="s">
        <v>33</v>
      </c>
      <c r="I14" s="10">
        <f t="shared" si="0"/>
        <v>3</v>
      </c>
      <c r="J14" s="10">
        <f t="shared" si="5"/>
        <v>2</v>
      </c>
      <c r="K14" s="10">
        <f t="shared" si="1"/>
        <v>2</v>
      </c>
      <c r="L14" s="10">
        <f t="shared" si="2"/>
        <v>2</v>
      </c>
      <c r="M14" s="9" t="str">
        <f t="shared" si="3"/>
        <v>3.2.2.2.</v>
      </c>
      <c r="O14" s="11" t="str">
        <f>INDEX(Classification!$A$2:$A$7,MATCH(B14,Classification!$B$2:$B$7,0))&amp;"."</f>
        <v>3.</v>
      </c>
      <c r="P14" s="11" t="str">
        <f>INDEX(Classification!$C$2:$C$7,MATCH(C14,Classification!$D$2:$D$7,0))&amp;"."</f>
        <v>6.</v>
      </c>
      <c r="Q14" s="11" t="str">
        <f>IFERROR(INDEX(Classification!$E$2:$E$7,MATCH(D14,Classification!$F$2:$F$7,0))&amp;".","")</f>
        <v>2.</v>
      </c>
      <c r="R14" s="11" t="str">
        <f>IFERROR(INDEX(Classification!$G$2:$G$7,MATCH(E14,Classification!$H$2:$H$7,0))&amp;".","")</f>
        <v>2.</v>
      </c>
      <c r="S14" s="11" t="str">
        <f t="shared" si="4"/>
        <v>3.6.2.2.</v>
      </c>
    </row>
    <row r="15" spans="1:19" x14ac:dyDescent="0.25">
      <c r="A15" s="2">
        <v>14</v>
      </c>
      <c r="B15" s="2" t="s">
        <v>19</v>
      </c>
      <c r="C15" s="2" t="s">
        <v>22</v>
      </c>
      <c r="D15" s="2" t="s">
        <v>26</v>
      </c>
      <c r="E15" s="2" t="s">
        <v>30</v>
      </c>
      <c r="F15" s="2" t="s">
        <v>9</v>
      </c>
      <c r="G15" s="2" t="s">
        <v>34</v>
      </c>
      <c r="I15" s="10">
        <f t="shared" si="0"/>
        <v>3</v>
      </c>
      <c r="J15" s="10">
        <f t="shared" si="5"/>
        <v>2</v>
      </c>
      <c r="K15" s="10">
        <f t="shared" si="1"/>
        <v>2</v>
      </c>
      <c r="L15" s="10">
        <f t="shared" si="2"/>
        <v>2</v>
      </c>
      <c r="M15" s="9" t="str">
        <f t="shared" si="3"/>
        <v>3.2.2.2.</v>
      </c>
      <c r="O15" s="11" t="str">
        <f>INDEX(Classification!$A$2:$A$7,MATCH(B15,Classification!$B$2:$B$7,0))&amp;"."</f>
        <v>3.</v>
      </c>
      <c r="P15" s="11" t="str">
        <f>INDEX(Classification!$C$2:$C$7,MATCH(C15,Classification!$D$2:$D$7,0))&amp;"."</f>
        <v>6.</v>
      </c>
      <c r="Q15" s="11" t="str">
        <f>IFERROR(INDEX(Classification!$E$2:$E$7,MATCH(D15,Classification!$F$2:$F$7,0))&amp;".","")</f>
        <v>2.</v>
      </c>
      <c r="R15" s="11" t="str">
        <f>IFERROR(INDEX(Classification!$G$2:$G$7,MATCH(E15,Classification!$H$2:$H$7,0))&amp;".","")</f>
        <v>2.</v>
      </c>
      <c r="S15" s="11" t="str">
        <f t="shared" si="4"/>
        <v>3.6.2.2.</v>
      </c>
    </row>
    <row r="16" spans="1:19" x14ac:dyDescent="0.25">
      <c r="A16" s="2">
        <v>15</v>
      </c>
      <c r="B16" s="2" t="s">
        <v>19</v>
      </c>
      <c r="C16" s="2" t="s">
        <v>22</v>
      </c>
      <c r="D16" s="2" t="s">
        <v>26</v>
      </c>
      <c r="E16" s="2" t="s">
        <v>35</v>
      </c>
      <c r="F16" s="2" t="s">
        <v>9</v>
      </c>
      <c r="G16" s="2" t="s">
        <v>36</v>
      </c>
      <c r="I16" s="10">
        <f t="shared" si="0"/>
        <v>3</v>
      </c>
      <c r="J16" s="10">
        <f t="shared" si="5"/>
        <v>2</v>
      </c>
      <c r="K16" s="10">
        <f t="shared" si="1"/>
        <v>2</v>
      </c>
      <c r="L16" s="10">
        <f t="shared" si="2"/>
        <v>3</v>
      </c>
      <c r="M16" s="9" t="str">
        <f t="shared" si="3"/>
        <v>3.2.2.3.</v>
      </c>
      <c r="O16" s="11" t="str">
        <f>INDEX(Classification!$A$2:$A$7,MATCH(B16,Classification!$B$2:$B$7,0))&amp;"."</f>
        <v>3.</v>
      </c>
      <c r="P16" s="11" t="str">
        <f>INDEX(Classification!$C$2:$C$7,MATCH(C16,Classification!$D$2:$D$7,0))&amp;"."</f>
        <v>6.</v>
      </c>
      <c r="Q16" s="11" t="str">
        <f>IFERROR(INDEX(Classification!$E$2:$E$7,MATCH(D16,Classification!$F$2:$F$7,0))&amp;".","")</f>
        <v>2.</v>
      </c>
      <c r="R16" s="11" t="str">
        <f>IFERROR(INDEX(Classification!$G$2:$G$7,MATCH(E16,Classification!$H$2:$H$7,0))&amp;".","")</f>
        <v>3.</v>
      </c>
      <c r="S16" s="11" t="str">
        <f t="shared" si="4"/>
        <v>3.6.2.3.</v>
      </c>
    </row>
    <row r="17" spans="1:19" x14ac:dyDescent="0.25">
      <c r="A17" s="2">
        <v>16</v>
      </c>
      <c r="B17" s="2" t="s">
        <v>19</v>
      </c>
      <c r="C17" s="2" t="s">
        <v>22</v>
      </c>
      <c r="D17" s="2" t="s">
        <v>26</v>
      </c>
      <c r="E17" s="2" t="s">
        <v>35</v>
      </c>
      <c r="F17" s="2" t="s">
        <v>9</v>
      </c>
      <c r="G17" s="2" t="s">
        <v>37</v>
      </c>
      <c r="I17" s="10">
        <f t="shared" si="0"/>
        <v>3</v>
      </c>
      <c r="J17" s="10">
        <f t="shared" si="5"/>
        <v>2</v>
      </c>
      <c r="K17" s="10">
        <f t="shared" si="1"/>
        <v>2</v>
      </c>
      <c r="L17" s="10">
        <f t="shared" si="2"/>
        <v>3</v>
      </c>
      <c r="M17" s="9" t="str">
        <f t="shared" si="3"/>
        <v>3.2.2.3.</v>
      </c>
      <c r="O17" s="11" t="str">
        <f>INDEX(Classification!$A$2:$A$7,MATCH(B17,Classification!$B$2:$B$7,0))&amp;"."</f>
        <v>3.</v>
      </c>
      <c r="P17" s="11" t="str">
        <f>INDEX(Classification!$C$2:$C$7,MATCH(C17,Classification!$D$2:$D$7,0))&amp;"."</f>
        <v>6.</v>
      </c>
      <c r="Q17" s="11" t="str">
        <f>IFERROR(INDEX(Classification!$E$2:$E$7,MATCH(D17,Classification!$F$2:$F$7,0))&amp;".","")</f>
        <v>2.</v>
      </c>
      <c r="R17" s="11" t="str">
        <f>IFERROR(INDEX(Classification!$G$2:$G$7,MATCH(E17,Classification!$H$2:$H$7,0))&amp;".","")</f>
        <v>3.</v>
      </c>
      <c r="S17" s="11" t="str">
        <f t="shared" si="4"/>
        <v>3.6.2.3.</v>
      </c>
    </row>
    <row r="18" spans="1:19" x14ac:dyDescent="0.25">
      <c r="A18" s="2">
        <v>17</v>
      </c>
      <c r="B18" s="2" t="s">
        <v>19</v>
      </c>
      <c r="C18" s="2" t="s">
        <v>22</v>
      </c>
      <c r="D18" s="2" t="s">
        <v>26</v>
      </c>
      <c r="E18" s="2" t="s">
        <v>35</v>
      </c>
      <c r="F18" s="2" t="s">
        <v>9</v>
      </c>
      <c r="G18" s="2" t="s">
        <v>38</v>
      </c>
      <c r="I18" s="10">
        <f t="shared" si="0"/>
        <v>3</v>
      </c>
      <c r="J18" s="10">
        <f t="shared" si="5"/>
        <v>2</v>
      </c>
      <c r="K18" s="10">
        <f t="shared" si="1"/>
        <v>2</v>
      </c>
      <c r="L18" s="10">
        <f t="shared" si="2"/>
        <v>3</v>
      </c>
      <c r="M18" s="9" t="str">
        <f t="shared" si="3"/>
        <v>3.2.2.3.</v>
      </c>
      <c r="O18" s="11" t="str">
        <f>INDEX(Classification!$A$2:$A$7,MATCH(B18,Classification!$B$2:$B$7,0))&amp;"."</f>
        <v>3.</v>
      </c>
      <c r="P18" s="11" t="str">
        <f>INDEX(Classification!$C$2:$C$7,MATCH(C18,Classification!$D$2:$D$7,0))&amp;"."</f>
        <v>6.</v>
      </c>
      <c r="Q18" s="11" t="str">
        <f>IFERROR(INDEX(Classification!$E$2:$E$7,MATCH(D18,Classification!$F$2:$F$7,0))&amp;".","")</f>
        <v>2.</v>
      </c>
      <c r="R18" s="11" t="str">
        <f>IFERROR(INDEX(Classification!$G$2:$G$7,MATCH(E18,Classification!$H$2:$H$7,0))&amp;".","")</f>
        <v>3.</v>
      </c>
      <c r="S18" s="11" t="str">
        <f t="shared" si="4"/>
        <v>3.6.2.3.</v>
      </c>
    </row>
    <row r="19" spans="1:19" x14ac:dyDescent="0.25">
      <c r="A19" s="2">
        <v>18</v>
      </c>
      <c r="B19" s="2" t="s">
        <v>19</v>
      </c>
      <c r="C19" s="2" t="s">
        <v>22</v>
      </c>
      <c r="D19" s="2" t="s">
        <v>26</v>
      </c>
      <c r="E19" s="2" t="s">
        <v>35</v>
      </c>
      <c r="F19" s="2" t="s">
        <v>9</v>
      </c>
      <c r="G19" s="2" t="s">
        <v>39</v>
      </c>
      <c r="I19" s="10">
        <f t="shared" si="0"/>
        <v>3</v>
      </c>
      <c r="J19" s="10">
        <f t="shared" si="5"/>
        <v>2</v>
      </c>
      <c r="K19" s="10">
        <f t="shared" si="1"/>
        <v>2</v>
      </c>
      <c r="L19" s="10">
        <f t="shared" si="2"/>
        <v>3</v>
      </c>
      <c r="M19" s="9" t="str">
        <f t="shared" si="3"/>
        <v>3.2.2.3.</v>
      </c>
      <c r="O19" s="11" t="str">
        <f>INDEX(Classification!$A$2:$A$7,MATCH(B19,Classification!$B$2:$B$7,0))&amp;"."</f>
        <v>3.</v>
      </c>
      <c r="P19" s="11" t="str">
        <f>INDEX(Classification!$C$2:$C$7,MATCH(C19,Classification!$D$2:$D$7,0))&amp;"."</f>
        <v>6.</v>
      </c>
      <c r="Q19" s="11" t="str">
        <f>IFERROR(INDEX(Classification!$E$2:$E$7,MATCH(D19,Classification!$F$2:$F$7,0))&amp;".","")</f>
        <v>2.</v>
      </c>
      <c r="R19" s="11" t="str">
        <f>IFERROR(INDEX(Classification!$G$2:$G$7,MATCH(E19,Classification!$H$2:$H$7,0))&amp;".","")</f>
        <v>3.</v>
      </c>
      <c r="S19" s="11" t="str">
        <f t="shared" si="4"/>
        <v>3.6.2.3.</v>
      </c>
    </row>
    <row r="20" spans="1:19" x14ac:dyDescent="0.25">
      <c r="A20" s="2">
        <v>19</v>
      </c>
      <c r="B20" s="2" t="s">
        <v>19</v>
      </c>
      <c r="C20" s="2" t="s">
        <v>22</v>
      </c>
      <c r="D20" s="2" t="s">
        <v>26</v>
      </c>
      <c r="E20" s="2" t="s">
        <v>40</v>
      </c>
      <c r="F20" s="2" t="s">
        <v>9</v>
      </c>
      <c r="G20" s="2" t="s">
        <v>41</v>
      </c>
      <c r="I20" s="10">
        <f t="shared" si="0"/>
        <v>3</v>
      </c>
      <c r="J20" s="10">
        <f t="shared" si="5"/>
        <v>2</v>
      </c>
      <c r="K20" s="10">
        <f t="shared" si="1"/>
        <v>2</v>
      </c>
      <c r="L20" s="10">
        <f t="shared" si="2"/>
        <v>4</v>
      </c>
      <c r="M20" s="9" t="str">
        <f t="shared" si="3"/>
        <v>3.2.2.4.</v>
      </c>
      <c r="O20" s="11" t="str">
        <f>INDEX(Classification!$A$2:$A$7,MATCH(B20,Classification!$B$2:$B$7,0))&amp;"."</f>
        <v>3.</v>
      </c>
      <c r="P20" s="11" t="str">
        <f>INDEX(Classification!$C$2:$C$7,MATCH(C20,Classification!$D$2:$D$7,0))&amp;"."</f>
        <v>6.</v>
      </c>
      <c r="Q20" s="11" t="str">
        <f>IFERROR(INDEX(Classification!$E$2:$E$7,MATCH(D20,Classification!$F$2:$F$7,0))&amp;".","")</f>
        <v>2.</v>
      </c>
      <c r="R20" s="11" t="str">
        <f>IFERROR(INDEX(Classification!$G$2:$G$7,MATCH(E20,Classification!$H$2:$H$7,0))&amp;".","")</f>
        <v>4.</v>
      </c>
      <c r="S20" s="11" t="str">
        <f t="shared" si="4"/>
        <v>3.6.2.4.</v>
      </c>
    </row>
    <row r="21" spans="1:19" x14ac:dyDescent="0.25">
      <c r="A21" s="2">
        <v>20</v>
      </c>
      <c r="B21" s="2" t="s">
        <v>19</v>
      </c>
      <c r="C21" s="2" t="s">
        <v>22</v>
      </c>
      <c r="D21" s="2" t="s">
        <v>26</v>
      </c>
      <c r="E21" s="2" t="s">
        <v>40</v>
      </c>
      <c r="F21" s="2" t="s">
        <v>9</v>
      </c>
      <c r="G21" s="2" t="s">
        <v>42</v>
      </c>
      <c r="I21" s="10">
        <f t="shared" si="0"/>
        <v>3</v>
      </c>
      <c r="J21" s="10">
        <f t="shared" si="5"/>
        <v>2</v>
      </c>
      <c r="K21" s="10">
        <f t="shared" si="1"/>
        <v>2</v>
      </c>
      <c r="L21" s="10">
        <f t="shared" si="2"/>
        <v>4</v>
      </c>
      <c r="M21" s="9" t="str">
        <f t="shared" si="3"/>
        <v>3.2.2.4.</v>
      </c>
      <c r="O21" s="11" t="str">
        <f>INDEX(Classification!$A$2:$A$7,MATCH(B21,Classification!$B$2:$B$7,0))&amp;"."</f>
        <v>3.</v>
      </c>
      <c r="P21" s="11" t="str">
        <f>INDEX(Classification!$C$2:$C$7,MATCH(C21,Classification!$D$2:$D$7,0))&amp;"."</f>
        <v>6.</v>
      </c>
      <c r="Q21" s="11" t="str">
        <f>IFERROR(INDEX(Classification!$E$2:$E$7,MATCH(D21,Classification!$F$2:$F$7,0))&amp;".","")</f>
        <v>2.</v>
      </c>
      <c r="R21" s="11" t="str">
        <f>IFERROR(INDEX(Classification!$G$2:$G$7,MATCH(E21,Classification!$H$2:$H$7,0))&amp;".","")</f>
        <v>4.</v>
      </c>
      <c r="S21" s="11" t="str">
        <f t="shared" si="4"/>
        <v>3.6.2.4.</v>
      </c>
    </row>
    <row r="22" spans="1:19" x14ac:dyDescent="0.25">
      <c r="A22" s="2">
        <v>21</v>
      </c>
      <c r="B22" s="2" t="s">
        <v>19</v>
      </c>
      <c r="C22" s="2" t="s">
        <v>22</v>
      </c>
      <c r="D22" s="2" t="s">
        <v>26</v>
      </c>
      <c r="E22" s="2" t="s">
        <v>40</v>
      </c>
      <c r="F22" s="2" t="s">
        <v>9</v>
      </c>
      <c r="G22" s="2" t="s">
        <v>43</v>
      </c>
      <c r="I22" s="10">
        <f t="shared" si="0"/>
        <v>3</v>
      </c>
      <c r="J22" s="10">
        <f t="shared" si="5"/>
        <v>2</v>
      </c>
      <c r="K22" s="10">
        <f t="shared" si="1"/>
        <v>2</v>
      </c>
      <c r="L22" s="10">
        <f t="shared" si="2"/>
        <v>4</v>
      </c>
      <c r="M22" s="9" t="str">
        <f t="shared" si="3"/>
        <v>3.2.2.4.</v>
      </c>
      <c r="O22" s="11" t="str">
        <f>INDEX(Classification!$A$2:$A$7,MATCH(B22,Classification!$B$2:$B$7,0))&amp;"."</f>
        <v>3.</v>
      </c>
      <c r="P22" s="11" t="str">
        <f>INDEX(Classification!$C$2:$C$7,MATCH(C22,Classification!$D$2:$D$7,0))&amp;"."</f>
        <v>6.</v>
      </c>
      <c r="Q22" s="11" t="str">
        <f>IFERROR(INDEX(Classification!$E$2:$E$7,MATCH(D22,Classification!$F$2:$F$7,0))&amp;".","")</f>
        <v>2.</v>
      </c>
      <c r="R22" s="11" t="str">
        <f>IFERROR(INDEX(Classification!$G$2:$G$7,MATCH(E22,Classification!$H$2:$H$7,0))&amp;".","")</f>
        <v>4.</v>
      </c>
      <c r="S22" s="11" t="str">
        <f t="shared" si="4"/>
        <v>3.6.2.4.</v>
      </c>
    </row>
    <row r="23" spans="1:19" x14ac:dyDescent="0.25">
      <c r="A23" s="2">
        <v>22</v>
      </c>
      <c r="B23" s="2" t="s">
        <v>19</v>
      </c>
      <c r="C23" s="2" t="s">
        <v>22</v>
      </c>
      <c r="D23" s="2" t="s">
        <v>26</v>
      </c>
      <c r="E23" s="2" t="s">
        <v>40</v>
      </c>
      <c r="F23" s="2" t="s">
        <v>9</v>
      </c>
      <c r="G23" s="2" t="s">
        <v>44</v>
      </c>
      <c r="I23" s="10">
        <f t="shared" si="0"/>
        <v>3</v>
      </c>
      <c r="J23" s="10">
        <f t="shared" si="5"/>
        <v>2</v>
      </c>
      <c r="K23" s="10">
        <f t="shared" si="1"/>
        <v>2</v>
      </c>
      <c r="L23" s="10">
        <f t="shared" si="2"/>
        <v>4</v>
      </c>
      <c r="M23" s="9" t="str">
        <f t="shared" si="3"/>
        <v>3.2.2.4.</v>
      </c>
      <c r="O23" s="11" t="str">
        <f>INDEX(Classification!$A$2:$A$7,MATCH(B23,Classification!$B$2:$B$7,0))&amp;"."</f>
        <v>3.</v>
      </c>
      <c r="P23" s="11" t="str">
        <f>INDEX(Classification!$C$2:$C$7,MATCH(C23,Classification!$D$2:$D$7,0))&amp;"."</f>
        <v>6.</v>
      </c>
      <c r="Q23" s="11" t="str">
        <f>IFERROR(INDEX(Classification!$E$2:$E$7,MATCH(D23,Classification!$F$2:$F$7,0))&amp;".","")</f>
        <v>2.</v>
      </c>
      <c r="R23" s="11" t="str">
        <f>IFERROR(INDEX(Classification!$G$2:$G$7,MATCH(E23,Classification!$H$2:$H$7,0))&amp;".","")</f>
        <v>4.</v>
      </c>
      <c r="S23" s="11" t="str">
        <f t="shared" si="4"/>
        <v>3.6.2.4.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7"/>
  <sheetViews>
    <sheetView workbookViewId="0">
      <selection activeCell="F12" sqref="F12"/>
    </sheetView>
  </sheetViews>
  <sheetFormatPr baseColWidth="10" defaultRowHeight="15" x14ac:dyDescent="0.25"/>
  <cols>
    <col min="1" max="1" width="2.85546875" style="14" customWidth="1"/>
    <col min="2" max="2" width="8.5703125" style="14" bestFit="1" customWidth="1"/>
    <col min="3" max="3" width="3.7109375" style="14" bestFit="1" customWidth="1"/>
    <col min="4" max="4" width="15.7109375" style="14" bestFit="1" customWidth="1"/>
    <col min="5" max="5" width="4.140625" style="14" customWidth="1"/>
    <col min="6" max="6" width="10" style="14" bestFit="1" customWidth="1"/>
    <col min="7" max="8" width="3.7109375" style="14" bestFit="1" customWidth="1"/>
    <col min="9" max="9" width="18.5703125" style="14" bestFit="1" customWidth="1"/>
    <col min="10" max="10" width="4.140625" style="14" customWidth="1"/>
    <col min="11" max="11" width="9.140625" style="14" bestFit="1" customWidth="1"/>
    <col min="12" max="13" width="3.7109375" style="14" bestFit="1" customWidth="1"/>
    <col min="14" max="14" width="3.85546875" style="14" bestFit="1" customWidth="1"/>
    <col min="15" max="15" width="18.5703125" style="14" bestFit="1" customWidth="1"/>
    <col min="16" max="16" width="5.140625" style="14" customWidth="1"/>
    <col min="17" max="17" width="11.42578125" style="14"/>
    <col min="18" max="19" width="3.7109375" style="14" bestFit="1" customWidth="1"/>
    <col min="20" max="20" width="3.85546875" style="14" bestFit="1" customWidth="1"/>
    <col min="21" max="21" width="4.140625" style="14" bestFit="1" customWidth="1"/>
    <col min="22" max="22" width="13.140625" style="14" bestFit="1" customWidth="1"/>
    <col min="23" max="16384" width="11.42578125" style="14"/>
  </cols>
  <sheetData>
    <row r="1" spans="2:22" x14ac:dyDescent="0.25">
      <c r="B1" s="12" t="s">
        <v>58</v>
      </c>
      <c r="C1" s="13" t="s">
        <v>49</v>
      </c>
      <c r="D1" s="14" t="s">
        <v>59</v>
      </c>
      <c r="F1" s="12" t="s">
        <v>60</v>
      </c>
      <c r="G1" s="13" t="s">
        <v>49</v>
      </c>
      <c r="H1" s="14" t="s">
        <v>50</v>
      </c>
      <c r="I1" s="14" t="s">
        <v>61</v>
      </c>
      <c r="K1" s="12" t="s">
        <v>62</v>
      </c>
      <c r="L1" s="13" t="s">
        <v>49</v>
      </c>
      <c r="M1" s="14" t="s">
        <v>50</v>
      </c>
      <c r="N1" s="14" t="s">
        <v>51</v>
      </c>
      <c r="O1" s="14" t="s">
        <v>63</v>
      </c>
      <c r="Q1" s="12" t="s">
        <v>64</v>
      </c>
      <c r="R1" s="13" t="s">
        <v>49</v>
      </c>
      <c r="S1" s="14" t="s">
        <v>50</v>
      </c>
      <c r="T1" s="14" t="s">
        <v>51</v>
      </c>
      <c r="U1" s="14" t="s">
        <v>52</v>
      </c>
      <c r="V1" s="14" t="s">
        <v>65</v>
      </c>
    </row>
    <row r="2" spans="2:22" x14ac:dyDescent="0.25">
      <c r="C2" s="14">
        <v>1</v>
      </c>
      <c r="D2" s="14" t="s">
        <v>7</v>
      </c>
      <c r="G2" s="14">
        <v>1</v>
      </c>
      <c r="H2" s="14">
        <v>1</v>
      </c>
      <c r="I2" s="14" t="s">
        <v>8</v>
      </c>
      <c r="L2" s="14">
        <v>3</v>
      </c>
      <c r="M2" s="14">
        <v>2</v>
      </c>
      <c r="N2" s="14">
        <v>1</v>
      </c>
      <c r="O2" s="14" t="s">
        <v>23</v>
      </c>
      <c r="R2" s="14">
        <v>3</v>
      </c>
      <c r="S2" s="14">
        <v>2</v>
      </c>
      <c r="T2" s="14">
        <v>2</v>
      </c>
      <c r="U2" s="14">
        <v>1</v>
      </c>
      <c r="V2" t="s">
        <v>27</v>
      </c>
    </row>
    <row r="3" spans="2:22" x14ac:dyDescent="0.25">
      <c r="C3" s="14">
        <v>2</v>
      </c>
      <c r="D3" s="14" t="s">
        <v>14</v>
      </c>
      <c r="G3" s="14">
        <v>2</v>
      </c>
      <c r="H3" s="14">
        <v>2</v>
      </c>
      <c r="I3" s="14" t="s">
        <v>11</v>
      </c>
      <c r="L3" s="14">
        <v>3</v>
      </c>
      <c r="M3" s="14">
        <v>2</v>
      </c>
      <c r="N3" s="14">
        <v>2</v>
      </c>
      <c r="O3" s="14" t="s">
        <v>26</v>
      </c>
      <c r="R3" s="14">
        <v>3</v>
      </c>
      <c r="S3" s="14">
        <v>2</v>
      </c>
      <c r="T3" s="14">
        <v>2</v>
      </c>
      <c r="U3" s="14">
        <v>2</v>
      </c>
      <c r="V3" t="s">
        <v>30</v>
      </c>
    </row>
    <row r="4" spans="2:22" x14ac:dyDescent="0.25">
      <c r="C4" s="14">
        <v>3</v>
      </c>
      <c r="D4" s="14" t="s">
        <v>19</v>
      </c>
      <c r="G4" s="14">
        <v>2</v>
      </c>
      <c r="H4" s="14">
        <v>1</v>
      </c>
      <c r="I4" s="14" t="s">
        <v>15</v>
      </c>
      <c r="R4" s="14">
        <v>3</v>
      </c>
      <c r="S4" s="14">
        <v>2</v>
      </c>
      <c r="T4" s="14">
        <v>2</v>
      </c>
      <c r="U4" s="14">
        <v>3</v>
      </c>
      <c r="V4" t="s">
        <v>35</v>
      </c>
    </row>
    <row r="5" spans="2:22" x14ac:dyDescent="0.25">
      <c r="G5" s="14">
        <v>2</v>
      </c>
      <c r="H5" s="14">
        <v>2</v>
      </c>
      <c r="I5" s="14" t="s">
        <v>17</v>
      </c>
      <c r="R5" s="14">
        <v>3</v>
      </c>
      <c r="S5" s="14">
        <v>2</v>
      </c>
      <c r="T5" s="14">
        <v>2</v>
      </c>
      <c r="U5" s="14">
        <v>4</v>
      </c>
      <c r="V5" t="s">
        <v>40</v>
      </c>
    </row>
    <row r="6" spans="2:22" x14ac:dyDescent="0.25">
      <c r="G6" s="14">
        <v>3</v>
      </c>
      <c r="H6" s="14">
        <v>1</v>
      </c>
      <c r="I6" s="14" t="s">
        <v>20</v>
      </c>
    </row>
    <row r="7" spans="2:22" x14ac:dyDescent="0.25">
      <c r="G7" s="14">
        <v>3</v>
      </c>
      <c r="H7" s="14">
        <v>2</v>
      </c>
      <c r="I7" s="14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5"/>
  <sheetViews>
    <sheetView workbookViewId="0">
      <selection activeCell="C7" sqref="C7"/>
    </sheetView>
  </sheetViews>
  <sheetFormatPr baseColWidth="10" defaultRowHeight="15" x14ac:dyDescent="0.25"/>
  <cols>
    <col min="1" max="1" width="6.7109375" customWidth="1"/>
    <col min="2" max="2" width="15.5703125" bestFit="1" customWidth="1"/>
    <col min="3" max="3" width="6.7109375" customWidth="1"/>
    <col min="4" max="4" width="18.5703125" bestFit="1" customWidth="1"/>
    <col min="5" max="5" width="6.7109375" customWidth="1"/>
    <col min="6" max="6" width="18.5703125" bestFit="1" customWidth="1"/>
    <col min="7" max="7" width="6.7109375" customWidth="1"/>
    <col min="8" max="8" width="13.140625" bestFit="1" customWidth="1"/>
    <col min="9" max="9" width="13.140625" customWidth="1"/>
    <col min="11" max="12" width="15.7109375" customWidth="1"/>
  </cols>
  <sheetData>
    <row r="1" spans="1:14" x14ac:dyDescent="0.25">
      <c r="A1" t="s">
        <v>52</v>
      </c>
      <c r="B1" s="3" t="s">
        <v>45</v>
      </c>
      <c r="C1" s="7" t="s">
        <v>50</v>
      </c>
      <c r="D1" s="8" t="s">
        <v>47</v>
      </c>
      <c r="E1" t="s">
        <v>51</v>
      </c>
      <c r="F1" s="3" t="s">
        <v>46</v>
      </c>
      <c r="G1" t="s">
        <v>52</v>
      </c>
      <c r="H1" s="3" t="s">
        <v>48</v>
      </c>
      <c r="I1" s="3"/>
      <c r="J1" s="5" t="s">
        <v>0</v>
      </c>
      <c r="K1" s="4" t="s">
        <v>49</v>
      </c>
      <c r="L1" s="6" t="s">
        <v>50</v>
      </c>
      <c r="M1" s="4" t="s">
        <v>51</v>
      </c>
      <c r="N1" s="4" t="s">
        <v>52</v>
      </c>
    </row>
    <row r="2" spans="1:14" x14ac:dyDescent="0.25">
      <c r="A2">
        <v>1</v>
      </c>
      <c r="B2" t="s">
        <v>7</v>
      </c>
      <c r="C2" s="7">
        <v>1</v>
      </c>
      <c r="D2" s="7" t="s">
        <v>8</v>
      </c>
      <c r="E2">
        <v>1</v>
      </c>
      <c r="F2" t="s">
        <v>23</v>
      </c>
      <c r="G2">
        <v>1</v>
      </c>
      <c r="H2" t="s">
        <v>27</v>
      </c>
      <c r="J2">
        <f>ANIMAUX[[#This Row],[Index]]</f>
        <v>1</v>
      </c>
      <c r="K2">
        <f>IF(ISNA(MATCH(ANIMAUX[[#This Row],[Chemin.1]],$B$2:$B$4,0)),"",MATCH(ANIMAUX[[#This Row],[Chemin.1]],$B$2:$B$4,0))</f>
        <v>1</v>
      </c>
      <c r="L2" s="7">
        <f>IF(ISNA(MATCH(ANIMAUX[[#This Row],[Chemin.2]],$D$2:$D$7,0)),"",MATCH(ANIMAUX[[#This Row],[Chemin.2]],$D$2:$D$7,0))</f>
        <v>1</v>
      </c>
      <c r="M2" t="str">
        <f>IF(ISNA(MATCH(ANIMAUX[[#This Row],[Chemin.3]],$F$2:$F$3,0)),"",MATCH(ANIMAUX[[#This Row],[Chemin.3]],$F$2:$F$3,0))</f>
        <v/>
      </c>
      <c r="N2" t="str">
        <f>IF(ISNA(MATCH(ANIMAUX[[#This Row],[Chemin.4]],$H$2:$H$5,0)),"",MATCH(ANIMAUX[[#This Row],[Chemin.4]],$H$2:$H$5,0))</f>
        <v/>
      </c>
    </row>
    <row r="3" spans="1:14" x14ac:dyDescent="0.25">
      <c r="A3">
        <v>2</v>
      </c>
      <c r="B3" t="s">
        <v>14</v>
      </c>
      <c r="C3" s="7">
        <v>2</v>
      </c>
      <c r="D3" s="7" t="s">
        <v>11</v>
      </c>
      <c r="E3">
        <v>2</v>
      </c>
      <c r="F3" t="s">
        <v>26</v>
      </c>
      <c r="G3">
        <v>2</v>
      </c>
      <c r="H3" t="s">
        <v>30</v>
      </c>
      <c r="J3">
        <f>ANIMAUX[[#This Row],[Index]]</f>
        <v>2</v>
      </c>
      <c r="K3">
        <f>IF(ISNA(MATCH(ANIMAUX[[#This Row],[Chemin.1]],$B$2:$B$4,0)),"",MATCH(ANIMAUX[[#This Row],[Chemin.1]],$B$2:$B$4,0))</f>
        <v>1</v>
      </c>
      <c r="L3" s="7">
        <f>IF(ISNA(MATCH(ANIMAUX[[#This Row],[Chemin.2]],$D$2:$D$7,0)),"",MATCH(ANIMAUX[[#This Row],[Chemin.2]],$D$2:$D$7,0))</f>
        <v>2</v>
      </c>
      <c r="M3" t="str">
        <f>IF(ISNA(MATCH(ANIMAUX[[#This Row],[Chemin.3]],$F$2:$F$3,0)),"",MATCH(ANIMAUX[[#This Row],[Chemin.3]],$F$2:$F$3,0))</f>
        <v/>
      </c>
      <c r="N3" t="str">
        <f>IF(ISNA(MATCH(ANIMAUX[[#This Row],[Chemin.4]],$H$2:$H$5,0)),"",MATCH(ANIMAUX[[#This Row],[Chemin.4]],$H$2:$H$5,0))</f>
        <v/>
      </c>
    </row>
    <row r="4" spans="1:14" x14ac:dyDescent="0.25">
      <c r="A4">
        <v>3</v>
      </c>
      <c r="B4" t="s">
        <v>19</v>
      </c>
      <c r="C4" s="7">
        <v>3</v>
      </c>
      <c r="D4" s="7" t="s">
        <v>15</v>
      </c>
      <c r="G4">
        <v>3</v>
      </c>
      <c r="H4" t="s">
        <v>35</v>
      </c>
      <c r="J4">
        <f>ANIMAUX[[#This Row],[Index]]</f>
        <v>3</v>
      </c>
      <c r="K4">
        <f>IF(ISNA(MATCH(ANIMAUX[[#This Row],[Chemin.1]],$B$2:$B$4,0)),"",MATCH(ANIMAUX[[#This Row],[Chemin.1]],$B$2:$B$4,0))</f>
        <v>1</v>
      </c>
      <c r="L4" s="7">
        <f>IF(ISNA(MATCH(ANIMAUX[[#This Row],[Chemin.2]],$D$2:$D$7,0)),"",MATCH(ANIMAUX[[#This Row],[Chemin.2]],$D$2:$D$7,0))</f>
        <v>2</v>
      </c>
      <c r="M4" t="str">
        <f>IF(ISNA(MATCH(ANIMAUX[[#This Row],[Chemin.3]],$F$2:$F$3,0)),"",MATCH(ANIMAUX[[#This Row],[Chemin.3]],$F$2:$F$3,0))</f>
        <v/>
      </c>
      <c r="N4" t="str">
        <f>IF(ISNA(MATCH(ANIMAUX[[#This Row],[Chemin.4]],$H$2:$H$5,0)),"",MATCH(ANIMAUX[[#This Row],[Chemin.4]],$H$2:$H$5,0))</f>
        <v/>
      </c>
    </row>
    <row r="5" spans="1:14" x14ac:dyDescent="0.25">
      <c r="C5" s="7">
        <v>4</v>
      </c>
      <c r="D5" s="7" t="s">
        <v>17</v>
      </c>
      <c r="G5">
        <v>4</v>
      </c>
      <c r="H5" t="s">
        <v>40</v>
      </c>
      <c r="J5">
        <f>ANIMAUX[[#This Row],[Index]]</f>
        <v>4</v>
      </c>
      <c r="K5">
        <f>IF(ISNA(MATCH(ANIMAUX[[#This Row],[Chemin.1]],$B$2:$B$4,0)),"",MATCH(ANIMAUX[[#This Row],[Chemin.1]],$B$2:$B$4,0))</f>
        <v>2</v>
      </c>
      <c r="L5" s="7">
        <f>IF(ISNA(MATCH(ANIMAUX[[#This Row],[Chemin.2]],$D$2:$D$7,0)),"",MATCH(ANIMAUX[[#This Row],[Chemin.2]],$D$2:$D$7,0))</f>
        <v>3</v>
      </c>
      <c r="M5" t="str">
        <f>IF(ISNA(MATCH(ANIMAUX[[#This Row],[Chemin.3]],$F$2:$F$3,0)),"",MATCH(ANIMAUX[[#This Row],[Chemin.3]],$F$2:$F$3,0))</f>
        <v/>
      </c>
      <c r="N5" t="str">
        <f>IF(ISNA(MATCH(ANIMAUX[[#This Row],[Chemin.4]],$H$2:$H$5,0)),"",MATCH(ANIMAUX[[#This Row],[Chemin.4]],$H$2:$H$5,0))</f>
        <v/>
      </c>
    </row>
    <row r="6" spans="1:14" x14ac:dyDescent="0.25">
      <c r="C6" s="7">
        <v>5</v>
      </c>
      <c r="D6" s="7" t="s">
        <v>20</v>
      </c>
      <c r="J6">
        <f>ANIMAUX[[#This Row],[Index]]</f>
        <v>5</v>
      </c>
      <c r="K6">
        <f>IF(ISNA(MATCH(ANIMAUX[[#This Row],[Chemin.1]],$B$2:$B$4,0)),"",MATCH(ANIMAUX[[#This Row],[Chemin.1]],$B$2:$B$4,0))</f>
        <v>2</v>
      </c>
      <c r="L6" s="7">
        <f>IF(ISNA(MATCH(ANIMAUX[[#This Row],[Chemin.2]],$D$2:$D$7,0)),"",MATCH(ANIMAUX[[#This Row],[Chemin.2]],$D$2:$D$7,0))</f>
        <v>4</v>
      </c>
      <c r="M6" t="str">
        <f>IF(ISNA(MATCH(ANIMAUX[[#This Row],[Chemin.3]],$F$2:$F$3,0)),"",MATCH(ANIMAUX[[#This Row],[Chemin.3]],$F$2:$F$3,0))</f>
        <v/>
      </c>
      <c r="N6" t="str">
        <f>IF(ISNA(MATCH(ANIMAUX[[#This Row],[Chemin.4]],$H$2:$H$5,0)),"",MATCH(ANIMAUX[[#This Row],[Chemin.4]],$H$2:$H$5,0))</f>
        <v/>
      </c>
    </row>
    <row r="7" spans="1:14" x14ac:dyDescent="0.25">
      <c r="C7" s="7">
        <v>6</v>
      </c>
      <c r="D7" s="7" t="s">
        <v>22</v>
      </c>
      <c r="J7">
        <f>ANIMAUX[[#This Row],[Index]]</f>
        <v>6</v>
      </c>
      <c r="K7">
        <f>IF(ISNA(MATCH(ANIMAUX[[#This Row],[Chemin.1]],$B$2:$B$4,0)),"",MATCH(ANIMAUX[[#This Row],[Chemin.1]],$B$2:$B$4,0))</f>
        <v>3</v>
      </c>
      <c r="L7" s="7">
        <f>IF(ISNA(MATCH(ANIMAUX[[#This Row],[Chemin.2]],$D$2:$D$7,0)),"",MATCH(ANIMAUX[[#This Row],[Chemin.2]],$D$2:$D$7,0))</f>
        <v>5</v>
      </c>
      <c r="M7" t="str">
        <f>IF(ISNA(MATCH(ANIMAUX[[#This Row],[Chemin.3]],$F$2:$F$3,0)),"",MATCH(ANIMAUX[[#This Row],[Chemin.3]],$F$2:$F$3,0))</f>
        <v/>
      </c>
      <c r="N7" t="str">
        <f>IF(ISNA(MATCH(ANIMAUX[[#This Row],[Chemin.4]],$H$2:$H$5,0)),"",MATCH(ANIMAUX[[#This Row],[Chemin.4]],$H$2:$H$5,0))</f>
        <v/>
      </c>
    </row>
    <row r="8" spans="1:14" x14ac:dyDescent="0.25">
      <c r="C8" s="7"/>
      <c r="D8" s="7"/>
      <c r="J8">
        <f>ANIMAUX[[#This Row],[Index]]</f>
        <v>7</v>
      </c>
      <c r="K8">
        <f>IF(ISNA(MATCH(ANIMAUX[[#This Row],[Chemin.1]],$B$2:$B$4,0)),"",MATCH(ANIMAUX[[#This Row],[Chemin.1]],$B$2:$B$4,0))</f>
        <v>3</v>
      </c>
      <c r="L8" s="7">
        <f>IF(ISNA(MATCH(ANIMAUX[[#This Row],[Chemin.2]],$D$2:$D$7,0)),"",MATCH(ANIMAUX[[#This Row],[Chemin.2]],$D$2:$D$7,0))</f>
        <v>6</v>
      </c>
      <c r="M8">
        <f>IF(ISNA(MATCH(ANIMAUX[[#This Row],[Chemin.3]],$F$2:$F$3,0)),"",MATCH(ANIMAUX[[#This Row],[Chemin.3]],$F$2:$F$3,0))</f>
        <v>1</v>
      </c>
      <c r="N8" t="str">
        <f>IF(ISNA(MATCH(ANIMAUX[[#This Row],[Chemin.4]],$H$2:$H$5,0)),"",MATCH(ANIMAUX[[#This Row],[Chemin.4]],$H$2:$H$5,0))</f>
        <v/>
      </c>
    </row>
    <row r="9" spans="1:14" x14ac:dyDescent="0.25">
      <c r="C9" s="7"/>
      <c r="D9" s="7"/>
      <c r="J9">
        <f>ANIMAUX[[#This Row],[Index]]</f>
        <v>8</v>
      </c>
      <c r="K9">
        <f>IF(ISNA(MATCH(ANIMAUX[[#This Row],[Chemin.1]],$B$2:$B$4,0)),"",MATCH(ANIMAUX[[#This Row],[Chemin.1]],$B$2:$B$4,0))</f>
        <v>3</v>
      </c>
      <c r="L9" s="7">
        <f>IF(ISNA(MATCH(ANIMAUX[[#This Row],[Chemin.2]],$D$2:$D$7,0)),"",MATCH(ANIMAUX[[#This Row],[Chemin.2]],$D$2:$D$7,0))</f>
        <v>6</v>
      </c>
      <c r="M9">
        <f>IF(ISNA(MATCH(ANIMAUX[[#This Row],[Chemin.3]],$F$2:$F$3,0)),"",MATCH(ANIMAUX[[#This Row],[Chemin.3]],$F$2:$F$3,0))</f>
        <v>1</v>
      </c>
      <c r="N9" t="str">
        <f>IF(ISNA(MATCH(ANIMAUX[[#This Row],[Chemin.4]],$H$2:$H$5,0)),"",MATCH(ANIMAUX[[#This Row],[Chemin.4]],$H$2:$H$5,0))</f>
        <v/>
      </c>
    </row>
    <row r="10" spans="1:14" x14ac:dyDescent="0.25">
      <c r="C10" s="7"/>
      <c r="D10" s="7"/>
      <c r="J10">
        <f>ANIMAUX[[#This Row],[Index]]</f>
        <v>9</v>
      </c>
      <c r="K10">
        <f>IF(ISNA(MATCH(ANIMAUX[[#This Row],[Chemin.1]],$B$2:$B$4,0)),"",MATCH(ANIMAUX[[#This Row],[Chemin.1]],$B$2:$B$4,0))</f>
        <v>3</v>
      </c>
      <c r="L10" s="7">
        <f>IF(ISNA(MATCH(ANIMAUX[[#This Row],[Chemin.2]],$D$2:$D$7,0)),"",MATCH(ANIMAUX[[#This Row],[Chemin.2]],$D$2:$D$7,0))</f>
        <v>6</v>
      </c>
      <c r="M10">
        <f>IF(ISNA(MATCH(ANIMAUX[[#This Row],[Chemin.3]],$F$2:$F$3,0)),"",MATCH(ANIMAUX[[#This Row],[Chemin.3]],$F$2:$F$3,0))</f>
        <v>2</v>
      </c>
      <c r="N10">
        <f>IF(ISNA(MATCH(ANIMAUX[[#This Row],[Chemin.4]],$H$2:$H$5,0)),"",MATCH(ANIMAUX[[#This Row],[Chemin.4]],$H$2:$H$5,0))</f>
        <v>1</v>
      </c>
    </row>
    <row r="11" spans="1:14" x14ac:dyDescent="0.25">
      <c r="J11">
        <f>ANIMAUX[[#This Row],[Index]]</f>
        <v>10</v>
      </c>
      <c r="K11">
        <f>IF(ISNA(MATCH(ANIMAUX[[#This Row],[Chemin.1]],$B$2:$B$4,0)),"",MATCH(ANIMAUX[[#This Row],[Chemin.1]],$B$2:$B$4,0))</f>
        <v>3</v>
      </c>
      <c r="L11" s="7">
        <f>IF(ISNA(MATCH(ANIMAUX[[#This Row],[Chemin.2]],$D$2:$D$7,0)),"",MATCH(ANIMAUX[[#This Row],[Chemin.2]],$D$2:$D$7,0))</f>
        <v>6</v>
      </c>
      <c r="M11">
        <f>IF(ISNA(MATCH(ANIMAUX[[#This Row],[Chemin.3]],$F$2:$F$3,0)),"",MATCH(ANIMAUX[[#This Row],[Chemin.3]],$F$2:$F$3,0))</f>
        <v>2</v>
      </c>
      <c r="N11">
        <f>IF(ISNA(MATCH(ANIMAUX[[#This Row],[Chemin.4]],$H$2:$H$5,0)),"",MATCH(ANIMAUX[[#This Row],[Chemin.4]],$H$2:$H$5,0))</f>
        <v>1</v>
      </c>
    </row>
    <row r="12" spans="1:14" x14ac:dyDescent="0.25">
      <c r="J12">
        <f>ANIMAUX[[#This Row],[Index]]</f>
        <v>11</v>
      </c>
      <c r="K12">
        <f>IF(ISNA(MATCH(ANIMAUX[[#This Row],[Chemin.1]],$B$2:$B$4,0)),"",MATCH(ANIMAUX[[#This Row],[Chemin.1]],$B$2:$B$4,0))</f>
        <v>3</v>
      </c>
      <c r="L12" s="7">
        <f>IF(ISNA(MATCH(ANIMAUX[[#This Row],[Chemin.2]],$D$2:$D$7,0)),"",MATCH(ANIMAUX[[#This Row],[Chemin.2]],$D$2:$D$7,0))</f>
        <v>6</v>
      </c>
      <c r="M12">
        <f>IF(ISNA(MATCH(ANIMAUX[[#This Row],[Chemin.3]],$F$2:$F$3,0)),"",MATCH(ANIMAUX[[#This Row],[Chemin.3]],$F$2:$F$3,0))</f>
        <v>2</v>
      </c>
      <c r="N12">
        <f>IF(ISNA(MATCH(ANIMAUX[[#This Row],[Chemin.4]],$H$2:$H$5,0)),"",MATCH(ANIMAUX[[#This Row],[Chemin.4]],$H$2:$H$5,0))</f>
        <v>2</v>
      </c>
    </row>
    <row r="13" spans="1:14" x14ac:dyDescent="0.25">
      <c r="J13">
        <f>ANIMAUX[[#This Row],[Index]]</f>
        <v>12</v>
      </c>
      <c r="K13">
        <f>IF(ISNA(MATCH(ANIMAUX[[#This Row],[Chemin.1]],$B$2:$B$4,0)),"",MATCH(ANIMAUX[[#This Row],[Chemin.1]],$B$2:$B$4,0))</f>
        <v>3</v>
      </c>
      <c r="L13" s="7">
        <f>IF(ISNA(MATCH(ANIMAUX[[#This Row],[Chemin.2]],$D$2:$D$7,0)),"",MATCH(ANIMAUX[[#This Row],[Chemin.2]],$D$2:$D$7,0))</f>
        <v>6</v>
      </c>
      <c r="M13">
        <f>IF(ISNA(MATCH(ANIMAUX[[#This Row],[Chemin.3]],$F$2:$F$3,0)),"",MATCH(ANIMAUX[[#This Row],[Chemin.3]],$F$2:$F$3,0))</f>
        <v>2</v>
      </c>
      <c r="N13">
        <f>IF(ISNA(MATCH(ANIMAUX[[#This Row],[Chemin.4]],$H$2:$H$5,0)),"",MATCH(ANIMAUX[[#This Row],[Chemin.4]],$H$2:$H$5,0))</f>
        <v>2</v>
      </c>
    </row>
    <row r="14" spans="1:14" x14ac:dyDescent="0.25">
      <c r="J14">
        <f>ANIMAUX[[#This Row],[Index]]</f>
        <v>13</v>
      </c>
      <c r="K14">
        <f>IF(ISNA(MATCH(ANIMAUX[[#This Row],[Chemin.1]],$B$2:$B$4,0)),"",MATCH(ANIMAUX[[#This Row],[Chemin.1]],$B$2:$B$4,0))</f>
        <v>3</v>
      </c>
      <c r="L14" s="7">
        <f>IF(ISNA(MATCH(ANIMAUX[[#This Row],[Chemin.2]],$D$2:$D$7,0)),"",MATCH(ANIMAUX[[#This Row],[Chemin.2]],$D$2:$D$7,0))</f>
        <v>6</v>
      </c>
      <c r="M14">
        <f>IF(ISNA(MATCH(ANIMAUX[[#This Row],[Chemin.3]],$F$2:$F$3,0)),"",MATCH(ANIMAUX[[#This Row],[Chemin.3]],$F$2:$F$3,0))</f>
        <v>2</v>
      </c>
      <c r="N14">
        <f>IF(ISNA(MATCH(ANIMAUX[[#This Row],[Chemin.4]],$H$2:$H$5,0)),"",MATCH(ANIMAUX[[#This Row],[Chemin.4]],$H$2:$H$5,0))</f>
        <v>2</v>
      </c>
    </row>
    <row r="15" spans="1:14" x14ac:dyDescent="0.25">
      <c r="J15">
        <f>ANIMAUX[[#This Row],[Index]]</f>
        <v>14</v>
      </c>
      <c r="K15">
        <f>IF(ISNA(MATCH(ANIMAUX[[#This Row],[Chemin.1]],$B$2:$B$4,0)),"",MATCH(ANIMAUX[[#This Row],[Chemin.1]],$B$2:$B$4,0))</f>
        <v>3</v>
      </c>
      <c r="L15" s="7">
        <f>IF(ISNA(MATCH(ANIMAUX[[#This Row],[Chemin.2]],$D$2:$D$7,0)),"",MATCH(ANIMAUX[[#This Row],[Chemin.2]],$D$2:$D$7,0))</f>
        <v>6</v>
      </c>
      <c r="M15">
        <f>IF(ISNA(MATCH(ANIMAUX[[#This Row],[Chemin.3]],$F$2:$F$3,0)),"",MATCH(ANIMAUX[[#This Row],[Chemin.3]],$F$2:$F$3,0))</f>
        <v>2</v>
      </c>
      <c r="N15">
        <f>IF(ISNA(MATCH(ANIMAUX[[#This Row],[Chemin.4]],$H$2:$H$5,0)),"",MATCH(ANIMAUX[[#This Row],[Chemin.4]],$H$2:$H$5,0))</f>
        <v>2</v>
      </c>
    </row>
    <row r="16" spans="1:14" x14ac:dyDescent="0.25">
      <c r="J16">
        <f>ANIMAUX[[#This Row],[Index]]</f>
        <v>15</v>
      </c>
      <c r="K16">
        <f>IF(ISNA(MATCH(ANIMAUX[[#This Row],[Chemin.1]],$B$2:$B$4,0)),"",MATCH(ANIMAUX[[#This Row],[Chemin.1]],$B$2:$B$4,0))</f>
        <v>3</v>
      </c>
      <c r="L16" s="7">
        <f>IF(ISNA(MATCH(ANIMAUX[[#This Row],[Chemin.2]],$D$2:$D$7,0)),"",MATCH(ANIMAUX[[#This Row],[Chemin.2]],$D$2:$D$7,0))</f>
        <v>6</v>
      </c>
      <c r="M16">
        <f>IF(ISNA(MATCH(ANIMAUX[[#This Row],[Chemin.3]],$F$2:$F$3,0)),"",MATCH(ANIMAUX[[#This Row],[Chemin.3]],$F$2:$F$3,0))</f>
        <v>2</v>
      </c>
      <c r="N16">
        <f>IF(ISNA(MATCH(ANIMAUX[[#This Row],[Chemin.4]],$H$2:$H$5,0)),"",MATCH(ANIMAUX[[#This Row],[Chemin.4]],$H$2:$H$5,0))</f>
        <v>3</v>
      </c>
    </row>
    <row r="17" spans="10:14" x14ac:dyDescent="0.25">
      <c r="J17">
        <f>ANIMAUX[[#This Row],[Index]]</f>
        <v>16</v>
      </c>
      <c r="K17">
        <f>IF(ISNA(MATCH(ANIMAUX[[#This Row],[Chemin.1]],$B$2:$B$4,0)),"",MATCH(ANIMAUX[[#This Row],[Chemin.1]],$B$2:$B$4,0))</f>
        <v>3</v>
      </c>
      <c r="L17" s="7">
        <f>IF(ISNA(MATCH(ANIMAUX[[#This Row],[Chemin.2]],$D$2:$D$7,0)),"",MATCH(ANIMAUX[[#This Row],[Chemin.2]],$D$2:$D$7,0))</f>
        <v>6</v>
      </c>
      <c r="M17">
        <f>IF(ISNA(MATCH(ANIMAUX[[#This Row],[Chemin.3]],$F$2:$F$3,0)),"",MATCH(ANIMAUX[[#This Row],[Chemin.3]],$F$2:$F$3,0))</f>
        <v>2</v>
      </c>
      <c r="N17">
        <f>IF(ISNA(MATCH(ANIMAUX[[#This Row],[Chemin.4]],$H$2:$H$5,0)),"",MATCH(ANIMAUX[[#This Row],[Chemin.4]],$H$2:$H$5,0))</f>
        <v>3</v>
      </c>
    </row>
    <row r="18" spans="10:14" x14ac:dyDescent="0.25">
      <c r="J18">
        <f>ANIMAUX[[#This Row],[Index]]</f>
        <v>17</v>
      </c>
      <c r="K18">
        <f>IF(ISNA(MATCH(ANIMAUX[[#This Row],[Chemin.1]],$B$2:$B$4,0)),"",MATCH(ANIMAUX[[#This Row],[Chemin.1]],$B$2:$B$4,0))</f>
        <v>3</v>
      </c>
      <c r="L18" s="7">
        <f>IF(ISNA(MATCH(ANIMAUX[[#This Row],[Chemin.2]],$D$2:$D$7,0)),"",MATCH(ANIMAUX[[#This Row],[Chemin.2]],$D$2:$D$7,0))</f>
        <v>6</v>
      </c>
      <c r="M18">
        <f>IF(ISNA(MATCH(ANIMAUX[[#This Row],[Chemin.3]],$F$2:$F$3,0)),"",MATCH(ANIMAUX[[#This Row],[Chemin.3]],$F$2:$F$3,0))</f>
        <v>2</v>
      </c>
      <c r="N18">
        <f>IF(ISNA(MATCH(ANIMAUX[[#This Row],[Chemin.4]],$H$2:$H$5,0)),"",MATCH(ANIMAUX[[#This Row],[Chemin.4]],$H$2:$H$5,0))</f>
        <v>3</v>
      </c>
    </row>
    <row r="19" spans="10:14" x14ac:dyDescent="0.25">
      <c r="J19">
        <f>ANIMAUX[[#This Row],[Index]]</f>
        <v>18</v>
      </c>
      <c r="K19">
        <f>IF(ISNA(MATCH(ANIMAUX[[#This Row],[Chemin.1]],$B$2:$B$4,0)),"",MATCH(ANIMAUX[[#This Row],[Chemin.1]],$B$2:$B$4,0))</f>
        <v>3</v>
      </c>
      <c r="L19" s="7">
        <f>IF(ISNA(MATCH(ANIMAUX[[#This Row],[Chemin.2]],$D$2:$D$7,0)),"",MATCH(ANIMAUX[[#This Row],[Chemin.2]],$D$2:$D$7,0))</f>
        <v>6</v>
      </c>
      <c r="M19">
        <f>IF(ISNA(MATCH(ANIMAUX[[#This Row],[Chemin.3]],$F$2:$F$3,0)),"",MATCH(ANIMAUX[[#This Row],[Chemin.3]],$F$2:$F$3,0))</f>
        <v>2</v>
      </c>
      <c r="N19">
        <f>IF(ISNA(MATCH(ANIMAUX[[#This Row],[Chemin.4]],$H$2:$H$5,0)),"",MATCH(ANIMAUX[[#This Row],[Chemin.4]],$H$2:$H$5,0))</f>
        <v>3</v>
      </c>
    </row>
    <row r="20" spans="10:14" x14ac:dyDescent="0.25">
      <c r="J20">
        <f>ANIMAUX[[#This Row],[Index]]</f>
        <v>19</v>
      </c>
      <c r="K20">
        <f>IF(ISNA(MATCH(ANIMAUX[[#This Row],[Chemin.1]],$B$2:$B$4,0)),"",MATCH(ANIMAUX[[#This Row],[Chemin.1]],$B$2:$B$4,0))</f>
        <v>3</v>
      </c>
      <c r="L20" s="7">
        <f>IF(ISNA(MATCH(ANIMAUX[[#This Row],[Chemin.2]],$D$2:$D$7,0)),"",MATCH(ANIMAUX[[#This Row],[Chemin.2]],$D$2:$D$7,0))</f>
        <v>6</v>
      </c>
      <c r="M20">
        <f>IF(ISNA(MATCH(ANIMAUX[[#This Row],[Chemin.3]],$F$2:$F$3,0)),"",MATCH(ANIMAUX[[#This Row],[Chemin.3]],$F$2:$F$3,0))</f>
        <v>2</v>
      </c>
      <c r="N20">
        <f>IF(ISNA(MATCH(ANIMAUX[[#This Row],[Chemin.4]],$H$2:$H$5,0)),"",MATCH(ANIMAUX[[#This Row],[Chemin.4]],$H$2:$H$5,0))</f>
        <v>4</v>
      </c>
    </row>
    <row r="21" spans="10:14" x14ac:dyDescent="0.25">
      <c r="J21">
        <f>ANIMAUX[[#This Row],[Index]]</f>
        <v>20</v>
      </c>
      <c r="K21">
        <f>IF(ISNA(MATCH(ANIMAUX[[#This Row],[Chemin.1]],$B$2:$B$4,0)),"",MATCH(ANIMAUX[[#This Row],[Chemin.1]],$B$2:$B$4,0))</f>
        <v>3</v>
      </c>
      <c r="L21" s="7">
        <f>IF(ISNA(MATCH(ANIMAUX[[#This Row],[Chemin.2]],$D$2:$D$7,0)),"",MATCH(ANIMAUX[[#This Row],[Chemin.2]],$D$2:$D$7,0))</f>
        <v>6</v>
      </c>
      <c r="M21">
        <f>IF(ISNA(MATCH(ANIMAUX[[#This Row],[Chemin.3]],$F$2:$F$3,0)),"",MATCH(ANIMAUX[[#This Row],[Chemin.3]],$F$2:$F$3,0))</f>
        <v>2</v>
      </c>
      <c r="N21">
        <f>IF(ISNA(MATCH(ANIMAUX[[#This Row],[Chemin.4]],$H$2:$H$5,0)),"",MATCH(ANIMAUX[[#This Row],[Chemin.4]],$H$2:$H$5,0))</f>
        <v>4</v>
      </c>
    </row>
    <row r="22" spans="10:14" x14ac:dyDescent="0.25">
      <c r="J22">
        <f>ANIMAUX[[#This Row],[Index]]</f>
        <v>21</v>
      </c>
      <c r="K22">
        <f>IF(ISNA(MATCH(ANIMAUX[[#This Row],[Chemin.1]],$B$2:$B$4,0)),"",MATCH(ANIMAUX[[#This Row],[Chemin.1]],$B$2:$B$4,0))</f>
        <v>3</v>
      </c>
      <c r="L22" s="7">
        <f>IF(ISNA(MATCH(ANIMAUX[[#This Row],[Chemin.2]],$D$2:$D$7,0)),"",MATCH(ANIMAUX[[#This Row],[Chemin.2]],$D$2:$D$7,0))</f>
        <v>6</v>
      </c>
      <c r="M22">
        <f>IF(ISNA(MATCH(ANIMAUX[[#This Row],[Chemin.3]],$F$2:$F$3,0)),"",MATCH(ANIMAUX[[#This Row],[Chemin.3]],$F$2:$F$3,0))</f>
        <v>2</v>
      </c>
      <c r="N22">
        <f>IF(ISNA(MATCH(ANIMAUX[[#This Row],[Chemin.4]],$H$2:$H$5,0)),"",MATCH(ANIMAUX[[#This Row],[Chemin.4]],$H$2:$H$5,0))</f>
        <v>4</v>
      </c>
    </row>
    <row r="23" spans="10:14" x14ac:dyDescent="0.25">
      <c r="L23" s="7"/>
    </row>
    <row r="24" spans="10:14" x14ac:dyDescent="0.25">
      <c r="L24" s="7"/>
    </row>
    <row r="25" spans="10:14" x14ac:dyDescent="0.25">
      <c r="L25" s="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6"/>
  <sheetViews>
    <sheetView workbookViewId="0">
      <selection activeCell="C7" sqref="C7"/>
    </sheetView>
  </sheetViews>
  <sheetFormatPr baseColWidth="10" defaultRowHeight="15" x14ac:dyDescent="0.25"/>
  <cols>
    <col min="1" max="1" width="6.7109375" customWidth="1"/>
    <col min="2" max="2" width="15.5703125" bestFit="1" customWidth="1"/>
    <col min="3" max="3" width="7.42578125" customWidth="1"/>
    <col min="4" max="4" width="18.5703125" bestFit="1" customWidth="1"/>
    <col min="5" max="5" width="8.42578125" customWidth="1"/>
    <col min="6" max="6" width="18.5703125" bestFit="1" customWidth="1"/>
    <col min="7" max="7" width="8.7109375" customWidth="1"/>
    <col min="8" max="8" width="13.140625" bestFit="1" customWidth="1"/>
    <col min="9" max="9" width="8.5703125" customWidth="1"/>
    <col min="11" max="12" width="15.7109375" customWidth="1"/>
    <col min="15" max="15" width="12.140625" customWidth="1"/>
  </cols>
  <sheetData>
    <row r="1" spans="1:14" x14ac:dyDescent="0.25">
      <c r="A1" t="s">
        <v>49</v>
      </c>
      <c r="B1" s="3" t="s">
        <v>45</v>
      </c>
      <c r="C1" t="s">
        <v>50</v>
      </c>
      <c r="D1" s="3" t="s">
        <v>47</v>
      </c>
      <c r="E1" t="s">
        <v>51</v>
      </c>
      <c r="F1" s="3" t="s">
        <v>46</v>
      </c>
      <c r="G1" t="s">
        <v>52</v>
      </c>
      <c r="H1" s="3" t="s">
        <v>48</v>
      </c>
      <c r="I1" s="3"/>
      <c r="J1" s="5" t="s">
        <v>0</v>
      </c>
      <c r="K1" s="4" t="s">
        <v>49</v>
      </c>
      <c r="L1" s="6" t="s">
        <v>50</v>
      </c>
      <c r="M1" s="4" t="s">
        <v>51</v>
      </c>
      <c r="N1" s="4" t="s">
        <v>52</v>
      </c>
    </row>
    <row r="2" spans="1:14" x14ac:dyDescent="0.25">
      <c r="A2">
        <v>1</v>
      </c>
      <c r="B2" t="s">
        <v>7</v>
      </c>
      <c r="C2">
        <v>1</v>
      </c>
      <c r="D2" t="s">
        <v>8</v>
      </c>
      <c r="E2">
        <v>1</v>
      </c>
      <c r="F2" t="s">
        <v>23</v>
      </c>
      <c r="G2">
        <v>1</v>
      </c>
      <c r="H2" t="s">
        <v>27</v>
      </c>
      <c r="J2">
        <f>ANIMAUX[[#This Row],[Index]]</f>
        <v>1</v>
      </c>
      <c r="K2">
        <f>MATCH(ANIMAUX[[#This Row],[Chemin.1]],Objectif!$B$2:$B$4,0)</f>
        <v>1</v>
      </c>
      <c r="L2" s="7">
        <v>1</v>
      </c>
    </row>
    <row r="3" spans="1:14" x14ac:dyDescent="0.25">
      <c r="A3">
        <v>2</v>
      </c>
      <c r="B3" t="s">
        <v>14</v>
      </c>
      <c r="C3">
        <v>2</v>
      </c>
      <c r="D3" t="s">
        <v>11</v>
      </c>
      <c r="E3">
        <v>2</v>
      </c>
      <c r="F3" t="s">
        <v>26</v>
      </c>
      <c r="G3">
        <v>2</v>
      </c>
      <c r="H3" t="s">
        <v>30</v>
      </c>
      <c r="J3">
        <f>ANIMAUX[[#This Row],[Index]]</f>
        <v>2</v>
      </c>
      <c r="K3">
        <f>MATCH(ANIMAUX[[#This Row],[Chemin.1]],Objectif!$B$2:$B$4,0)</f>
        <v>1</v>
      </c>
      <c r="L3" s="7">
        <v>2</v>
      </c>
    </row>
    <row r="4" spans="1:14" x14ac:dyDescent="0.25">
      <c r="A4">
        <v>3</v>
      </c>
      <c r="B4" t="s">
        <v>19</v>
      </c>
      <c r="C4">
        <v>1</v>
      </c>
      <c r="D4" t="s">
        <v>15</v>
      </c>
      <c r="G4">
        <v>3</v>
      </c>
      <c r="H4" t="s">
        <v>35</v>
      </c>
      <c r="J4">
        <f>ANIMAUX[[#This Row],[Index]]</f>
        <v>3</v>
      </c>
      <c r="K4">
        <f>MATCH(ANIMAUX[[#This Row],[Chemin.1]],Objectif!$B$2:$B$4,0)</f>
        <v>1</v>
      </c>
      <c r="L4" s="7">
        <v>2</v>
      </c>
    </row>
    <row r="5" spans="1:14" x14ac:dyDescent="0.25">
      <c r="C5">
        <v>2</v>
      </c>
      <c r="D5" t="s">
        <v>17</v>
      </c>
      <c r="G5">
        <v>4</v>
      </c>
      <c r="H5" t="s">
        <v>40</v>
      </c>
      <c r="J5">
        <f>ANIMAUX[[#This Row],[Index]]</f>
        <v>4</v>
      </c>
      <c r="K5">
        <f>MATCH(ANIMAUX[[#This Row],[Chemin.1]],Objectif!$B$2:$B$4,0)</f>
        <v>2</v>
      </c>
      <c r="L5" s="7">
        <v>1</v>
      </c>
    </row>
    <row r="6" spans="1:14" x14ac:dyDescent="0.25">
      <c r="C6">
        <v>1</v>
      </c>
      <c r="D6" t="s">
        <v>20</v>
      </c>
      <c r="J6">
        <f>ANIMAUX[[#This Row],[Index]]</f>
        <v>5</v>
      </c>
      <c r="K6">
        <f>MATCH(ANIMAUX[[#This Row],[Chemin.1]],Objectif!$B$2:$B$4,0)</f>
        <v>2</v>
      </c>
      <c r="L6" s="7">
        <v>1</v>
      </c>
    </row>
    <row r="7" spans="1:14" x14ac:dyDescent="0.25">
      <c r="C7">
        <v>2</v>
      </c>
      <c r="D7" t="s">
        <v>22</v>
      </c>
      <c r="J7">
        <f>ANIMAUX[[#This Row],[Index]]</f>
        <v>6</v>
      </c>
      <c r="K7">
        <f>MATCH(ANIMAUX[[#This Row],[Chemin.1]],Objectif!$B$2:$B$4,0)</f>
        <v>3</v>
      </c>
      <c r="L7" s="7">
        <v>1</v>
      </c>
    </row>
    <row r="8" spans="1:14" x14ac:dyDescent="0.25">
      <c r="J8">
        <f>ANIMAUX[[#This Row],[Index]]</f>
        <v>7</v>
      </c>
      <c r="K8">
        <f>MATCH(ANIMAUX[[#This Row],[Chemin.1]],Objectif!$B$2:$B$4,0)</f>
        <v>3</v>
      </c>
      <c r="L8" s="7">
        <v>2</v>
      </c>
      <c r="M8">
        <v>1</v>
      </c>
    </row>
    <row r="9" spans="1:14" x14ac:dyDescent="0.25">
      <c r="J9">
        <f>ANIMAUX[[#This Row],[Index]]</f>
        <v>8</v>
      </c>
      <c r="K9">
        <f>MATCH(ANIMAUX[[#This Row],[Chemin.1]],Objectif!$B$2:$B$4,0)</f>
        <v>3</v>
      </c>
      <c r="L9" s="7">
        <v>2</v>
      </c>
      <c r="M9">
        <v>1</v>
      </c>
    </row>
    <row r="10" spans="1:14" x14ac:dyDescent="0.25">
      <c r="J10">
        <f>ANIMAUX[[#This Row],[Index]]</f>
        <v>9</v>
      </c>
      <c r="K10">
        <f>MATCH(ANIMAUX[[#This Row],[Chemin.1]],Objectif!$B$2:$B$4,0)</f>
        <v>3</v>
      </c>
      <c r="L10" s="7">
        <v>2</v>
      </c>
      <c r="M10">
        <v>2</v>
      </c>
      <c r="N10">
        <v>1</v>
      </c>
    </row>
    <row r="11" spans="1:14" x14ac:dyDescent="0.25">
      <c r="J11">
        <f>ANIMAUX[[#This Row],[Index]]</f>
        <v>10</v>
      </c>
      <c r="K11">
        <f>MATCH(ANIMAUX[[#This Row],[Chemin.1]],Objectif!$B$2:$B$4,0)</f>
        <v>3</v>
      </c>
      <c r="L11" s="7">
        <v>2</v>
      </c>
      <c r="M11">
        <v>2</v>
      </c>
      <c r="N11">
        <v>1</v>
      </c>
    </row>
    <row r="12" spans="1:14" x14ac:dyDescent="0.25">
      <c r="J12">
        <f>ANIMAUX[[#This Row],[Index]]</f>
        <v>11</v>
      </c>
      <c r="K12">
        <f>MATCH(ANIMAUX[[#This Row],[Chemin.1]],Objectif!$B$2:$B$4,0)</f>
        <v>3</v>
      </c>
      <c r="L12" s="7">
        <v>2</v>
      </c>
      <c r="M12">
        <v>2</v>
      </c>
      <c r="N12">
        <v>2</v>
      </c>
    </row>
    <row r="13" spans="1:14" x14ac:dyDescent="0.25">
      <c r="J13">
        <f>ANIMAUX[[#This Row],[Index]]</f>
        <v>12</v>
      </c>
      <c r="K13">
        <f>MATCH(ANIMAUX[[#This Row],[Chemin.1]],Objectif!$B$2:$B$4,0)</f>
        <v>3</v>
      </c>
      <c r="L13" s="7">
        <v>2</v>
      </c>
      <c r="M13">
        <v>2</v>
      </c>
      <c r="N13">
        <v>2</v>
      </c>
    </row>
    <row r="14" spans="1:14" x14ac:dyDescent="0.25">
      <c r="J14">
        <f>ANIMAUX[[#This Row],[Index]]</f>
        <v>13</v>
      </c>
      <c r="K14">
        <f>MATCH(ANIMAUX[[#This Row],[Chemin.1]],Objectif!$B$2:$B$4,0)</f>
        <v>3</v>
      </c>
      <c r="L14" s="7">
        <v>2</v>
      </c>
      <c r="M14">
        <v>2</v>
      </c>
      <c r="N14">
        <v>2</v>
      </c>
    </row>
    <row r="15" spans="1:14" x14ac:dyDescent="0.25">
      <c r="J15">
        <f>ANIMAUX[[#This Row],[Index]]</f>
        <v>14</v>
      </c>
      <c r="K15">
        <f>MATCH(ANIMAUX[[#This Row],[Chemin.1]],Objectif!$B$2:$B$4,0)</f>
        <v>3</v>
      </c>
      <c r="L15" s="7">
        <v>2</v>
      </c>
      <c r="M15">
        <v>2</v>
      </c>
      <c r="N15">
        <v>2</v>
      </c>
    </row>
    <row r="16" spans="1:14" x14ac:dyDescent="0.25">
      <c r="J16">
        <f>ANIMAUX[[#This Row],[Index]]</f>
        <v>15</v>
      </c>
      <c r="K16">
        <f>MATCH(ANIMAUX[[#This Row],[Chemin.1]],Objectif!$B$2:$B$4,0)</f>
        <v>3</v>
      </c>
      <c r="L16" s="7">
        <v>2</v>
      </c>
      <c r="M16">
        <v>2</v>
      </c>
      <c r="N16">
        <v>3</v>
      </c>
    </row>
    <row r="17" spans="10:14" x14ac:dyDescent="0.25">
      <c r="J17">
        <f>ANIMAUX[[#This Row],[Index]]</f>
        <v>16</v>
      </c>
      <c r="K17">
        <f>MATCH(ANIMAUX[[#This Row],[Chemin.1]],Objectif!$B$2:$B$4,0)</f>
        <v>3</v>
      </c>
      <c r="L17" s="7">
        <v>2</v>
      </c>
      <c r="M17">
        <v>2</v>
      </c>
      <c r="N17">
        <v>3</v>
      </c>
    </row>
    <row r="18" spans="10:14" x14ac:dyDescent="0.25">
      <c r="J18">
        <f>ANIMAUX[[#This Row],[Index]]</f>
        <v>17</v>
      </c>
      <c r="K18">
        <f>MATCH(ANIMAUX[[#This Row],[Chemin.1]],Objectif!$B$2:$B$4,0)</f>
        <v>3</v>
      </c>
      <c r="L18" s="7">
        <v>2</v>
      </c>
      <c r="M18">
        <v>2</v>
      </c>
      <c r="N18">
        <v>3</v>
      </c>
    </row>
    <row r="19" spans="10:14" x14ac:dyDescent="0.25">
      <c r="J19">
        <f>ANIMAUX[[#This Row],[Index]]</f>
        <v>18</v>
      </c>
      <c r="K19">
        <f>MATCH(ANIMAUX[[#This Row],[Chemin.1]],Objectif!$B$2:$B$4,0)</f>
        <v>3</v>
      </c>
      <c r="L19" s="7">
        <v>2</v>
      </c>
      <c r="M19">
        <v>2</v>
      </c>
      <c r="N19">
        <v>3</v>
      </c>
    </row>
    <row r="20" spans="10:14" x14ac:dyDescent="0.25">
      <c r="J20">
        <f>ANIMAUX[[#This Row],[Index]]</f>
        <v>19</v>
      </c>
      <c r="K20">
        <f>MATCH(ANIMAUX[[#This Row],[Chemin.1]],Objectif!$B$2:$B$4,0)</f>
        <v>3</v>
      </c>
      <c r="L20" s="7">
        <v>2</v>
      </c>
      <c r="M20">
        <v>2</v>
      </c>
      <c r="N20">
        <v>4</v>
      </c>
    </row>
    <row r="21" spans="10:14" x14ac:dyDescent="0.25">
      <c r="J21">
        <f>ANIMAUX[[#This Row],[Index]]</f>
        <v>20</v>
      </c>
      <c r="K21">
        <f>MATCH(ANIMAUX[[#This Row],[Chemin.1]],Objectif!$B$2:$B$4,0)</f>
        <v>3</v>
      </c>
      <c r="L21" s="7">
        <v>2</v>
      </c>
      <c r="M21">
        <v>2</v>
      </c>
      <c r="N21">
        <v>4</v>
      </c>
    </row>
    <row r="22" spans="10:14" x14ac:dyDescent="0.25">
      <c r="J22">
        <f>ANIMAUX[[#This Row],[Index]]</f>
        <v>21</v>
      </c>
      <c r="K22">
        <f>MATCH(ANIMAUX[[#This Row],[Chemin.1]],Objectif!$B$2:$B$4,0)</f>
        <v>3</v>
      </c>
      <c r="L22" s="7">
        <v>2</v>
      </c>
      <c r="M22">
        <v>2</v>
      </c>
      <c r="N22">
        <v>4</v>
      </c>
    </row>
    <row r="23" spans="10:14" x14ac:dyDescent="0.25">
      <c r="J23">
        <f>ANIMAUX[[#This Row],[Index]]</f>
        <v>22</v>
      </c>
      <c r="K23">
        <f>MATCH(ANIMAUX[[#This Row],[Chemin.1]],Objectif!$B$2:$B$4,0)</f>
        <v>3</v>
      </c>
      <c r="L23" s="7">
        <v>2</v>
      </c>
      <c r="M23">
        <v>2</v>
      </c>
      <c r="N23">
        <v>4</v>
      </c>
    </row>
    <row r="24" spans="10:14" x14ac:dyDescent="0.25">
      <c r="L24" s="7"/>
    </row>
    <row r="25" spans="10:14" x14ac:dyDescent="0.25">
      <c r="L25" s="7"/>
    </row>
    <row r="26" spans="10:14" x14ac:dyDescent="0.25">
      <c r="L26" s="7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1D732D-A22D-41FD-A120-33CCB9CB45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Import</vt:lpstr>
      <vt:lpstr>Tab_class</vt:lpstr>
      <vt:lpstr>Classification</vt:lpstr>
      <vt:lpstr>Objectif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Pierre-Antoine Deschin</dc:creator>
  <cp:lastModifiedBy>Pierre-Antoine Deschin</cp:lastModifiedBy>
  <dcterms:created xsi:type="dcterms:W3CDTF">2021-05-12T18:59:43Z</dcterms:created>
  <dcterms:modified xsi:type="dcterms:W3CDTF">2021-05-14T13:48:05Z</dcterms:modified>
</cp:coreProperties>
</file>