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95" windowWidth="18915" windowHeight="11250" tabRatio="737"/>
  </bookViews>
  <sheets>
    <sheet name="Config" sheetId="1" r:id="rId1"/>
    <sheet name="Janvier" sheetId="2" r:id="rId2"/>
    <sheet name="Février" sheetId="19" r:id="rId3"/>
    <sheet name="Mars" sheetId="20" r:id="rId4"/>
    <sheet name="Avril" sheetId="21" r:id="rId5"/>
    <sheet name="Mai" sheetId="22" r:id="rId6"/>
    <sheet name="Juin" sheetId="23" r:id="rId7"/>
    <sheet name="Juillet" sheetId="24" r:id="rId8"/>
    <sheet name="Août" sheetId="25" r:id="rId9"/>
    <sheet name="Septembre" sheetId="26" r:id="rId10"/>
    <sheet name="Octobre" sheetId="27" r:id="rId11"/>
    <sheet name="Novembre" sheetId="28" r:id="rId12"/>
    <sheet name="Décembre" sheetId="29" r:id="rId13"/>
  </sheets>
  <calcPr calcId="145621"/>
</workbook>
</file>

<file path=xl/calcChain.xml><?xml version="1.0" encoding="utf-8"?>
<calcChain xmlns="http://schemas.openxmlformats.org/spreadsheetml/2006/main">
  <c r="A1" i="19" l="1"/>
  <c r="A2" i="19"/>
  <c r="A2" i="29" l="1"/>
  <c r="A1" i="29"/>
  <c r="B4" i="29" s="1"/>
  <c r="B27" i="29"/>
  <c r="E27" i="29" s="1"/>
  <c r="B26" i="29"/>
  <c r="E26" i="29" s="1"/>
  <c r="B25" i="29"/>
  <c r="E25" i="29" s="1"/>
  <c r="B24" i="29"/>
  <c r="E24" i="29" s="1"/>
  <c r="B23" i="29"/>
  <c r="E23" i="29" s="1"/>
  <c r="B22" i="29"/>
  <c r="E22" i="29" s="1"/>
  <c r="B21" i="29"/>
  <c r="E21" i="29" s="1"/>
  <c r="B20" i="29"/>
  <c r="E20" i="29" s="1"/>
  <c r="B19" i="29"/>
  <c r="E19" i="29" s="1"/>
  <c r="B18" i="29"/>
  <c r="E18" i="29" s="1"/>
  <c r="B17" i="29"/>
  <c r="E17" i="29" s="1"/>
  <c r="B16" i="29"/>
  <c r="E16" i="29" s="1"/>
  <c r="B15" i="29"/>
  <c r="E15" i="29" s="1"/>
  <c r="B14" i="29"/>
  <c r="E14" i="29" s="1"/>
  <c r="B13" i="29"/>
  <c r="E13" i="29" s="1"/>
  <c r="B12" i="29"/>
  <c r="E12" i="29" s="1"/>
  <c r="B11" i="29"/>
  <c r="E11" i="29" s="1"/>
  <c r="A2" i="28"/>
  <c r="A1" i="28"/>
  <c r="B27" i="28"/>
  <c r="D27" i="28" s="1"/>
  <c r="C26" i="28"/>
  <c r="B26" i="28"/>
  <c r="D26" i="28" s="1"/>
  <c r="B25" i="28"/>
  <c r="D25" i="28" s="1"/>
  <c r="C24" i="28"/>
  <c r="B24" i="28"/>
  <c r="D24" i="28" s="1"/>
  <c r="B23" i="28"/>
  <c r="D23" i="28" s="1"/>
  <c r="C22" i="28"/>
  <c r="B22" i="28"/>
  <c r="D22" i="28" s="1"/>
  <c r="B21" i="28"/>
  <c r="D21" i="28" s="1"/>
  <c r="C20" i="28"/>
  <c r="B20" i="28"/>
  <c r="D20" i="28" s="1"/>
  <c r="B19" i="28"/>
  <c r="D19" i="28" s="1"/>
  <c r="C18" i="28"/>
  <c r="B18" i="28"/>
  <c r="D18" i="28" s="1"/>
  <c r="B17" i="28"/>
  <c r="D17" i="28" s="1"/>
  <c r="C16" i="28"/>
  <c r="B16" i="28"/>
  <c r="D16" i="28" s="1"/>
  <c r="B15" i="28"/>
  <c r="D15" i="28" s="1"/>
  <c r="C14" i="28"/>
  <c r="B14" i="28"/>
  <c r="D14" i="28" s="1"/>
  <c r="B13" i="28"/>
  <c r="D13" i="28" s="1"/>
  <c r="C12" i="28"/>
  <c r="B12" i="28"/>
  <c r="D12" i="28" s="1"/>
  <c r="C11" i="28"/>
  <c r="B11" i="28"/>
  <c r="D11" i="28" s="1"/>
  <c r="B4" i="28"/>
  <c r="F3" i="28"/>
  <c r="A2" i="27"/>
  <c r="A1" i="27"/>
  <c r="B27" i="27"/>
  <c r="E27" i="27" s="1"/>
  <c r="B26" i="27"/>
  <c r="E26" i="27" s="1"/>
  <c r="B25" i="27"/>
  <c r="E25" i="27" s="1"/>
  <c r="B24" i="27"/>
  <c r="E24" i="27" s="1"/>
  <c r="B23" i="27"/>
  <c r="E23" i="27" s="1"/>
  <c r="B22" i="27"/>
  <c r="E22" i="27" s="1"/>
  <c r="B21" i="27"/>
  <c r="E21" i="27" s="1"/>
  <c r="B20" i="27"/>
  <c r="E20" i="27" s="1"/>
  <c r="B19" i="27"/>
  <c r="E19" i="27" s="1"/>
  <c r="B18" i="27"/>
  <c r="E18" i="27" s="1"/>
  <c r="B17" i="27"/>
  <c r="E17" i="27" s="1"/>
  <c r="B16" i="27"/>
  <c r="E16" i="27" s="1"/>
  <c r="B15" i="27"/>
  <c r="E15" i="27" s="1"/>
  <c r="B14" i="27"/>
  <c r="E14" i="27" s="1"/>
  <c r="B13" i="27"/>
  <c r="E13" i="27" s="1"/>
  <c r="B12" i="27"/>
  <c r="E12" i="27" s="1"/>
  <c r="B11" i="27"/>
  <c r="E11" i="27" s="1"/>
  <c r="B4" i="27"/>
  <c r="A2" i="26"/>
  <c r="A1" i="26"/>
  <c r="B27" i="26"/>
  <c r="E27" i="26" s="1"/>
  <c r="B26" i="26"/>
  <c r="E26" i="26" s="1"/>
  <c r="B25" i="26"/>
  <c r="E25" i="26" s="1"/>
  <c r="B24" i="26"/>
  <c r="E24" i="26" s="1"/>
  <c r="B23" i="26"/>
  <c r="E23" i="26" s="1"/>
  <c r="B22" i="26"/>
  <c r="E22" i="26" s="1"/>
  <c r="B21" i="26"/>
  <c r="E21" i="26" s="1"/>
  <c r="B20" i="26"/>
  <c r="E20" i="26" s="1"/>
  <c r="B19" i="26"/>
  <c r="E19" i="26" s="1"/>
  <c r="B18" i="26"/>
  <c r="E18" i="26" s="1"/>
  <c r="B17" i="26"/>
  <c r="E17" i="26" s="1"/>
  <c r="B16" i="26"/>
  <c r="E16" i="26" s="1"/>
  <c r="B15" i="26"/>
  <c r="E15" i="26" s="1"/>
  <c r="B14" i="26"/>
  <c r="E14" i="26" s="1"/>
  <c r="B13" i="26"/>
  <c r="E13" i="26" s="1"/>
  <c r="B12" i="26"/>
  <c r="E12" i="26" s="1"/>
  <c r="B11" i="26"/>
  <c r="E11" i="26" s="1"/>
  <c r="A2" i="25"/>
  <c r="A1" i="25"/>
  <c r="B4" i="25" s="1"/>
  <c r="B27" i="25"/>
  <c r="E27" i="25" s="1"/>
  <c r="B26" i="25"/>
  <c r="E26" i="25" s="1"/>
  <c r="B25" i="25"/>
  <c r="E25" i="25" s="1"/>
  <c r="B24" i="25"/>
  <c r="E24" i="25" s="1"/>
  <c r="B23" i="25"/>
  <c r="E23" i="25" s="1"/>
  <c r="B22" i="25"/>
  <c r="E22" i="25" s="1"/>
  <c r="B21" i="25"/>
  <c r="E21" i="25" s="1"/>
  <c r="B20" i="25"/>
  <c r="E20" i="25" s="1"/>
  <c r="B19" i="25"/>
  <c r="E19" i="25" s="1"/>
  <c r="B18" i="25"/>
  <c r="E18" i="25" s="1"/>
  <c r="B17" i="25"/>
  <c r="E17" i="25" s="1"/>
  <c r="B16" i="25"/>
  <c r="E16" i="25" s="1"/>
  <c r="B15" i="25"/>
  <c r="E15" i="25" s="1"/>
  <c r="B14" i="25"/>
  <c r="E14" i="25" s="1"/>
  <c r="B13" i="25"/>
  <c r="E13" i="25" s="1"/>
  <c r="B12" i="25"/>
  <c r="E12" i="25" s="1"/>
  <c r="B11" i="25"/>
  <c r="E11" i="25" s="1"/>
  <c r="A2" i="24"/>
  <c r="A1" i="24"/>
  <c r="B27" i="24"/>
  <c r="E27" i="24" s="1"/>
  <c r="B26" i="24"/>
  <c r="E26" i="24" s="1"/>
  <c r="B25" i="24"/>
  <c r="E25" i="24" s="1"/>
  <c r="B24" i="24"/>
  <c r="E24" i="24" s="1"/>
  <c r="B23" i="24"/>
  <c r="E23" i="24" s="1"/>
  <c r="B22" i="24"/>
  <c r="E22" i="24" s="1"/>
  <c r="B21" i="24"/>
  <c r="E21" i="24" s="1"/>
  <c r="B20" i="24"/>
  <c r="E20" i="24" s="1"/>
  <c r="B19" i="24"/>
  <c r="E19" i="24" s="1"/>
  <c r="B18" i="24"/>
  <c r="E18" i="24" s="1"/>
  <c r="B17" i="24"/>
  <c r="E17" i="24" s="1"/>
  <c r="B16" i="24"/>
  <c r="E16" i="24" s="1"/>
  <c r="B15" i="24"/>
  <c r="E15" i="24" s="1"/>
  <c r="B14" i="24"/>
  <c r="E14" i="24" s="1"/>
  <c r="B13" i="24"/>
  <c r="E13" i="24" s="1"/>
  <c r="B12" i="24"/>
  <c r="E12" i="24" s="1"/>
  <c r="B11" i="24"/>
  <c r="E11" i="24" s="1"/>
  <c r="B4" i="24"/>
  <c r="A2" i="23"/>
  <c r="A1" i="23"/>
  <c r="B27" i="23"/>
  <c r="E27" i="23" s="1"/>
  <c r="B26" i="23"/>
  <c r="E26" i="23" s="1"/>
  <c r="B25" i="23"/>
  <c r="E25" i="23" s="1"/>
  <c r="B24" i="23"/>
  <c r="E24" i="23" s="1"/>
  <c r="B23" i="23"/>
  <c r="E23" i="23" s="1"/>
  <c r="B22" i="23"/>
  <c r="E22" i="23" s="1"/>
  <c r="B21" i="23"/>
  <c r="E21" i="23" s="1"/>
  <c r="B20" i="23"/>
  <c r="E20" i="23" s="1"/>
  <c r="B19" i="23"/>
  <c r="E19" i="23" s="1"/>
  <c r="B18" i="23"/>
  <c r="E18" i="23" s="1"/>
  <c r="B17" i="23"/>
  <c r="E17" i="23" s="1"/>
  <c r="B16" i="23"/>
  <c r="E16" i="23" s="1"/>
  <c r="B15" i="23"/>
  <c r="E15" i="23" s="1"/>
  <c r="B14" i="23"/>
  <c r="E14" i="23" s="1"/>
  <c r="B13" i="23"/>
  <c r="E13" i="23" s="1"/>
  <c r="B12" i="23"/>
  <c r="E12" i="23" s="1"/>
  <c r="B11" i="23"/>
  <c r="E11" i="23" s="1"/>
  <c r="B4" i="23"/>
  <c r="A2" i="22"/>
  <c r="A1" i="22"/>
  <c r="B27" i="22"/>
  <c r="E27" i="22" s="1"/>
  <c r="B26" i="22"/>
  <c r="E26" i="22" s="1"/>
  <c r="B25" i="22"/>
  <c r="E25" i="22" s="1"/>
  <c r="B24" i="22"/>
  <c r="D23" i="22"/>
  <c r="B23" i="22"/>
  <c r="D22" i="22"/>
  <c r="B22" i="22"/>
  <c r="D21" i="22"/>
  <c r="B21" i="22"/>
  <c r="D20" i="22"/>
  <c r="B20" i="22"/>
  <c r="D19" i="22"/>
  <c r="B19" i="22"/>
  <c r="D18" i="22"/>
  <c r="B18" i="22"/>
  <c r="D17" i="22"/>
  <c r="B17" i="22"/>
  <c r="D16" i="22"/>
  <c r="B16" i="22"/>
  <c r="D15" i="22"/>
  <c r="B15" i="22"/>
  <c r="D14" i="22"/>
  <c r="B14" i="22"/>
  <c r="D13" i="22"/>
  <c r="B13" i="22"/>
  <c r="D12" i="22"/>
  <c r="B12" i="22"/>
  <c r="D11" i="22"/>
  <c r="B11" i="22"/>
  <c r="B4" i="22"/>
  <c r="A2" i="21"/>
  <c r="A1" i="21"/>
  <c r="B27" i="21"/>
  <c r="E27" i="21" s="1"/>
  <c r="B26" i="21"/>
  <c r="E26" i="21" s="1"/>
  <c r="B25" i="21"/>
  <c r="E25" i="21" s="1"/>
  <c r="B24" i="21"/>
  <c r="E24" i="21" s="1"/>
  <c r="B23" i="21"/>
  <c r="E23" i="21" s="1"/>
  <c r="B22" i="21"/>
  <c r="E22" i="21" s="1"/>
  <c r="B21" i="21"/>
  <c r="E21" i="21" s="1"/>
  <c r="B20" i="21"/>
  <c r="E20" i="21" s="1"/>
  <c r="B19" i="21"/>
  <c r="E19" i="21" s="1"/>
  <c r="B18" i="21"/>
  <c r="E18" i="21" s="1"/>
  <c r="B17" i="21"/>
  <c r="E17" i="21" s="1"/>
  <c r="B16" i="21"/>
  <c r="E16" i="21" s="1"/>
  <c r="B15" i="21"/>
  <c r="E15" i="21" s="1"/>
  <c r="B14" i="21"/>
  <c r="E14" i="21" s="1"/>
  <c r="B13" i="21"/>
  <c r="E13" i="21" s="1"/>
  <c r="B12" i="21"/>
  <c r="E12" i="21" s="1"/>
  <c r="B11" i="21"/>
  <c r="E11" i="21" s="1"/>
  <c r="B4" i="21"/>
  <c r="A2" i="20"/>
  <c r="A1" i="20"/>
  <c r="B27" i="20"/>
  <c r="E27" i="20" s="1"/>
  <c r="B26" i="20"/>
  <c r="E26" i="20" s="1"/>
  <c r="B25" i="20"/>
  <c r="E25" i="20" s="1"/>
  <c r="B24" i="20"/>
  <c r="E24" i="20" s="1"/>
  <c r="B23" i="20"/>
  <c r="E23" i="20" s="1"/>
  <c r="B22" i="20"/>
  <c r="E22" i="20" s="1"/>
  <c r="B21" i="20"/>
  <c r="E21" i="20" s="1"/>
  <c r="B20" i="20"/>
  <c r="E20" i="20" s="1"/>
  <c r="B19" i="20"/>
  <c r="E19" i="20" s="1"/>
  <c r="B18" i="20"/>
  <c r="E18" i="20" s="1"/>
  <c r="B17" i="20"/>
  <c r="E17" i="20" s="1"/>
  <c r="B16" i="20"/>
  <c r="E16" i="20" s="1"/>
  <c r="B15" i="20"/>
  <c r="E15" i="20" s="1"/>
  <c r="B14" i="20"/>
  <c r="E14" i="20" s="1"/>
  <c r="B13" i="20"/>
  <c r="E13" i="20" s="1"/>
  <c r="B12" i="20"/>
  <c r="E12" i="20" s="1"/>
  <c r="B11" i="20"/>
  <c r="E11" i="20" s="1"/>
  <c r="B4" i="20"/>
  <c r="B27" i="19"/>
  <c r="E27" i="19" s="1"/>
  <c r="B26" i="19"/>
  <c r="E26" i="19" s="1"/>
  <c r="B25" i="19"/>
  <c r="E25" i="19" s="1"/>
  <c r="B24" i="19"/>
  <c r="E24" i="19" s="1"/>
  <c r="B23" i="19"/>
  <c r="E23" i="19" s="1"/>
  <c r="B22" i="19"/>
  <c r="E22" i="19" s="1"/>
  <c r="B21" i="19"/>
  <c r="E21" i="19" s="1"/>
  <c r="B20" i="19"/>
  <c r="E20" i="19" s="1"/>
  <c r="B19" i="19"/>
  <c r="E19" i="19" s="1"/>
  <c r="B18" i="19"/>
  <c r="E18" i="19" s="1"/>
  <c r="B17" i="19"/>
  <c r="E17" i="19" s="1"/>
  <c r="B16" i="19"/>
  <c r="E16" i="19" s="1"/>
  <c r="B15" i="19"/>
  <c r="E15" i="19" s="1"/>
  <c r="B14" i="19"/>
  <c r="E14" i="19" s="1"/>
  <c r="B13" i="19"/>
  <c r="E13" i="19" s="1"/>
  <c r="B12" i="19"/>
  <c r="E12" i="19" s="1"/>
  <c r="B11" i="19"/>
  <c r="E11" i="19" s="1"/>
  <c r="B4" i="19"/>
  <c r="E12" i="28" l="1"/>
  <c r="C13" i="28"/>
  <c r="E14" i="28"/>
  <c r="C15" i="28"/>
  <c r="E16" i="28"/>
  <c r="C17" i="28"/>
  <c r="E18" i="28"/>
  <c r="C19" i="28"/>
  <c r="E20" i="28"/>
  <c r="C21" i="28"/>
  <c r="E22" i="28"/>
  <c r="C23" i="28"/>
  <c r="E24" i="28"/>
  <c r="C25" i="28"/>
  <c r="E26" i="28"/>
  <c r="C27" i="28"/>
  <c r="E13" i="28"/>
  <c r="E15" i="28"/>
  <c r="E17" i="28"/>
  <c r="E19" i="28"/>
  <c r="E21" i="28"/>
  <c r="E23" i="28"/>
  <c r="E25" i="28"/>
  <c r="E27" i="28"/>
  <c r="E11" i="28"/>
  <c r="F3" i="29"/>
  <c r="D11" i="29"/>
  <c r="D12" i="29"/>
  <c r="D13" i="29"/>
  <c r="D14" i="29"/>
  <c r="D15" i="29"/>
  <c r="D16" i="29"/>
  <c r="D17" i="29"/>
  <c r="D18" i="29"/>
  <c r="D19" i="29"/>
  <c r="D20" i="29"/>
  <c r="D21" i="29"/>
  <c r="D22" i="29"/>
  <c r="D23" i="29"/>
  <c r="D24" i="29"/>
  <c r="D25" i="29"/>
  <c r="D26" i="29"/>
  <c r="D27" i="29"/>
  <c r="C11" i="29"/>
  <c r="C12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G3" i="28"/>
  <c r="F9" i="28"/>
  <c r="F10" i="28"/>
  <c r="F3" i="27"/>
  <c r="D11" i="27"/>
  <c r="D12" i="27"/>
  <c r="D13" i="27"/>
  <c r="D14" i="27"/>
  <c r="D15" i="27"/>
  <c r="D16" i="27"/>
  <c r="D17" i="27"/>
  <c r="D18" i="27"/>
  <c r="D19" i="27"/>
  <c r="D20" i="27"/>
  <c r="D21" i="27"/>
  <c r="D22" i="27"/>
  <c r="D23" i="27"/>
  <c r="D24" i="27"/>
  <c r="D25" i="27"/>
  <c r="D26" i="27"/>
  <c r="D27" i="27"/>
  <c r="C11" i="27"/>
  <c r="C12" i="27"/>
  <c r="C13" i="27"/>
  <c r="C14" i="27"/>
  <c r="C15" i="27"/>
  <c r="C16" i="27"/>
  <c r="C17" i="27"/>
  <c r="C18" i="27"/>
  <c r="C19" i="27"/>
  <c r="C20" i="27"/>
  <c r="C21" i="27"/>
  <c r="C22" i="27"/>
  <c r="C23" i="27"/>
  <c r="C24" i="27"/>
  <c r="C25" i="27"/>
  <c r="C26" i="27"/>
  <c r="C27" i="27"/>
  <c r="B4" i="26"/>
  <c r="F3" i="26"/>
  <c r="D11" i="26"/>
  <c r="D12" i="26"/>
  <c r="D13" i="26"/>
  <c r="D14" i="26"/>
  <c r="D15" i="26"/>
  <c r="D16" i="26"/>
  <c r="D17" i="26"/>
  <c r="D18" i="26"/>
  <c r="D19" i="26"/>
  <c r="D20" i="26"/>
  <c r="D21" i="26"/>
  <c r="D22" i="26"/>
  <c r="D23" i="26"/>
  <c r="D24" i="26"/>
  <c r="D25" i="26"/>
  <c r="D26" i="26"/>
  <c r="D27" i="26"/>
  <c r="C11" i="26"/>
  <c r="C12" i="26"/>
  <c r="C13" i="26"/>
  <c r="C14" i="26"/>
  <c r="C15" i="26"/>
  <c r="C16" i="26"/>
  <c r="C17" i="26"/>
  <c r="C18" i="26"/>
  <c r="C19" i="26"/>
  <c r="C20" i="26"/>
  <c r="C21" i="26"/>
  <c r="C22" i="26"/>
  <c r="C23" i="26"/>
  <c r="C24" i="26"/>
  <c r="C25" i="26"/>
  <c r="C26" i="26"/>
  <c r="C27" i="26"/>
  <c r="F3" i="25"/>
  <c r="D11" i="25"/>
  <c r="D12" i="25"/>
  <c r="D13" i="25"/>
  <c r="D14" i="25"/>
  <c r="D15" i="25"/>
  <c r="D16" i="25"/>
  <c r="D17" i="25"/>
  <c r="D18" i="25"/>
  <c r="D19" i="25"/>
  <c r="D20" i="25"/>
  <c r="D21" i="25"/>
  <c r="D22" i="25"/>
  <c r="D23" i="25"/>
  <c r="D24" i="25"/>
  <c r="D25" i="25"/>
  <c r="D26" i="25"/>
  <c r="D27" i="25"/>
  <c r="C11" i="25"/>
  <c r="C12" i="25"/>
  <c r="C13" i="25"/>
  <c r="C14" i="25"/>
  <c r="C15" i="25"/>
  <c r="C16" i="25"/>
  <c r="C17" i="25"/>
  <c r="C18" i="25"/>
  <c r="C19" i="25"/>
  <c r="C20" i="25"/>
  <c r="C21" i="25"/>
  <c r="C22" i="25"/>
  <c r="C23" i="25"/>
  <c r="C24" i="25"/>
  <c r="C25" i="25"/>
  <c r="C26" i="25"/>
  <c r="C27" i="25"/>
  <c r="F3" i="24"/>
  <c r="D11" i="24"/>
  <c r="D12" i="24"/>
  <c r="D13" i="24"/>
  <c r="D14" i="24"/>
  <c r="D15" i="24"/>
  <c r="D16" i="24"/>
  <c r="D17" i="24"/>
  <c r="D18" i="24"/>
  <c r="D19" i="24"/>
  <c r="D20" i="24"/>
  <c r="D21" i="24"/>
  <c r="D22" i="24"/>
  <c r="D23" i="24"/>
  <c r="D24" i="24"/>
  <c r="D25" i="24"/>
  <c r="D26" i="24"/>
  <c r="D27" i="24"/>
  <c r="C11" i="24"/>
  <c r="C12" i="24"/>
  <c r="C13" i="24"/>
  <c r="C14" i="24"/>
  <c r="C15" i="24"/>
  <c r="C16" i="24"/>
  <c r="C17" i="24"/>
  <c r="C18" i="24"/>
  <c r="C19" i="24"/>
  <c r="C20" i="24"/>
  <c r="C21" i="24"/>
  <c r="C22" i="24"/>
  <c r="C23" i="24"/>
  <c r="C24" i="24"/>
  <c r="C25" i="24"/>
  <c r="C26" i="24"/>
  <c r="C27" i="24"/>
  <c r="F3" i="23"/>
  <c r="D12" i="23"/>
  <c r="D13" i="23"/>
  <c r="D14" i="23"/>
  <c r="D15" i="23"/>
  <c r="D16" i="23"/>
  <c r="D17" i="23"/>
  <c r="D18" i="23"/>
  <c r="D19" i="23"/>
  <c r="D20" i="23"/>
  <c r="D21" i="23"/>
  <c r="D22" i="23"/>
  <c r="D23" i="23"/>
  <c r="D24" i="23"/>
  <c r="D25" i="23"/>
  <c r="D26" i="23"/>
  <c r="D27" i="23"/>
  <c r="D11" i="23"/>
  <c r="C11" i="23"/>
  <c r="C12" i="23"/>
  <c r="C13" i="23"/>
  <c r="C14" i="23"/>
  <c r="C15" i="23"/>
  <c r="C16" i="23"/>
  <c r="C17" i="23"/>
  <c r="C18" i="23"/>
  <c r="C19" i="23"/>
  <c r="C20" i="23"/>
  <c r="C21" i="23"/>
  <c r="C22" i="23"/>
  <c r="C23" i="23"/>
  <c r="C24" i="23"/>
  <c r="C25" i="23"/>
  <c r="C26" i="23"/>
  <c r="C27" i="23"/>
  <c r="F3" i="22"/>
  <c r="E11" i="22"/>
  <c r="C11" i="22"/>
  <c r="E12" i="22"/>
  <c r="C12" i="22"/>
  <c r="E13" i="22"/>
  <c r="C13" i="22"/>
  <c r="E14" i="22"/>
  <c r="C14" i="22"/>
  <c r="E15" i="22"/>
  <c r="C15" i="22"/>
  <c r="E16" i="22"/>
  <c r="C16" i="22"/>
  <c r="E17" i="22"/>
  <c r="C17" i="22"/>
  <c r="E18" i="22"/>
  <c r="C18" i="22"/>
  <c r="E19" i="22"/>
  <c r="C19" i="22"/>
  <c r="E20" i="22"/>
  <c r="C20" i="22"/>
  <c r="E21" i="22"/>
  <c r="C21" i="22"/>
  <c r="E22" i="22"/>
  <c r="C22" i="22"/>
  <c r="E23" i="22"/>
  <c r="C23" i="22"/>
  <c r="E24" i="22"/>
  <c r="C24" i="22"/>
  <c r="D24" i="22"/>
  <c r="D25" i="22"/>
  <c r="D26" i="22"/>
  <c r="D27" i="22"/>
  <c r="C25" i="22"/>
  <c r="C26" i="22"/>
  <c r="C27" i="22"/>
  <c r="F3" i="21"/>
  <c r="D12" i="21"/>
  <c r="D13" i="21"/>
  <c r="D14" i="21"/>
  <c r="D17" i="21"/>
  <c r="D18" i="21"/>
  <c r="D19" i="21"/>
  <c r="D20" i="21"/>
  <c r="D21" i="21"/>
  <c r="D22" i="21"/>
  <c r="D23" i="21"/>
  <c r="D24" i="21"/>
  <c r="D25" i="21"/>
  <c r="D26" i="21"/>
  <c r="D27" i="21"/>
  <c r="D11" i="21"/>
  <c r="D15" i="21"/>
  <c r="D16" i="21"/>
  <c r="C11" i="21"/>
  <c r="C12" i="21"/>
  <c r="C13" i="21"/>
  <c r="C14" i="21"/>
  <c r="C15" i="21"/>
  <c r="C16" i="21"/>
  <c r="C17" i="21"/>
  <c r="C18" i="21"/>
  <c r="C19" i="21"/>
  <c r="C20" i="21"/>
  <c r="C21" i="21"/>
  <c r="C22" i="21"/>
  <c r="C23" i="21"/>
  <c r="C24" i="21"/>
  <c r="C25" i="21"/>
  <c r="C26" i="21"/>
  <c r="C27" i="21"/>
  <c r="F3" i="20"/>
  <c r="D13" i="20"/>
  <c r="D14" i="20"/>
  <c r="D16" i="20"/>
  <c r="D17" i="20"/>
  <c r="D18" i="20"/>
  <c r="D19" i="20"/>
  <c r="D20" i="20"/>
  <c r="D21" i="20"/>
  <c r="D22" i="20"/>
  <c r="D23" i="20"/>
  <c r="D24" i="20"/>
  <c r="D25" i="20"/>
  <c r="D26" i="20"/>
  <c r="D27" i="20"/>
  <c r="D11" i="20"/>
  <c r="D12" i="20"/>
  <c r="D15" i="20"/>
  <c r="C11" i="20"/>
  <c r="C12" i="20"/>
  <c r="C13" i="20"/>
  <c r="C14" i="20"/>
  <c r="C15" i="20"/>
  <c r="C16" i="20"/>
  <c r="C17" i="20"/>
  <c r="C18" i="20"/>
  <c r="C19" i="20"/>
  <c r="C20" i="20"/>
  <c r="C21" i="20"/>
  <c r="C22" i="20"/>
  <c r="C23" i="20"/>
  <c r="C24" i="20"/>
  <c r="C25" i="20"/>
  <c r="C26" i="20"/>
  <c r="C27" i="20"/>
  <c r="F3" i="19"/>
  <c r="D11" i="19"/>
  <c r="D12" i="19"/>
  <c r="D13" i="19"/>
  <c r="D16" i="19"/>
  <c r="D17" i="19"/>
  <c r="D18" i="19"/>
  <c r="D19" i="19"/>
  <c r="D20" i="19"/>
  <c r="D21" i="19"/>
  <c r="D22" i="19"/>
  <c r="D23" i="19"/>
  <c r="D24" i="19"/>
  <c r="D25" i="19"/>
  <c r="D26" i="19"/>
  <c r="D27" i="19"/>
  <c r="D14" i="19"/>
  <c r="D15" i="19"/>
  <c r="C11" i="19"/>
  <c r="C12" i="19"/>
  <c r="C13" i="19"/>
  <c r="C14" i="19"/>
  <c r="C15" i="19"/>
  <c r="C16" i="19"/>
  <c r="C17" i="19"/>
  <c r="C18" i="19"/>
  <c r="C19" i="19"/>
  <c r="C20" i="19"/>
  <c r="C21" i="19"/>
  <c r="C22" i="19"/>
  <c r="C23" i="19"/>
  <c r="C24" i="19"/>
  <c r="C25" i="19"/>
  <c r="C26" i="19"/>
  <c r="C27" i="19"/>
  <c r="B14" i="2"/>
  <c r="D14" i="2" s="1"/>
  <c r="I7" i="1" l="1"/>
  <c r="F10" i="29"/>
  <c r="G3" i="29"/>
  <c r="F9" i="29"/>
  <c r="G9" i="28"/>
  <c r="G10" i="28"/>
  <c r="H3" i="28"/>
  <c r="F10" i="27"/>
  <c r="G3" i="27"/>
  <c r="F9" i="27"/>
  <c r="F10" i="26"/>
  <c r="G3" i="26"/>
  <c r="F9" i="26"/>
  <c r="F10" i="25"/>
  <c r="G3" i="25"/>
  <c r="F9" i="25"/>
  <c r="F10" i="24"/>
  <c r="G3" i="24"/>
  <c r="F9" i="24"/>
  <c r="F10" i="23"/>
  <c r="G3" i="23"/>
  <c r="F9" i="23"/>
  <c r="F10" i="22"/>
  <c r="G3" i="22"/>
  <c r="F9" i="22"/>
  <c r="F10" i="21"/>
  <c r="G3" i="21"/>
  <c r="F9" i="21"/>
  <c r="F10" i="20"/>
  <c r="G3" i="20"/>
  <c r="F9" i="20"/>
  <c r="F10" i="19"/>
  <c r="G3" i="19"/>
  <c r="F9" i="19"/>
  <c r="C14" i="2"/>
  <c r="H7" i="1" s="1"/>
  <c r="E14" i="2"/>
  <c r="J7" i="1" s="1"/>
  <c r="B11" i="2"/>
  <c r="B26" i="2"/>
  <c r="B27" i="2"/>
  <c r="B23" i="2"/>
  <c r="B24" i="2"/>
  <c r="B25" i="2"/>
  <c r="B22" i="2"/>
  <c r="B19" i="2"/>
  <c r="B20" i="2"/>
  <c r="B21" i="2"/>
  <c r="B17" i="2"/>
  <c r="B18" i="2"/>
  <c r="B12" i="2"/>
  <c r="B13" i="2"/>
  <c r="B15" i="2"/>
  <c r="B16" i="2"/>
  <c r="E6" i="1"/>
  <c r="A1" i="2" s="1"/>
  <c r="B4" i="2" s="1"/>
  <c r="E7" i="1"/>
  <c r="F7" i="1" s="1"/>
  <c r="F6" i="1"/>
  <c r="A2" i="2" s="1"/>
  <c r="G9" i="29" l="1"/>
  <c r="G10" i="29"/>
  <c r="H3" i="29"/>
  <c r="H10" i="28"/>
  <c r="I3" i="28"/>
  <c r="H9" i="28"/>
  <c r="G9" i="27"/>
  <c r="G10" i="27"/>
  <c r="H3" i="27"/>
  <c r="G9" i="26"/>
  <c r="H3" i="26"/>
  <c r="G10" i="26"/>
  <c r="G9" i="25"/>
  <c r="G10" i="25"/>
  <c r="H3" i="25"/>
  <c r="G9" i="24"/>
  <c r="G10" i="24"/>
  <c r="H3" i="24"/>
  <c r="G9" i="23"/>
  <c r="H3" i="23"/>
  <c r="G10" i="23"/>
  <c r="G9" i="22"/>
  <c r="H3" i="22"/>
  <c r="G10" i="22"/>
  <c r="G9" i="21"/>
  <c r="H3" i="21"/>
  <c r="G10" i="21"/>
  <c r="G9" i="20"/>
  <c r="G10" i="20"/>
  <c r="H3" i="20"/>
  <c r="G9" i="19"/>
  <c r="H3" i="19"/>
  <c r="G10" i="19"/>
  <c r="F3" i="2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AF3" i="2" s="1"/>
  <c r="AG3" i="2" s="1"/>
  <c r="AH3" i="2" s="1"/>
  <c r="D16" i="2"/>
  <c r="I9" i="1" s="1"/>
  <c r="E16" i="2"/>
  <c r="J9" i="1" s="1"/>
  <c r="C16" i="2"/>
  <c r="H9" i="1" s="1"/>
  <c r="D18" i="2"/>
  <c r="I11" i="1" s="1"/>
  <c r="E18" i="2"/>
  <c r="J11" i="1" s="1"/>
  <c r="C18" i="2"/>
  <c r="H11" i="1" s="1"/>
  <c r="E19" i="2"/>
  <c r="J12" i="1" s="1"/>
  <c r="C19" i="2"/>
  <c r="H12" i="1" s="1"/>
  <c r="D19" i="2"/>
  <c r="I12" i="1" s="1"/>
  <c r="E25" i="2"/>
  <c r="J18" i="1" s="1"/>
  <c r="D25" i="2"/>
  <c r="I18" i="1" s="1"/>
  <c r="C25" i="2"/>
  <c r="H18" i="1" s="1"/>
  <c r="E23" i="2"/>
  <c r="J16" i="1" s="1"/>
  <c r="D23" i="2"/>
  <c r="I16" i="1" s="1"/>
  <c r="C23" i="2"/>
  <c r="H16" i="1" s="1"/>
  <c r="D26" i="2"/>
  <c r="I19" i="1" s="1"/>
  <c r="C26" i="2"/>
  <c r="H19" i="1" s="1"/>
  <c r="E26" i="2"/>
  <c r="J19" i="1" s="1"/>
  <c r="E13" i="2"/>
  <c r="J6" i="1" s="1"/>
  <c r="C13" i="2"/>
  <c r="H6" i="1" s="1"/>
  <c r="D13" i="2"/>
  <c r="I6" i="1" s="1"/>
  <c r="E21" i="2"/>
  <c r="J14" i="1" s="1"/>
  <c r="D21" i="2"/>
  <c r="I14" i="1" s="1"/>
  <c r="C21" i="2"/>
  <c r="H14" i="1" s="1"/>
  <c r="E15" i="2"/>
  <c r="J8" i="1" s="1"/>
  <c r="C15" i="2"/>
  <c r="H8" i="1" s="1"/>
  <c r="D15" i="2"/>
  <c r="I8" i="1" s="1"/>
  <c r="D12" i="2"/>
  <c r="I5" i="1" s="1"/>
  <c r="E12" i="2"/>
  <c r="J5" i="1" s="1"/>
  <c r="C12" i="2"/>
  <c r="H5" i="1" s="1"/>
  <c r="E17" i="2"/>
  <c r="J10" i="1" s="1"/>
  <c r="C17" i="2"/>
  <c r="H10" i="1" s="1"/>
  <c r="D17" i="2"/>
  <c r="I10" i="1" s="1"/>
  <c r="D20" i="2"/>
  <c r="I13" i="1" s="1"/>
  <c r="E20" i="2"/>
  <c r="J13" i="1" s="1"/>
  <c r="C20" i="2"/>
  <c r="H13" i="1" s="1"/>
  <c r="D22" i="2"/>
  <c r="I15" i="1" s="1"/>
  <c r="C22" i="2"/>
  <c r="H15" i="1" s="1"/>
  <c r="E22" i="2"/>
  <c r="J15" i="1" s="1"/>
  <c r="D24" i="2"/>
  <c r="I17" i="1" s="1"/>
  <c r="C24" i="2"/>
  <c r="H17" i="1" s="1"/>
  <c r="E24" i="2"/>
  <c r="J17" i="1" s="1"/>
  <c r="E27" i="2"/>
  <c r="J20" i="1" s="1"/>
  <c r="D27" i="2"/>
  <c r="I20" i="1" s="1"/>
  <c r="C27" i="2"/>
  <c r="H20" i="1" s="1"/>
  <c r="D11" i="2"/>
  <c r="I4" i="1" s="1"/>
  <c r="C11" i="2"/>
  <c r="H4" i="1" s="1"/>
  <c r="E11" i="2"/>
  <c r="J4" i="1" s="1"/>
  <c r="AG9" i="2"/>
  <c r="F10" i="2"/>
  <c r="AF10" i="2"/>
  <c r="AD10" i="2"/>
  <c r="AB10" i="2"/>
  <c r="Z10" i="2"/>
  <c r="X10" i="2"/>
  <c r="V10" i="2"/>
  <c r="T10" i="2"/>
  <c r="R10" i="2"/>
  <c r="P10" i="2"/>
  <c r="N10" i="2"/>
  <c r="L10" i="2"/>
  <c r="J10" i="2"/>
  <c r="H10" i="2"/>
  <c r="AG10" i="2"/>
  <c r="AE10" i="2"/>
  <c r="AC10" i="2"/>
  <c r="AA10" i="2"/>
  <c r="Y10" i="2"/>
  <c r="W10" i="2"/>
  <c r="U10" i="2"/>
  <c r="S10" i="2"/>
  <c r="Q10" i="2"/>
  <c r="O10" i="2"/>
  <c r="M10" i="2"/>
  <c r="K10" i="2"/>
  <c r="I10" i="2"/>
  <c r="G10" i="2"/>
  <c r="F9" i="2"/>
  <c r="AC9" i="2"/>
  <c r="Y9" i="2"/>
  <c r="U9" i="2"/>
  <c r="Q9" i="2"/>
  <c r="M9" i="2"/>
  <c r="I9" i="2"/>
  <c r="AE9" i="2"/>
  <c r="AA9" i="2"/>
  <c r="W9" i="2"/>
  <c r="S9" i="2"/>
  <c r="O9" i="2"/>
  <c r="K9" i="2"/>
  <c r="G9" i="2"/>
  <c r="AF9" i="2"/>
  <c r="AD9" i="2"/>
  <c r="AB9" i="2"/>
  <c r="Z9" i="2"/>
  <c r="X9" i="2"/>
  <c r="V9" i="2"/>
  <c r="T9" i="2"/>
  <c r="R9" i="2"/>
  <c r="P9" i="2"/>
  <c r="N9" i="2"/>
  <c r="L9" i="2"/>
  <c r="J9" i="2"/>
  <c r="H9" i="2"/>
  <c r="E8" i="1"/>
  <c r="H10" i="29" l="1"/>
  <c r="I3" i="29"/>
  <c r="H9" i="29"/>
  <c r="I10" i="28"/>
  <c r="J3" i="28"/>
  <c r="I9" i="28"/>
  <c r="H10" i="27"/>
  <c r="I3" i="27"/>
  <c r="H9" i="27"/>
  <c r="H10" i="26"/>
  <c r="I3" i="26"/>
  <c r="H9" i="26"/>
  <c r="H10" i="25"/>
  <c r="I3" i="25"/>
  <c r="H9" i="25"/>
  <c r="H10" i="24"/>
  <c r="I3" i="24"/>
  <c r="H9" i="24"/>
  <c r="H10" i="23"/>
  <c r="I3" i="23"/>
  <c r="H9" i="23"/>
  <c r="H10" i="22"/>
  <c r="I3" i="22"/>
  <c r="H9" i="22"/>
  <c r="H10" i="21"/>
  <c r="I3" i="21"/>
  <c r="H9" i="21"/>
  <c r="H10" i="20"/>
  <c r="I3" i="20"/>
  <c r="H9" i="20"/>
  <c r="H10" i="19"/>
  <c r="I3" i="19"/>
  <c r="H9" i="19"/>
  <c r="AI3" i="2"/>
  <c r="AH9" i="2"/>
  <c r="AH10" i="2"/>
  <c r="E9" i="1"/>
  <c r="F8" i="1"/>
  <c r="I9" i="29" l="1"/>
  <c r="I10" i="29"/>
  <c r="J3" i="29"/>
  <c r="K3" i="28"/>
  <c r="J9" i="28"/>
  <c r="J10" i="28"/>
  <c r="I9" i="27"/>
  <c r="I10" i="27"/>
  <c r="J3" i="27"/>
  <c r="I9" i="26"/>
  <c r="I10" i="26"/>
  <c r="J3" i="26"/>
  <c r="I9" i="25"/>
  <c r="I10" i="25"/>
  <c r="J3" i="25"/>
  <c r="I9" i="24"/>
  <c r="I10" i="24"/>
  <c r="J3" i="24"/>
  <c r="I9" i="23"/>
  <c r="I10" i="23"/>
  <c r="J3" i="23"/>
  <c r="I9" i="22"/>
  <c r="I10" i="22"/>
  <c r="J3" i="22"/>
  <c r="I9" i="21"/>
  <c r="I10" i="21"/>
  <c r="J3" i="21"/>
  <c r="I9" i="20"/>
  <c r="I10" i="20"/>
  <c r="J3" i="20"/>
  <c r="I9" i="19"/>
  <c r="I10" i="19"/>
  <c r="J3" i="19"/>
  <c r="AJ3" i="2"/>
  <c r="AJ9" i="2" s="1"/>
  <c r="AI9" i="2"/>
  <c r="AI10" i="2"/>
  <c r="E10" i="1"/>
  <c r="F9" i="1"/>
  <c r="J10" i="29" l="1"/>
  <c r="K3" i="29"/>
  <c r="J9" i="29"/>
  <c r="K9" i="28"/>
  <c r="K10" i="28"/>
  <c r="L3" i="28"/>
  <c r="J10" i="27"/>
  <c r="K3" i="27"/>
  <c r="J9" i="27"/>
  <c r="J10" i="26"/>
  <c r="K3" i="26"/>
  <c r="J9" i="26"/>
  <c r="J10" i="25"/>
  <c r="K3" i="25"/>
  <c r="J9" i="25"/>
  <c r="J10" i="24"/>
  <c r="K3" i="24"/>
  <c r="J9" i="24"/>
  <c r="J10" i="23"/>
  <c r="K3" i="23"/>
  <c r="J9" i="23"/>
  <c r="J10" i="22"/>
  <c r="K3" i="22"/>
  <c r="J9" i="22"/>
  <c r="J10" i="21"/>
  <c r="K3" i="21"/>
  <c r="J9" i="21"/>
  <c r="J10" i="20"/>
  <c r="K3" i="20"/>
  <c r="J9" i="20"/>
  <c r="J10" i="19"/>
  <c r="K3" i="19"/>
  <c r="J9" i="19"/>
  <c r="AJ10" i="2"/>
  <c r="E11" i="1"/>
  <c r="F10" i="1"/>
  <c r="K9" i="29" l="1"/>
  <c r="K10" i="29"/>
  <c r="L3" i="29"/>
  <c r="L10" i="28"/>
  <c r="M3" i="28"/>
  <c r="L9" i="28"/>
  <c r="K9" i="27"/>
  <c r="L3" i="27"/>
  <c r="K10" i="27"/>
  <c r="K9" i="26"/>
  <c r="L3" i="26"/>
  <c r="K10" i="26"/>
  <c r="K9" i="25"/>
  <c r="K10" i="25"/>
  <c r="L3" i="25"/>
  <c r="K9" i="24"/>
  <c r="K10" i="24"/>
  <c r="L3" i="24"/>
  <c r="K9" i="23"/>
  <c r="L3" i="23"/>
  <c r="K10" i="23"/>
  <c r="K9" i="22"/>
  <c r="L3" i="22"/>
  <c r="K10" i="22"/>
  <c r="K9" i="21"/>
  <c r="L3" i="21"/>
  <c r="K10" i="21"/>
  <c r="K9" i="20"/>
  <c r="K10" i="20"/>
  <c r="L3" i="20"/>
  <c r="K9" i="19"/>
  <c r="L3" i="19"/>
  <c r="K10" i="19"/>
  <c r="E12" i="1"/>
  <c r="F11" i="1"/>
  <c r="L10" i="29" l="1"/>
  <c r="M3" i="29"/>
  <c r="L9" i="29"/>
  <c r="M10" i="28"/>
  <c r="N3" i="28"/>
  <c r="M9" i="28"/>
  <c r="L10" i="27"/>
  <c r="M3" i="27"/>
  <c r="L9" i="27"/>
  <c r="L10" i="26"/>
  <c r="M3" i="26"/>
  <c r="L9" i="26"/>
  <c r="L10" i="25"/>
  <c r="M3" i="25"/>
  <c r="L9" i="25"/>
  <c r="L10" i="24"/>
  <c r="M3" i="24"/>
  <c r="L9" i="24"/>
  <c r="L10" i="23"/>
  <c r="M3" i="23"/>
  <c r="L9" i="23"/>
  <c r="L10" i="22"/>
  <c r="M3" i="22"/>
  <c r="L9" i="22"/>
  <c r="L10" i="21"/>
  <c r="M3" i="21"/>
  <c r="L9" i="21"/>
  <c r="L10" i="20"/>
  <c r="M3" i="20"/>
  <c r="L9" i="20"/>
  <c r="L10" i="19"/>
  <c r="M3" i="19"/>
  <c r="L9" i="19"/>
  <c r="E13" i="1"/>
  <c r="F12" i="1"/>
  <c r="M9" i="29" l="1"/>
  <c r="M10" i="29"/>
  <c r="N3" i="29"/>
  <c r="O3" i="28"/>
  <c r="N9" i="28"/>
  <c r="N10" i="28"/>
  <c r="M9" i="27"/>
  <c r="M10" i="27"/>
  <c r="N3" i="27"/>
  <c r="M9" i="26"/>
  <c r="M10" i="26"/>
  <c r="N3" i="26"/>
  <c r="M9" i="25"/>
  <c r="M10" i="25"/>
  <c r="N3" i="25"/>
  <c r="M9" i="24"/>
  <c r="M10" i="24"/>
  <c r="N3" i="24"/>
  <c r="M9" i="23"/>
  <c r="M10" i="23"/>
  <c r="N3" i="23"/>
  <c r="M9" i="22"/>
  <c r="M10" i="22"/>
  <c r="N3" i="22"/>
  <c r="M9" i="21"/>
  <c r="M10" i="21"/>
  <c r="N3" i="21"/>
  <c r="M9" i="20"/>
  <c r="N3" i="20"/>
  <c r="M10" i="20"/>
  <c r="M9" i="19"/>
  <c r="M10" i="19"/>
  <c r="N3" i="19"/>
  <c r="E14" i="1"/>
  <c r="F13" i="1"/>
  <c r="N10" i="29" l="1"/>
  <c r="O3" i="29"/>
  <c r="N9" i="29"/>
  <c r="O9" i="28"/>
  <c r="O10" i="28"/>
  <c r="P3" i="28"/>
  <c r="N10" i="27"/>
  <c r="O3" i="27"/>
  <c r="N9" i="27"/>
  <c r="N10" i="26"/>
  <c r="O3" i="26"/>
  <c r="N9" i="26"/>
  <c r="N10" i="25"/>
  <c r="O3" i="25"/>
  <c r="N9" i="25"/>
  <c r="N10" i="24"/>
  <c r="O3" i="24"/>
  <c r="N9" i="24"/>
  <c r="N10" i="23"/>
  <c r="O3" i="23"/>
  <c r="N9" i="23"/>
  <c r="N10" i="22"/>
  <c r="O3" i="22"/>
  <c r="N9" i="22"/>
  <c r="N10" i="21"/>
  <c r="O3" i="21"/>
  <c r="N9" i="21"/>
  <c r="N10" i="20"/>
  <c r="O3" i="20"/>
  <c r="N9" i="20"/>
  <c r="N10" i="19"/>
  <c r="O3" i="19"/>
  <c r="N9" i="19"/>
  <c r="E15" i="1"/>
  <c r="F14" i="1"/>
  <c r="O9" i="29" l="1"/>
  <c r="O10" i="29"/>
  <c r="P3" i="29"/>
  <c r="P10" i="28"/>
  <c r="Q3" i="28"/>
  <c r="P9" i="28"/>
  <c r="O9" i="27"/>
  <c r="O10" i="27"/>
  <c r="P3" i="27"/>
  <c r="O9" i="26"/>
  <c r="P3" i="26"/>
  <c r="O10" i="26"/>
  <c r="O9" i="25"/>
  <c r="O10" i="25"/>
  <c r="P3" i="25"/>
  <c r="O9" i="24"/>
  <c r="O10" i="24"/>
  <c r="P3" i="24"/>
  <c r="O9" i="23"/>
  <c r="P3" i="23"/>
  <c r="O10" i="23"/>
  <c r="O9" i="22"/>
  <c r="P3" i="22"/>
  <c r="O10" i="22"/>
  <c r="O9" i="21"/>
  <c r="P3" i="21"/>
  <c r="O10" i="21"/>
  <c r="O9" i="20"/>
  <c r="O10" i="20"/>
  <c r="P3" i="20"/>
  <c r="O9" i="19"/>
  <c r="P3" i="19"/>
  <c r="O10" i="19"/>
  <c r="E16" i="1"/>
  <c r="F15" i="1"/>
  <c r="P10" i="29" l="1"/>
  <c r="Q3" i="29"/>
  <c r="P9" i="29"/>
  <c r="Q10" i="28"/>
  <c r="R3" i="28"/>
  <c r="Q9" i="28"/>
  <c r="P10" i="27"/>
  <c r="Q3" i="27"/>
  <c r="P9" i="27"/>
  <c r="P10" i="26"/>
  <c r="Q3" i="26"/>
  <c r="P9" i="26"/>
  <c r="P10" i="25"/>
  <c r="Q3" i="25"/>
  <c r="P9" i="25"/>
  <c r="P10" i="24"/>
  <c r="Q3" i="24"/>
  <c r="P9" i="24"/>
  <c r="P10" i="23"/>
  <c r="Q3" i="23"/>
  <c r="P9" i="23"/>
  <c r="P10" i="22"/>
  <c r="Q3" i="22"/>
  <c r="P9" i="22"/>
  <c r="P10" i="21"/>
  <c r="Q3" i="21"/>
  <c r="P9" i="21"/>
  <c r="P10" i="20"/>
  <c r="Q3" i="20"/>
  <c r="P9" i="20"/>
  <c r="P10" i="19"/>
  <c r="Q3" i="19"/>
  <c r="P9" i="19"/>
  <c r="E17" i="1"/>
  <c r="F17" i="1" s="1"/>
  <c r="F16" i="1"/>
  <c r="Q9" i="29" l="1"/>
  <c r="Q10" i="29"/>
  <c r="R3" i="29"/>
  <c r="S3" i="28"/>
  <c r="R9" i="28"/>
  <c r="R10" i="28"/>
  <c r="Q9" i="27"/>
  <c r="Q10" i="27"/>
  <c r="R3" i="27"/>
  <c r="Q9" i="26"/>
  <c r="Q10" i="26"/>
  <c r="R3" i="26"/>
  <c r="Q9" i="25"/>
  <c r="Q10" i="25"/>
  <c r="R3" i="25"/>
  <c r="Q9" i="24"/>
  <c r="Q10" i="24"/>
  <c r="R3" i="24"/>
  <c r="Q9" i="23"/>
  <c r="Q10" i="23"/>
  <c r="R3" i="23"/>
  <c r="Q9" i="22"/>
  <c r="Q10" i="22"/>
  <c r="R3" i="22"/>
  <c r="Q9" i="21"/>
  <c r="Q10" i="21"/>
  <c r="R3" i="21"/>
  <c r="Q9" i="20"/>
  <c r="Q10" i="20"/>
  <c r="R3" i="20"/>
  <c r="Q9" i="19"/>
  <c r="Q10" i="19"/>
  <c r="R3" i="19"/>
  <c r="R10" i="29" l="1"/>
  <c r="S3" i="29"/>
  <c r="R9" i="29"/>
  <c r="S9" i="28"/>
  <c r="S10" i="28"/>
  <c r="T3" i="28"/>
  <c r="R10" i="27"/>
  <c r="S3" i="27"/>
  <c r="R9" i="27"/>
  <c r="R10" i="26"/>
  <c r="S3" i="26"/>
  <c r="R9" i="26"/>
  <c r="R10" i="25"/>
  <c r="S3" i="25"/>
  <c r="R9" i="25"/>
  <c r="R10" i="24"/>
  <c r="S3" i="24"/>
  <c r="R9" i="24"/>
  <c r="R10" i="23"/>
  <c r="S3" i="23"/>
  <c r="R9" i="23"/>
  <c r="R10" i="22"/>
  <c r="S3" i="22"/>
  <c r="R9" i="22"/>
  <c r="R10" i="21"/>
  <c r="S3" i="21"/>
  <c r="R9" i="21"/>
  <c r="R10" i="20"/>
  <c r="S3" i="20"/>
  <c r="R9" i="20"/>
  <c r="R10" i="19"/>
  <c r="S3" i="19"/>
  <c r="R9" i="19"/>
  <c r="S9" i="29" l="1"/>
  <c r="S10" i="29"/>
  <c r="T3" i="29"/>
  <c r="T10" i="28"/>
  <c r="U3" i="28"/>
  <c r="T9" i="28"/>
  <c r="S9" i="27"/>
  <c r="S10" i="27"/>
  <c r="T3" i="27"/>
  <c r="S9" i="26"/>
  <c r="S10" i="26"/>
  <c r="T3" i="26"/>
  <c r="S9" i="25"/>
  <c r="S10" i="25"/>
  <c r="T3" i="25"/>
  <c r="S9" i="24"/>
  <c r="S10" i="24"/>
  <c r="T3" i="24"/>
  <c r="S9" i="23"/>
  <c r="T3" i="23"/>
  <c r="S10" i="23"/>
  <c r="S9" i="22"/>
  <c r="T3" i="22"/>
  <c r="S10" i="22"/>
  <c r="S9" i="21"/>
  <c r="T3" i="21"/>
  <c r="S10" i="21"/>
  <c r="S9" i="20"/>
  <c r="S10" i="20"/>
  <c r="T3" i="20"/>
  <c r="S9" i="19"/>
  <c r="T3" i="19"/>
  <c r="S10" i="19"/>
  <c r="T10" i="29" l="1"/>
  <c r="U3" i="29"/>
  <c r="T9" i="29"/>
  <c r="U10" i="28"/>
  <c r="V3" i="28"/>
  <c r="U9" i="28"/>
  <c r="T10" i="27"/>
  <c r="U3" i="27"/>
  <c r="T9" i="27"/>
  <c r="T10" i="26"/>
  <c r="U3" i="26"/>
  <c r="T9" i="26"/>
  <c r="T10" i="25"/>
  <c r="U3" i="25"/>
  <c r="T9" i="25"/>
  <c r="T10" i="24"/>
  <c r="U3" i="24"/>
  <c r="T9" i="24"/>
  <c r="T10" i="23"/>
  <c r="U3" i="23"/>
  <c r="T9" i="23"/>
  <c r="T10" i="22"/>
  <c r="U3" i="22"/>
  <c r="T9" i="22"/>
  <c r="T10" i="21"/>
  <c r="U3" i="21"/>
  <c r="T9" i="21"/>
  <c r="T10" i="20"/>
  <c r="U3" i="20"/>
  <c r="T9" i="20"/>
  <c r="T10" i="19"/>
  <c r="U3" i="19"/>
  <c r="T9" i="19"/>
  <c r="U9" i="29" l="1"/>
  <c r="U10" i="29"/>
  <c r="V3" i="29"/>
  <c r="W3" i="28"/>
  <c r="V9" i="28"/>
  <c r="V10" i="28"/>
  <c r="U9" i="27"/>
  <c r="U10" i="27"/>
  <c r="V3" i="27"/>
  <c r="U9" i="26"/>
  <c r="U10" i="26"/>
  <c r="V3" i="26"/>
  <c r="U9" i="25"/>
  <c r="U10" i="25"/>
  <c r="V3" i="25"/>
  <c r="U9" i="24"/>
  <c r="U10" i="24"/>
  <c r="V3" i="24"/>
  <c r="U9" i="23"/>
  <c r="U10" i="23"/>
  <c r="V3" i="23"/>
  <c r="U9" i="22"/>
  <c r="U10" i="22"/>
  <c r="V3" i="22"/>
  <c r="U9" i="21"/>
  <c r="U10" i="21"/>
  <c r="V3" i="21"/>
  <c r="U9" i="20"/>
  <c r="V3" i="20"/>
  <c r="U10" i="20"/>
  <c r="U9" i="19"/>
  <c r="U10" i="19"/>
  <c r="V3" i="19"/>
  <c r="V10" i="29" l="1"/>
  <c r="W3" i="29"/>
  <c r="V9" i="29"/>
  <c r="W9" i="28"/>
  <c r="W10" i="28"/>
  <c r="X3" i="28"/>
  <c r="V10" i="27"/>
  <c r="W3" i="27"/>
  <c r="V9" i="27"/>
  <c r="V10" i="26"/>
  <c r="W3" i="26"/>
  <c r="V9" i="26"/>
  <c r="V10" i="25"/>
  <c r="W3" i="25"/>
  <c r="V9" i="25"/>
  <c r="V10" i="24"/>
  <c r="W3" i="24"/>
  <c r="V9" i="24"/>
  <c r="V10" i="23"/>
  <c r="W3" i="23"/>
  <c r="V9" i="23"/>
  <c r="V10" i="22"/>
  <c r="W3" i="22"/>
  <c r="V9" i="22"/>
  <c r="V10" i="21"/>
  <c r="W3" i="21"/>
  <c r="V9" i="21"/>
  <c r="V10" i="20"/>
  <c r="W3" i="20"/>
  <c r="V9" i="20"/>
  <c r="V10" i="19"/>
  <c r="W3" i="19"/>
  <c r="V9" i="19"/>
  <c r="W9" i="29" l="1"/>
  <c r="W10" i="29"/>
  <c r="X3" i="29"/>
  <c r="X10" i="28"/>
  <c r="Y3" i="28"/>
  <c r="X9" i="28"/>
  <c r="W9" i="27"/>
  <c r="W10" i="27"/>
  <c r="X3" i="27"/>
  <c r="W9" i="26"/>
  <c r="W10" i="26"/>
  <c r="X3" i="26"/>
  <c r="W9" i="25"/>
  <c r="W10" i="25"/>
  <c r="X3" i="25"/>
  <c r="W9" i="24"/>
  <c r="W10" i="24"/>
  <c r="X3" i="24"/>
  <c r="W9" i="23"/>
  <c r="X3" i="23"/>
  <c r="W10" i="23"/>
  <c r="W9" i="22"/>
  <c r="X3" i="22"/>
  <c r="W10" i="22"/>
  <c r="W9" i="21"/>
  <c r="W10" i="21"/>
  <c r="X3" i="21"/>
  <c r="W9" i="20"/>
  <c r="W10" i="20"/>
  <c r="X3" i="20"/>
  <c r="W9" i="19"/>
  <c r="X3" i="19"/>
  <c r="W10" i="19"/>
  <c r="X10" i="29" l="1"/>
  <c r="Y3" i="29"/>
  <c r="X9" i="29"/>
  <c r="Y10" i="28"/>
  <c r="Z3" i="28"/>
  <c r="Y9" i="28"/>
  <c r="X10" i="27"/>
  <c r="Y3" i="27"/>
  <c r="X9" i="27"/>
  <c r="X10" i="26"/>
  <c r="Y3" i="26"/>
  <c r="X9" i="26"/>
  <c r="X10" i="25"/>
  <c r="Y3" i="25"/>
  <c r="X9" i="25"/>
  <c r="X10" i="24"/>
  <c r="Y3" i="24"/>
  <c r="X9" i="24"/>
  <c r="X10" i="23"/>
  <c r="Y3" i="23"/>
  <c r="X9" i="23"/>
  <c r="X10" i="22"/>
  <c r="Y3" i="22"/>
  <c r="X9" i="22"/>
  <c r="X10" i="21"/>
  <c r="Y3" i="21"/>
  <c r="X9" i="21"/>
  <c r="X10" i="20"/>
  <c r="Y3" i="20"/>
  <c r="X9" i="20"/>
  <c r="X10" i="19"/>
  <c r="Y3" i="19"/>
  <c r="X9" i="19"/>
  <c r="Y9" i="29" l="1"/>
  <c r="Y10" i="29"/>
  <c r="Z3" i="29"/>
  <c r="AA3" i="28"/>
  <c r="Z9" i="28"/>
  <c r="Z10" i="28"/>
  <c r="Y9" i="27"/>
  <c r="Y10" i="27"/>
  <c r="Z3" i="27"/>
  <c r="Y9" i="26"/>
  <c r="Y10" i="26"/>
  <c r="Z3" i="26"/>
  <c r="Y9" i="25"/>
  <c r="Y10" i="25"/>
  <c r="Z3" i="25"/>
  <c r="Y9" i="24"/>
  <c r="Y10" i="24"/>
  <c r="Z3" i="24"/>
  <c r="Y9" i="23"/>
  <c r="Y10" i="23"/>
  <c r="Z3" i="23"/>
  <c r="Y9" i="22"/>
  <c r="Y10" i="22"/>
  <c r="Z3" i="22"/>
  <c r="Y9" i="21"/>
  <c r="Y10" i="21"/>
  <c r="Z3" i="21"/>
  <c r="Y9" i="20"/>
  <c r="Z3" i="20"/>
  <c r="Y10" i="20"/>
  <c r="Y9" i="19"/>
  <c r="Y10" i="19"/>
  <c r="Z3" i="19"/>
  <c r="Z10" i="29" l="1"/>
  <c r="AA3" i="29"/>
  <c r="Z9" i="29"/>
  <c r="AA9" i="28"/>
  <c r="AA10" i="28"/>
  <c r="AB3" i="28"/>
  <c r="Z10" i="27"/>
  <c r="AA3" i="27"/>
  <c r="Z9" i="27"/>
  <c r="Z10" i="26"/>
  <c r="AA3" i="26"/>
  <c r="Z9" i="26"/>
  <c r="Z10" i="25"/>
  <c r="AA3" i="25"/>
  <c r="Z9" i="25"/>
  <c r="Z10" i="24"/>
  <c r="AA3" i="24"/>
  <c r="Z9" i="24"/>
  <c r="Z10" i="23"/>
  <c r="AA3" i="23"/>
  <c r="Z9" i="23"/>
  <c r="Z10" i="22"/>
  <c r="AA3" i="22"/>
  <c r="Z9" i="22"/>
  <c r="Z10" i="21"/>
  <c r="AA3" i="21"/>
  <c r="Z9" i="21"/>
  <c r="Z10" i="20"/>
  <c r="AA3" i="20"/>
  <c r="Z9" i="20"/>
  <c r="Z10" i="19"/>
  <c r="AA3" i="19"/>
  <c r="Z9" i="19"/>
  <c r="AA9" i="29" l="1"/>
  <c r="AA10" i="29"/>
  <c r="AB3" i="29"/>
  <c r="AC3" i="28"/>
  <c r="AB9" i="28"/>
  <c r="AB10" i="28"/>
  <c r="AA9" i="27"/>
  <c r="AA10" i="27"/>
  <c r="AB3" i="27"/>
  <c r="AA9" i="26"/>
  <c r="AB3" i="26"/>
  <c r="AA10" i="26"/>
  <c r="AA9" i="25"/>
  <c r="AA10" i="25"/>
  <c r="AB3" i="25"/>
  <c r="AA9" i="24"/>
  <c r="AA10" i="24"/>
  <c r="AB3" i="24"/>
  <c r="AA9" i="23"/>
  <c r="AB3" i="23"/>
  <c r="AA10" i="23"/>
  <c r="AA9" i="22"/>
  <c r="AB3" i="22"/>
  <c r="AA10" i="22"/>
  <c r="AA9" i="21"/>
  <c r="AA10" i="21"/>
  <c r="AB3" i="21"/>
  <c r="AA9" i="20"/>
  <c r="AA10" i="20"/>
  <c r="AB3" i="20"/>
  <c r="AA9" i="19"/>
  <c r="AB3" i="19"/>
  <c r="AA10" i="19"/>
  <c r="AB10" i="29" l="1"/>
  <c r="AC3" i="29"/>
  <c r="AB9" i="29"/>
  <c r="AC10" i="28"/>
  <c r="AD3" i="28"/>
  <c r="AC9" i="28"/>
  <c r="AB10" i="27"/>
  <c r="AC3" i="27"/>
  <c r="AB9" i="27"/>
  <c r="AB10" i="26"/>
  <c r="AC3" i="26"/>
  <c r="AB9" i="26"/>
  <c r="AB10" i="25"/>
  <c r="AC3" i="25"/>
  <c r="AB9" i="25"/>
  <c r="AB10" i="24"/>
  <c r="AC3" i="24"/>
  <c r="AB9" i="24"/>
  <c r="AB10" i="23"/>
  <c r="AC3" i="23"/>
  <c r="AB9" i="23"/>
  <c r="AB10" i="22"/>
  <c r="AC3" i="22"/>
  <c r="AB9" i="22"/>
  <c r="AB10" i="21"/>
  <c r="AC3" i="21"/>
  <c r="AB9" i="21"/>
  <c r="AB10" i="20"/>
  <c r="AC3" i="20"/>
  <c r="AB9" i="20"/>
  <c r="AB10" i="19"/>
  <c r="AC3" i="19"/>
  <c r="AB9" i="19"/>
  <c r="AC9" i="29" l="1"/>
  <c r="AC10" i="29"/>
  <c r="AD3" i="29"/>
  <c r="AE3" i="28"/>
  <c r="AD9" i="28"/>
  <c r="AD10" i="28"/>
  <c r="AC9" i="27"/>
  <c r="AC10" i="27"/>
  <c r="AD3" i="27"/>
  <c r="AC9" i="26"/>
  <c r="AC10" i="26"/>
  <c r="AD3" i="26"/>
  <c r="AC9" i="25"/>
  <c r="AC10" i="25"/>
  <c r="AD3" i="25"/>
  <c r="AC9" i="24"/>
  <c r="AC10" i="24"/>
  <c r="AD3" i="24"/>
  <c r="AC9" i="23"/>
  <c r="AC10" i="23"/>
  <c r="AD3" i="23"/>
  <c r="AC9" i="22"/>
  <c r="AC10" i="22"/>
  <c r="AD3" i="22"/>
  <c r="AC9" i="21"/>
  <c r="AC10" i="21"/>
  <c r="AD3" i="21"/>
  <c r="AC9" i="20"/>
  <c r="AC10" i="20"/>
  <c r="AD3" i="20"/>
  <c r="AC9" i="19"/>
  <c r="AC10" i="19"/>
  <c r="AD3" i="19"/>
  <c r="AD10" i="29" l="1"/>
  <c r="AE3" i="29"/>
  <c r="AD9" i="29"/>
  <c r="AE9" i="28"/>
  <c r="AE10" i="28"/>
  <c r="AF3" i="28"/>
  <c r="AD10" i="27"/>
  <c r="AE3" i="27"/>
  <c r="AD9" i="27"/>
  <c r="AD10" i="26"/>
  <c r="AE3" i="26"/>
  <c r="AD9" i="26"/>
  <c r="AD10" i="25"/>
  <c r="AE3" i="25"/>
  <c r="AD9" i="25"/>
  <c r="AD10" i="24"/>
  <c r="AE3" i="24"/>
  <c r="AD9" i="24"/>
  <c r="AD10" i="23"/>
  <c r="AE3" i="23"/>
  <c r="AD9" i="23"/>
  <c r="AD10" i="22"/>
  <c r="AE3" i="22"/>
  <c r="AD9" i="22"/>
  <c r="AD10" i="21"/>
  <c r="AE3" i="21"/>
  <c r="AD9" i="21"/>
  <c r="AD10" i="20"/>
  <c r="AE3" i="20"/>
  <c r="AD9" i="20"/>
  <c r="AD10" i="19"/>
  <c r="AE3" i="19"/>
  <c r="AD9" i="19"/>
  <c r="AE9" i="29" l="1"/>
  <c r="AE10" i="29"/>
  <c r="AF3" i="29"/>
  <c r="AG3" i="28"/>
  <c r="AF9" i="28"/>
  <c r="AF10" i="28"/>
  <c r="AE9" i="27"/>
  <c r="AE10" i="27"/>
  <c r="AF3" i="27"/>
  <c r="AE9" i="26"/>
  <c r="AE10" i="26"/>
  <c r="AF3" i="26"/>
  <c r="AE9" i="25"/>
  <c r="AE10" i="25"/>
  <c r="AF3" i="25"/>
  <c r="AE9" i="24"/>
  <c r="AE10" i="24"/>
  <c r="AF3" i="24"/>
  <c r="AE9" i="23"/>
  <c r="AE10" i="23"/>
  <c r="AF3" i="23"/>
  <c r="AE9" i="22"/>
  <c r="AF3" i="22"/>
  <c r="AE10" i="22"/>
  <c r="AE9" i="21"/>
  <c r="AE10" i="21"/>
  <c r="AF3" i="21"/>
  <c r="AE9" i="20"/>
  <c r="AE10" i="20"/>
  <c r="AF3" i="20"/>
  <c r="AE9" i="19"/>
  <c r="AF3" i="19"/>
  <c r="AE10" i="19"/>
  <c r="AF10" i="29" l="1"/>
  <c r="AG3" i="29"/>
  <c r="AF9" i="29"/>
  <c r="AG9" i="28"/>
  <c r="AG10" i="28"/>
  <c r="AH3" i="28"/>
  <c r="AF10" i="27"/>
  <c r="AG3" i="27"/>
  <c r="AF9" i="27"/>
  <c r="AF10" i="26"/>
  <c r="AG3" i="26"/>
  <c r="AF9" i="26"/>
  <c r="AF10" i="25"/>
  <c r="AG3" i="25"/>
  <c r="AF9" i="25"/>
  <c r="AF10" i="24"/>
  <c r="AG3" i="24"/>
  <c r="AF9" i="24"/>
  <c r="AF10" i="23"/>
  <c r="AG3" i="23"/>
  <c r="AF9" i="23"/>
  <c r="AF10" i="22"/>
  <c r="AG3" i="22"/>
  <c r="AF9" i="22"/>
  <c r="AF10" i="21"/>
  <c r="AG3" i="21"/>
  <c r="AF9" i="21"/>
  <c r="AF10" i="20"/>
  <c r="AG3" i="20"/>
  <c r="AF9" i="20"/>
  <c r="AF10" i="19"/>
  <c r="AG3" i="19"/>
  <c r="AF9" i="19"/>
  <c r="AG9" i="29" l="1"/>
  <c r="AG10" i="29"/>
  <c r="AH3" i="29"/>
  <c r="AI3" i="28"/>
  <c r="AH9" i="28"/>
  <c r="AH10" i="28"/>
  <c r="AG9" i="27"/>
  <c r="AG10" i="27"/>
  <c r="AH3" i="27"/>
  <c r="AG9" i="26"/>
  <c r="AG10" i="26"/>
  <c r="AH3" i="26"/>
  <c r="AG9" i="25"/>
  <c r="AG10" i="25"/>
  <c r="AH3" i="25"/>
  <c r="AG9" i="24"/>
  <c r="AG10" i="24"/>
  <c r="AH3" i="24"/>
  <c r="AG9" i="23"/>
  <c r="AG10" i="23"/>
  <c r="AH3" i="23"/>
  <c r="AG9" i="22"/>
  <c r="AG10" i="22"/>
  <c r="AH3" i="22"/>
  <c r="AG9" i="21"/>
  <c r="AG10" i="21"/>
  <c r="AH3" i="21"/>
  <c r="AG9" i="20"/>
  <c r="AG10" i="20"/>
  <c r="AH3" i="20"/>
  <c r="AG9" i="19"/>
  <c r="AG10" i="19"/>
  <c r="AH3" i="19"/>
  <c r="AH10" i="29" l="1"/>
  <c r="AI3" i="29"/>
  <c r="AH9" i="29"/>
  <c r="AI10" i="28"/>
  <c r="AJ3" i="28"/>
  <c r="AI9" i="28"/>
  <c r="AH10" i="27"/>
  <c r="AI3" i="27"/>
  <c r="AH9" i="27"/>
  <c r="AH10" i="26"/>
  <c r="AI3" i="26"/>
  <c r="AH9" i="26"/>
  <c r="AH10" i="25"/>
  <c r="AI3" i="25"/>
  <c r="AH9" i="25"/>
  <c r="AH10" i="24"/>
  <c r="AI3" i="24"/>
  <c r="AH9" i="24"/>
  <c r="AH10" i="23"/>
  <c r="AI3" i="23"/>
  <c r="AH9" i="23"/>
  <c r="AH10" i="22"/>
  <c r="AI3" i="22"/>
  <c r="AH9" i="22"/>
  <c r="AH10" i="21"/>
  <c r="AI3" i="21"/>
  <c r="AH9" i="21"/>
  <c r="AH10" i="20"/>
  <c r="AI3" i="20"/>
  <c r="AH9" i="20"/>
  <c r="AH10" i="19"/>
  <c r="AI3" i="19"/>
  <c r="AH9" i="19"/>
  <c r="AI9" i="29" l="1"/>
  <c r="AI10" i="29"/>
  <c r="AJ3" i="29"/>
  <c r="AJ10" i="28"/>
  <c r="AJ9" i="28"/>
  <c r="AI9" i="27"/>
  <c r="AI10" i="27"/>
  <c r="AJ3" i="27"/>
  <c r="AI9" i="26"/>
  <c r="AI10" i="26"/>
  <c r="AJ3" i="26"/>
  <c r="AI9" i="25"/>
  <c r="AI10" i="25"/>
  <c r="AJ3" i="25"/>
  <c r="AI9" i="24"/>
  <c r="AI10" i="24"/>
  <c r="AJ3" i="24"/>
  <c r="AI9" i="23"/>
  <c r="AI10" i="23"/>
  <c r="AJ3" i="23"/>
  <c r="AI9" i="22"/>
  <c r="AJ3" i="22"/>
  <c r="AI10" i="22"/>
  <c r="AI9" i="21"/>
  <c r="AI10" i="21"/>
  <c r="AJ3" i="21"/>
  <c r="AI9" i="20"/>
  <c r="AI10" i="20"/>
  <c r="AJ3" i="20"/>
  <c r="AI9" i="19"/>
  <c r="AI10" i="19"/>
  <c r="AJ3" i="19"/>
  <c r="AJ10" i="29" l="1"/>
  <c r="AJ9" i="29"/>
  <c r="AJ10" i="27"/>
  <c r="AJ9" i="27"/>
  <c r="AJ10" i="26"/>
  <c r="AJ9" i="26"/>
  <c r="AJ10" i="25"/>
  <c r="AJ9" i="25"/>
  <c r="AJ10" i="24"/>
  <c r="AJ9" i="24"/>
  <c r="AJ10" i="23"/>
  <c r="AJ9" i="23"/>
  <c r="AJ10" i="22"/>
  <c r="AJ9" i="22"/>
  <c r="AJ10" i="21"/>
  <c r="AJ9" i="21"/>
  <c r="AJ10" i="20"/>
  <c r="AJ9" i="20"/>
  <c r="AJ10" i="19"/>
  <c r="AJ9" i="19"/>
</calcChain>
</file>

<file path=xl/sharedStrings.xml><?xml version="1.0" encoding="utf-8"?>
<sst xmlns="http://schemas.openxmlformats.org/spreadsheetml/2006/main" count="322" uniqueCount="67">
  <si>
    <t>EFFECTIF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</si>
  <si>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</si>
  <si>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</si>
  <si>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</si>
  <si>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</si>
  <si>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</si>
  <si>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</si>
  <si>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</si>
  <si>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</si>
  <si>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</si>
  <si>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</si>
  <si>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</si>
  <si>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</si>
  <si>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Début d'année :</t>
  </si>
  <si>
    <t>Début de mois</t>
  </si>
  <si>
    <t>Fin de mois</t>
  </si>
  <si>
    <t>Mois</t>
  </si>
  <si>
    <t>Maladie</t>
  </si>
  <si>
    <t>Récupération</t>
  </si>
  <si>
    <t>Vacances</t>
  </si>
  <si>
    <t>RC</t>
  </si>
  <si>
    <t>CP</t>
  </si>
  <si>
    <t>MA</t>
  </si>
  <si>
    <t>CPA</t>
  </si>
  <si>
    <t>Congés Paternité</t>
  </si>
  <si>
    <t>Demande de Repos</t>
  </si>
  <si>
    <t>DR</t>
  </si>
  <si>
    <t>Ne pas Changer</t>
  </si>
  <si>
    <t>NC</t>
  </si>
  <si>
    <t>ND</t>
  </si>
  <si>
    <t>Jour non décompté</t>
  </si>
  <si>
    <t>Date</t>
  </si>
  <si>
    <t>Lundi de Pâques</t>
  </si>
  <si>
    <t>Ascension</t>
  </si>
  <si>
    <t>Pentecôte</t>
  </si>
  <si>
    <t>Fête Nationale</t>
  </si>
  <si>
    <t>Assomption</t>
  </si>
  <si>
    <t>Toussaint</t>
  </si>
  <si>
    <t>Armistice</t>
  </si>
  <si>
    <t>Vendredi Saint</t>
  </si>
  <si>
    <t>Jour de L'an</t>
  </si>
  <si>
    <t>Fête du Travail</t>
  </si>
  <si>
    <t>Victoire 1945</t>
  </si>
  <si>
    <t>Noêl</t>
  </si>
  <si>
    <t>2ème Jour de Noël</t>
  </si>
  <si>
    <t>Jours Fériés</t>
  </si>
  <si>
    <t>Week-end</t>
  </si>
  <si>
    <t>Congé Validé</t>
  </si>
  <si>
    <t>CV</t>
  </si>
  <si>
    <t>TOTAL DES JOURS ANNUEL 2018 (1er Juin au 31 Mai)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</si>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</sst>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"/>
  </numFmts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8"/>
      <color theme="1"/>
      <name val="Gisha"/>
      <family val="2"/>
    </font>
    <font>
      <b/>
      <sz val="10"/>
      <color theme="0"/>
      <name val="Calibri"/>
      <family val="2"/>
      <scheme val="minor"/>
    </font>
    <font>
      <b/>
      <sz val="36"/>
      <color theme="1"/>
      <name val="Arial Black"/>
      <family val="2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9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5" xfId="0" applyBorder="1"/>
    <xf numFmtId="0" fontId="0" fillId="0" borderId="0" xfId="0" applyBorder="1"/>
    <xf numFmtId="14" fontId="0" fillId="0" borderId="0" xfId="0" applyNumberFormat="1" applyAlignment="1">
      <alignment textRotation="90"/>
    </xf>
    <xf numFmtId="0" fontId="0" fillId="0" borderId="10" xfId="0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9" xfId="0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28" xfId="0" applyNumberFormat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2" fillId="9" borderId="0" xfId="0" applyFont="1" applyFill="1" applyAlignment="1">
      <alignment horizontal="center"/>
    </xf>
    <xf numFmtId="0" fontId="2" fillId="11" borderId="0" xfId="0" applyFont="1" applyFill="1" applyAlignment="1">
      <alignment horizontal="center"/>
    </xf>
    <xf numFmtId="0" fontId="1" fillId="14" borderId="0" xfId="0" applyFont="1" applyFill="1"/>
    <xf numFmtId="0" fontId="2" fillId="3" borderId="0" xfId="0" applyFont="1" applyFill="1" applyAlignment="1">
      <alignment horizontal="center"/>
    </xf>
    <xf numFmtId="0" fontId="2" fillId="8" borderId="0" xfId="0" applyFont="1" applyFill="1" applyAlignment="1">
      <alignment horizontal="center"/>
    </xf>
    <xf numFmtId="0" fontId="2" fillId="7" borderId="0" xfId="0" applyFont="1" applyFill="1" applyAlignment="1">
      <alignment horizontal="center"/>
    </xf>
    <xf numFmtId="14" fontId="6" fillId="16" borderId="33" xfId="0" applyNumberFormat="1" applyFont="1" applyFill="1" applyBorder="1"/>
    <xf numFmtId="14" fontId="6" fillId="16" borderId="39" xfId="0" applyNumberFormat="1" applyFont="1" applyFill="1" applyBorder="1"/>
    <xf numFmtId="0" fontId="7" fillId="0" borderId="21" xfId="0" applyFont="1" applyBorder="1"/>
    <xf numFmtId="0" fontId="7" fillId="0" borderId="5" xfId="0" applyFont="1" applyBorder="1"/>
    <xf numFmtId="0" fontId="7" fillId="0" borderId="12" xfId="0" applyFont="1" applyBorder="1"/>
    <xf numFmtId="14" fontId="5" fillId="0" borderId="19" xfId="0" applyNumberFormat="1" applyFont="1" applyBorder="1" applyAlignment="1">
      <alignment horizontal="center"/>
    </xf>
    <xf numFmtId="14" fontId="5" fillId="0" borderId="18" xfId="0" applyNumberFormat="1" applyFont="1" applyBorder="1" applyAlignment="1">
      <alignment horizontal="center"/>
    </xf>
    <xf numFmtId="14" fontId="5" fillId="0" borderId="14" xfId="0" applyNumberFormat="1" applyFont="1" applyBorder="1" applyAlignment="1">
      <alignment horizontal="center"/>
    </xf>
    <xf numFmtId="14" fontId="5" fillId="0" borderId="16" xfId="0" applyNumberFormat="1" applyFont="1" applyBorder="1" applyAlignment="1">
      <alignment horizontal="center"/>
    </xf>
    <xf numFmtId="14" fontId="5" fillId="0" borderId="15" xfId="0" applyNumberFormat="1" applyFont="1" applyBorder="1" applyAlignment="1">
      <alignment horizontal="center"/>
    </xf>
    <xf numFmtId="14" fontId="5" fillId="0" borderId="23" xfId="0" applyNumberFormat="1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0" fontId="6" fillId="0" borderId="36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0" fillId="0" borderId="31" xfId="0" applyBorder="1"/>
    <xf numFmtId="0" fontId="6" fillId="0" borderId="32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40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0" fillId="0" borderId="10" xfId="0" applyBorder="1"/>
    <xf numFmtId="0" fontId="0" fillId="0" borderId="7" xfId="0" applyBorder="1"/>
    <xf numFmtId="0" fontId="0" fillId="0" borderId="41" xfId="0" applyBorder="1"/>
    <xf numFmtId="0" fontId="10" fillId="6" borderId="13" xfId="0" applyFont="1" applyFill="1" applyBorder="1" applyAlignment="1">
      <alignment horizontal="center"/>
    </xf>
    <xf numFmtId="0" fontId="6" fillId="9" borderId="28" xfId="0" applyFont="1" applyFill="1" applyBorder="1" applyAlignment="1">
      <alignment horizontal="center"/>
    </xf>
    <xf numFmtId="0" fontId="6" fillId="8" borderId="28" xfId="0" applyFont="1" applyFill="1" applyBorder="1" applyAlignment="1">
      <alignment horizontal="center"/>
    </xf>
    <xf numFmtId="0" fontId="6" fillId="11" borderId="8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10" fillId="14" borderId="28" xfId="0" applyFont="1" applyFill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5" borderId="5" xfId="0" applyFill="1" applyBorder="1"/>
    <xf numFmtId="0" fontId="2" fillId="5" borderId="10" xfId="0" applyFont="1" applyFill="1" applyBorder="1" applyAlignment="1">
      <alignment horizontal="center"/>
    </xf>
    <xf numFmtId="0" fontId="0" fillId="5" borderId="7" xfId="0" applyFill="1" applyBorder="1"/>
    <xf numFmtId="0" fontId="0" fillId="5" borderId="7" xfId="0" applyFill="1" applyBorder="1" applyAlignment="1">
      <alignment horizontal="center"/>
    </xf>
    <xf numFmtId="0" fontId="0" fillId="5" borderId="10" xfId="0" applyFill="1" applyBorder="1"/>
    <xf numFmtId="0" fontId="3" fillId="0" borderId="1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2" fillId="5" borderId="42" xfId="0" applyFont="1" applyFill="1" applyBorder="1" applyAlignment="1">
      <alignment horizontal="center"/>
    </xf>
    <xf numFmtId="0" fontId="7" fillId="10" borderId="22" xfId="0" applyFont="1" applyFill="1" applyBorder="1"/>
    <xf numFmtId="14" fontId="5" fillId="10" borderId="2" xfId="0" applyNumberFormat="1" applyFont="1" applyFill="1" applyBorder="1" applyAlignment="1">
      <alignment horizontal="center"/>
    </xf>
    <xf numFmtId="14" fontId="5" fillId="10" borderId="17" xfId="0" applyNumberFormat="1" applyFont="1" applyFill="1" applyBorder="1" applyAlignment="1">
      <alignment horizontal="center"/>
    </xf>
    <xf numFmtId="0" fontId="7" fillId="10" borderId="21" xfId="0" applyFont="1" applyFill="1" applyBorder="1"/>
    <xf numFmtId="14" fontId="5" fillId="10" borderId="19" xfId="0" applyNumberFormat="1" applyFont="1" applyFill="1" applyBorder="1" applyAlignment="1">
      <alignment horizontal="center"/>
    </xf>
    <xf numFmtId="14" fontId="5" fillId="10" borderId="18" xfId="0" applyNumberFormat="1" applyFont="1" applyFill="1" applyBorder="1" applyAlignment="1">
      <alignment horizontal="center"/>
    </xf>
    <xf numFmtId="0" fontId="7" fillId="10" borderId="11" xfId="0" applyFont="1" applyFill="1" applyBorder="1"/>
    <xf numFmtId="14" fontId="5" fillId="10" borderId="14" xfId="0" applyNumberFormat="1" applyFont="1" applyFill="1" applyBorder="1" applyAlignment="1">
      <alignment horizontal="center"/>
    </xf>
    <xf numFmtId="14" fontId="5" fillId="10" borderId="9" xfId="0" applyNumberFormat="1" applyFont="1" applyFill="1" applyBorder="1" applyAlignment="1">
      <alignment horizontal="center"/>
    </xf>
    <xf numFmtId="0" fontId="2" fillId="15" borderId="4" xfId="0" applyFont="1" applyFill="1" applyBorder="1" applyAlignment="1">
      <alignment horizontal="center"/>
    </xf>
    <xf numFmtId="0" fontId="2" fillId="15" borderId="13" xfId="0" applyFont="1" applyFill="1" applyBorder="1" applyAlignment="1">
      <alignment horizontal="center"/>
    </xf>
    <xf numFmtId="0" fontId="2" fillId="15" borderId="8" xfId="0" applyFont="1" applyFill="1" applyBorder="1" applyAlignment="1">
      <alignment horizontal="center"/>
    </xf>
    <xf numFmtId="14" fontId="2" fillId="15" borderId="4" xfId="0" applyNumberFormat="1" applyFont="1" applyFill="1" applyBorder="1" applyAlignment="1">
      <alignment horizontal="center"/>
    </xf>
    <xf numFmtId="0" fontId="2" fillId="16" borderId="4" xfId="0" applyFont="1" applyFill="1" applyBorder="1"/>
    <xf numFmtId="0" fontId="9" fillId="15" borderId="33" xfId="0" applyFont="1" applyFill="1" applyBorder="1" applyAlignment="1">
      <alignment horizontal="right"/>
    </xf>
    <xf numFmtId="0" fontId="9" fillId="15" borderId="38" xfId="0" applyFont="1" applyFill="1" applyBorder="1" applyAlignment="1">
      <alignment horizontal="right"/>
    </xf>
    <xf numFmtId="0" fontId="9" fillId="15" borderId="12" xfId="0" applyFont="1" applyFill="1" applyBorder="1" applyAlignment="1">
      <alignment horizontal="right"/>
    </xf>
    <xf numFmtId="0" fontId="2" fillId="18" borderId="4" xfId="0" applyFont="1" applyFill="1" applyBorder="1" applyAlignment="1">
      <alignment horizontal="center"/>
    </xf>
    <xf numFmtId="0" fontId="6" fillId="0" borderId="34" xfId="0" applyFont="1" applyBorder="1" applyAlignment="1" applyProtection="1">
      <alignment horizontal="center"/>
      <protection locked="0"/>
    </xf>
    <xf numFmtId="0" fontId="6" fillId="0" borderId="35" xfId="0" applyFont="1" applyBorder="1" applyAlignment="1" applyProtection="1">
      <alignment horizontal="center"/>
      <protection locked="0"/>
    </xf>
    <xf numFmtId="0" fontId="6" fillId="0" borderId="37" xfId="0" applyFont="1" applyBorder="1" applyAlignment="1" applyProtection="1">
      <alignment horizontal="center"/>
      <protection locked="0"/>
    </xf>
    <xf numFmtId="0" fontId="6" fillId="0" borderId="36" xfId="0" applyFont="1" applyBorder="1" applyAlignment="1" applyProtection="1">
      <alignment horizontal="center"/>
      <protection locked="0"/>
    </xf>
    <xf numFmtId="0" fontId="6" fillId="0" borderId="19" xfId="0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6" fillId="0" borderId="20" xfId="0" applyFont="1" applyBorder="1" applyAlignment="1" applyProtection="1">
      <alignment horizontal="center"/>
      <protection locked="0"/>
    </xf>
    <xf numFmtId="0" fontId="6" fillId="0" borderId="21" xfId="0" applyFont="1" applyBorder="1" applyAlignment="1" applyProtection="1">
      <alignment horizontal="center"/>
      <protection locked="0"/>
    </xf>
    <xf numFmtId="0" fontId="6" fillId="0" borderId="15" xfId="0" applyFont="1" applyBorder="1" applyAlignment="1" applyProtection="1">
      <alignment horizontal="center"/>
      <protection locked="0"/>
    </xf>
    <xf numFmtId="0" fontId="6" fillId="0" borderId="29" xfId="0" applyFont="1" applyBorder="1" applyAlignment="1" applyProtection="1">
      <alignment horizontal="center"/>
      <protection locked="0"/>
    </xf>
    <xf numFmtId="0" fontId="6" fillId="0" borderId="27" xfId="0" applyFont="1" applyBorder="1" applyAlignment="1" applyProtection="1">
      <alignment horizontal="center"/>
      <protection locked="0"/>
    </xf>
    <xf numFmtId="0" fontId="6" fillId="0" borderId="10" xfId="0" applyFont="1" applyBorder="1" applyAlignment="1" applyProtection="1">
      <alignment horizontal="center"/>
      <protection locked="0"/>
    </xf>
    <xf numFmtId="0" fontId="0" fillId="15" borderId="4" xfId="0" applyFill="1" applyBorder="1" applyAlignment="1">
      <alignment horizontal="center"/>
    </xf>
    <xf numFmtId="0" fontId="0" fillId="15" borderId="25" xfId="0" applyFill="1" applyBorder="1" applyAlignment="1">
      <alignment horizontal="center"/>
    </xf>
    <xf numFmtId="0" fontId="0" fillId="10" borderId="1" xfId="0" applyFill="1" applyBorder="1"/>
    <xf numFmtId="0" fontId="0" fillId="12" borderId="1" xfId="0" applyFill="1" applyBorder="1"/>
    <xf numFmtId="14" fontId="12" fillId="4" borderId="36" xfId="0" applyNumberFormat="1" applyFont="1" applyFill="1" applyBorder="1" applyAlignment="1">
      <alignment horizontal="center"/>
    </xf>
    <xf numFmtId="14" fontId="12" fillId="0" borderId="21" xfId="0" applyNumberFormat="1" applyFont="1" applyBorder="1" applyAlignment="1">
      <alignment horizontal="center"/>
    </xf>
    <xf numFmtId="14" fontId="12" fillId="4" borderId="21" xfId="0" applyNumberFormat="1" applyFont="1" applyFill="1" applyBorder="1" applyAlignment="1">
      <alignment horizontal="center"/>
    </xf>
    <xf numFmtId="14" fontId="12" fillId="4" borderId="10" xfId="0" applyNumberFormat="1" applyFont="1" applyFill="1" applyBorder="1" applyAlignment="1">
      <alignment horizontal="center"/>
    </xf>
    <xf numFmtId="14" fontId="5" fillId="4" borderId="33" xfId="0" applyNumberFormat="1" applyFont="1" applyFill="1" applyBorder="1" applyAlignment="1">
      <alignment horizontal="center"/>
    </xf>
    <xf numFmtId="14" fontId="5" fillId="0" borderId="38" xfId="0" applyNumberFormat="1" applyFont="1" applyBorder="1" applyAlignment="1">
      <alignment horizontal="center"/>
    </xf>
    <xf numFmtId="14" fontId="5" fillId="4" borderId="38" xfId="0" applyNumberFormat="1" applyFont="1" applyFill="1" applyBorder="1" applyAlignment="1">
      <alignment horizontal="center"/>
    </xf>
    <xf numFmtId="14" fontId="5" fillId="4" borderId="12" xfId="0" applyNumberFormat="1" applyFont="1" applyFill="1" applyBorder="1" applyAlignment="1">
      <alignment horizontal="center"/>
    </xf>
    <xf numFmtId="0" fontId="13" fillId="0" borderId="13" xfId="0" applyFont="1" applyFill="1" applyBorder="1" applyAlignment="1">
      <alignment horizontal="center"/>
    </xf>
    <xf numFmtId="0" fontId="13" fillId="0" borderId="28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6" fillId="7" borderId="13" xfId="0" applyFont="1" applyFill="1" applyBorder="1" applyAlignment="1">
      <alignment horizontal="center"/>
    </xf>
    <xf numFmtId="0" fontId="2" fillId="13" borderId="0" xfId="0" applyFont="1" applyFill="1" applyAlignment="1">
      <alignment horizontal="center"/>
    </xf>
    <xf numFmtId="0" fontId="6" fillId="13" borderId="30" xfId="0" applyFont="1" applyFill="1" applyBorder="1" applyAlignment="1">
      <alignment horizontal="center"/>
    </xf>
    <xf numFmtId="0" fontId="2" fillId="5" borderId="45" xfId="0" applyFont="1" applyFill="1" applyBorder="1" applyAlignment="1">
      <alignment horizontal="center"/>
    </xf>
    <xf numFmtId="0" fontId="2" fillId="5" borderId="46" xfId="0" applyFont="1" applyFill="1" applyBorder="1" applyAlignment="1">
      <alignment horizontal="center"/>
    </xf>
    <xf numFmtId="0" fontId="2" fillId="5" borderId="47" xfId="0" applyFont="1" applyFill="1" applyBorder="1" applyAlignment="1">
      <alignment horizontal="center"/>
    </xf>
    <xf numFmtId="0" fontId="2" fillId="17" borderId="48" xfId="0" applyFont="1" applyFill="1" applyBorder="1" applyAlignment="1">
      <alignment horizontal="center"/>
    </xf>
    <xf numFmtId="0" fontId="2" fillId="17" borderId="49" xfId="0" applyFont="1" applyFill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" fillId="0" borderId="50" xfId="0" applyFont="1" applyBorder="1" applyAlignment="1">
      <alignment horizontal="center"/>
    </xf>
    <xf numFmtId="0" fontId="2" fillId="5" borderId="48" xfId="0" applyFont="1" applyFill="1" applyBorder="1" applyAlignment="1">
      <alignment horizontal="center"/>
    </xf>
    <xf numFmtId="0" fontId="2" fillId="5" borderId="49" xfId="0" applyFont="1" applyFill="1" applyBorder="1" applyAlignment="1">
      <alignment horizontal="center"/>
    </xf>
    <xf numFmtId="0" fontId="2" fillId="5" borderId="50" xfId="0" applyFont="1" applyFill="1" applyBorder="1" applyAlignment="1">
      <alignment horizontal="center"/>
    </xf>
    <xf numFmtId="0" fontId="2" fillId="5" borderId="51" xfId="0" applyFont="1" applyFill="1" applyBorder="1" applyAlignment="1">
      <alignment horizontal="center"/>
    </xf>
    <xf numFmtId="0" fontId="2" fillId="5" borderId="52" xfId="0" applyFont="1" applyFill="1" applyBorder="1" applyAlignment="1">
      <alignment horizontal="center"/>
    </xf>
    <xf numFmtId="0" fontId="2" fillId="0" borderId="53" xfId="0" applyFont="1" applyBorder="1" applyAlignment="1">
      <alignment horizontal="center"/>
    </xf>
    <xf numFmtId="0" fontId="6" fillId="2" borderId="25" xfId="0" applyFont="1" applyFill="1" applyBorder="1" applyAlignment="1">
      <alignment horizontal="center"/>
    </xf>
    <xf numFmtId="0" fontId="6" fillId="2" borderId="26" xfId="0" applyFont="1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7" fillId="8" borderId="0" xfId="0" applyFont="1" applyFill="1" applyAlignment="1">
      <alignment horizontal="center"/>
    </xf>
    <xf numFmtId="0" fontId="7" fillId="7" borderId="0" xfId="0" applyFont="1" applyFill="1" applyAlignment="1">
      <alignment horizontal="center"/>
    </xf>
    <xf numFmtId="0" fontId="7" fillId="13" borderId="0" xfId="0" applyFont="1" applyFill="1" applyAlignment="1">
      <alignment horizontal="center"/>
    </xf>
    <xf numFmtId="0" fontId="7" fillId="9" borderId="0" xfId="0" applyFont="1" applyFill="1" applyAlignment="1">
      <alignment horizontal="center"/>
    </xf>
    <xf numFmtId="0" fontId="7" fillId="11" borderId="0" xfId="0" applyFont="1" applyFill="1" applyAlignment="1">
      <alignment horizontal="center"/>
    </xf>
    <xf numFmtId="0" fontId="11" fillId="0" borderId="0" xfId="0" applyFont="1" applyBorder="1" applyAlignment="1">
      <alignment horizontal="center"/>
    </xf>
    <xf numFmtId="0" fontId="7" fillId="12" borderId="43" xfId="0" applyFont="1" applyFill="1" applyBorder="1" applyAlignment="1">
      <alignment horizontal="center"/>
    </xf>
    <xf numFmtId="0" fontId="7" fillId="12" borderId="44" xfId="0" applyFont="1" applyFill="1" applyBorder="1" applyAlignment="1">
      <alignment horizontal="center"/>
    </xf>
    <xf numFmtId="0" fontId="7" fillId="12" borderId="20" xfId="0" applyFont="1" applyFill="1" applyBorder="1" applyAlignment="1">
      <alignment horizontal="center"/>
    </xf>
    <xf numFmtId="0" fontId="7" fillId="10" borderId="43" xfId="0" applyFont="1" applyFill="1" applyBorder="1" applyAlignment="1">
      <alignment horizontal="center"/>
    </xf>
    <xf numFmtId="0" fontId="7" fillId="10" borderId="44" xfId="0" applyFont="1" applyFill="1" applyBorder="1" applyAlignment="1">
      <alignment horizontal="center"/>
    </xf>
    <xf numFmtId="0" fontId="7" fillId="10" borderId="20" xfId="0" applyFont="1" applyFill="1" applyBorder="1" applyAlignment="1">
      <alignment horizontal="center"/>
    </xf>
    <xf numFmtId="0" fontId="8" fillId="6" borderId="0" xfId="0" applyFont="1" applyFill="1" applyAlignment="1">
      <alignment horizontal="center"/>
    </xf>
    <xf numFmtId="0" fontId="8" fillId="14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</cellXfs>
  <cellStyles count="1">
    <cellStyle name="Normal" xfId="0" builtinId="0"/>
  </cellStyles>
  <dxfs count="164">
    <dxf>
      <font>
        <color theme="0"/>
      </font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theme="9" tint="0.59996337778862885"/>
        </patternFill>
      </fill>
    </dxf>
    <dxf>
      <font>
        <b/>
        <i/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border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428625</xdr:colOff>
      <xdr:row>4</xdr:row>
      <xdr:rowOff>9525</xdr:rowOff>
    </xdr:from>
    <xdr:to>
      <xdr:col>11</xdr:col>
      <xdr:colOff>17907</xdr:colOff>
      <xdr:row>8</xdr:row>
      <xdr:rowOff>187833</xdr:rowOff>
    </xdr:to>
    <xdr:sp macro="" textlink="">
      <xdr:nvSpPr>
        <xdr:cNvPr id="2" name="Flèche vers le haut 1"/>
        <xdr:cNvSpPr/>
      </xdr:nvSpPr>
      <xdr:spPr>
        <a:xfrm>
          <a:off x="7667625" y="809625"/>
          <a:ext cx="484632" cy="978408"/>
        </a:xfrm>
        <a:prstGeom prst="upArrow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95250</xdr:colOff>
      <xdr:row>9</xdr:row>
      <xdr:rowOff>9525</xdr:rowOff>
    </xdr:from>
    <xdr:to>
      <xdr:col>16</xdr:col>
      <xdr:colOff>619125</xdr:colOff>
      <xdr:row>13</xdr:row>
      <xdr:rowOff>123825</xdr:rowOff>
    </xdr:to>
    <xdr:sp macro="" textlink="">
      <xdr:nvSpPr>
        <xdr:cNvPr id="3" name="Rectangle 2"/>
        <xdr:cNvSpPr/>
      </xdr:nvSpPr>
      <xdr:spPr>
        <a:xfrm>
          <a:off x="7781925" y="1809750"/>
          <a:ext cx="3524250" cy="914400"/>
        </a:xfrm>
        <a:prstGeom prst="rect">
          <a:avLst/>
        </a:prstGeom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 b="1"/>
            <a:t>LA FORMULE QUE JE VOUDRAIS</a:t>
          </a:r>
          <a:r>
            <a:rPr lang="fr-FR" sz="1800" b="1" baseline="0"/>
            <a:t> ICI : LE TOTAL DE "ND" DE TOUT LES MOIS PAR EMPLOYEE SVP .</a:t>
          </a:r>
          <a:endParaRPr lang="fr-FR" sz="18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3:B20" totalsRowShown="0" headerRowDxfId="163" dataDxfId="161" headerRowBorderDxfId="162">
  <autoFilter ref="B3:B20"/>
  <tableColumns count="1">
    <tableColumn id="1" name="EFFECTIF" dataDxfId="16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22:E35" totalsRowShown="0" headerRowDxfId="159" headerRowBorderDxfId="158">
  <autoFilter ref="D22:E35"/>
  <tableColumns count="2">
    <tableColumn id="1" name="Date" dataDxfId="157"/>
    <tableColumn id="2" name="Jours Fériés" dataDxfId="156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tabSelected="1" workbookViewId="0">
      <selection activeCell="P24" sqref="P24"/>
    </sheetView>
  </sheetViews>
  <sheetFormatPr baseColWidth="10" defaultRowHeight="15" x14ac:dyDescent="0.25"/>
  <cols>
    <col min="2" max="2" width="15.7109375" customWidth="1"/>
    <col min="3" max="3" width="11.42578125" customWidth="1"/>
    <col min="4" max="4" width="13.7109375" customWidth="1"/>
    <col min="5" max="6" width="15.7109375" style="2" customWidth="1"/>
    <col min="8" max="15" width="6.7109375" customWidth="1"/>
  </cols>
  <sheetData>
    <row r="1" spans="1:16" ht="15.75" thickBot="1" x14ac:dyDescent="0.3"/>
    <row r="2" spans="1:16" ht="15.75" thickBot="1" x14ac:dyDescent="0.3">
      <c r="H2" s="121" t="s">
        <v>49</v>
      </c>
      <c r="I2" s="122"/>
      <c r="J2" s="122"/>
      <c r="K2" s="122"/>
      <c r="L2" s="122"/>
      <c r="M2" s="122"/>
      <c r="N2" s="122"/>
      <c r="O2" s="123"/>
    </row>
    <row r="3" spans="1:16" ht="15.75" thickBot="1" x14ac:dyDescent="0.3">
      <c r="A3" s="3"/>
      <c r="B3" s="58" t="s">
        <v>0</v>
      </c>
      <c r="C3" s="41"/>
      <c r="D3" s="73" t="s">
        <v>13</v>
      </c>
      <c r="E3" s="72">
        <v>43101</v>
      </c>
      <c r="F3" s="7"/>
      <c r="G3" s="41"/>
      <c r="H3" s="44" t="s">
        <v>22</v>
      </c>
      <c r="I3" s="45" t="s">
        <v>21</v>
      </c>
      <c r="J3" s="47" t="s">
        <v>20</v>
      </c>
      <c r="K3" s="105" t="s">
        <v>29</v>
      </c>
      <c r="L3" s="107" t="s">
        <v>48</v>
      </c>
      <c r="M3" s="46" t="s">
        <v>28</v>
      </c>
      <c r="N3" s="48" t="s">
        <v>26</v>
      </c>
      <c r="O3" s="49" t="s">
        <v>23</v>
      </c>
    </row>
    <row r="4" spans="1:16" ht="15.75" thickBot="1" x14ac:dyDescent="0.3">
      <c r="A4" s="3"/>
      <c r="B4" s="57" t="s">
        <v>50</v>
      </c>
      <c r="C4" s="50"/>
      <c r="D4" s="50"/>
      <c r="E4" s="51"/>
      <c r="F4" s="51"/>
      <c r="G4" s="50"/>
      <c r="H4" s="108">
        <f>IF(B4="","",Janvier!C11+Février!C11+Mars!C11+Avril!C11+Mai!C11+Juin!C11+Juillet!C11+Août!C11+Septembre!C11+Octobre!C11+Novembre!C11+Décembre!C11)</f>
        <v>0</v>
      </c>
      <c r="I4" s="109">
        <f>IF(B4="","",Janvier!D11+Février!D11+Mars!D11+Avril!D11+Mai!D11+Juin!D11+Juillet!D11+Août!D11+Septembre!D11+Octobre!D11+Novembre!D11+Décembre!D11)</f>
        <v>0</v>
      </c>
      <c r="J4" s="109">
        <f>IF(B4="","",Janvier!E11+Février!E11+Mars!E11+Avril!E11+Mai!E11+Juin!E11+Juillet!E11+Août!E11+Septembre!E11+Octobre!E11+Novembre!E11+Décembre!E11)</f>
        <v>0</v>
      </c>
      <c r="K4" s="109"/>
      <c r="L4" s="109"/>
      <c r="M4" s="109"/>
      <c r="N4" s="109"/>
      <c r="O4" s="110"/>
    </row>
    <row r="5" spans="1:16" ht="15.75" thickBot="1" x14ac:dyDescent="0.3">
      <c r="A5" s="3"/>
      <c r="B5" s="57" t="s">
        <v>51</v>
      </c>
      <c r="D5" s="69" t="s">
        <v>16</v>
      </c>
      <c r="E5" s="70" t="s">
        <v>14</v>
      </c>
      <c r="F5" s="71" t="s">
        <v>15</v>
      </c>
      <c r="H5" s="111">
        <f>IF(B5="","",Janvier!C12+Février!C12+Mars!C12+Avril!C12+Mai!C12+Juin!C12+Juillet!C12+Août!C12+Septembre!C12+Octobre!C12+Novembre!C12+Décembre!C12)</f>
        <v>0</v>
      </c>
      <c r="I5" s="112">
        <f>IF(B5="","",Janvier!D12+Février!D12+Mars!D12+Avril!D12+Mai!D12+Juin!D12+Juillet!D12+Août!D12+Septembre!D12+Octobre!D12+Novembre!D12+Décembre!D12)</f>
        <v>0</v>
      </c>
      <c r="J5" s="112">
        <f>IF(B5="","",Janvier!E12+Février!E12+Mars!E12+Avril!E12+Mai!E12+Juin!E12+Juillet!E12+Août!E12+Septembre!E12+Octobre!E12+Novembre!E12+Décembre!E12)</f>
        <v>0</v>
      </c>
      <c r="K5" s="113"/>
      <c r="L5" s="113"/>
      <c r="M5" s="113"/>
      <c r="N5" s="113"/>
      <c r="O5" s="114"/>
    </row>
    <row r="6" spans="1:16" ht="15.75" thickBot="1" x14ac:dyDescent="0.3">
      <c r="A6" s="3"/>
      <c r="B6" s="57" t="s">
        <v>52</v>
      </c>
      <c r="C6" s="52"/>
      <c r="D6" s="66" t="s">
        <v>1</v>
      </c>
      <c r="E6" s="67">
        <f>E3</f>
        <v>43101</v>
      </c>
      <c r="F6" s="68">
        <f>EOMONTH(E6,0)</f>
        <v>43131</v>
      </c>
      <c r="G6" s="50"/>
      <c r="H6" s="115">
        <f>IF(B6="","",Janvier!C13+Février!C13+Mars!C13+Avril!C13+Mai!C13+Juin!C13+Juillet!C13+Août!C13+Septembre!C13+Octobre!C13+Novembre!C13+Décembre!C13)</f>
        <v>0</v>
      </c>
      <c r="I6" s="116">
        <f>IF(B6="","",Janvier!D13+Février!D13+Mars!D13+Avril!D13+Mai!D13+Juin!D13+Juillet!D13+Août!D13+Septembre!D13+Octobre!D13+Novembre!D13+Décembre!D13)</f>
        <v>0</v>
      </c>
      <c r="J6" s="116">
        <f>IF(B6="","",Janvier!E13+Février!E13+Mars!E13+Avril!E13+Mai!E13+Juin!E13+Juillet!E13+Août!E13+Septembre!E13+Octobre!E13+Novembre!E13+Décembre!E13)</f>
        <v>0</v>
      </c>
      <c r="K6" s="116"/>
      <c r="L6" s="116"/>
      <c r="M6" s="116"/>
      <c r="N6" s="116"/>
      <c r="O6" s="117"/>
    </row>
    <row r="7" spans="1:16" ht="15.75" thickBot="1" x14ac:dyDescent="0.3">
      <c r="A7" s="3"/>
      <c r="B7" s="57" t="s">
        <v>53</v>
      </c>
      <c r="C7" s="3"/>
      <c r="D7" s="22" t="s">
        <v>2</v>
      </c>
      <c r="E7" s="25">
        <f>EDATE(E6,1)</f>
        <v>43132</v>
      </c>
      <c r="F7" s="26">
        <f>EOMONTH(E7,0)</f>
        <v>43159</v>
      </c>
      <c r="H7" s="111">
        <f>IF(B7="","",Janvier!C14+Février!C14+Mars!C14+Avril!C14+Mai!C14+Juin!C14+Juillet!C14+Août!C14+Septembre!C14+Octobre!C14+Novembre!C14+Décembre!C14)</f>
        <v>0</v>
      </c>
      <c r="I7" s="112">
        <f>IF(B7="","",Janvier!D14+Février!D14+Mars!D14+Avril!D14+Mai!D14+Juin!D14+Juillet!D14+Août!D14+Septembre!D14+Octobre!D14+Novembre!D14+Décembre!D14)</f>
        <v>0</v>
      </c>
      <c r="J7" s="112">
        <f>IF(B7="","",Janvier!E14+Février!E14+Mars!E14+Avril!E14+Mai!E14+Juin!E14+Juillet!E14+Août!E14+Septembre!E14+Octobre!E14+Novembre!E14+Décembre!E14)</f>
        <v>0</v>
      </c>
      <c r="K7" s="113"/>
      <c r="L7" s="113"/>
      <c r="M7" s="113"/>
      <c r="N7" s="113"/>
      <c r="O7" s="114"/>
    </row>
    <row r="8" spans="1:16" ht="15.75" thickBot="1" x14ac:dyDescent="0.3">
      <c r="A8" s="3"/>
      <c r="B8" s="57" t="s">
        <v>54</v>
      </c>
      <c r="C8" s="52"/>
      <c r="D8" s="63" t="s">
        <v>3</v>
      </c>
      <c r="E8" s="64">
        <f t="shared" ref="E8:E17" si="0">EDATE(E7,1)</f>
        <v>43160</v>
      </c>
      <c r="F8" s="65">
        <f t="shared" ref="F8:F17" si="1">EOMONTH(E8,0)</f>
        <v>43190</v>
      </c>
      <c r="G8" s="50"/>
      <c r="H8" s="115">
        <f>IF(B8="","",Janvier!C15+Février!C15+Mars!C15+Avril!C15+Mai!C15+Juin!C15+Juillet!C15+Août!C15+Septembre!C15+Octobre!C15+Novembre!C15+Décembre!C15)</f>
        <v>0</v>
      </c>
      <c r="I8" s="116">
        <f>IF(B8="","",Janvier!D15+Février!D15+Mars!D15+Avril!D15+Mai!D15+Juin!D15+Juillet!D15+Août!D15+Septembre!D15+Octobre!D15+Novembre!D15+Décembre!D15)</f>
        <v>0</v>
      </c>
      <c r="J8" s="116">
        <f>IF(B8="","",Janvier!E15+Février!E15+Mars!E15+Avril!E15+Mai!E15+Juin!E15+Juillet!E15+Août!E15+Septembre!E15+Octobre!E15+Novembre!E15+Décembre!E15)</f>
        <v>0</v>
      </c>
      <c r="K8" s="116"/>
      <c r="L8" s="116"/>
      <c r="M8" s="116"/>
      <c r="N8" s="116"/>
      <c r="O8" s="117"/>
    </row>
    <row r="9" spans="1:16" ht="15.75" thickBot="1" x14ac:dyDescent="0.3">
      <c r="A9" s="3"/>
      <c r="B9" s="57" t="s">
        <v>55</v>
      </c>
      <c r="C9" s="3"/>
      <c r="D9" s="22" t="s">
        <v>4</v>
      </c>
      <c r="E9" s="25">
        <f t="shared" si="0"/>
        <v>43191</v>
      </c>
      <c r="F9" s="26">
        <f t="shared" si="1"/>
        <v>43220</v>
      </c>
      <c r="H9" s="111">
        <f>IF(B9="","",Janvier!C16+Février!C16+Mars!C16+Avril!C16+Mai!C16+Juin!C16+Juillet!C16+Août!C16+Septembre!C16+Octobre!C16+Novembre!C16+Décembre!C16)</f>
        <v>0</v>
      </c>
      <c r="I9" s="112">
        <f>IF(B9="","",Janvier!D16+Février!D16+Mars!D16+Avril!D16+Mai!D16+Juin!D16+Juillet!D16+Août!D16+Septembre!D16+Octobre!D16+Novembre!D16+Décembre!D16)</f>
        <v>0</v>
      </c>
      <c r="J9" s="112">
        <f>IF(B9="","",Janvier!E16+Février!E16+Mars!E16+Avril!E16+Mai!E16+Juin!E16+Juillet!E16+Août!E16+Septembre!E16+Octobre!E16+Novembre!E16+Décembre!E16)</f>
        <v>0</v>
      </c>
      <c r="K9" s="113"/>
      <c r="L9" s="113"/>
      <c r="M9" s="113"/>
      <c r="N9" s="113"/>
      <c r="O9" s="114"/>
    </row>
    <row r="10" spans="1:16" ht="15.75" thickBot="1" x14ac:dyDescent="0.3">
      <c r="A10" s="3"/>
      <c r="B10" s="57" t="s">
        <v>56</v>
      </c>
      <c r="C10" s="52"/>
      <c r="D10" s="63" t="s">
        <v>5</v>
      </c>
      <c r="E10" s="64">
        <f t="shared" si="0"/>
        <v>43221</v>
      </c>
      <c r="F10" s="65">
        <f t="shared" si="1"/>
        <v>43251</v>
      </c>
      <c r="G10" s="50"/>
      <c r="H10" s="115">
        <f>IF(B10="","",Janvier!C17+Février!C17+Mars!C17+Avril!C17+Mai!C17+Juin!C17+Juillet!C17+Août!C17+Septembre!C17+Octobre!C17+Novembre!C17+Décembre!C17)</f>
        <v>0</v>
      </c>
      <c r="I10" s="116">
        <f>IF(B10="","",Janvier!D17+Février!D17+Mars!D17+Avril!D17+Mai!D17+Juin!D17+Juillet!D17+Août!D17+Septembre!D17+Octobre!D17+Novembre!D17+Décembre!D17)</f>
        <v>0</v>
      </c>
      <c r="J10" s="116">
        <f>IF(B10="","",Janvier!E17+Février!E17+Mars!E17+Avril!E17+Mai!E17+Juin!E17+Juillet!E17+Août!E17+Septembre!E17+Octobre!E17+Novembre!E17+Décembre!E17)</f>
        <v>0</v>
      </c>
      <c r="K10" s="116"/>
      <c r="L10" s="116"/>
      <c r="M10" s="116"/>
      <c r="N10" s="116"/>
      <c r="O10" s="117"/>
    </row>
    <row r="11" spans="1:16" ht="15.75" thickBot="1" x14ac:dyDescent="0.3">
      <c r="A11" s="3"/>
      <c r="B11" s="57" t="s">
        <v>57</v>
      </c>
      <c r="C11" s="3"/>
      <c r="D11" s="23" t="s">
        <v>6</v>
      </c>
      <c r="E11" s="27">
        <f t="shared" si="0"/>
        <v>43252</v>
      </c>
      <c r="F11" s="28">
        <f t="shared" si="1"/>
        <v>43281</v>
      </c>
      <c r="H11" s="111">
        <f>IF(B11="","",Janvier!C18+Février!C18+Mars!C18+Avril!C18+Mai!C18+Juin!C18+Juillet!C18+Août!C18+Septembre!C18+Octobre!C18+Novembre!C18+Décembre!C18)</f>
        <v>0</v>
      </c>
      <c r="I11" s="112">
        <f>IF(B11="","",Janvier!D18+Février!D18+Mars!D18+Avril!D18+Mai!D18+Juin!D18+Juillet!D18+Août!D18+Septembre!D18+Octobre!D18+Novembre!D18+Décembre!D18)</f>
        <v>0</v>
      </c>
      <c r="J11" s="112">
        <f>IF(B11="","",Janvier!E18+Février!E18+Mars!E18+Avril!E18+Mai!E18+Juin!E18+Juillet!E18+Août!E18+Septembre!E18+Octobre!E18+Novembre!E18+Décembre!E18)</f>
        <v>0</v>
      </c>
      <c r="K11" s="113"/>
      <c r="L11" s="113"/>
      <c r="M11" s="113"/>
      <c r="N11" s="113"/>
      <c r="O11" s="114"/>
    </row>
    <row r="12" spans="1:16" ht="15.75" thickBot="1" x14ac:dyDescent="0.3">
      <c r="A12" s="3"/>
      <c r="B12" s="57" t="s">
        <v>58</v>
      </c>
      <c r="C12" s="52"/>
      <c r="D12" s="63" t="s">
        <v>7</v>
      </c>
      <c r="E12" s="64">
        <f t="shared" si="0"/>
        <v>43282</v>
      </c>
      <c r="F12" s="65">
        <f t="shared" si="1"/>
        <v>43312</v>
      </c>
      <c r="G12" s="50"/>
      <c r="H12" s="115">
        <f>IF(B12="","",Janvier!C19+Février!C19+Mars!C19+Avril!C19+Mai!C19+Juin!C19+Juillet!C19+Août!C19+Septembre!C19+Octobre!C19+Novembre!C19+Décembre!C19)</f>
        <v>0</v>
      </c>
      <c r="I12" s="116">
        <f>IF(B12="","",Janvier!D19+Février!D19+Mars!D19+Avril!D19+Mai!D19+Juin!D19+Juillet!D19+Août!D19+Septembre!D19+Octobre!D19+Novembre!D19+Décembre!D19)</f>
        <v>0</v>
      </c>
      <c r="J12" s="116">
        <f>IF(B12="","",Janvier!E19+Février!E19+Mars!E19+Avril!E19+Mai!E19+Juin!E19+Juillet!E19+Août!E19+Septembre!E19+Octobre!E19+Novembre!E19+Décembre!E19)</f>
        <v>0</v>
      </c>
      <c r="K12" s="116"/>
      <c r="L12" s="116"/>
      <c r="M12" s="116"/>
      <c r="N12" s="116"/>
      <c r="O12" s="117"/>
    </row>
    <row r="13" spans="1:16" ht="15.75" thickBot="1" x14ac:dyDescent="0.3">
      <c r="A13" s="3"/>
      <c r="B13" s="57" t="s">
        <v>59</v>
      </c>
      <c r="C13" s="3"/>
      <c r="D13" s="22" t="s">
        <v>8</v>
      </c>
      <c r="E13" s="25">
        <f t="shared" si="0"/>
        <v>43313</v>
      </c>
      <c r="F13" s="26">
        <f t="shared" si="1"/>
        <v>43343</v>
      </c>
      <c r="H13" s="111">
        <f>IF(B13="","",Janvier!C20+Février!C20+Mars!C20+Avril!C20+Mai!C20+Juin!C20+Juillet!C20+Août!C20+Septembre!C20+Octobre!C20+Novembre!C20+Décembre!C20)</f>
        <v>0</v>
      </c>
      <c r="I13" s="112">
        <f>IF(B13="","",Janvier!D20+Février!D20+Mars!D20+Avril!D20+Mai!D20+Juin!D20+Juillet!D20+Août!D20+Septembre!D20+Octobre!D20+Novembre!D20+Décembre!D20)</f>
        <v>0</v>
      </c>
      <c r="J13" s="112">
        <f>IF(B13="","",Janvier!E20+Février!E20+Mars!E20+Avril!E20+Mai!E20+Juin!E20+Juillet!E20+Août!E20+Septembre!E20+Octobre!E20+Novembre!E20+Décembre!E20)</f>
        <v>0</v>
      </c>
      <c r="K13" s="113"/>
      <c r="L13" s="113"/>
      <c r="M13" s="113"/>
      <c r="N13" s="113"/>
      <c r="O13" s="114"/>
    </row>
    <row r="14" spans="1:16" ht="15.75" thickBot="1" x14ac:dyDescent="0.3">
      <c r="A14" s="3"/>
      <c r="B14" s="57" t="s">
        <v>60</v>
      </c>
      <c r="C14" s="52"/>
      <c r="D14" s="63" t="s">
        <v>9</v>
      </c>
      <c r="E14" s="64">
        <f t="shared" si="0"/>
        <v>43344</v>
      </c>
      <c r="F14" s="65">
        <f t="shared" si="1"/>
        <v>43373</v>
      </c>
      <c r="G14" s="50"/>
      <c r="H14" s="115">
        <f>IF(B14="","",Janvier!C21+Février!C21+Mars!C21+Avril!C21+Mai!C21+Juin!C21+Juillet!C21+Août!C21+Septembre!C21+Octobre!C21+Novembre!C21+Décembre!C21)</f>
        <v>0</v>
      </c>
      <c r="I14" s="116">
        <f>IF(B14="","",Janvier!D21+Février!D21+Mars!D21+Avril!D21+Mai!D21+Juin!D21+Juillet!D21+Août!D21+Septembre!D21+Octobre!D21+Novembre!D21+Décembre!D21)</f>
        <v>0</v>
      </c>
      <c r="J14" s="116">
        <f>IF(B14="","",Janvier!E21+Février!E21+Mars!E21+Avril!E21+Mai!E21+Juin!E21+Juillet!E21+Août!E21+Septembre!E21+Octobre!E21+Novembre!E21+Décembre!E21)</f>
        <v>0</v>
      </c>
      <c r="K14" s="116"/>
      <c r="L14" s="116"/>
      <c r="M14" s="116"/>
      <c r="N14" s="116"/>
      <c r="O14" s="117"/>
    </row>
    <row r="15" spans="1:16" ht="15.75" thickBot="1" x14ac:dyDescent="0.3">
      <c r="A15" s="3"/>
      <c r="B15" s="57" t="s">
        <v>61</v>
      </c>
      <c r="C15" s="3"/>
      <c r="D15" s="22" t="s">
        <v>10</v>
      </c>
      <c r="E15" s="25">
        <f t="shared" si="0"/>
        <v>43374</v>
      </c>
      <c r="F15" s="26">
        <f t="shared" si="1"/>
        <v>43404</v>
      </c>
      <c r="H15" s="111">
        <f>IF(B15="","",Janvier!C22+Février!C22+Mars!C22+Avril!C22+Mai!C22+Juin!C22+Juillet!C22+Août!C22+Septembre!C22+Octobre!C22+Novembre!C22+Décembre!C22)</f>
        <v>0</v>
      </c>
      <c r="I15" s="112">
        <f>IF(B15="","",Janvier!D22+Février!D22+Mars!D22+Avril!D22+Mai!D22+Juin!D22+Juillet!D22+Août!D22+Septembre!D22+Octobre!D22+Novembre!D22+Décembre!D22)</f>
        <v>0</v>
      </c>
      <c r="J15" s="112">
        <f>IF(B15="","",Janvier!E22+Février!E22+Mars!E22+Avril!E22+Mai!E22+Juin!E22+Juillet!E22+Août!E22+Septembre!E22+Octobre!E22+Novembre!E22+Décembre!E22)</f>
        <v>0</v>
      </c>
      <c r="K15" s="113"/>
      <c r="L15" s="113"/>
      <c r="M15" s="113"/>
      <c r="N15" s="113"/>
      <c r="O15" s="120"/>
      <c r="P15" s="43"/>
    </row>
    <row r="16" spans="1:16" ht="15.75" thickBot="1" x14ac:dyDescent="0.3">
      <c r="A16" s="3"/>
      <c r="B16" s="57" t="s">
        <v>62</v>
      </c>
      <c r="C16" s="52"/>
      <c r="D16" s="60" t="s">
        <v>11</v>
      </c>
      <c r="E16" s="61">
        <f t="shared" si="0"/>
        <v>43405</v>
      </c>
      <c r="F16" s="62">
        <f t="shared" si="1"/>
        <v>43434</v>
      </c>
      <c r="G16" s="50"/>
      <c r="H16" s="115">
        <f>IF(B16="","",Janvier!C23+Février!C23+Mars!C23+Avril!C23+Mai!C23+Juin!C23+Juillet!C23+Août!C23+Septembre!C23+Octobre!C23+Novembre!C23+Décembre!C23)</f>
        <v>0</v>
      </c>
      <c r="I16" s="116">
        <f>IF(B16="","",Janvier!D23+Février!D23+Mars!D23+Avril!D23+Mai!D23+Juin!D23+Juillet!D23+Août!D23+Septembre!D23+Octobre!D23+Novembre!D23+Décembre!D23)</f>
        <v>0</v>
      </c>
      <c r="J16" s="116">
        <f>IF(B16="","",Janvier!E23+Février!E23+Mars!E23+Avril!E23+Mai!E23+Juin!E23+Juillet!E23+Août!E23+Septembre!E23+Octobre!E23+Novembre!E23+Décembre!E23)</f>
        <v>0</v>
      </c>
      <c r="K16" s="116"/>
      <c r="L16" s="116"/>
      <c r="M16" s="116"/>
      <c r="N16" s="116"/>
      <c r="O16" s="117"/>
    </row>
    <row r="17" spans="1:15" ht="15.75" thickBot="1" x14ac:dyDescent="0.3">
      <c r="A17" s="3"/>
      <c r="B17" s="57" t="s">
        <v>63</v>
      </c>
      <c r="C17" s="3"/>
      <c r="D17" s="24" t="s">
        <v>12</v>
      </c>
      <c r="E17" s="29">
        <f t="shared" si="0"/>
        <v>43435</v>
      </c>
      <c r="F17" s="30">
        <f t="shared" si="1"/>
        <v>43465</v>
      </c>
      <c r="H17" s="111">
        <f>IF(B17="","",Janvier!C24+Février!C24+Mars!C24+Avril!C24+Mai!C24+Juin!C24+Juillet!C24+Août!C24+Septembre!C24+Octobre!C24+Novembre!C24+Décembre!C24)</f>
        <v>0</v>
      </c>
      <c r="I17" s="112">
        <f>IF(B17="","",Janvier!D24+Février!D24+Mars!D24+Avril!D24+Mai!D24+Juin!D24+Juillet!D24+Août!D24+Septembre!D24+Octobre!D24+Novembre!D24+Décembre!D24)</f>
        <v>0</v>
      </c>
      <c r="J17" s="112">
        <f>IF(B17="","",Janvier!E24+Février!E24+Mars!E24+Avril!E24+Mai!E24+Juin!E24+Juillet!E24+Août!E24+Septembre!E24+Octobre!E24+Novembre!E24+Décembre!E24)</f>
        <v>0</v>
      </c>
      <c r="K17" s="113"/>
      <c r="L17" s="113"/>
      <c r="M17" s="113"/>
      <c r="N17" s="113"/>
      <c r="O17" s="114"/>
    </row>
    <row r="18" spans="1:15" ht="15.75" thickBot="1" x14ac:dyDescent="0.3">
      <c r="A18" s="3"/>
      <c r="B18" s="57" t="s">
        <v>64</v>
      </c>
      <c r="C18" s="50"/>
      <c r="D18" s="50"/>
      <c r="E18" s="51"/>
      <c r="F18" s="51"/>
      <c r="G18" s="50"/>
      <c r="H18" s="115">
        <f>IF(B18="","",Janvier!C25+Février!C25+Mars!C25+Avril!C25+Mai!C25+Juin!C25+Juillet!C25+Août!C25+Septembre!C25+Octobre!C25+Novembre!C25+Décembre!C25)</f>
        <v>0</v>
      </c>
      <c r="I18" s="116">
        <f>IF(B18="","",Janvier!D25+Février!D25+Mars!D25+Avril!D25+Mai!D25+Juin!D25+Juillet!D25+Août!D25+Septembre!D25+Octobre!D25+Novembre!D25+Décembre!D25)</f>
        <v>0</v>
      </c>
      <c r="J18" s="116">
        <f>IF(B18="","",Janvier!E25+Février!E25+Mars!E25+Avril!E25+Mai!E25+Juin!E25+Juillet!E25+Août!E25+Septembre!E25+Octobre!E25+Novembre!E25+Décembre!E25)</f>
        <v>0</v>
      </c>
      <c r="K18" s="116"/>
      <c r="L18" s="116"/>
      <c r="M18" s="116"/>
      <c r="N18" s="116"/>
      <c r="O18" s="117"/>
    </row>
    <row r="19" spans="1:15" ht="15.75" thickBot="1" x14ac:dyDescent="0.3">
      <c r="A19" s="3"/>
      <c r="B19" s="57" t="s">
        <v>65</v>
      </c>
      <c r="H19" s="111">
        <f>IF(B19="","",Janvier!C26+Février!C26+Mars!C26+Avril!C26+Mai!C26+Juin!C26+Juillet!C26+Août!C26+Septembre!C26+Octobre!C26+Novembre!C26+Décembre!C26)</f>
        <v>0</v>
      </c>
      <c r="I19" s="112">
        <f>IF(B19="","",Janvier!D26+Février!D26+Mars!D26+Avril!D26+Mai!D26+Juin!D26+Juillet!D26+Août!D26+Septembre!D26+Octobre!D26+Novembre!D26+Décembre!D26)</f>
        <v>0</v>
      </c>
      <c r="J19" s="112">
        <f>IF(B19="","",Janvier!E26+Février!E26+Mars!E26+Avril!E26+Mai!E26+Juin!E26+Juillet!E26+Août!E26+Septembre!E26+Octobre!E26+Novembre!E26+Décembre!E26)</f>
        <v>0</v>
      </c>
      <c r="K19" s="113"/>
      <c r="L19" s="113"/>
      <c r="M19" s="113"/>
      <c r="N19" s="113"/>
      <c r="O19" s="114"/>
    </row>
    <row r="20" spans="1:15" ht="15.75" thickBot="1" x14ac:dyDescent="0.3">
      <c r="A20" s="3"/>
      <c r="B20" s="57" t="s">
        <v>66</v>
      </c>
      <c r="C20" s="54"/>
      <c r="D20" s="54"/>
      <c r="E20" s="55"/>
      <c r="F20" s="55"/>
      <c r="G20" s="56"/>
      <c r="H20" s="118">
        <f>IF(B20="","",Janvier!C27+Février!C27+Mars!C27+Avril!C27+Mai!C27+Juin!C27+Juillet!C27+Août!C27+Septembre!C27+Octobre!C27+Novembre!C27+Décembre!C27)</f>
        <v>0</v>
      </c>
      <c r="I20" s="119">
        <f>IF(B20="","",Janvier!D27+Février!D27+Mars!D27+Avril!D27+Mai!D27+Juin!D27+Juillet!D27+Août!D27+Septembre!D27+Octobre!D27+Novembre!D27+Décembre!D27)</f>
        <v>0</v>
      </c>
      <c r="J20" s="119">
        <f>IF(B20="","",Janvier!E27+Février!E27+Mars!E27+Avril!E27+Mai!E27+Juin!E27+Juillet!E27+Août!E27+Septembre!E27+Octobre!E27+Novembre!E27+Décembre!E27)</f>
        <v>0</v>
      </c>
      <c r="K20" s="59"/>
      <c r="L20" s="59"/>
      <c r="M20" s="59"/>
      <c r="N20" s="59"/>
      <c r="O20" s="53"/>
    </row>
    <row r="21" spans="1:15" ht="15.75" thickBot="1" x14ac:dyDescent="0.3"/>
    <row r="22" spans="1:15" ht="15.75" thickBot="1" x14ac:dyDescent="0.3">
      <c r="D22" s="91" t="s">
        <v>31</v>
      </c>
      <c r="E22" s="90" t="s">
        <v>45</v>
      </c>
    </row>
    <row r="23" spans="1:15" x14ac:dyDescent="0.25">
      <c r="C23" s="3"/>
      <c r="D23" s="98">
        <v>43101</v>
      </c>
      <c r="E23" s="94" t="s">
        <v>40</v>
      </c>
    </row>
    <row r="24" spans="1:15" x14ac:dyDescent="0.25">
      <c r="C24" s="3"/>
      <c r="D24" s="99">
        <v>43192</v>
      </c>
      <c r="E24" s="95" t="s">
        <v>32</v>
      </c>
    </row>
    <row r="25" spans="1:15" x14ac:dyDescent="0.25">
      <c r="C25" s="3"/>
      <c r="D25" s="100">
        <v>43209</v>
      </c>
      <c r="E25" s="96" t="s">
        <v>39</v>
      </c>
    </row>
    <row r="26" spans="1:15" x14ac:dyDescent="0.25">
      <c r="C26" s="3"/>
      <c r="D26" s="99">
        <v>43221</v>
      </c>
      <c r="E26" s="95" t="s">
        <v>41</v>
      </c>
    </row>
    <row r="27" spans="1:15" x14ac:dyDescent="0.25">
      <c r="C27" s="3"/>
      <c r="D27" s="100">
        <v>43228</v>
      </c>
      <c r="E27" s="96" t="s">
        <v>42</v>
      </c>
    </row>
    <row r="28" spans="1:15" x14ac:dyDescent="0.25">
      <c r="C28" s="3"/>
      <c r="D28" s="99">
        <v>43230</v>
      </c>
      <c r="E28" s="95" t="s">
        <v>33</v>
      </c>
    </row>
    <row r="29" spans="1:15" x14ac:dyDescent="0.25">
      <c r="C29" s="3"/>
      <c r="D29" s="100">
        <v>43241</v>
      </c>
      <c r="E29" s="96" t="s">
        <v>34</v>
      </c>
    </row>
    <row r="30" spans="1:15" x14ac:dyDescent="0.25">
      <c r="C30" s="3"/>
      <c r="D30" s="99">
        <v>43295</v>
      </c>
      <c r="E30" s="95" t="s">
        <v>35</v>
      </c>
      <c r="H30" s="2"/>
    </row>
    <row r="31" spans="1:15" x14ac:dyDescent="0.25">
      <c r="C31" s="3"/>
      <c r="D31" s="100">
        <v>43327</v>
      </c>
      <c r="E31" s="96" t="s">
        <v>36</v>
      </c>
    </row>
    <row r="32" spans="1:15" x14ac:dyDescent="0.25">
      <c r="C32" s="3"/>
      <c r="D32" s="99">
        <v>43405</v>
      </c>
      <c r="E32" s="95" t="s">
        <v>37</v>
      </c>
    </row>
    <row r="33" spans="3:5" x14ac:dyDescent="0.25">
      <c r="C33" s="3"/>
      <c r="D33" s="100">
        <v>43415</v>
      </c>
      <c r="E33" s="96" t="s">
        <v>38</v>
      </c>
    </row>
    <row r="34" spans="3:5" x14ac:dyDescent="0.25">
      <c r="C34" s="3"/>
      <c r="D34" s="99">
        <v>43459</v>
      </c>
      <c r="E34" s="95" t="s">
        <v>43</v>
      </c>
    </row>
    <row r="35" spans="3:5" ht="15.75" thickBot="1" x14ac:dyDescent="0.3">
      <c r="C35" s="3"/>
      <c r="D35" s="101">
        <v>43460</v>
      </c>
      <c r="E35" s="97" t="s">
        <v>44</v>
      </c>
    </row>
  </sheetData>
  <sheetProtection selectLockedCells="1" selectUnlockedCells="1"/>
  <mergeCells count="1">
    <mergeCell ref="H2:O2"/>
  </mergeCell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33"/>
  <sheetViews>
    <sheetView showGridLines="0" topLeftCell="A4" workbookViewId="0">
      <selection activeCell="N18" sqref="N18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</cols>
  <sheetData>
    <row r="1" spans="1:46" hidden="1" x14ac:dyDescent="0.25">
      <c r="A1" s="20">
        <f>Config!E6</f>
        <v>43101</v>
      </c>
    </row>
    <row r="2" spans="1:46" ht="15.75" hidden="1" thickBot="1" x14ac:dyDescent="0.3">
      <c r="A2" s="21">
        <f>Config!F6</f>
        <v>43131</v>
      </c>
    </row>
    <row r="3" spans="1:46" ht="73.5" hidden="1" customHeight="1" x14ac:dyDescent="0.25">
      <c r="F3" s="5">
        <f>A1</f>
        <v>43101</v>
      </c>
      <c r="G3" s="5">
        <f>F3+1</f>
        <v>43102</v>
      </c>
      <c r="H3" s="5">
        <f t="shared" ref="H3:AG3" si="0">G3+1</f>
        <v>43103</v>
      </c>
      <c r="I3" s="5">
        <f t="shared" si="0"/>
        <v>43104</v>
      </c>
      <c r="J3" s="5">
        <f t="shared" si="0"/>
        <v>43105</v>
      </c>
      <c r="K3" s="5">
        <f t="shared" si="0"/>
        <v>43106</v>
      </c>
      <c r="L3" s="5">
        <f t="shared" si="0"/>
        <v>43107</v>
      </c>
      <c r="M3" s="5">
        <f t="shared" si="0"/>
        <v>43108</v>
      </c>
      <c r="N3" s="5">
        <f t="shared" si="0"/>
        <v>43109</v>
      </c>
      <c r="O3" s="5">
        <f t="shared" si="0"/>
        <v>43110</v>
      </c>
      <c r="P3" s="5">
        <f t="shared" si="0"/>
        <v>43111</v>
      </c>
      <c r="Q3" s="5">
        <f t="shared" si="0"/>
        <v>43112</v>
      </c>
      <c r="R3" s="5">
        <f t="shared" si="0"/>
        <v>43113</v>
      </c>
      <c r="S3" s="5">
        <f t="shared" si="0"/>
        <v>43114</v>
      </c>
      <c r="T3" s="5">
        <f t="shared" si="0"/>
        <v>43115</v>
      </c>
      <c r="U3" s="5">
        <f t="shared" si="0"/>
        <v>43116</v>
      </c>
      <c r="V3" s="5">
        <f t="shared" si="0"/>
        <v>43117</v>
      </c>
      <c r="W3" s="5">
        <f t="shared" si="0"/>
        <v>43118</v>
      </c>
      <c r="X3" s="5">
        <f t="shared" si="0"/>
        <v>43119</v>
      </c>
      <c r="Y3" s="5">
        <f t="shared" si="0"/>
        <v>43120</v>
      </c>
      <c r="Z3" s="5">
        <f t="shared" si="0"/>
        <v>43121</v>
      </c>
      <c r="AA3" s="5">
        <f t="shared" si="0"/>
        <v>43122</v>
      </c>
      <c r="AB3" s="5">
        <f t="shared" si="0"/>
        <v>43123</v>
      </c>
      <c r="AC3" s="5">
        <f t="shared" si="0"/>
        <v>43124</v>
      </c>
      <c r="AD3" s="5">
        <f t="shared" si="0"/>
        <v>43125</v>
      </c>
      <c r="AE3" s="5">
        <f t="shared" si="0"/>
        <v>43126</v>
      </c>
      <c r="AF3" s="5">
        <f t="shared" si="0"/>
        <v>43127</v>
      </c>
      <c r="AG3" s="5">
        <f t="shared" si="0"/>
        <v>43128</v>
      </c>
      <c r="AH3" s="5">
        <f>IFERROR(IF(AG3+1&gt;A2,"",AG3+1),"")</f>
        <v>43129</v>
      </c>
      <c r="AI3" s="5">
        <f>IFERROR(IF(AH3+1&gt;A2,"",AH3+1),"")</f>
        <v>43130</v>
      </c>
      <c r="AJ3" s="5">
        <f>IFERROR(IF(AI3+1&gt;A2,"",AI3+1),"")</f>
        <v>43131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129" t="str">
        <f>TEXT(A1,"mmmmmmmmmmmmmm")</f>
        <v>janvier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</row>
    <row r="5" spans="1:46" x14ac:dyDescent="0.25"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</row>
    <row r="6" spans="1:46" x14ac:dyDescent="0.25">
      <c r="A6" s="4"/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</row>
    <row r="7" spans="1:46" x14ac:dyDescent="0.25">
      <c r="A7" s="4"/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129"/>
      <c r="AH7" s="129"/>
      <c r="AI7" s="129"/>
      <c r="AJ7" s="129"/>
    </row>
    <row r="8" spans="1:46" ht="15.75" thickBot="1" x14ac:dyDescent="0.3">
      <c r="A8" s="4"/>
      <c r="B8" s="4"/>
      <c r="C8" s="4"/>
      <c r="D8" s="4"/>
      <c r="E8" s="4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46" ht="15.75" thickBot="1" x14ac:dyDescent="0.3">
      <c r="A9" s="4"/>
      <c r="E9" s="41"/>
      <c r="F9" s="9">
        <f>DAY(F3)</f>
        <v>1</v>
      </c>
      <c r="G9" s="10">
        <f t="shared" ref="G9:AG9" si="1">DAY(G3)</f>
        <v>2</v>
      </c>
      <c r="H9" s="10">
        <f t="shared" si="1"/>
        <v>3</v>
      </c>
      <c r="I9" s="10">
        <f t="shared" si="1"/>
        <v>4</v>
      </c>
      <c r="J9" s="10">
        <f t="shared" si="1"/>
        <v>5</v>
      </c>
      <c r="K9" s="10">
        <f t="shared" si="1"/>
        <v>6</v>
      </c>
      <c r="L9" s="10">
        <f t="shared" si="1"/>
        <v>7</v>
      </c>
      <c r="M9" s="10">
        <f t="shared" si="1"/>
        <v>8</v>
      </c>
      <c r="N9" s="10">
        <f t="shared" si="1"/>
        <v>9</v>
      </c>
      <c r="O9" s="10">
        <f t="shared" si="1"/>
        <v>10</v>
      </c>
      <c r="P9" s="10">
        <f t="shared" si="1"/>
        <v>11</v>
      </c>
      <c r="Q9" s="10">
        <f t="shared" si="1"/>
        <v>12</v>
      </c>
      <c r="R9" s="10">
        <f t="shared" si="1"/>
        <v>13</v>
      </c>
      <c r="S9" s="10">
        <f t="shared" si="1"/>
        <v>14</v>
      </c>
      <c r="T9" s="10">
        <f t="shared" si="1"/>
        <v>15</v>
      </c>
      <c r="U9" s="10">
        <f t="shared" si="1"/>
        <v>16</v>
      </c>
      <c r="V9" s="10">
        <f t="shared" si="1"/>
        <v>17</v>
      </c>
      <c r="W9" s="10">
        <f t="shared" si="1"/>
        <v>18</v>
      </c>
      <c r="X9" s="10">
        <f t="shared" si="1"/>
        <v>19</v>
      </c>
      <c r="Y9" s="10">
        <f t="shared" si="1"/>
        <v>20</v>
      </c>
      <c r="Z9" s="10">
        <f t="shared" si="1"/>
        <v>21</v>
      </c>
      <c r="AA9" s="10">
        <f t="shared" si="1"/>
        <v>22</v>
      </c>
      <c r="AB9" s="10">
        <f t="shared" si="1"/>
        <v>23</v>
      </c>
      <c r="AC9" s="10">
        <f t="shared" si="1"/>
        <v>24</v>
      </c>
      <c r="AD9" s="10">
        <f t="shared" si="1"/>
        <v>25</v>
      </c>
      <c r="AE9" s="10">
        <f t="shared" si="1"/>
        <v>26</v>
      </c>
      <c r="AF9" s="10">
        <f t="shared" si="1"/>
        <v>27</v>
      </c>
      <c r="AG9" s="10">
        <f t="shared" si="1"/>
        <v>28</v>
      </c>
      <c r="AH9" s="10">
        <f>IFERROR(DAY(AH3),"")</f>
        <v>29</v>
      </c>
      <c r="AI9" s="10">
        <f t="shared" ref="AI9:AJ9" si="2">IFERROR(DAY(AI3),"")</f>
        <v>30</v>
      </c>
      <c r="AJ9" s="6">
        <f t="shared" si="2"/>
        <v>31</v>
      </c>
    </row>
    <row r="10" spans="1:46" ht="15.75" thickBot="1" x14ac:dyDescent="0.3">
      <c r="A10" s="3"/>
      <c r="B10" s="77" t="s">
        <v>0</v>
      </c>
      <c r="C10" s="102" t="s">
        <v>17</v>
      </c>
      <c r="D10" s="103" t="s">
        <v>19</v>
      </c>
      <c r="E10" s="104" t="s">
        <v>20</v>
      </c>
      <c r="F10" s="11">
        <f>IFERROR(WEEKDAY(F3),"")</f>
        <v>2</v>
      </c>
      <c r="G10" s="12">
        <f t="shared" ref="G10:AJ10" si="3">IFERROR(WEEKDAY(G3),"")</f>
        <v>3</v>
      </c>
      <c r="H10" s="12">
        <f t="shared" si="3"/>
        <v>4</v>
      </c>
      <c r="I10" s="12">
        <f t="shared" si="3"/>
        <v>5</v>
      </c>
      <c r="J10" s="12">
        <f t="shared" si="3"/>
        <v>6</v>
      </c>
      <c r="K10" s="12">
        <f t="shared" si="3"/>
        <v>7</v>
      </c>
      <c r="L10" s="12">
        <f t="shared" si="3"/>
        <v>1</v>
      </c>
      <c r="M10" s="12">
        <f t="shared" si="3"/>
        <v>2</v>
      </c>
      <c r="N10" s="12">
        <f t="shared" si="3"/>
        <v>3</v>
      </c>
      <c r="O10" s="12">
        <f t="shared" si="3"/>
        <v>4</v>
      </c>
      <c r="P10" s="12">
        <f t="shared" si="3"/>
        <v>5</v>
      </c>
      <c r="Q10" s="12">
        <f t="shared" si="3"/>
        <v>6</v>
      </c>
      <c r="R10" s="12">
        <f t="shared" si="3"/>
        <v>7</v>
      </c>
      <c r="S10" s="12">
        <f t="shared" si="3"/>
        <v>1</v>
      </c>
      <c r="T10" s="12">
        <f t="shared" si="3"/>
        <v>2</v>
      </c>
      <c r="U10" s="12">
        <f t="shared" si="3"/>
        <v>3</v>
      </c>
      <c r="V10" s="12">
        <f t="shared" si="3"/>
        <v>4</v>
      </c>
      <c r="W10" s="8">
        <f t="shared" si="3"/>
        <v>5</v>
      </c>
      <c r="X10" s="12">
        <f t="shared" si="3"/>
        <v>6</v>
      </c>
      <c r="Y10" s="12">
        <f t="shared" si="3"/>
        <v>7</v>
      </c>
      <c r="Z10" s="12">
        <f t="shared" si="3"/>
        <v>1</v>
      </c>
      <c r="AA10" s="12">
        <f t="shared" si="3"/>
        <v>2</v>
      </c>
      <c r="AB10" s="12">
        <f t="shared" si="3"/>
        <v>3</v>
      </c>
      <c r="AC10" s="12">
        <f t="shared" si="3"/>
        <v>4</v>
      </c>
      <c r="AD10" s="12">
        <f t="shared" si="3"/>
        <v>5</v>
      </c>
      <c r="AE10" s="12">
        <f t="shared" si="3"/>
        <v>6</v>
      </c>
      <c r="AF10" s="12">
        <f t="shared" si="3"/>
        <v>7</v>
      </c>
      <c r="AG10" s="12">
        <f t="shared" si="3"/>
        <v>1</v>
      </c>
      <c r="AH10" s="12">
        <f t="shared" si="3"/>
        <v>2</v>
      </c>
      <c r="AI10" s="12">
        <f t="shared" si="3"/>
        <v>3</v>
      </c>
      <c r="AJ10" s="8">
        <f t="shared" si="3"/>
        <v>4</v>
      </c>
      <c r="AK10" s="43"/>
    </row>
    <row r="11" spans="1:46" x14ac:dyDescent="0.25">
      <c r="A11" s="3"/>
      <c r="B11" s="74" t="str">
        <f>IF(Config!B4&lt;&gt;"",Config!B4,"")</f>
        <v>Employé 1</v>
      </c>
      <c r="C11" s="35">
        <f t="shared" ref="C11:C27" si="4">IF(B11="","",COUNTIF(F11:AJ11,"MA"))</f>
        <v>0</v>
      </c>
      <c r="D11" s="31">
        <f>IF(B11="","",COUNTIF(F11:AJ11,"CP"))</f>
        <v>0</v>
      </c>
      <c r="E11" s="32">
        <f>IF(B11="","",COUNTIF(F11:AJ11,"RC"))</f>
        <v>0</v>
      </c>
      <c r="F11" s="78"/>
      <c r="G11" s="79"/>
      <c r="H11" s="79"/>
      <c r="I11" s="80"/>
      <c r="J11" s="79"/>
      <c r="K11" s="79"/>
      <c r="L11" s="79"/>
      <c r="M11" s="80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81"/>
    </row>
    <row r="12" spans="1:46" x14ac:dyDescent="0.25">
      <c r="A12" s="3"/>
      <c r="B12" s="75" t="str">
        <f>IF(Config!B5&lt;&gt;"",Config!B5,"")</f>
        <v>Employé 2</v>
      </c>
      <c r="C12" s="35">
        <f t="shared" si="4"/>
        <v>0</v>
      </c>
      <c r="D12" s="37">
        <f t="shared" ref="D12:D27" si="5">IF(B12="","",COUNTIF(F12:AJ12,"CP"))</f>
        <v>0</v>
      </c>
      <c r="E12" s="38">
        <f t="shared" ref="E12:E27" si="6">IF(B12="","",COUNTIF(F12:AJ12,"RC"))</f>
        <v>0</v>
      </c>
      <c r="F12" s="82"/>
      <c r="G12" s="83"/>
      <c r="H12" s="83"/>
      <c r="I12" s="84"/>
      <c r="J12" s="83"/>
      <c r="K12" s="83"/>
      <c r="L12" s="83"/>
      <c r="M12" s="84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5"/>
    </row>
    <row r="13" spans="1:46" x14ac:dyDescent="0.25">
      <c r="A13" s="3"/>
      <c r="B13" s="75" t="str">
        <f>IF(Config!B6&lt;&gt;"",Config!B6,"")</f>
        <v>Employé 3</v>
      </c>
      <c r="C13" s="35">
        <f t="shared" si="4"/>
        <v>0</v>
      </c>
      <c r="D13" s="37">
        <f t="shared" si="5"/>
        <v>0</v>
      </c>
      <c r="E13" s="38">
        <f t="shared" si="6"/>
        <v>0</v>
      </c>
      <c r="F13" s="82"/>
      <c r="G13" s="83"/>
      <c r="H13" s="83"/>
      <c r="I13" s="84"/>
      <c r="J13" s="83"/>
      <c r="K13" s="83"/>
      <c r="L13" s="83"/>
      <c r="M13" s="84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5"/>
    </row>
    <row r="14" spans="1:46" x14ac:dyDescent="0.25">
      <c r="A14" s="3"/>
      <c r="B14" s="75" t="str">
        <f>IF(Config!B7&lt;&gt;"",Config!B7,"")</f>
        <v>Employé 4</v>
      </c>
      <c r="C14" s="35">
        <f t="shared" si="4"/>
        <v>0</v>
      </c>
      <c r="D14" s="37">
        <f t="shared" si="5"/>
        <v>0</v>
      </c>
      <c r="E14" s="38">
        <f t="shared" si="6"/>
        <v>0</v>
      </c>
      <c r="F14" s="82"/>
      <c r="G14" s="83"/>
      <c r="H14" s="83"/>
      <c r="I14" s="84"/>
      <c r="J14" s="83"/>
      <c r="K14" s="83"/>
      <c r="L14" s="83"/>
      <c r="M14" s="84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5"/>
    </row>
    <row r="15" spans="1:46" x14ac:dyDescent="0.25">
      <c r="A15" s="3"/>
      <c r="B15" s="75" t="str">
        <f>IF(Config!B8&lt;&gt;"",Config!B8,"")</f>
        <v>Employé 5</v>
      </c>
      <c r="C15" s="35">
        <f t="shared" si="4"/>
        <v>0</v>
      </c>
      <c r="D15" s="37">
        <f t="shared" si="5"/>
        <v>0</v>
      </c>
      <c r="E15" s="38">
        <f t="shared" si="6"/>
        <v>0</v>
      </c>
      <c r="F15" s="82"/>
      <c r="G15" s="83"/>
      <c r="H15" s="83"/>
      <c r="I15" s="84"/>
      <c r="J15" s="83"/>
      <c r="K15" s="83"/>
      <c r="L15" s="83"/>
      <c r="M15" s="84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5"/>
    </row>
    <row r="16" spans="1:46" x14ac:dyDescent="0.25">
      <c r="A16" s="3"/>
      <c r="B16" s="75" t="str">
        <f>IF(Config!B9&lt;&gt;"",Config!B9,"")</f>
        <v>Employé 6</v>
      </c>
      <c r="C16" s="35">
        <f t="shared" si="4"/>
        <v>0</v>
      </c>
      <c r="D16" s="37">
        <f t="shared" si="5"/>
        <v>0</v>
      </c>
      <c r="E16" s="38">
        <f t="shared" si="6"/>
        <v>0</v>
      </c>
      <c r="F16" s="82"/>
      <c r="G16" s="83"/>
      <c r="H16" s="83"/>
      <c r="I16" s="84"/>
      <c r="J16" s="83"/>
      <c r="K16" s="83"/>
      <c r="L16" s="83"/>
      <c r="M16" s="84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5"/>
    </row>
    <row r="17" spans="1:36" hidden="1" x14ac:dyDescent="0.25">
      <c r="A17" s="3"/>
      <c r="B17" s="75" t="str">
        <f>IF(Config!B10&lt;&gt;"",Config!B10,"")</f>
        <v>Employé 7</v>
      </c>
      <c r="C17" s="35">
        <f t="shared" si="4"/>
        <v>0</v>
      </c>
      <c r="D17" s="37">
        <f t="shared" si="5"/>
        <v>0</v>
      </c>
      <c r="E17" s="38">
        <f t="shared" si="6"/>
        <v>0</v>
      </c>
      <c r="F17" s="82"/>
      <c r="G17" s="83"/>
      <c r="H17" s="83"/>
      <c r="I17" s="84"/>
      <c r="J17" s="83"/>
      <c r="K17" s="83"/>
      <c r="L17" s="83"/>
      <c r="M17" s="84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5"/>
    </row>
    <row r="18" spans="1:36" x14ac:dyDescent="0.25">
      <c r="A18" s="3"/>
      <c r="B18" s="75" t="str">
        <f>IF(Config!B11&lt;&gt;"",Config!B11,"")</f>
        <v>Employé 8</v>
      </c>
      <c r="C18" s="35">
        <f t="shared" si="4"/>
        <v>0</v>
      </c>
      <c r="D18" s="37">
        <f t="shared" si="5"/>
        <v>0</v>
      </c>
      <c r="E18" s="38">
        <f t="shared" si="6"/>
        <v>0</v>
      </c>
      <c r="F18" s="82"/>
      <c r="G18" s="83"/>
      <c r="H18" s="83"/>
      <c r="I18" s="84"/>
      <c r="J18" s="83"/>
      <c r="K18" s="83"/>
      <c r="L18" s="83"/>
      <c r="M18" s="84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5"/>
    </row>
    <row r="19" spans="1:36" x14ac:dyDescent="0.25">
      <c r="A19" s="3"/>
      <c r="B19" s="75" t="str">
        <f>IF(Config!B12&lt;&gt;"",Config!B12,"")</f>
        <v>Employé 9</v>
      </c>
      <c r="C19" s="35">
        <f t="shared" si="4"/>
        <v>0</v>
      </c>
      <c r="D19" s="37">
        <f t="shared" si="5"/>
        <v>0</v>
      </c>
      <c r="E19" s="38">
        <f t="shared" si="6"/>
        <v>0</v>
      </c>
      <c r="F19" s="82"/>
      <c r="G19" s="83"/>
      <c r="H19" s="83"/>
      <c r="I19" s="84"/>
      <c r="J19" s="83"/>
      <c r="K19" s="83"/>
      <c r="L19" s="83"/>
      <c r="M19" s="84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5"/>
    </row>
    <row r="20" spans="1:36" x14ac:dyDescent="0.25">
      <c r="A20" s="3"/>
      <c r="B20" s="75" t="str">
        <f>IF(Config!B13&lt;&gt;"",Config!B13,"")</f>
        <v>Employé 10</v>
      </c>
      <c r="C20" s="35">
        <f>IF(B20="","",COUNTIF(F20:AJ20,"MA"))</f>
        <v>0</v>
      </c>
      <c r="D20" s="37">
        <f t="shared" si="5"/>
        <v>0</v>
      </c>
      <c r="E20" s="38">
        <f t="shared" si="6"/>
        <v>0</v>
      </c>
      <c r="F20" s="82"/>
      <c r="G20" s="83"/>
      <c r="H20" s="83"/>
      <c r="I20" s="84"/>
      <c r="J20" s="83"/>
      <c r="K20" s="83"/>
      <c r="L20" s="83"/>
      <c r="M20" s="84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5"/>
    </row>
    <row r="21" spans="1:36" x14ac:dyDescent="0.25">
      <c r="A21" s="3"/>
      <c r="B21" s="75" t="str">
        <f>IF(Config!B14&lt;&gt;"",Config!B14,"")</f>
        <v>Employé 11</v>
      </c>
      <c r="C21" s="35">
        <f t="shared" si="4"/>
        <v>0</v>
      </c>
      <c r="D21" s="37">
        <f t="shared" si="5"/>
        <v>0</v>
      </c>
      <c r="E21" s="38">
        <f t="shared" si="6"/>
        <v>0</v>
      </c>
      <c r="F21" s="82"/>
      <c r="G21" s="83"/>
      <c r="H21" s="83"/>
      <c r="I21" s="84"/>
      <c r="J21" s="83"/>
      <c r="K21" s="83"/>
      <c r="L21" s="83"/>
      <c r="M21" s="84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5"/>
    </row>
    <row r="22" spans="1:36" x14ac:dyDescent="0.25">
      <c r="A22" s="3"/>
      <c r="B22" s="75" t="str">
        <f>IF(Config!B15&lt;&gt;"",Config!B15,"")</f>
        <v>Employé 12</v>
      </c>
      <c r="C22" s="35">
        <f t="shared" si="4"/>
        <v>0</v>
      </c>
      <c r="D22" s="37">
        <f t="shared" si="5"/>
        <v>0</v>
      </c>
      <c r="E22" s="38">
        <f t="shared" si="6"/>
        <v>0</v>
      </c>
      <c r="F22" s="82"/>
      <c r="G22" s="83"/>
      <c r="H22" s="83"/>
      <c r="I22" s="84"/>
      <c r="J22" s="83"/>
      <c r="K22" s="83"/>
      <c r="L22" s="83"/>
      <c r="M22" s="84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5"/>
    </row>
    <row r="23" spans="1:36" x14ac:dyDescent="0.25">
      <c r="A23" s="3"/>
      <c r="B23" s="75" t="str">
        <f>IF(Config!B16&lt;&gt;"",Config!B16,"")</f>
        <v>Employé 13</v>
      </c>
      <c r="C23" s="35">
        <f t="shared" si="4"/>
        <v>0</v>
      </c>
      <c r="D23" s="33">
        <f t="shared" si="5"/>
        <v>0</v>
      </c>
      <c r="E23" s="34">
        <f t="shared" si="6"/>
        <v>0</v>
      </c>
      <c r="F23" s="82"/>
      <c r="G23" s="83"/>
      <c r="H23" s="83"/>
      <c r="I23" s="84"/>
      <c r="J23" s="83"/>
      <c r="K23" s="83"/>
      <c r="L23" s="83"/>
      <c r="M23" s="84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5"/>
    </row>
    <row r="24" spans="1:36" x14ac:dyDescent="0.25">
      <c r="A24" s="3"/>
      <c r="B24" s="75" t="str">
        <f>IF(Config!B17&lt;&gt;"",Config!B17,"")</f>
        <v>Employé 14</v>
      </c>
      <c r="C24" s="35">
        <f t="shared" si="4"/>
        <v>0</v>
      </c>
      <c r="D24" s="37">
        <f t="shared" si="5"/>
        <v>0</v>
      </c>
      <c r="E24" s="38">
        <f t="shared" si="6"/>
        <v>0</v>
      </c>
      <c r="F24" s="82"/>
      <c r="G24" s="83"/>
      <c r="H24" s="83"/>
      <c r="I24" s="84"/>
      <c r="J24" s="83"/>
      <c r="K24" s="83"/>
      <c r="L24" s="83"/>
      <c r="M24" s="84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5"/>
    </row>
    <row r="25" spans="1:36" x14ac:dyDescent="0.25">
      <c r="A25" s="3"/>
      <c r="B25" s="75" t="str">
        <f>IF(Config!B18&lt;&gt;"",Config!B18,"")</f>
        <v>Employé 15</v>
      </c>
      <c r="C25" s="35">
        <f t="shared" si="4"/>
        <v>0</v>
      </c>
      <c r="D25" s="37">
        <f t="shared" si="5"/>
        <v>0</v>
      </c>
      <c r="E25" s="38">
        <f t="shared" si="6"/>
        <v>0</v>
      </c>
      <c r="F25" s="82"/>
      <c r="G25" s="83"/>
      <c r="H25" s="83"/>
      <c r="I25" s="84"/>
      <c r="J25" s="83"/>
      <c r="K25" s="83"/>
      <c r="L25" s="83"/>
      <c r="M25" s="84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5"/>
    </row>
    <row r="26" spans="1:36" x14ac:dyDescent="0.25">
      <c r="A26" s="3"/>
      <c r="B26" s="75" t="str">
        <f>IF(Config!B19&lt;&gt;"",Config!B19,"")</f>
        <v>Employé 16</v>
      </c>
      <c r="C26" s="35">
        <f t="shared" si="4"/>
        <v>0</v>
      </c>
      <c r="D26" s="37">
        <f t="shared" si="5"/>
        <v>0</v>
      </c>
      <c r="E26" s="38">
        <f t="shared" si="6"/>
        <v>0</v>
      </c>
      <c r="F26" s="82"/>
      <c r="G26" s="83"/>
      <c r="H26" s="83"/>
      <c r="I26" s="84"/>
      <c r="J26" s="83"/>
      <c r="K26" s="83"/>
      <c r="L26" s="83"/>
      <c r="M26" s="84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5"/>
    </row>
    <row r="27" spans="1:36" ht="15.75" thickBot="1" x14ac:dyDescent="0.3">
      <c r="A27" s="3"/>
      <c r="B27" s="76" t="str">
        <f>IF(Config!B20&lt;&gt;"",Config!B20,"")</f>
        <v>Employé 17</v>
      </c>
      <c r="C27" s="35">
        <f t="shared" si="4"/>
        <v>0</v>
      </c>
      <c r="D27" s="39">
        <f t="shared" si="5"/>
        <v>0</v>
      </c>
      <c r="E27" s="40">
        <f t="shared" si="6"/>
        <v>0</v>
      </c>
      <c r="F27" s="86"/>
      <c r="G27" s="87"/>
      <c r="H27" s="87"/>
      <c r="I27" s="88"/>
      <c r="J27" s="87"/>
      <c r="K27" s="87"/>
      <c r="L27" s="87"/>
      <c r="M27" s="88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9"/>
    </row>
    <row r="28" spans="1:36" x14ac:dyDescent="0.25">
      <c r="C28" s="36"/>
    </row>
    <row r="29" spans="1:36" x14ac:dyDescent="0.25">
      <c r="F29" s="14" t="s">
        <v>21</v>
      </c>
      <c r="G29" s="127" t="s">
        <v>19</v>
      </c>
      <c r="H29" s="127"/>
      <c r="I29" s="127"/>
      <c r="J29" s="127"/>
      <c r="L29" s="15" t="s">
        <v>20</v>
      </c>
      <c r="M29" s="128" t="s">
        <v>18</v>
      </c>
      <c r="N29" s="128"/>
      <c r="O29" s="128"/>
      <c r="P29" s="128"/>
      <c r="R29" s="13" t="s">
        <v>22</v>
      </c>
      <c r="S29" s="136" t="s">
        <v>17</v>
      </c>
      <c r="T29" s="136"/>
      <c r="U29" s="136"/>
      <c r="V29" s="136"/>
      <c r="X29" s="92"/>
      <c r="Y29" s="133" t="s">
        <v>46</v>
      </c>
      <c r="Z29" s="134"/>
      <c r="AA29" s="134"/>
      <c r="AB29" s="135"/>
    </row>
    <row r="31" spans="1:36" x14ac:dyDescent="0.25">
      <c r="F31" s="19" t="s">
        <v>29</v>
      </c>
      <c r="G31" s="125" t="s">
        <v>30</v>
      </c>
      <c r="H31" s="125"/>
      <c r="I31" s="125"/>
      <c r="J31" s="125"/>
      <c r="L31" s="17" t="s">
        <v>26</v>
      </c>
      <c r="M31" s="138" t="s">
        <v>25</v>
      </c>
      <c r="N31" s="138"/>
      <c r="O31" s="138"/>
      <c r="P31" s="138"/>
      <c r="R31" s="16" t="s">
        <v>23</v>
      </c>
      <c r="S31" s="137" t="s">
        <v>24</v>
      </c>
      <c r="T31" s="137"/>
      <c r="U31" s="137"/>
      <c r="V31" s="137"/>
      <c r="X31" s="93"/>
      <c r="Y31" s="130" t="s">
        <v>45</v>
      </c>
      <c r="Z31" s="131"/>
      <c r="AA31" s="131"/>
      <c r="AB31" s="132"/>
    </row>
    <row r="33" spans="6:16" x14ac:dyDescent="0.25">
      <c r="F33" s="106" t="s">
        <v>48</v>
      </c>
      <c r="G33" s="126" t="s">
        <v>47</v>
      </c>
      <c r="H33" s="126"/>
      <c r="I33" s="126"/>
      <c r="J33" s="126"/>
      <c r="L33" s="18" t="s">
        <v>28</v>
      </c>
      <c r="M33" s="124" t="s">
        <v>27</v>
      </c>
      <c r="N33" s="124"/>
      <c r="O33" s="124"/>
      <c r="P33" s="124"/>
    </row>
  </sheetData>
  <sheetProtection password="CE89" sheet="1" objects="1" scenarios="1" selectLockedCells="1"/>
  <mergeCells count="11">
    <mergeCell ref="B4:AJ7"/>
    <mergeCell ref="Y31:AB31"/>
    <mergeCell ref="Y29:AB29"/>
    <mergeCell ref="S29:V29"/>
    <mergeCell ref="S31:V31"/>
    <mergeCell ref="M31:P31"/>
    <mergeCell ref="M33:P33"/>
    <mergeCell ref="G31:J31"/>
    <mergeCell ref="G33:J33"/>
    <mergeCell ref="G29:J29"/>
    <mergeCell ref="M29:P29"/>
  </mergeCells>
  <conditionalFormatting sqref="F10:AJ10">
    <cfRule type="expression" dxfId="155" priority="15">
      <formula>OR(F$10=1,F$10=7)</formula>
    </cfRule>
  </conditionalFormatting>
  <conditionalFormatting sqref="F11:AJ27">
    <cfRule type="cellIs" dxfId="154" priority="2" operator="equal">
      <formula>"CV"</formula>
    </cfRule>
    <cfRule type="cellIs" dxfId="153" priority="4" operator="equal">
      <formula>"ND"</formula>
    </cfRule>
    <cfRule type="cellIs" dxfId="152" priority="6" operator="equal">
      <formula>"CPA"</formula>
    </cfRule>
    <cfRule type="cellIs" dxfId="151" priority="7" operator="equal">
      <formula>"MA"</formula>
    </cfRule>
    <cfRule type="cellIs" dxfId="150" priority="8" operator="equal">
      <formula>"DR"</formula>
    </cfRule>
    <cfRule type="cellIs" dxfId="149" priority="9" operator="equal">
      <formula>"RC"</formula>
    </cfRule>
    <cfRule type="cellIs" dxfId="148" priority="11" operator="equal">
      <formula>"NC"</formula>
    </cfRule>
    <cfRule type="cellIs" dxfId="147" priority="12" operator="equal">
      <formula>"CP"</formula>
    </cfRule>
    <cfRule type="expression" dxfId="146" priority="13">
      <formula>OR(F$10=1,F$10=7)</formula>
    </cfRule>
    <cfRule type="cellIs" dxfId="145" priority="14" operator="equal">
      <formula>"R"</formula>
    </cfRule>
  </conditionalFormatting>
  <dataValidations count="1">
    <dataValidation type="list" allowBlank="1" showInputMessage="1" showErrorMessage="1" sqref="F11:AJ27">
      <formula1>"CP,ND,RC,NC,DR,MA,CV,CPA,R"</formula1>
    </dataValidation>
  </dataValidations>
  <pageMargins left="0.7" right="0.7" top="0.75" bottom="0.75" header="0.3" footer="0.3"/>
  <pageSetup paperSize="9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9D9346C-1538-4C31-B20A-1F5F9EA8CA70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containsText" priority="5" operator="containsText" id="{97AD65E5-5A87-4F79-9BBE-6EC4F672C0C2}">
            <xm:f>NOT(ISERROR(SEARCH("0",C11)))</xm:f>
            <xm:f>"0"</xm:f>
            <x14:dxf>
              <font>
                <color theme="0"/>
              </font>
            </x14:dxf>
          </x14:cfRule>
          <xm:sqref>C11:E27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33"/>
  <sheetViews>
    <sheetView showGridLines="0" topLeftCell="A4" workbookViewId="0">
      <selection activeCell="L22" sqref="L22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</cols>
  <sheetData>
    <row r="1" spans="1:46" hidden="1" x14ac:dyDescent="0.25">
      <c r="A1" s="20">
        <f>Config!E7</f>
        <v>43132</v>
      </c>
    </row>
    <row r="2" spans="1:46" ht="15.75" hidden="1" thickBot="1" x14ac:dyDescent="0.3">
      <c r="A2" s="21">
        <f>Config!F7</f>
        <v>43159</v>
      </c>
    </row>
    <row r="3" spans="1:46" ht="73.5" hidden="1" customHeight="1" x14ac:dyDescent="0.25">
      <c r="F3" s="5">
        <f>A1</f>
        <v>43132</v>
      </c>
      <c r="G3" s="5">
        <f>F3+1</f>
        <v>43133</v>
      </c>
      <c r="H3" s="5">
        <f t="shared" ref="H3:AG3" si="0">G3+1</f>
        <v>43134</v>
      </c>
      <c r="I3" s="5">
        <f t="shared" si="0"/>
        <v>43135</v>
      </c>
      <c r="J3" s="5">
        <f t="shared" si="0"/>
        <v>43136</v>
      </c>
      <c r="K3" s="5">
        <f t="shared" si="0"/>
        <v>43137</v>
      </c>
      <c r="L3" s="5">
        <f t="shared" si="0"/>
        <v>43138</v>
      </c>
      <c r="M3" s="5">
        <f t="shared" si="0"/>
        <v>43139</v>
      </c>
      <c r="N3" s="5">
        <f t="shared" si="0"/>
        <v>43140</v>
      </c>
      <c r="O3" s="5">
        <f t="shared" si="0"/>
        <v>43141</v>
      </c>
      <c r="P3" s="5">
        <f t="shared" si="0"/>
        <v>43142</v>
      </c>
      <c r="Q3" s="5">
        <f t="shared" si="0"/>
        <v>43143</v>
      </c>
      <c r="R3" s="5">
        <f t="shared" si="0"/>
        <v>43144</v>
      </c>
      <c r="S3" s="5">
        <f t="shared" si="0"/>
        <v>43145</v>
      </c>
      <c r="T3" s="5">
        <f t="shared" si="0"/>
        <v>43146</v>
      </c>
      <c r="U3" s="5">
        <f t="shared" si="0"/>
        <v>43147</v>
      </c>
      <c r="V3" s="5">
        <f t="shared" si="0"/>
        <v>43148</v>
      </c>
      <c r="W3" s="5">
        <f t="shared" si="0"/>
        <v>43149</v>
      </c>
      <c r="X3" s="5">
        <f t="shared" si="0"/>
        <v>43150</v>
      </c>
      <c r="Y3" s="5">
        <f t="shared" si="0"/>
        <v>43151</v>
      </c>
      <c r="Z3" s="5">
        <f t="shared" si="0"/>
        <v>43152</v>
      </c>
      <c r="AA3" s="5">
        <f t="shared" si="0"/>
        <v>43153</v>
      </c>
      <c r="AB3" s="5">
        <f t="shared" si="0"/>
        <v>43154</v>
      </c>
      <c r="AC3" s="5">
        <f t="shared" si="0"/>
        <v>43155</v>
      </c>
      <c r="AD3" s="5">
        <f t="shared" si="0"/>
        <v>43156</v>
      </c>
      <c r="AE3" s="5">
        <f t="shared" si="0"/>
        <v>43157</v>
      </c>
      <c r="AF3" s="5">
        <f t="shared" si="0"/>
        <v>43158</v>
      </c>
      <c r="AG3" s="5">
        <f t="shared" si="0"/>
        <v>43159</v>
      </c>
      <c r="AH3" s="5" t="str">
        <f>IFERROR(IF(AG3+1&gt;A2,"",AG3+1),"")</f>
        <v/>
      </c>
      <c r="AI3" s="5" t="str">
        <f>IFERROR(IF(AH3+1&gt;A2,"",AH3+1),"")</f>
        <v/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129" t="str">
        <f>TEXT(A1,"mmmmmmmmmmmmmm")</f>
        <v>février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</row>
    <row r="5" spans="1:46" x14ac:dyDescent="0.25"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</row>
    <row r="6" spans="1:46" x14ac:dyDescent="0.25">
      <c r="A6" s="4"/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</row>
    <row r="7" spans="1:46" x14ac:dyDescent="0.25">
      <c r="A7" s="4"/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129"/>
      <c r="AH7" s="129"/>
      <c r="AI7" s="129"/>
      <c r="AJ7" s="129"/>
    </row>
    <row r="8" spans="1:46" ht="15.75" thickBot="1" x14ac:dyDescent="0.3">
      <c r="A8" s="4"/>
      <c r="B8" s="4"/>
      <c r="C8" s="4"/>
      <c r="D8" s="4"/>
      <c r="E8" s="4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46" ht="15.75" thickBot="1" x14ac:dyDescent="0.3">
      <c r="A9" s="4"/>
      <c r="E9" s="41"/>
      <c r="F9" s="9">
        <f>DAY(F3)</f>
        <v>1</v>
      </c>
      <c r="G9" s="10">
        <f t="shared" ref="G9:AG9" si="1">DAY(G3)</f>
        <v>2</v>
      </c>
      <c r="H9" s="10">
        <f t="shared" si="1"/>
        <v>3</v>
      </c>
      <c r="I9" s="10">
        <f t="shared" si="1"/>
        <v>4</v>
      </c>
      <c r="J9" s="10">
        <f t="shared" si="1"/>
        <v>5</v>
      </c>
      <c r="K9" s="10">
        <f t="shared" si="1"/>
        <v>6</v>
      </c>
      <c r="L9" s="10">
        <f t="shared" si="1"/>
        <v>7</v>
      </c>
      <c r="M9" s="10">
        <f t="shared" si="1"/>
        <v>8</v>
      </c>
      <c r="N9" s="10">
        <f t="shared" si="1"/>
        <v>9</v>
      </c>
      <c r="O9" s="10">
        <f t="shared" si="1"/>
        <v>10</v>
      </c>
      <c r="P9" s="10">
        <f t="shared" si="1"/>
        <v>11</v>
      </c>
      <c r="Q9" s="10">
        <f t="shared" si="1"/>
        <v>12</v>
      </c>
      <c r="R9" s="10">
        <f t="shared" si="1"/>
        <v>13</v>
      </c>
      <c r="S9" s="10">
        <f t="shared" si="1"/>
        <v>14</v>
      </c>
      <c r="T9" s="10">
        <f t="shared" si="1"/>
        <v>15</v>
      </c>
      <c r="U9" s="10">
        <f t="shared" si="1"/>
        <v>16</v>
      </c>
      <c r="V9" s="10">
        <f t="shared" si="1"/>
        <v>17</v>
      </c>
      <c r="W9" s="10">
        <f t="shared" si="1"/>
        <v>18</v>
      </c>
      <c r="X9" s="10">
        <f t="shared" si="1"/>
        <v>19</v>
      </c>
      <c r="Y9" s="10">
        <f t="shared" si="1"/>
        <v>20</v>
      </c>
      <c r="Z9" s="10">
        <f t="shared" si="1"/>
        <v>21</v>
      </c>
      <c r="AA9" s="10">
        <f t="shared" si="1"/>
        <v>22</v>
      </c>
      <c r="AB9" s="10">
        <f t="shared" si="1"/>
        <v>23</v>
      </c>
      <c r="AC9" s="10">
        <f t="shared" si="1"/>
        <v>24</v>
      </c>
      <c r="AD9" s="10">
        <f t="shared" si="1"/>
        <v>25</v>
      </c>
      <c r="AE9" s="10">
        <f t="shared" si="1"/>
        <v>26</v>
      </c>
      <c r="AF9" s="10">
        <f t="shared" si="1"/>
        <v>27</v>
      </c>
      <c r="AG9" s="10">
        <f t="shared" si="1"/>
        <v>28</v>
      </c>
      <c r="AH9" s="10" t="str">
        <f>IFERROR(DAY(AH3),"")</f>
        <v/>
      </c>
      <c r="AI9" s="10" t="str">
        <f t="shared" ref="AI9:AJ9" si="2">IFERROR(DAY(AI3),"")</f>
        <v/>
      </c>
      <c r="AJ9" s="6" t="str">
        <f t="shared" si="2"/>
        <v/>
      </c>
    </row>
    <row r="10" spans="1:46" ht="15.75" thickBot="1" x14ac:dyDescent="0.3">
      <c r="A10" s="3"/>
      <c r="B10" s="77" t="s">
        <v>0</v>
      </c>
      <c r="C10" s="102" t="s">
        <v>17</v>
      </c>
      <c r="D10" s="103" t="s">
        <v>19</v>
      </c>
      <c r="E10" s="104" t="s">
        <v>20</v>
      </c>
      <c r="F10" s="11">
        <f>IFERROR(WEEKDAY(F3),"")</f>
        <v>5</v>
      </c>
      <c r="G10" s="12">
        <f t="shared" ref="G10:AJ10" si="3">IFERROR(WEEKDAY(G3),"")</f>
        <v>6</v>
      </c>
      <c r="H10" s="12">
        <f t="shared" si="3"/>
        <v>7</v>
      </c>
      <c r="I10" s="12">
        <f t="shared" si="3"/>
        <v>1</v>
      </c>
      <c r="J10" s="12">
        <f t="shared" si="3"/>
        <v>2</v>
      </c>
      <c r="K10" s="12">
        <f t="shared" si="3"/>
        <v>3</v>
      </c>
      <c r="L10" s="12">
        <f t="shared" si="3"/>
        <v>4</v>
      </c>
      <c r="M10" s="12">
        <f t="shared" si="3"/>
        <v>5</v>
      </c>
      <c r="N10" s="12">
        <f t="shared" si="3"/>
        <v>6</v>
      </c>
      <c r="O10" s="12">
        <f t="shared" si="3"/>
        <v>7</v>
      </c>
      <c r="P10" s="12">
        <f t="shared" si="3"/>
        <v>1</v>
      </c>
      <c r="Q10" s="12">
        <f t="shared" si="3"/>
        <v>2</v>
      </c>
      <c r="R10" s="12">
        <f t="shared" si="3"/>
        <v>3</v>
      </c>
      <c r="S10" s="12">
        <f t="shared" si="3"/>
        <v>4</v>
      </c>
      <c r="T10" s="12">
        <f t="shared" si="3"/>
        <v>5</v>
      </c>
      <c r="U10" s="12">
        <f t="shared" si="3"/>
        <v>6</v>
      </c>
      <c r="V10" s="12">
        <f t="shared" si="3"/>
        <v>7</v>
      </c>
      <c r="W10" s="8">
        <f t="shared" si="3"/>
        <v>1</v>
      </c>
      <c r="X10" s="12">
        <f t="shared" si="3"/>
        <v>2</v>
      </c>
      <c r="Y10" s="12">
        <f t="shared" si="3"/>
        <v>3</v>
      </c>
      <c r="Z10" s="12">
        <f t="shared" si="3"/>
        <v>4</v>
      </c>
      <c r="AA10" s="12">
        <f t="shared" si="3"/>
        <v>5</v>
      </c>
      <c r="AB10" s="12">
        <f t="shared" si="3"/>
        <v>6</v>
      </c>
      <c r="AC10" s="12">
        <f t="shared" si="3"/>
        <v>7</v>
      </c>
      <c r="AD10" s="12">
        <f t="shared" si="3"/>
        <v>1</v>
      </c>
      <c r="AE10" s="12">
        <f t="shared" si="3"/>
        <v>2</v>
      </c>
      <c r="AF10" s="12">
        <f t="shared" si="3"/>
        <v>3</v>
      </c>
      <c r="AG10" s="12">
        <f t="shared" si="3"/>
        <v>4</v>
      </c>
      <c r="AH10" s="12" t="str">
        <f t="shared" si="3"/>
        <v/>
      </c>
      <c r="AI10" s="12" t="str">
        <f t="shared" si="3"/>
        <v/>
      </c>
      <c r="AJ10" s="8" t="str">
        <f t="shared" si="3"/>
        <v/>
      </c>
      <c r="AK10" s="43"/>
    </row>
    <row r="11" spans="1:46" x14ac:dyDescent="0.25">
      <c r="A11" s="3"/>
      <c r="B11" s="74" t="str">
        <f>IF(Config!B4&lt;&gt;"",Config!B4,"")</f>
        <v>Employé 1</v>
      </c>
      <c r="C11" s="35">
        <f t="shared" ref="C11:C27" si="4">IF(B11="","",COUNTIF(F11:AJ11,"MA"))</f>
        <v>0</v>
      </c>
      <c r="D11" s="31">
        <f>IF(B11="","",COUNTIF(F11:AJ11,"CP"))</f>
        <v>0</v>
      </c>
      <c r="E11" s="32">
        <f>IF(B11="","",COUNTIF(F11:AJ11,"RC"))</f>
        <v>0</v>
      </c>
      <c r="F11" s="78"/>
      <c r="G11" s="79"/>
      <c r="H11" s="79"/>
      <c r="I11" s="80"/>
      <c r="J11" s="79"/>
      <c r="K11" s="79"/>
      <c r="L11" s="79"/>
      <c r="M11" s="80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81"/>
    </row>
    <row r="12" spans="1:46" x14ac:dyDescent="0.25">
      <c r="A12" s="3"/>
      <c r="B12" s="75" t="str">
        <f>IF(Config!B5&lt;&gt;"",Config!B5,"")</f>
        <v>Employé 2</v>
      </c>
      <c r="C12" s="35">
        <f t="shared" si="4"/>
        <v>0</v>
      </c>
      <c r="D12" s="37">
        <f t="shared" ref="D12:D27" si="5">IF(B12="","",COUNTIF(F12:AJ12,"CP"))</f>
        <v>0</v>
      </c>
      <c r="E12" s="38">
        <f t="shared" ref="E12:E27" si="6">IF(B12="","",COUNTIF(F12:AJ12,"RC"))</f>
        <v>0</v>
      </c>
      <c r="F12" s="82"/>
      <c r="G12" s="83"/>
      <c r="H12" s="83"/>
      <c r="I12" s="84"/>
      <c r="J12" s="83"/>
      <c r="K12" s="83"/>
      <c r="L12" s="83"/>
      <c r="M12" s="84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5"/>
    </row>
    <row r="13" spans="1:46" x14ac:dyDescent="0.25">
      <c r="A13" s="3"/>
      <c r="B13" s="75" t="str">
        <f>IF(Config!B6&lt;&gt;"",Config!B6,"")</f>
        <v>Employé 3</v>
      </c>
      <c r="C13" s="35">
        <f t="shared" si="4"/>
        <v>0</v>
      </c>
      <c r="D13" s="37">
        <f t="shared" si="5"/>
        <v>0</v>
      </c>
      <c r="E13" s="38">
        <f t="shared" si="6"/>
        <v>0</v>
      </c>
      <c r="F13" s="82"/>
      <c r="G13" s="83"/>
      <c r="H13" s="83"/>
      <c r="I13" s="84"/>
      <c r="J13" s="83"/>
      <c r="K13" s="83"/>
      <c r="L13" s="83"/>
      <c r="M13" s="84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5"/>
    </row>
    <row r="14" spans="1:46" x14ac:dyDescent="0.25">
      <c r="A14" s="3"/>
      <c r="B14" s="75" t="str">
        <f>IF(Config!B7&lt;&gt;"",Config!B7,"")</f>
        <v>Employé 4</v>
      </c>
      <c r="C14" s="35">
        <f t="shared" si="4"/>
        <v>0</v>
      </c>
      <c r="D14" s="37">
        <f t="shared" si="5"/>
        <v>0</v>
      </c>
      <c r="E14" s="38">
        <f t="shared" si="6"/>
        <v>0</v>
      </c>
      <c r="F14" s="82"/>
      <c r="G14" s="83"/>
      <c r="H14" s="83"/>
      <c r="I14" s="84"/>
      <c r="J14" s="83"/>
      <c r="K14" s="83"/>
      <c r="L14" s="83"/>
      <c r="M14" s="84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5"/>
    </row>
    <row r="15" spans="1:46" x14ac:dyDescent="0.25">
      <c r="A15" s="3"/>
      <c r="B15" s="75" t="str">
        <f>IF(Config!B8&lt;&gt;"",Config!B8,"")</f>
        <v>Employé 5</v>
      </c>
      <c r="C15" s="35">
        <f t="shared" si="4"/>
        <v>0</v>
      </c>
      <c r="D15" s="37">
        <f t="shared" si="5"/>
        <v>0</v>
      </c>
      <c r="E15" s="38">
        <f t="shared" si="6"/>
        <v>0</v>
      </c>
      <c r="F15" s="82"/>
      <c r="G15" s="83"/>
      <c r="H15" s="83"/>
      <c r="I15" s="84"/>
      <c r="J15" s="83"/>
      <c r="K15" s="83"/>
      <c r="L15" s="83"/>
      <c r="M15" s="84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5"/>
    </row>
    <row r="16" spans="1:46" x14ac:dyDescent="0.25">
      <c r="A16" s="3"/>
      <c r="B16" s="75" t="str">
        <f>IF(Config!B9&lt;&gt;"",Config!B9,"")</f>
        <v>Employé 6</v>
      </c>
      <c r="C16" s="35">
        <f t="shared" si="4"/>
        <v>0</v>
      </c>
      <c r="D16" s="37">
        <f t="shared" si="5"/>
        <v>0</v>
      </c>
      <c r="E16" s="38">
        <f t="shared" si="6"/>
        <v>0</v>
      </c>
      <c r="F16" s="82"/>
      <c r="G16" s="83"/>
      <c r="H16" s="83"/>
      <c r="I16" s="84"/>
      <c r="J16" s="83"/>
      <c r="K16" s="83"/>
      <c r="L16" s="83"/>
      <c r="M16" s="84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5"/>
    </row>
    <row r="17" spans="1:36" x14ac:dyDescent="0.25">
      <c r="A17" s="3"/>
      <c r="B17" s="75" t="str">
        <f>IF(Config!B10&lt;&gt;"",Config!B10,"")</f>
        <v>Employé 7</v>
      </c>
      <c r="C17" s="35">
        <f t="shared" si="4"/>
        <v>0</v>
      </c>
      <c r="D17" s="37">
        <f t="shared" si="5"/>
        <v>0</v>
      </c>
      <c r="E17" s="38">
        <f t="shared" si="6"/>
        <v>0</v>
      </c>
      <c r="F17" s="82"/>
      <c r="G17" s="83"/>
      <c r="H17" s="83"/>
      <c r="I17" s="84"/>
      <c r="J17" s="83"/>
      <c r="K17" s="83"/>
      <c r="L17" s="83"/>
      <c r="M17" s="84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5"/>
    </row>
    <row r="18" spans="1:36" x14ac:dyDescent="0.25">
      <c r="A18" s="3"/>
      <c r="B18" s="75" t="str">
        <f>IF(Config!B11&lt;&gt;"",Config!B11,"")</f>
        <v>Employé 8</v>
      </c>
      <c r="C18" s="35">
        <f t="shared" si="4"/>
        <v>0</v>
      </c>
      <c r="D18" s="37">
        <f t="shared" si="5"/>
        <v>0</v>
      </c>
      <c r="E18" s="38">
        <f t="shared" si="6"/>
        <v>0</v>
      </c>
      <c r="F18" s="82"/>
      <c r="G18" s="83"/>
      <c r="H18" s="83"/>
      <c r="I18" s="84"/>
      <c r="J18" s="83"/>
      <c r="K18" s="83"/>
      <c r="L18" s="83"/>
      <c r="M18" s="84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5"/>
    </row>
    <row r="19" spans="1:36" x14ac:dyDescent="0.25">
      <c r="A19" s="3"/>
      <c r="B19" s="75" t="str">
        <f>IF(Config!B12&lt;&gt;"",Config!B12,"")</f>
        <v>Employé 9</v>
      </c>
      <c r="C19" s="35">
        <f t="shared" si="4"/>
        <v>0</v>
      </c>
      <c r="D19" s="37">
        <f t="shared" si="5"/>
        <v>0</v>
      </c>
      <c r="E19" s="38">
        <f t="shared" si="6"/>
        <v>0</v>
      </c>
      <c r="F19" s="82"/>
      <c r="G19" s="83"/>
      <c r="H19" s="83"/>
      <c r="I19" s="84"/>
      <c r="J19" s="83"/>
      <c r="K19" s="83"/>
      <c r="L19" s="83"/>
      <c r="M19" s="84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5"/>
    </row>
    <row r="20" spans="1:36" x14ac:dyDescent="0.25">
      <c r="A20" s="3"/>
      <c r="B20" s="75" t="str">
        <f>IF(Config!B13&lt;&gt;"",Config!B13,"")</f>
        <v>Employé 10</v>
      </c>
      <c r="C20" s="35">
        <f>IF(B20="","",COUNTIF(F20:AJ20,"MA"))</f>
        <v>0</v>
      </c>
      <c r="D20" s="37">
        <f t="shared" si="5"/>
        <v>0</v>
      </c>
      <c r="E20" s="38">
        <f t="shared" si="6"/>
        <v>0</v>
      </c>
      <c r="F20" s="82"/>
      <c r="G20" s="83"/>
      <c r="H20" s="83"/>
      <c r="I20" s="84"/>
      <c r="J20" s="83"/>
      <c r="K20" s="83"/>
      <c r="L20" s="83"/>
      <c r="M20" s="84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5"/>
    </row>
    <row r="21" spans="1:36" x14ac:dyDescent="0.25">
      <c r="A21" s="3"/>
      <c r="B21" s="75" t="str">
        <f>IF(Config!B14&lt;&gt;"",Config!B14,"")</f>
        <v>Employé 11</v>
      </c>
      <c r="C21" s="35">
        <f t="shared" si="4"/>
        <v>0</v>
      </c>
      <c r="D21" s="37">
        <f t="shared" si="5"/>
        <v>0</v>
      </c>
      <c r="E21" s="38">
        <f t="shared" si="6"/>
        <v>0</v>
      </c>
      <c r="F21" s="82"/>
      <c r="G21" s="83"/>
      <c r="H21" s="83"/>
      <c r="I21" s="84"/>
      <c r="J21" s="83"/>
      <c r="K21" s="83"/>
      <c r="L21" s="83"/>
      <c r="M21" s="84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5"/>
    </row>
    <row r="22" spans="1:36" x14ac:dyDescent="0.25">
      <c r="A22" s="3"/>
      <c r="B22" s="75" t="str">
        <f>IF(Config!B15&lt;&gt;"",Config!B15,"")</f>
        <v>Employé 12</v>
      </c>
      <c r="C22" s="35">
        <f t="shared" si="4"/>
        <v>0</v>
      </c>
      <c r="D22" s="37">
        <f t="shared" si="5"/>
        <v>0</v>
      </c>
      <c r="E22" s="38">
        <f t="shared" si="6"/>
        <v>0</v>
      </c>
      <c r="F22" s="82"/>
      <c r="G22" s="83"/>
      <c r="H22" s="83"/>
      <c r="I22" s="84"/>
      <c r="J22" s="83"/>
      <c r="K22" s="83"/>
      <c r="L22" s="83"/>
      <c r="M22" s="84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5"/>
    </row>
    <row r="23" spans="1:36" x14ac:dyDescent="0.25">
      <c r="A23" s="3"/>
      <c r="B23" s="75" t="str">
        <f>IF(Config!B16&lt;&gt;"",Config!B16,"")</f>
        <v>Employé 13</v>
      </c>
      <c r="C23" s="35">
        <f t="shared" si="4"/>
        <v>0</v>
      </c>
      <c r="D23" s="33">
        <f t="shared" si="5"/>
        <v>0</v>
      </c>
      <c r="E23" s="34">
        <f t="shared" si="6"/>
        <v>0</v>
      </c>
      <c r="F23" s="82"/>
      <c r="G23" s="83"/>
      <c r="H23" s="83"/>
      <c r="I23" s="84"/>
      <c r="J23" s="83"/>
      <c r="K23" s="83"/>
      <c r="L23" s="83"/>
      <c r="M23" s="84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5"/>
    </row>
    <row r="24" spans="1:36" x14ac:dyDescent="0.25">
      <c r="A24" s="3"/>
      <c r="B24" s="75" t="str">
        <f>IF(Config!B17&lt;&gt;"",Config!B17,"")</f>
        <v>Employé 14</v>
      </c>
      <c r="C24" s="35">
        <f t="shared" si="4"/>
        <v>0</v>
      </c>
      <c r="D24" s="37">
        <f t="shared" si="5"/>
        <v>0</v>
      </c>
      <c r="E24" s="38">
        <f t="shared" si="6"/>
        <v>0</v>
      </c>
      <c r="F24" s="82"/>
      <c r="G24" s="83"/>
      <c r="H24" s="83"/>
      <c r="I24" s="84"/>
      <c r="J24" s="83"/>
      <c r="K24" s="83"/>
      <c r="L24" s="83"/>
      <c r="M24" s="84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5"/>
    </row>
    <row r="25" spans="1:36" x14ac:dyDescent="0.25">
      <c r="A25" s="3"/>
      <c r="B25" s="75" t="str">
        <f>IF(Config!B18&lt;&gt;"",Config!B18,"")</f>
        <v>Employé 15</v>
      </c>
      <c r="C25" s="35">
        <f t="shared" si="4"/>
        <v>0</v>
      </c>
      <c r="D25" s="37">
        <f t="shared" si="5"/>
        <v>0</v>
      </c>
      <c r="E25" s="38">
        <f t="shared" si="6"/>
        <v>0</v>
      </c>
      <c r="F25" s="82"/>
      <c r="G25" s="83"/>
      <c r="H25" s="83"/>
      <c r="I25" s="84"/>
      <c r="J25" s="83"/>
      <c r="K25" s="83"/>
      <c r="L25" s="83"/>
      <c r="M25" s="84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5"/>
    </row>
    <row r="26" spans="1:36" x14ac:dyDescent="0.25">
      <c r="A26" s="3"/>
      <c r="B26" s="75" t="str">
        <f>IF(Config!B19&lt;&gt;"",Config!B19,"")</f>
        <v>Employé 16</v>
      </c>
      <c r="C26" s="35">
        <f t="shared" si="4"/>
        <v>0</v>
      </c>
      <c r="D26" s="37">
        <f t="shared" si="5"/>
        <v>0</v>
      </c>
      <c r="E26" s="38">
        <f t="shared" si="6"/>
        <v>0</v>
      </c>
      <c r="F26" s="82"/>
      <c r="G26" s="83"/>
      <c r="H26" s="83"/>
      <c r="I26" s="84"/>
      <c r="J26" s="83"/>
      <c r="K26" s="83"/>
      <c r="L26" s="83"/>
      <c r="M26" s="84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5"/>
    </row>
    <row r="27" spans="1:36" ht="15.75" thickBot="1" x14ac:dyDescent="0.3">
      <c r="A27" s="3"/>
      <c r="B27" s="76" t="str">
        <f>IF(Config!B20&lt;&gt;"",Config!B20,"")</f>
        <v>Employé 17</v>
      </c>
      <c r="C27" s="35">
        <f t="shared" si="4"/>
        <v>0</v>
      </c>
      <c r="D27" s="39">
        <f t="shared" si="5"/>
        <v>0</v>
      </c>
      <c r="E27" s="40">
        <f t="shared" si="6"/>
        <v>0</v>
      </c>
      <c r="F27" s="86"/>
      <c r="G27" s="87"/>
      <c r="H27" s="87"/>
      <c r="I27" s="88"/>
      <c r="J27" s="87"/>
      <c r="K27" s="87"/>
      <c r="L27" s="87"/>
      <c r="M27" s="88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9"/>
    </row>
    <row r="28" spans="1:36" x14ac:dyDescent="0.25">
      <c r="C28" s="36"/>
    </row>
    <row r="29" spans="1:36" x14ac:dyDescent="0.25">
      <c r="F29" s="14" t="s">
        <v>21</v>
      </c>
      <c r="G29" s="127" t="s">
        <v>19</v>
      </c>
      <c r="H29" s="127"/>
      <c r="I29" s="127"/>
      <c r="J29" s="127"/>
      <c r="L29" s="15" t="s">
        <v>20</v>
      </c>
      <c r="M29" s="128" t="s">
        <v>18</v>
      </c>
      <c r="N29" s="128"/>
      <c r="O29" s="128"/>
      <c r="P29" s="128"/>
      <c r="R29" s="13" t="s">
        <v>22</v>
      </c>
      <c r="S29" s="136" t="s">
        <v>17</v>
      </c>
      <c r="T29" s="136"/>
      <c r="U29" s="136"/>
      <c r="V29" s="136"/>
      <c r="X29" s="92"/>
      <c r="Y29" s="133" t="s">
        <v>46</v>
      </c>
      <c r="Z29" s="134"/>
      <c r="AA29" s="134"/>
      <c r="AB29" s="135"/>
    </row>
    <row r="31" spans="1:36" x14ac:dyDescent="0.25">
      <c r="F31" s="19" t="s">
        <v>29</v>
      </c>
      <c r="G31" s="125" t="s">
        <v>30</v>
      </c>
      <c r="H31" s="125"/>
      <c r="I31" s="125"/>
      <c r="J31" s="125"/>
      <c r="L31" s="17" t="s">
        <v>26</v>
      </c>
      <c r="M31" s="138" t="s">
        <v>25</v>
      </c>
      <c r="N31" s="138"/>
      <c r="O31" s="138"/>
      <c r="P31" s="138"/>
      <c r="R31" s="16" t="s">
        <v>23</v>
      </c>
      <c r="S31" s="137" t="s">
        <v>24</v>
      </c>
      <c r="T31" s="137"/>
      <c r="U31" s="137"/>
      <c r="V31" s="137"/>
      <c r="X31" s="93"/>
      <c r="Y31" s="130" t="s">
        <v>45</v>
      </c>
      <c r="Z31" s="131"/>
      <c r="AA31" s="131"/>
      <c r="AB31" s="132"/>
    </row>
    <row r="33" spans="6:16" x14ac:dyDescent="0.25">
      <c r="F33" s="106" t="s">
        <v>48</v>
      </c>
      <c r="G33" s="126" t="s">
        <v>47</v>
      </c>
      <c r="H33" s="126"/>
      <c r="I33" s="126"/>
      <c r="J33" s="126"/>
      <c r="L33" s="18" t="s">
        <v>28</v>
      </c>
      <c r="M33" s="124" t="s">
        <v>27</v>
      </c>
      <c r="N33" s="124"/>
      <c r="O33" s="124"/>
      <c r="P33" s="124"/>
    </row>
  </sheetData>
  <sheetProtection password="CE89" sheet="1" objects="1" scenarios="1" selectLockedCells="1"/>
  <mergeCells count="11">
    <mergeCell ref="G33:J33"/>
    <mergeCell ref="M33:P33"/>
    <mergeCell ref="B4:AJ7"/>
    <mergeCell ref="G29:J29"/>
    <mergeCell ref="M29:P29"/>
    <mergeCell ref="S29:V29"/>
    <mergeCell ref="Y29:AB29"/>
    <mergeCell ref="G31:J31"/>
    <mergeCell ref="M31:P31"/>
    <mergeCell ref="S31:V31"/>
    <mergeCell ref="Y31:AB31"/>
  </mergeCells>
  <conditionalFormatting sqref="F10:AJ10">
    <cfRule type="expression" dxfId="142" priority="13">
      <formula>OR(F$10=1,F$10=7)</formula>
    </cfRule>
  </conditionalFormatting>
  <conditionalFormatting sqref="F11:AJ27">
    <cfRule type="cellIs" dxfId="141" priority="2" operator="equal">
      <formula>"CV"</formula>
    </cfRule>
    <cfRule type="cellIs" dxfId="140" priority="3" operator="equal">
      <formula>"ND"</formula>
    </cfRule>
    <cfRule type="cellIs" dxfId="139" priority="5" operator="equal">
      <formula>"CPA"</formula>
    </cfRule>
    <cfRule type="cellIs" dxfId="138" priority="6" operator="equal">
      <formula>"MA"</formula>
    </cfRule>
    <cfRule type="cellIs" dxfId="137" priority="7" operator="equal">
      <formula>"DR"</formula>
    </cfRule>
    <cfRule type="cellIs" dxfId="136" priority="8" operator="equal">
      <formula>"RC"</formula>
    </cfRule>
    <cfRule type="cellIs" dxfId="135" priority="9" operator="equal">
      <formula>"NC"</formula>
    </cfRule>
    <cfRule type="cellIs" dxfId="134" priority="10" operator="equal">
      <formula>"CP"</formula>
    </cfRule>
    <cfRule type="expression" dxfId="133" priority="11">
      <formula>OR(F$10=1,F$10=7)</formula>
    </cfRule>
    <cfRule type="cellIs" dxfId="132" priority="12" operator="equal">
      <formula>"R"</formula>
    </cfRule>
  </conditionalFormatting>
  <dataValidations count="1">
    <dataValidation type="list" allowBlank="1" showInputMessage="1" showErrorMessage="1" sqref="F11:AJ27">
      <formula1>"CP,ND,RC,NC,DR,MA,CV,CPA,R"</formula1>
    </dataValidation>
  </dataValidations>
  <pageMargins left="0.7" right="0.7" top="0.75" bottom="0.75" header="0.3" footer="0.3"/>
  <pageSetup paperSize="9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E63E2958-E7A3-491C-85D2-641140FC055D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containsText" priority="4" operator="containsText" id="{4CFDF9D0-4530-42BF-A348-AAB906DC007F}">
            <xm:f>NOT(ISERROR(SEARCH("0",C11)))</xm:f>
            <xm:f>"0"</xm:f>
            <x14:dxf>
              <font>
                <color theme="0"/>
              </font>
            </x14:dxf>
          </x14:cfRule>
          <xm:sqref>C11:E27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33"/>
  <sheetViews>
    <sheetView showGridLines="0" topLeftCell="A4" workbookViewId="0">
      <selection activeCell="L16" sqref="L16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</cols>
  <sheetData>
    <row r="1" spans="1:46" hidden="1" x14ac:dyDescent="0.25">
      <c r="A1" s="20">
        <f>Config!E8</f>
        <v>43160</v>
      </c>
    </row>
    <row r="2" spans="1:46" ht="15.75" hidden="1" thickBot="1" x14ac:dyDescent="0.3">
      <c r="A2" s="21">
        <f>Config!F8</f>
        <v>43190</v>
      </c>
    </row>
    <row r="3" spans="1:46" ht="73.5" hidden="1" customHeight="1" x14ac:dyDescent="0.25">
      <c r="F3" s="5">
        <f>A1</f>
        <v>43160</v>
      </c>
      <c r="G3" s="5">
        <f>F3+1</f>
        <v>43161</v>
      </c>
      <c r="H3" s="5">
        <f t="shared" ref="H3:AG3" si="0">G3+1</f>
        <v>43162</v>
      </c>
      <c r="I3" s="5">
        <f t="shared" si="0"/>
        <v>43163</v>
      </c>
      <c r="J3" s="5">
        <f t="shared" si="0"/>
        <v>43164</v>
      </c>
      <c r="K3" s="5">
        <f t="shared" si="0"/>
        <v>43165</v>
      </c>
      <c r="L3" s="5">
        <f t="shared" si="0"/>
        <v>43166</v>
      </c>
      <c r="M3" s="5">
        <f t="shared" si="0"/>
        <v>43167</v>
      </c>
      <c r="N3" s="5">
        <f t="shared" si="0"/>
        <v>43168</v>
      </c>
      <c r="O3" s="5">
        <f t="shared" si="0"/>
        <v>43169</v>
      </c>
      <c r="P3" s="5">
        <f t="shared" si="0"/>
        <v>43170</v>
      </c>
      <c r="Q3" s="5">
        <f t="shared" si="0"/>
        <v>43171</v>
      </c>
      <c r="R3" s="5">
        <f t="shared" si="0"/>
        <v>43172</v>
      </c>
      <c r="S3" s="5">
        <f t="shared" si="0"/>
        <v>43173</v>
      </c>
      <c r="T3" s="5">
        <f t="shared" si="0"/>
        <v>43174</v>
      </c>
      <c r="U3" s="5">
        <f t="shared" si="0"/>
        <v>43175</v>
      </c>
      <c r="V3" s="5">
        <f t="shared" si="0"/>
        <v>43176</v>
      </c>
      <c r="W3" s="5">
        <f t="shared" si="0"/>
        <v>43177</v>
      </c>
      <c r="X3" s="5">
        <f t="shared" si="0"/>
        <v>43178</v>
      </c>
      <c r="Y3" s="5">
        <f t="shared" si="0"/>
        <v>43179</v>
      </c>
      <c r="Z3" s="5">
        <f t="shared" si="0"/>
        <v>43180</v>
      </c>
      <c r="AA3" s="5">
        <f t="shared" si="0"/>
        <v>43181</v>
      </c>
      <c r="AB3" s="5">
        <f t="shared" si="0"/>
        <v>43182</v>
      </c>
      <c r="AC3" s="5">
        <f t="shared" si="0"/>
        <v>43183</v>
      </c>
      <c r="AD3" s="5">
        <f t="shared" si="0"/>
        <v>43184</v>
      </c>
      <c r="AE3" s="5">
        <f t="shared" si="0"/>
        <v>43185</v>
      </c>
      <c r="AF3" s="5">
        <f t="shared" si="0"/>
        <v>43186</v>
      </c>
      <c r="AG3" s="5">
        <f t="shared" si="0"/>
        <v>43187</v>
      </c>
      <c r="AH3" s="5">
        <f>IFERROR(IF(AG3+1&gt;A2,"",AG3+1),"")</f>
        <v>43188</v>
      </c>
      <c r="AI3" s="5">
        <f>IFERROR(IF(AH3+1&gt;A2,"",AH3+1),"")</f>
        <v>43189</v>
      </c>
      <c r="AJ3" s="5">
        <f>IFERROR(IF(AI3+1&gt;A2,"",AI3+1),"")</f>
        <v>43190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129" t="str">
        <f>TEXT(A1,"mmmmmmmmmmmmmm")</f>
        <v>mars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</row>
    <row r="5" spans="1:46" x14ac:dyDescent="0.25"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</row>
    <row r="6" spans="1:46" x14ac:dyDescent="0.25">
      <c r="A6" s="4"/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</row>
    <row r="7" spans="1:46" x14ac:dyDescent="0.25">
      <c r="A7" s="4"/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129"/>
      <c r="AH7" s="129"/>
      <c r="AI7" s="129"/>
      <c r="AJ7" s="129"/>
    </row>
    <row r="8" spans="1:46" ht="15.75" thickBot="1" x14ac:dyDescent="0.3">
      <c r="A8" s="4"/>
      <c r="B8" s="4"/>
      <c r="C8" s="4"/>
      <c r="D8" s="4"/>
      <c r="E8" s="4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46" ht="15.75" thickBot="1" x14ac:dyDescent="0.3">
      <c r="A9" s="4"/>
      <c r="E9" s="41"/>
      <c r="F9" s="9">
        <f>DAY(F3)</f>
        <v>1</v>
      </c>
      <c r="G9" s="10">
        <f t="shared" ref="G9:AG9" si="1">DAY(G3)</f>
        <v>2</v>
      </c>
      <c r="H9" s="10">
        <f t="shared" si="1"/>
        <v>3</v>
      </c>
      <c r="I9" s="10">
        <f t="shared" si="1"/>
        <v>4</v>
      </c>
      <c r="J9" s="10">
        <f t="shared" si="1"/>
        <v>5</v>
      </c>
      <c r="K9" s="10">
        <f t="shared" si="1"/>
        <v>6</v>
      </c>
      <c r="L9" s="10">
        <f t="shared" si="1"/>
        <v>7</v>
      </c>
      <c r="M9" s="10">
        <f t="shared" si="1"/>
        <v>8</v>
      </c>
      <c r="N9" s="10">
        <f t="shared" si="1"/>
        <v>9</v>
      </c>
      <c r="O9" s="10">
        <f t="shared" si="1"/>
        <v>10</v>
      </c>
      <c r="P9" s="10">
        <f t="shared" si="1"/>
        <v>11</v>
      </c>
      <c r="Q9" s="10">
        <f t="shared" si="1"/>
        <v>12</v>
      </c>
      <c r="R9" s="10">
        <f t="shared" si="1"/>
        <v>13</v>
      </c>
      <c r="S9" s="10">
        <f t="shared" si="1"/>
        <v>14</v>
      </c>
      <c r="T9" s="10">
        <f t="shared" si="1"/>
        <v>15</v>
      </c>
      <c r="U9" s="10">
        <f t="shared" si="1"/>
        <v>16</v>
      </c>
      <c r="V9" s="10">
        <f t="shared" si="1"/>
        <v>17</v>
      </c>
      <c r="W9" s="10">
        <f t="shared" si="1"/>
        <v>18</v>
      </c>
      <c r="X9" s="10">
        <f t="shared" si="1"/>
        <v>19</v>
      </c>
      <c r="Y9" s="10">
        <f t="shared" si="1"/>
        <v>20</v>
      </c>
      <c r="Z9" s="10">
        <f t="shared" si="1"/>
        <v>21</v>
      </c>
      <c r="AA9" s="10">
        <f t="shared" si="1"/>
        <v>22</v>
      </c>
      <c r="AB9" s="10">
        <f t="shared" si="1"/>
        <v>23</v>
      </c>
      <c r="AC9" s="10">
        <f t="shared" si="1"/>
        <v>24</v>
      </c>
      <c r="AD9" s="10">
        <f t="shared" si="1"/>
        <v>25</v>
      </c>
      <c r="AE9" s="10">
        <f t="shared" si="1"/>
        <v>26</v>
      </c>
      <c r="AF9" s="10">
        <f t="shared" si="1"/>
        <v>27</v>
      </c>
      <c r="AG9" s="10">
        <f t="shared" si="1"/>
        <v>28</v>
      </c>
      <c r="AH9" s="10">
        <f>IFERROR(DAY(AH3),"")</f>
        <v>29</v>
      </c>
      <c r="AI9" s="10">
        <f t="shared" ref="AI9:AJ9" si="2">IFERROR(DAY(AI3),"")</f>
        <v>30</v>
      </c>
      <c r="AJ9" s="6">
        <f t="shared" si="2"/>
        <v>31</v>
      </c>
    </row>
    <row r="10" spans="1:46" ht="15.75" thickBot="1" x14ac:dyDescent="0.3">
      <c r="A10" s="3"/>
      <c r="B10" s="77" t="s">
        <v>0</v>
      </c>
      <c r="C10" s="102" t="s">
        <v>17</v>
      </c>
      <c r="D10" s="103" t="s">
        <v>19</v>
      </c>
      <c r="E10" s="104" t="s">
        <v>20</v>
      </c>
      <c r="F10" s="11">
        <f>IFERROR(WEEKDAY(F3),"")</f>
        <v>5</v>
      </c>
      <c r="G10" s="12">
        <f t="shared" ref="G10:AJ10" si="3">IFERROR(WEEKDAY(G3),"")</f>
        <v>6</v>
      </c>
      <c r="H10" s="12">
        <f t="shared" si="3"/>
        <v>7</v>
      </c>
      <c r="I10" s="12">
        <f t="shared" si="3"/>
        <v>1</v>
      </c>
      <c r="J10" s="12">
        <f t="shared" si="3"/>
        <v>2</v>
      </c>
      <c r="K10" s="12">
        <f t="shared" si="3"/>
        <v>3</v>
      </c>
      <c r="L10" s="12">
        <f t="shared" si="3"/>
        <v>4</v>
      </c>
      <c r="M10" s="12">
        <f t="shared" si="3"/>
        <v>5</v>
      </c>
      <c r="N10" s="12">
        <f t="shared" si="3"/>
        <v>6</v>
      </c>
      <c r="O10" s="12">
        <f t="shared" si="3"/>
        <v>7</v>
      </c>
      <c r="P10" s="12">
        <f t="shared" si="3"/>
        <v>1</v>
      </c>
      <c r="Q10" s="12">
        <f t="shared" si="3"/>
        <v>2</v>
      </c>
      <c r="R10" s="12">
        <f t="shared" si="3"/>
        <v>3</v>
      </c>
      <c r="S10" s="12">
        <f t="shared" si="3"/>
        <v>4</v>
      </c>
      <c r="T10" s="12">
        <f t="shared" si="3"/>
        <v>5</v>
      </c>
      <c r="U10" s="12">
        <f t="shared" si="3"/>
        <v>6</v>
      </c>
      <c r="V10" s="12">
        <f t="shared" si="3"/>
        <v>7</v>
      </c>
      <c r="W10" s="8">
        <f t="shared" si="3"/>
        <v>1</v>
      </c>
      <c r="X10" s="12">
        <f t="shared" si="3"/>
        <v>2</v>
      </c>
      <c r="Y10" s="12">
        <f t="shared" si="3"/>
        <v>3</v>
      </c>
      <c r="Z10" s="12">
        <f t="shared" si="3"/>
        <v>4</v>
      </c>
      <c r="AA10" s="12">
        <f t="shared" si="3"/>
        <v>5</v>
      </c>
      <c r="AB10" s="12">
        <f t="shared" si="3"/>
        <v>6</v>
      </c>
      <c r="AC10" s="12">
        <f t="shared" si="3"/>
        <v>7</v>
      </c>
      <c r="AD10" s="12">
        <f t="shared" si="3"/>
        <v>1</v>
      </c>
      <c r="AE10" s="12">
        <f t="shared" si="3"/>
        <v>2</v>
      </c>
      <c r="AF10" s="12">
        <f t="shared" si="3"/>
        <v>3</v>
      </c>
      <c r="AG10" s="12">
        <f t="shared" si="3"/>
        <v>4</v>
      </c>
      <c r="AH10" s="12">
        <f t="shared" si="3"/>
        <v>5</v>
      </c>
      <c r="AI10" s="12">
        <f t="shared" si="3"/>
        <v>6</v>
      </c>
      <c r="AJ10" s="8">
        <f t="shared" si="3"/>
        <v>7</v>
      </c>
      <c r="AK10" s="43"/>
    </row>
    <row r="11" spans="1:46" x14ac:dyDescent="0.25">
      <c r="A11" s="3"/>
      <c r="B11" s="74" t="str">
        <f>IF(Config!B4&lt;&gt;"",Config!B4,"")</f>
        <v>Employé 1</v>
      </c>
      <c r="C11" s="35">
        <f t="shared" ref="C11:C27" si="4">IF(B11="","",COUNTIF(F11:AJ11,"MA"))</f>
        <v>0</v>
      </c>
      <c r="D11" s="31">
        <f>IF(B11="","",COUNTIF(F11:AJ11,"CP"))</f>
        <v>0</v>
      </c>
      <c r="E11" s="32">
        <f>IF(B11="","",COUNTIF(F11:AJ11,"RC"))</f>
        <v>0</v>
      </c>
      <c r="F11" s="78"/>
      <c r="G11" s="79"/>
      <c r="H11" s="79"/>
      <c r="I11" s="80"/>
      <c r="J11" s="79"/>
      <c r="K11" s="79"/>
      <c r="L11" s="79"/>
      <c r="M11" s="80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81"/>
    </row>
    <row r="12" spans="1:46" x14ac:dyDescent="0.25">
      <c r="A12" s="3"/>
      <c r="B12" s="75" t="str">
        <f>IF(Config!B5&lt;&gt;"",Config!B5,"")</f>
        <v>Employé 2</v>
      </c>
      <c r="C12" s="35">
        <f t="shared" si="4"/>
        <v>0</v>
      </c>
      <c r="D12" s="37">
        <f t="shared" ref="D12:D27" si="5">IF(B12="","",COUNTIF(F12:AJ12,"CP"))</f>
        <v>0</v>
      </c>
      <c r="E12" s="38">
        <f t="shared" ref="E12:E27" si="6">IF(B12="","",COUNTIF(F12:AJ12,"RC"))</f>
        <v>0</v>
      </c>
      <c r="F12" s="82"/>
      <c r="G12" s="83"/>
      <c r="H12" s="83"/>
      <c r="I12" s="84"/>
      <c r="J12" s="83"/>
      <c r="K12" s="83"/>
      <c r="L12" s="83"/>
      <c r="M12" s="84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5"/>
    </row>
    <row r="13" spans="1:46" x14ac:dyDescent="0.25">
      <c r="A13" s="3"/>
      <c r="B13" s="75" t="str">
        <f>IF(Config!B6&lt;&gt;"",Config!B6,"")</f>
        <v>Employé 3</v>
      </c>
      <c r="C13" s="35">
        <f t="shared" si="4"/>
        <v>0</v>
      </c>
      <c r="D13" s="37">
        <f t="shared" si="5"/>
        <v>0</v>
      </c>
      <c r="E13" s="38">
        <f t="shared" si="6"/>
        <v>0</v>
      </c>
      <c r="F13" s="82"/>
      <c r="G13" s="83"/>
      <c r="H13" s="83"/>
      <c r="I13" s="84"/>
      <c r="J13" s="83"/>
      <c r="K13" s="83"/>
      <c r="L13" s="83"/>
      <c r="M13" s="84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5"/>
    </row>
    <row r="14" spans="1:46" x14ac:dyDescent="0.25">
      <c r="A14" s="3"/>
      <c r="B14" s="75" t="str">
        <f>IF(Config!B7&lt;&gt;"",Config!B7,"")</f>
        <v>Employé 4</v>
      </c>
      <c r="C14" s="35">
        <f t="shared" si="4"/>
        <v>0</v>
      </c>
      <c r="D14" s="37">
        <f t="shared" si="5"/>
        <v>0</v>
      </c>
      <c r="E14" s="38">
        <f t="shared" si="6"/>
        <v>0</v>
      </c>
      <c r="F14" s="82"/>
      <c r="G14" s="83"/>
      <c r="H14" s="83"/>
      <c r="I14" s="84"/>
      <c r="J14" s="83"/>
      <c r="K14" s="83"/>
      <c r="L14" s="83"/>
      <c r="M14" s="84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5"/>
    </row>
    <row r="15" spans="1:46" x14ac:dyDescent="0.25">
      <c r="A15" s="3"/>
      <c r="B15" s="75" t="str">
        <f>IF(Config!B8&lt;&gt;"",Config!B8,"")</f>
        <v>Employé 5</v>
      </c>
      <c r="C15" s="35">
        <f t="shared" si="4"/>
        <v>0</v>
      </c>
      <c r="D15" s="37">
        <f t="shared" si="5"/>
        <v>0</v>
      </c>
      <c r="E15" s="38">
        <f t="shared" si="6"/>
        <v>0</v>
      </c>
      <c r="F15" s="82"/>
      <c r="G15" s="83"/>
      <c r="H15" s="83"/>
      <c r="I15" s="84"/>
      <c r="J15" s="83"/>
      <c r="K15" s="83"/>
      <c r="L15" s="83"/>
      <c r="M15" s="84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5"/>
    </row>
    <row r="16" spans="1:46" x14ac:dyDescent="0.25">
      <c r="A16" s="3"/>
      <c r="B16" s="75" t="str">
        <f>IF(Config!B9&lt;&gt;"",Config!B9,"")</f>
        <v>Employé 6</v>
      </c>
      <c r="C16" s="35">
        <f t="shared" si="4"/>
        <v>0</v>
      </c>
      <c r="D16" s="37">
        <f t="shared" si="5"/>
        <v>0</v>
      </c>
      <c r="E16" s="38">
        <f t="shared" si="6"/>
        <v>0</v>
      </c>
      <c r="F16" s="82"/>
      <c r="G16" s="83"/>
      <c r="H16" s="83"/>
      <c r="I16" s="84"/>
      <c r="J16" s="83"/>
      <c r="K16" s="83"/>
      <c r="L16" s="83"/>
      <c r="M16" s="84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5"/>
    </row>
    <row r="17" spans="1:36" x14ac:dyDescent="0.25">
      <c r="A17" s="3"/>
      <c r="B17" s="75" t="str">
        <f>IF(Config!B10&lt;&gt;"",Config!B10,"")</f>
        <v>Employé 7</v>
      </c>
      <c r="C17" s="35">
        <f t="shared" si="4"/>
        <v>0</v>
      </c>
      <c r="D17" s="37">
        <f t="shared" si="5"/>
        <v>0</v>
      </c>
      <c r="E17" s="38">
        <f t="shared" si="6"/>
        <v>0</v>
      </c>
      <c r="F17" s="82"/>
      <c r="G17" s="83"/>
      <c r="H17" s="83"/>
      <c r="I17" s="84"/>
      <c r="J17" s="83"/>
      <c r="K17" s="83"/>
      <c r="L17" s="83"/>
      <c r="M17" s="84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5"/>
    </row>
    <row r="18" spans="1:36" x14ac:dyDescent="0.25">
      <c r="A18" s="3"/>
      <c r="B18" s="75" t="str">
        <f>IF(Config!B11&lt;&gt;"",Config!B11,"")</f>
        <v>Employé 8</v>
      </c>
      <c r="C18" s="35">
        <f t="shared" si="4"/>
        <v>0</v>
      </c>
      <c r="D18" s="37">
        <f t="shared" si="5"/>
        <v>0</v>
      </c>
      <c r="E18" s="38">
        <f t="shared" si="6"/>
        <v>0</v>
      </c>
      <c r="F18" s="82"/>
      <c r="G18" s="83"/>
      <c r="H18" s="83"/>
      <c r="I18" s="84"/>
      <c r="J18" s="83"/>
      <c r="K18" s="83"/>
      <c r="L18" s="83"/>
      <c r="M18" s="84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5"/>
    </row>
    <row r="19" spans="1:36" x14ac:dyDescent="0.25">
      <c r="A19" s="3"/>
      <c r="B19" s="75" t="str">
        <f>IF(Config!B12&lt;&gt;"",Config!B12,"")</f>
        <v>Employé 9</v>
      </c>
      <c r="C19" s="35">
        <f t="shared" si="4"/>
        <v>0</v>
      </c>
      <c r="D19" s="37">
        <f t="shared" si="5"/>
        <v>0</v>
      </c>
      <c r="E19" s="38">
        <f t="shared" si="6"/>
        <v>0</v>
      </c>
      <c r="F19" s="82"/>
      <c r="G19" s="83"/>
      <c r="H19" s="83"/>
      <c r="I19" s="84"/>
      <c r="J19" s="83"/>
      <c r="K19" s="83"/>
      <c r="L19" s="83"/>
      <c r="M19" s="84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5"/>
    </row>
    <row r="20" spans="1:36" x14ac:dyDescent="0.25">
      <c r="A20" s="3"/>
      <c r="B20" s="75" t="str">
        <f>IF(Config!B13&lt;&gt;"",Config!B13,"")</f>
        <v>Employé 10</v>
      </c>
      <c r="C20" s="35">
        <f>IF(B20="","",COUNTIF(F20:AJ20,"MA"))</f>
        <v>0</v>
      </c>
      <c r="D20" s="37">
        <f t="shared" si="5"/>
        <v>0</v>
      </c>
      <c r="E20" s="38">
        <f t="shared" si="6"/>
        <v>0</v>
      </c>
      <c r="F20" s="82"/>
      <c r="G20" s="83"/>
      <c r="H20" s="83"/>
      <c r="I20" s="84"/>
      <c r="J20" s="83"/>
      <c r="K20" s="83"/>
      <c r="L20" s="83"/>
      <c r="M20" s="84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5"/>
    </row>
    <row r="21" spans="1:36" x14ac:dyDescent="0.25">
      <c r="A21" s="3"/>
      <c r="B21" s="75" t="str">
        <f>IF(Config!B14&lt;&gt;"",Config!B14,"")</f>
        <v>Employé 11</v>
      </c>
      <c r="C21" s="35">
        <f t="shared" si="4"/>
        <v>0</v>
      </c>
      <c r="D21" s="37">
        <f t="shared" si="5"/>
        <v>0</v>
      </c>
      <c r="E21" s="38">
        <f t="shared" si="6"/>
        <v>0</v>
      </c>
      <c r="F21" s="82"/>
      <c r="G21" s="83"/>
      <c r="H21" s="83"/>
      <c r="I21" s="84"/>
      <c r="J21" s="83"/>
      <c r="K21" s="83"/>
      <c r="L21" s="83"/>
      <c r="M21" s="84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5"/>
    </row>
    <row r="22" spans="1:36" x14ac:dyDescent="0.25">
      <c r="A22" s="3"/>
      <c r="B22" s="75" t="str">
        <f>IF(Config!B15&lt;&gt;"",Config!B15,"")</f>
        <v>Employé 12</v>
      </c>
      <c r="C22" s="35">
        <f t="shared" si="4"/>
        <v>0</v>
      </c>
      <c r="D22" s="37">
        <f t="shared" si="5"/>
        <v>0</v>
      </c>
      <c r="E22" s="38">
        <f t="shared" si="6"/>
        <v>0</v>
      </c>
      <c r="F22" s="82"/>
      <c r="G22" s="83"/>
      <c r="H22" s="83"/>
      <c r="I22" s="84"/>
      <c r="J22" s="83"/>
      <c r="K22" s="83"/>
      <c r="L22" s="83"/>
      <c r="M22" s="84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5"/>
    </row>
    <row r="23" spans="1:36" x14ac:dyDescent="0.25">
      <c r="A23" s="3"/>
      <c r="B23" s="75" t="str">
        <f>IF(Config!B16&lt;&gt;"",Config!B16,"")</f>
        <v>Employé 13</v>
      </c>
      <c r="C23" s="35">
        <f t="shared" si="4"/>
        <v>0</v>
      </c>
      <c r="D23" s="33">
        <f t="shared" si="5"/>
        <v>0</v>
      </c>
      <c r="E23" s="34">
        <f t="shared" si="6"/>
        <v>0</v>
      </c>
      <c r="F23" s="82"/>
      <c r="G23" s="83"/>
      <c r="H23" s="83"/>
      <c r="I23" s="84"/>
      <c r="J23" s="83"/>
      <c r="K23" s="83"/>
      <c r="L23" s="83"/>
      <c r="M23" s="84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5"/>
    </row>
    <row r="24" spans="1:36" x14ac:dyDescent="0.25">
      <c r="A24" s="3"/>
      <c r="B24" s="75" t="str">
        <f>IF(Config!B17&lt;&gt;"",Config!B17,"")</f>
        <v>Employé 14</v>
      </c>
      <c r="C24" s="35">
        <f t="shared" si="4"/>
        <v>0</v>
      </c>
      <c r="D24" s="37">
        <f t="shared" si="5"/>
        <v>0</v>
      </c>
      <c r="E24" s="38">
        <f t="shared" si="6"/>
        <v>0</v>
      </c>
      <c r="F24" s="82"/>
      <c r="G24" s="83"/>
      <c r="H24" s="83"/>
      <c r="I24" s="84"/>
      <c r="J24" s="83"/>
      <c r="K24" s="83"/>
      <c r="L24" s="83"/>
      <c r="M24" s="84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5"/>
    </row>
    <row r="25" spans="1:36" x14ac:dyDescent="0.25">
      <c r="A25" s="3"/>
      <c r="B25" s="75" t="str">
        <f>IF(Config!B18&lt;&gt;"",Config!B18,"")</f>
        <v>Employé 15</v>
      </c>
      <c r="C25" s="35">
        <f t="shared" si="4"/>
        <v>0</v>
      </c>
      <c r="D25" s="37">
        <f t="shared" si="5"/>
        <v>0</v>
      </c>
      <c r="E25" s="38">
        <f t="shared" si="6"/>
        <v>0</v>
      </c>
      <c r="F25" s="82"/>
      <c r="G25" s="83"/>
      <c r="H25" s="83"/>
      <c r="I25" s="84"/>
      <c r="J25" s="83"/>
      <c r="K25" s="83"/>
      <c r="L25" s="83"/>
      <c r="M25" s="84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5"/>
    </row>
    <row r="26" spans="1:36" x14ac:dyDescent="0.25">
      <c r="A26" s="3"/>
      <c r="B26" s="75" t="str">
        <f>IF(Config!B19&lt;&gt;"",Config!B19,"")</f>
        <v>Employé 16</v>
      </c>
      <c r="C26" s="35">
        <f t="shared" si="4"/>
        <v>0</v>
      </c>
      <c r="D26" s="37">
        <f t="shared" si="5"/>
        <v>0</v>
      </c>
      <c r="E26" s="38">
        <f t="shared" si="6"/>
        <v>0</v>
      </c>
      <c r="F26" s="82"/>
      <c r="G26" s="83"/>
      <c r="H26" s="83"/>
      <c r="I26" s="84"/>
      <c r="J26" s="83"/>
      <c r="K26" s="83"/>
      <c r="L26" s="83"/>
      <c r="M26" s="84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5"/>
    </row>
    <row r="27" spans="1:36" ht="15.75" thickBot="1" x14ac:dyDescent="0.3">
      <c r="A27" s="3"/>
      <c r="B27" s="76" t="str">
        <f>IF(Config!B20&lt;&gt;"",Config!B20,"")</f>
        <v>Employé 17</v>
      </c>
      <c r="C27" s="35">
        <f t="shared" si="4"/>
        <v>0</v>
      </c>
      <c r="D27" s="39">
        <f t="shared" si="5"/>
        <v>0</v>
      </c>
      <c r="E27" s="40">
        <f t="shared" si="6"/>
        <v>0</v>
      </c>
      <c r="F27" s="86"/>
      <c r="G27" s="87"/>
      <c r="H27" s="87"/>
      <c r="I27" s="88"/>
      <c r="J27" s="87"/>
      <c r="K27" s="87"/>
      <c r="L27" s="87"/>
      <c r="M27" s="88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9"/>
    </row>
    <row r="28" spans="1:36" x14ac:dyDescent="0.25">
      <c r="C28" s="36"/>
    </row>
    <row r="29" spans="1:36" x14ac:dyDescent="0.25">
      <c r="F29" s="14" t="s">
        <v>21</v>
      </c>
      <c r="G29" s="127" t="s">
        <v>19</v>
      </c>
      <c r="H29" s="127"/>
      <c r="I29" s="127"/>
      <c r="J29" s="127"/>
      <c r="L29" s="15" t="s">
        <v>20</v>
      </c>
      <c r="M29" s="128" t="s">
        <v>18</v>
      </c>
      <c r="N29" s="128"/>
      <c r="O29" s="128"/>
      <c r="P29" s="128"/>
      <c r="R29" s="13" t="s">
        <v>22</v>
      </c>
      <c r="S29" s="136" t="s">
        <v>17</v>
      </c>
      <c r="T29" s="136"/>
      <c r="U29" s="136"/>
      <c r="V29" s="136"/>
      <c r="X29" s="92"/>
      <c r="Y29" s="133" t="s">
        <v>46</v>
      </c>
      <c r="Z29" s="134"/>
      <c r="AA29" s="134"/>
      <c r="AB29" s="135"/>
    </row>
    <row r="31" spans="1:36" x14ac:dyDescent="0.25">
      <c r="F31" s="19" t="s">
        <v>29</v>
      </c>
      <c r="G31" s="125" t="s">
        <v>30</v>
      </c>
      <c r="H31" s="125"/>
      <c r="I31" s="125"/>
      <c r="J31" s="125"/>
      <c r="L31" s="17" t="s">
        <v>26</v>
      </c>
      <c r="M31" s="138" t="s">
        <v>25</v>
      </c>
      <c r="N31" s="138"/>
      <c r="O31" s="138"/>
      <c r="P31" s="138"/>
      <c r="R31" s="16" t="s">
        <v>23</v>
      </c>
      <c r="S31" s="137" t="s">
        <v>24</v>
      </c>
      <c r="T31" s="137"/>
      <c r="U31" s="137"/>
      <c r="V31" s="137"/>
      <c r="X31" s="93"/>
      <c r="Y31" s="130" t="s">
        <v>45</v>
      </c>
      <c r="Z31" s="131"/>
      <c r="AA31" s="131"/>
      <c r="AB31" s="132"/>
    </row>
    <row r="33" spans="6:16" x14ac:dyDescent="0.25">
      <c r="F33" s="106" t="s">
        <v>48</v>
      </c>
      <c r="G33" s="126" t="s">
        <v>47</v>
      </c>
      <c r="H33" s="126"/>
      <c r="I33" s="126"/>
      <c r="J33" s="126"/>
      <c r="L33" s="18" t="s">
        <v>28</v>
      </c>
      <c r="M33" s="124" t="s">
        <v>27</v>
      </c>
      <c r="N33" s="124"/>
      <c r="O33" s="124"/>
      <c r="P33" s="124"/>
    </row>
  </sheetData>
  <sheetProtection password="CE89" sheet="1" objects="1" scenarios="1" selectLockedCells="1"/>
  <mergeCells count="11">
    <mergeCell ref="G33:J33"/>
    <mergeCell ref="M33:P33"/>
    <mergeCell ref="B4:AJ7"/>
    <mergeCell ref="G29:J29"/>
    <mergeCell ref="M29:P29"/>
    <mergeCell ref="S29:V29"/>
    <mergeCell ref="Y29:AB29"/>
    <mergeCell ref="G31:J31"/>
    <mergeCell ref="M31:P31"/>
    <mergeCell ref="S31:V31"/>
    <mergeCell ref="Y31:AB31"/>
  </mergeCells>
  <conditionalFormatting sqref="F10:AJ10">
    <cfRule type="expression" dxfId="129" priority="13">
      <formula>OR(F$10=1,F$10=7)</formula>
    </cfRule>
  </conditionalFormatting>
  <conditionalFormatting sqref="F11:AJ27">
    <cfRule type="cellIs" dxfId="128" priority="2" operator="equal">
      <formula>"CV"</formula>
    </cfRule>
    <cfRule type="cellIs" dxfId="127" priority="3" operator="equal">
      <formula>"ND"</formula>
    </cfRule>
    <cfRule type="cellIs" dxfId="126" priority="5" operator="equal">
      <formula>"CPA"</formula>
    </cfRule>
    <cfRule type="cellIs" dxfId="125" priority="6" operator="equal">
      <formula>"MA"</formula>
    </cfRule>
    <cfRule type="cellIs" dxfId="124" priority="7" operator="equal">
      <formula>"DR"</formula>
    </cfRule>
    <cfRule type="cellIs" dxfId="123" priority="8" operator="equal">
      <formula>"RC"</formula>
    </cfRule>
    <cfRule type="cellIs" dxfId="122" priority="9" operator="equal">
      <formula>"NC"</formula>
    </cfRule>
    <cfRule type="cellIs" dxfId="121" priority="10" operator="equal">
      <formula>"CP"</formula>
    </cfRule>
    <cfRule type="expression" dxfId="120" priority="11">
      <formula>OR(F$10=1,F$10=7)</formula>
    </cfRule>
    <cfRule type="cellIs" dxfId="119" priority="12" operator="equal">
      <formula>"R"</formula>
    </cfRule>
  </conditionalFormatting>
  <dataValidations count="1">
    <dataValidation type="list" allowBlank="1" showInputMessage="1" showErrorMessage="1" sqref="F11:AJ27">
      <formula1>"CP,ND,RC,NC,DR,MA,CV,CPA,R"</formula1>
    </dataValidation>
  </dataValidations>
  <pageMargins left="0.7" right="0.7" top="0.75" bottom="0.75" header="0.3" footer="0.3"/>
  <pageSetup paperSize="9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98880BF-55B4-4DC1-A0EB-59CFBBD53EC5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containsText" priority="4" operator="containsText" id="{32653B01-EC73-4ED8-858E-C6E9B5EA2CBC}">
            <xm:f>NOT(ISERROR(SEARCH("0",C11)))</xm:f>
            <xm:f>"0"</xm:f>
            <x14:dxf>
              <font>
                <color theme="0"/>
              </font>
            </x14:dxf>
          </x14:cfRule>
          <xm:sqref>C11:E27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33"/>
  <sheetViews>
    <sheetView showGridLines="0" topLeftCell="A4" workbookViewId="0">
      <selection activeCell="W20" sqref="W20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</cols>
  <sheetData>
    <row r="1" spans="1:46" hidden="1" x14ac:dyDescent="0.25">
      <c r="A1" s="20">
        <f>Config!E9</f>
        <v>43191</v>
      </c>
    </row>
    <row r="2" spans="1:46" ht="15.75" hidden="1" thickBot="1" x14ac:dyDescent="0.3">
      <c r="A2" s="21">
        <f>Config!F9</f>
        <v>43220</v>
      </c>
    </row>
    <row r="3" spans="1:46" ht="73.5" hidden="1" customHeight="1" x14ac:dyDescent="0.25">
      <c r="F3" s="5">
        <f>A1</f>
        <v>43191</v>
      </c>
      <c r="G3" s="5">
        <f>F3+1</f>
        <v>43192</v>
      </c>
      <c r="H3" s="5">
        <f t="shared" ref="H3:AG3" si="0">G3+1</f>
        <v>43193</v>
      </c>
      <c r="I3" s="5">
        <f t="shared" si="0"/>
        <v>43194</v>
      </c>
      <c r="J3" s="5">
        <f t="shared" si="0"/>
        <v>43195</v>
      </c>
      <c r="K3" s="5">
        <f t="shared" si="0"/>
        <v>43196</v>
      </c>
      <c r="L3" s="5">
        <f t="shared" si="0"/>
        <v>43197</v>
      </c>
      <c r="M3" s="5">
        <f t="shared" si="0"/>
        <v>43198</v>
      </c>
      <c r="N3" s="5">
        <f t="shared" si="0"/>
        <v>43199</v>
      </c>
      <c r="O3" s="5">
        <f t="shared" si="0"/>
        <v>43200</v>
      </c>
      <c r="P3" s="5">
        <f t="shared" si="0"/>
        <v>43201</v>
      </c>
      <c r="Q3" s="5">
        <f t="shared" si="0"/>
        <v>43202</v>
      </c>
      <c r="R3" s="5">
        <f t="shared" si="0"/>
        <v>43203</v>
      </c>
      <c r="S3" s="5">
        <f t="shared" si="0"/>
        <v>43204</v>
      </c>
      <c r="T3" s="5">
        <f t="shared" si="0"/>
        <v>43205</v>
      </c>
      <c r="U3" s="5">
        <f t="shared" si="0"/>
        <v>43206</v>
      </c>
      <c r="V3" s="5">
        <f t="shared" si="0"/>
        <v>43207</v>
      </c>
      <c r="W3" s="5">
        <f t="shared" si="0"/>
        <v>43208</v>
      </c>
      <c r="X3" s="5">
        <f t="shared" si="0"/>
        <v>43209</v>
      </c>
      <c r="Y3" s="5">
        <f t="shared" si="0"/>
        <v>43210</v>
      </c>
      <c r="Z3" s="5">
        <f t="shared" si="0"/>
        <v>43211</v>
      </c>
      <c r="AA3" s="5">
        <f t="shared" si="0"/>
        <v>43212</v>
      </c>
      <c r="AB3" s="5">
        <f t="shared" si="0"/>
        <v>43213</v>
      </c>
      <c r="AC3" s="5">
        <f t="shared" si="0"/>
        <v>43214</v>
      </c>
      <c r="AD3" s="5">
        <f t="shared" si="0"/>
        <v>43215</v>
      </c>
      <c r="AE3" s="5">
        <f t="shared" si="0"/>
        <v>43216</v>
      </c>
      <c r="AF3" s="5">
        <f t="shared" si="0"/>
        <v>43217</v>
      </c>
      <c r="AG3" s="5">
        <f t="shared" si="0"/>
        <v>43218</v>
      </c>
      <c r="AH3" s="5">
        <f>IFERROR(IF(AG3+1&gt;A2,"",AG3+1),"")</f>
        <v>43219</v>
      </c>
      <c r="AI3" s="5">
        <f>IFERROR(IF(AH3+1&gt;A2,"",AH3+1),"")</f>
        <v>43220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129" t="str">
        <f>TEXT(A1,"mmmmmmmmmmmmmm")</f>
        <v>avril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</row>
    <row r="5" spans="1:46" x14ac:dyDescent="0.25"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</row>
    <row r="6" spans="1:46" x14ac:dyDescent="0.25">
      <c r="A6" s="4"/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</row>
    <row r="7" spans="1:46" x14ac:dyDescent="0.25">
      <c r="A7" s="4"/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129"/>
      <c r="AH7" s="129"/>
      <c r="AI7" s="129"/>
      <c r="AJ7" s="129"/>
    </row>
    <row r="8" spans="1:46" ht="15.75" thickBot="1" x14ac:dyDescent="0.3">
      <c r="A8" s="4"/>
      <c r="B8" s="4"/>
      <c r="C8" s="4"/>
      <c r="D8" s="4"/>
      <c r="E8" s="4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46" ht="15.75" thickBot="1" x14ac:dyDescent="0.3">
      <c r="A9" s="4"/>
      <c r="E9" s="41"/>
      <c r="F9" s="9">
        <f>DAY(F3)</f>
        <v>1</v>
      </c>
      <c r="G9" s="10">
        <f t="shared" ref="G9:AG9" si="1">DAY(G3)</f>
        <v>2</v>
      </c>
      <c r="H9" s="10">
        <f t="shared" si="1"/>
        <v>3</v>
      </c>
      <c r="I9" s="10">
        <f t="shared" si="1"/>
        <v>4</v>
      </c>
      <c r="J9" s="10">
        <f t="shared" si="1"/>
        <v>5</v>
      </c>
      <c r="K9" s="10">
        <f t="shared" si="1"/>
        <v>6</v>
      </c>
      <c r="L9" s="10">
        <f t="shared" si="1"/>
        <v>7</v>
      </c>
      <c r="M9" s="10">
        <f t="shared" si="1"/>
        <v>8</v>
      </c>
      <c r="N9" s="10">
        <f t="shared" si="1"/>
        <v>9</v>
      </c>
      <c r="O9" s="10">
        <f t="shared" si="1"/>
        <v>10</v>
      </c>
      <c r="P9" s="10">
        <f t="shared" si="1"/>
        <v>11</v>
      </c>
      <c r="Q9" s="10">
        <f t="shared" si="1"/>
        <v>12</v>
      </c>
      <c r="R9" s="10">
        <f t="shared" si="1"/>
        <v>13</v>
      </c>
      <c r="S9" s="10">
        <f t="shared" si="1"/>
        <v>14</v>
      </c>
      <c r="T9" s="10">
        <f t="shared" si="1"/>
        <v>15</v>
      </c>
      <c r="U9" s="10">
        <f t="shared" si="1"/>
        <v>16</v>
      </c>
      <c r="V9" s="10">
        <f t="shared" si="1"/>
        <v>17</v>
      </c>
      <c r="W9" s="10">
        <f t="shared" si="1"/>
        <v>18</v>
      </c>
      <c r="X9" s="10">
        <f t="shared" si="1"/>
        <v>19</v>
      </c>
      <c r="Y9" s="10">
        <f t="shared" si="1"/>
        <v>20</v>
      </c>
      <c r="Z9" s="10">
        <f t="shared" si="1"/>
        <v>21</v>
      </c>
      <c r="AA9" s="10">
        <f t="shared" si="1"/>
        <v>22</v>
      </c>
      <c r="AB9" s="10">
        <f t="shared" si="1"/>
        <v>23</v>
      </c>
      <c r="AC9" s="10">
        <f t="shared" si="1"/>
        <v>24</v>
      </c>
      <c r="AD9" s="10">
        <f t="shared" si="1"/>
        <v>25</v>
      </c>
      <c r="AE9" s="10">
        <f t="shared" si="1"/>
        <v>26</v>
      </c>
      <c r="AF9" s="10">
        <f t="shared" si="1"/>
        <v>27</v>
      </c>
      <c r="AG9" s="10">
        <f t="shared" si="1"/>
        <v>28</v>
      </c>
      <c r="AH9" s="10">
        <f>IFERROR(DAY(AH3),"")</f>
        <v>29</v>
      </c>
      <c r="AI9" s="10">
        <f t="shared" ref="AI9:AJ9" si="2">IFERROR(DAY(AI3),"")</f>
        <v>30</v>
      </c>
      <c r="AJ9" s="6" t="str">
        <f t="shared" si="2"/>
        <v/>
      </c>
    </row>
    <row r="10" spans="1:46" ht="15.75" thickBot="1" x14ac:dyDescent="0.3">
      <c r="A10" s="3"/>
      <c r="B10" s="77" t="s">
        <v>0</v>
      </c>
      <c r="C10" s="102" t="s">
        <v>17</v>
      </c>
      <c r="D10" s="103" t="s">
        <v>19</v>
      </c>
      <c r="E10" s="104" t="s">
        <v>20</v>
      </c>
      <c r="F10" s="11">
        <f>IFERROR(WEEKDAY(F3),"")</f>
        <v>1</v>
      </c>
      <c r="G10" s="12">
        <f t="shared" ref="G10:AJ10" si="3">IFERROR(WEEKDAY(G3),"")</f>
        <v>2</v>
      </c>
      <c r="H10" s="12">
        <f t="shared" si="3"/>
        <v>3</v>
      </c>
      <c r="I10" s="12">
        <f t="shared" si="3"/>
        <v>4</v>
      </c>
      <c r="J10" s="12">
        <f t="shared" si="3"/>
        <v>5</v>
      </c>
      <c r="K10" s="12">
        <f t="shared" si="3"/>
        <v>6</v>
      </c>
      <c r="L10" s="12">
        <f t="shared" si="3"/>
        <v>7</v>
      </c>
      <c r="M10" s="12">
        <f t="shared" si="3"/>
        <v>1</v>
      </c>
      <c r="N10" s="12">
        <f t="shared" si="3"/>
        <v>2</v>
      </c>
      <c r="O10" s="12">
        <f t="shared" si="3"/>
        <v>3</v>
      </c>
      <c r="P10" s="12">
        <f t="shared" si="3"/>
        <v>4</v>
      </c>
      <c r="Q10" s="12">
        <f t="shared" si="3"/>
        <v>5</v>
      </c>
      <c r="R10" s="12">
        <f t="shared" si="3"/>
        <v>6</v>
      </c>
      <c r="S10" s="12">
        <f t="shared" si="3"/>
        <v>7</v>
      </c>
      <c r="T10" s="12">
        <f t="shared" si="3"/>
        <v>1</v>
      </c>
      <c r="U10" s="12">
        <f t="shared" si="3"/>
        <v>2</v>
      </c>
      <c r="V10" s="12">
        <f t="shared" si="3"/>
        <v>3</v>
      </c>
      <c r="W10" s="8">
        <f t="shared" si="3"/>
        <v>4</v>
      </c>
      <c r="X10" s="12">
        <f t="shared" si="3"/>
        <v>5</v>
      </c>
      <c r="Y10" s="12">
        <f t="shared" si="3"/>
        <v>6</v>
      </c>
      <c r="Z10" s="12">
        <f t="shared" si="3"/>
        <v>7</v>
      </c>
      <c r="AA10" s="12">
        <f t="shared" si="3"/>
        <v>1</v>
      </c>
      <c r="AB10" s="12">
        <f t="shared" si="3"/>
        <v>2</v>
      </c>
      <c r="AC10" s="12">
        <f t="shared" si="3"/>
        <v>3</v>
      </c>
      <c r="AD10" s="12">
        <f t="shared" si="3"/>
        <v>4</v>
      </c>
      <c r="AE10" s="12">
        <f t="shared" si="3"/>
        <v>5</v>
      </c>
      <c r="AF10" s="12">
        <f t="shared" si="3"/>
        <v>6</v>
      </c>
      <c r="AG10" s="12">
        <f t="shared" si="3"/>
        <v>7</v>
      </c>
      <c r="AH10" s="12">
        <f t="shared" si="3"/>
        <v>1</v>
      </c>
      <c r="AI10" s="12">
        <f t="shared" si="3"/>
        <v>2</v>
      </c>
      <c r="AJ10" s="8" t="str">
        <f t="shared" si="3"/>
        <v/>
      </c>
      <c r="AK10" s="43"/>
    </row>
    <row r="11" spans="1:46" x14ac:dyDescent="0.25">
      <c r="A11" s="3"/>
      <c r="B11" s="74" t="str">
        <f>IF(Config!B4&lt;&gt;"",Config!B4,"")</f>
        <v>Employé 1</v>
      </c>
      <c r="C11" s="35">
        <f t="shared" ref="C11:C27" si="4">IF(B11="","",COUNTIF(F11:AJ11,"MA"))</f>
        <v>0</v>
      </c>
      <c r="D11" s="31">
        <f>IF(B11="","",COUNTIF(F11:AJ11,"CP"))</f>
        <v>0</v>
      </c>
      <c r="E11" s="32">
        <f>IF(B11="","",COUNTIF(F11:AJ11,"RC"))</f>
        <v>0</v>
      </c>
      <c r="F11" s="78"/>
      <c r="G11" s="79"/>
      <c r="H11" s="79"/>
      <c r="I11" s="80"/>
      <c r="J11" s="79"/>
      <c r="K11" s="79"/>
      <c r="L11" s="79"/>
      <c r="M11" s="80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81"/>
    </row>
    <row r="12" spans="1:46" x14ac:dyDescent="0.25">
      <c r="A12" s="3"/>
      <c r="B12" s="75" t="str">
        <f>IF(Config!B5&lt;&gt;"",Config!B5,"")</f>
        <v>Employé 2</v>
      </c>
      <c r="C12" s="35">
        <f t="shared" si="4"/>
        <v>0</v>
      </c>
      <c r="D12" s="37">
        <f t="shared" ref="D12:D27" si="5">IF(B12="","",COUNTIF(F12:AJ12,"CP"))</f>
        <v>0</v>
      </c>
      <c r="E12" s="38">
        <f t="shared" ref="E12:E27" si="6">IF(B12="","",COUNTIF(F12:AJ12,"RC"))</f>
        <v>0</v>
      </c>
      <c r="F12" s="82"/>
      <c r="G12" s="83"/>
      <c r="H12" s="83"/>
      <c r="I12" s="84"/>
      <c r="J12" s="83"/>
      <c r="K12" s="83"/>
      <c r="L12" s="83"/>
      <c r="M12" s="84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5"/>
    </row>
    <row r="13" spans="1:46" x14ac:dyDescent="0.25">
      <c r="A13" s="3"/>
      <c r="B13" s="75" t="str">
        <f>IF(Config!B6&lt;&gt;"",Config!B6,"")</f>
        <v>Employé 3</v>
      </c>
      <c r="C13" s="35">
        <f t="shared" si="4"/>
        <v>0</v>
      </c>
      <c r="D13" s="37">
        <f t="shared" si="5"/>
        <v>0</v>
      </c>
      <c r="E13" s="38">
        <f t="shared" si="6"/>
        <v>0</v>
      </c>
      <c r="F13" s="82"/>
      <c r="G13" s="83"/>
      <c r="H13" s="83"/>
      <c r="I13" s="84"/>
      <c r="J13" s="83"/>
      <c r="K13" s="83"/>
      <c r="L13" s="83"/>
      <c r="M13" s="84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5"/>
    </row>
    <row r="14" spans="1:46" x14ac:dyDescent="0.25">
      <c r="A14" s="3"/>
      <c r="B14" s="75" t="str">
        <f>IF(Config!B7&lt;&gt;"",Config!B7,"")</f>
        <v>Employé 4</v>
      </c>
      <c r="C14" s="35">
        <f t="shared" si="4"/>
        <v>0</v>
      </c>
      <c r="D14" s="37">
        <f t="shared" si="5"/>
        <v>0</v>
      </c>
      <c r="E14" s="38">
        <f t="shared" si="6"/>
        <v>0</v>
      </c>
      <c r="F14" s="82"/>
      <c r="G14" s="83"/>
      <c r="H14" s="83"/>
      <c r="I14" s="84"/>
      <c r="J14" s="83"/>
      <c r="K14" s="83"/>
      <c r="L14" s="83"/>
      <c r="M14" s="84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5"/>
    </row>
    <row r="15" spans="1:46" x14ac:dyDescent="0.25">
      <c r="A15" s="3"/>
      <c r="B15" s="75" t="str">
        <f>IF(Config!B8&lt;&gt;"",Config!B8,"")</f>
        <v>Employé 5</v>
      </c>
      <c r="C15" s="35">
        <f t="shared" si="4"/>
        <v>0</v>
      </c>
      <c r="D15" s="37">
        <f t="shared" si="5"/>
        <v>0</v>
      </c>
      <c r="E15" s="38">
        <f t="shared" si="6"/>
        <v>0</v>
      </c>
      <c r="F15" s="82"/>
      <c r="G15" s="83"/>
      <c r="H15" s="83"/>
      <c r="I15" s="84"/>
      <c r="J15" s="83"/>
      <c r="K15" s="83"/>
      <c r="L15" s="83"/>
      <c r="M15" s="84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5"/>
    </row>
    <row r="16" spans="1:46" x14ac:dyDescent="0.25">
      <c r="A16" s="3"/>
      <c r="B16" s="75" t="str">
        <f>IF(Config!B9&lt;&gt;"",Config!B9,"")</f>
        <v>Employé 6</v>
      </c>
      <c r="C16" s="35">
        <f t="shared" si="4"/>
        <v>0</v>
      </c>
      <c r="D16" s="37">
        <f t="shared" si="5"/>
        <v>0</v>
      </c>
      <c r="E16" s="38">
        <f t="shared" si="6"/>
        <v>0</v>
      </c>
      <c r="F16" s="82"/>
      <c r="G16" s="83"/>
      <c r="H16" s="83"/>
      <c r="I16" s="84"/>
      <c r="J16" s="83"/>
      <c r="K16" s="83"/>
      <c r="L16" s="83"/>
      <c r="M16" s="84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5"/>
    </row>
    <row r="17" spans="1:36" x14ac:dyDescent="0.25">
      <c r="A17" s="3"/>
      <c r="B17" s="75" t="str">
        <f>IF(Config!B10&lt;&gt;"",Config!B10,"")</f>
        <v>Employé 7</v>
      </c>
      <c r="C17" s="35">
        <f t="shared" si="4"/>
        <v>0</v>
      </c>
      <c r="D17" s="37">
        <f t="shared" si="5"/>
        <v>0</v>
      </c>
      <c r="E17" s="38">
        <f t="shared" si="6"/>
        <v>0</v>
      </c>
      <c r="F17" s="82"/>
      <c r="G17" s="83"/>
      <c r="H17" s="83"/>
      <c r="I17" s="84"/>
      <c r="J17" s="83"/>
      <c r="K17" s="83"/>
      <c r="L17" s="83"/>
      <c r="M17" s="84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5"/>
    </row>
    <row r="18" spans="1:36" x14ac:dyDescent="0.25">
      <c r="A18" s="3"/>
      <c r="B18" s="75" t="str">
        <f>IF(Config!B11&lt;&gt;"",Config!B11,"")</f>
        <v>Employé 8</v>
      </c>
      <c r="C18" s="35">
        <f t="shared" si="4"/>
        <v>0</v>
      </c>
      <c r="D18" s="37">
        <f t="shared" si="5"/>
        <v>0</v>
      </c>
      <c r="E18" s="38">
        <f t="shared" si="6"/>
        <v>0</v>
      </c>
      <c r="F18" s="82"/>
      <c r="G18" s="83"/>
      <c r="H18" s="83"/>
      <c r="I18" s="84"/>
      <c r="J18" s="83"/>
      <c r="K18" s="83"/>
      <c r="L18" s="83"/>
      <c r="M18" s="84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5"/>
    </row>
    <row r="19" spans="1:36" x14ac:dyDescent="0.25">
      <c r="A19" s="3"/>
      <c r="B19" s="75" t="str">
        <f>IF(Config!B12&lt;&gt;"",Config!B12,"")</f>
        <v>Employé 9</v>
      </c>
      <c r="C19" s="35">
        <f t="shared" si="4"/>
        <v>0</v>
      </c>
      <c r="D19" s="37">
        <f t="shared" si="5"/>
        <v>0</v>
      </c>
      <c r="E19" s="38">
        <f t="shared" si="6"/>
        <v>0</v>
      </c>
      <c r="F19" s="82"/>
      <c r="G19" s="83"/>
      <c r="H19" s="83"/>
      <c r="I19" s="84"/>
      <c r="J19" s="83"/>
      <c r="K19" s="83"/>
      <c r="L19" s="83"/>
      <c r="M19" s="84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5"/>
    </row>
    <row r="20" spans="1:36" x14ac:dyDescent="0.25">
      <c r="A20" s="3"/>
      <c r="B20" s="75" t="str">
        <f>IF(Config!B13&lt;&gt;"",Config!B13,"")</f>
        <v>Employé 10</v>
      </c>
      <c r="C20" s="35">
        <f>IF(B20="","",COUNTIF(F20:AJ20,"MA"))</f>
        <v>0</v>
      </c>
      <c r="D20" s="37">
        <f t="shared" si="5"/>
        <v>0</v>
      </c>
      <c r="E20" s="38">
        <f t="shared" si="6"/>
        <v>0</v>
      </c>
      <c r="F20" s="82"/>
      <c r="G20" s="83"/>
      <c r="H20" s="83"/>
      <c r="I20" s="84"/>
      <c r="J20" s="83"/>
      <c r="K20" s="83"/>
      <c r="L20" s="83"/>
      <c r="M20" s="84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5"/>
    </row>
    <row r="21" spans="1:36" x14ac:dyDescent="0.25">
      <c r="A21" s="3"/>
      <c r="B21" s="75" t="str">
        <f>IF(Config!B14&lt;&gt;"",Config!B14,"")</f>
        <v>Employé 11</v>
      </c>
      <c r="C21" s="35">
        <f t="shared" si="4"/>
        <v>0</v>
      </c>
      <c r="D21" s="37">
        <f t="shared" si="5"/>
        <v>0</v>
      </c>
      <c r="E21" s="38">
        <f t="shared" si="6"/>
        <v>0</v>
      </c>
      <c r="F21" s="82"/>
      <c r="G21" s="83"/>
      <c r="H21" s="83"/>
      <c r="I21" s="84"/>
      <c r="J21" s="83"/>
      <c r="K21" s="83"/>
      <c r="L21" s="83"/>
      <c r="M21" s="84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5"/>
    </row>
    <row r="22" spans="1:36" x14ac:dyDescent="0.25">
      <c r="A22" s="3"/>
      <c r="B22" s="75" t="str">
        <f>IF(Config!B15&lt;&gt;"",Config!B15,"")</f>
        <v>Employé 12</v>
      </c>
      <c r="C22" s="35">
        <f t="shared" si="4"/>
        <v>0</v>
      </c>
      <c r="D22" s="37">
        <f t="shared" si="5"/>
        <v>0</v>
      </c>
      <c r="E22" s="38">
        <f t="shared" si="6"/>
        <v>0</v>
      </c>
      <c r="F22" s="82"/>
      <c r="G22" s="83"/>
      <c r="H22" s="83"/>
      <c r="I22" s="84"/>
      <c r="J22" s="83"/>
      <c r="K22" s="83"/>
      <c r="L22" s="83"/>
      <c r="M22" s="84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5"/>
    </row>
    <row r="23" spans="1:36" x14ac:dyDescent="0.25">
      <c r="A23" s="3"/>
      <c r="B23" s="75" t="str">
        <f>IF(Config!B16&lt;&gt;"",Config!B16,"")</f>
        <v>Employé 13</v>
      </c>
      <c r="C23" s="35">
        <f t="shared" si="4"/>
        <v>0</v>
      </c>
      <c r="D23" s="33">
        <f t="shared" si="5"/>
        <v>0</v>
      </c>
      <c r="E23" s="34">
        <f t="shared" si="6"/>
        <v>0</v>
      </c>
      <c r="F23" s="82"/>
      <c r="G23" s="83"/>
      <c r="H23" s="83"/>
      <c r="I23" s="84"/>
      <c r="J23" s="83"/>
      <c r="K23" s="83"/>
      <c r="L23" s="83"/>
      <c r="M23" s="84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5"/>
    </row>
    <row r="24" spans="1:36" x14ac:dyDescent="0.25">
      <c r="A24" s="3"/>
      <c r="B24" s="75" t="str">
        <f>IF(Config!B17&lt;&gt;"",Config!B17,"")</f>
        <v>Employé 14</v>
      </c>
      <c r="C24" s="35">
        <f t="shared" si="4"/>
        <v>0</v>
      </c>
      <c r="D24" s="37">
        <f t="shared" si="5"/>
        <v>0</v>
      </c>
      <c r="E24" s="38">
        <f t="shared" si="6"/>
        <v>0</v>
      </c>
      <c r="F24" s="82"/>
      <c r="G24" s="83"/>
      <c r="H24" s="83"/>
      <c r="I24" s="84"/>
      <c r="J24" s="83"/>
      <c r="K24" s="83"/>
      <c r="L24" s="83"/>
      <c r="M24" s="84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5"/>
    </row>
    <row r="25" spans="1:36" x14ac:dyDescent="0.25">
      <c r="A25" s="3"/>
      <c r="B25" s="75" t="str">
        <f>IF(Config!B18&lt;&gt;"",Config!B18,"")</f>
        <v>Employé 15</v>
      </c>
      <c r="C25" s="35">
        <f t="shared" si="4"/>
        <v>0</v>
      </c>
      <c r="D25" s="37">
        <f t="shared" si="5"/>
        <v>0</v>
      </c>
      <c r="E25" s="38">
        <f t="shared" si="6"/>
        <v>0</v>
      </c>
      <c r="F25" s="82"/>
      <c r="G25" s="83"/>
      <c r="H25" s="83"/>
      <c r="I25" s="84"/>
      <c r="J25" s="83"/>
      <c r="K25" s="83"/>
      <c r="L25" s="83"/>
      <c r="M25" s="84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5"/>
    </row>
    <row r="26" spans="1:36" x14ac:dyDescent="0.25">
      <c r="A26" s="3"/>
      <c r="B26" s="75" t="str">
        <f>IF(Config!B19&lt;&gt;"",Config!B19,"")</f>
        <v>Employé 16</v>
      </c>
      <c r="C26" s="35">
        <f t="shared" si="4"/>
        <v>0</v>
      </c>
      <c r="D26" s="37">
        <f t="shared" si="5"/>
        <v>0</v>
      </c>
      <c r="E26" s="38">
        <f t="shared" si="6"/>
        <v>0</v>
      </c>
      <c r="F26" s="82"/>
      <c r="G26" s="83"/>
      <c r="H26" s="83"/>
      <c r="I26" s="84"/>
      <c r="J26" s="83"/>
      <c r="K26" s="83"/>
      <c r="L26" s="83"/>
      <c r="M26" s="84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5"/>
    </row>
    <row r="27" spans="1:36" ht="15.75" thickBot="1" x14ac:dyDescent="0.3">
      <c r="A27" s="3"/>
      <c r="B27" s="76" t="str">
        <f>IF(Config!B20&lt;&gt;"",Config!B20,"")</f>
        <v>Employé 17</v>
      </c>
      <c r="C27" s="35">
        <f t="shared" si="4"/>
        <v>0</v>
      </c>
      <c r="D27" s="39">
        <f t="shared" si="5"/>
        <v>0</v>
      </c>
      <c r="E27" s="40">
        <f t="shared" si="6"/>
        <v>0</v>
      </c>
      <c r="F27" s="86"/>
      <c r="G27" s="87"/>
      <c r="H27" s="87"/>
      <c r="I27" s="88"/>
      <c r="J27" s="87"/>
      <c r="K27" s="87"/>
      <c r="L27" s="87"/>
      <c r="M27" s="88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9"/>
    </row>
    <row r="28" spans="1:36" x14ac:dyDescent="0.25">
      <c r="C28" s="36"/>
    </row>
    <row r="29" spans="1:36" x14ac:dyDescent="0.25">
      <c r="F29" s="14" t="s">
        <v>21</v>
      </c>
      <c r="G29" s="127" t="s">
        <v>19</v>
      </c>
      <c r="H29" s="127"/>
      <c r="I29" s="127"/>
      <c r="J29" s="127"/>
      <c r="L29" s="15" t="s">
        <v>20</v>
      </c>
      <c r="M29" s="128" t="s">
        <v>18</v>
      </c>
      <c r="N29" s="128"/>
      <c r="O29" s="128"/>
      <c r="P29" s="128"/>
      <c r="R29" s="13" t="s">
        <v>22</v>
      </c>
      <c r="S29" s="136" t="s">
        <v>17</v>
      </c>
      <c r="T29" s="136"/>
      <c r="U29" s="136"/>
      <c r="V29" s="136"/>
      <c r="X29" s="92"/>
      <c r="Y29" s="133" t="s">
        <v>46</v>
      </c>
      <c r="Z29" s="134"/>
      <c r="AA29" s="134"/>
      <c r="AB29" s="135"/>
    </row>
    <row r="31" spans="1:36" x14ac:dyDescent="0.25">
      <c r="F31" s="19" t="s">
        <v>29</v>
      </c>
      <c r="G31" s="125" t="s">
        <v>30</v>
      </c>
      <c r="H31" s="125"/>
      <c r="I31" s="125"/>
      <c r="J31" s="125"/>
      <c r="L31" s="17" t="s">
        <v>26</v>
      </c>
      <c r="M31" s="138" t="s">
        <v>25</v>
      </c>
      <c r="N31" s="138"/>
      <c r="O31" s="138"/>
      <c r="P31" s="138"/>
      <c r="R31" s="16" t="s">
        <v>23</v>
      </c>
      <c r="S31" s="137" t="s">
        <v>24</v>
      </c>
      <c r="T31" s="137"/>
      <c r="U31" s="137"/>
      <c r="V31" s="137"/>
      <c r="X31" s="93"/>
      <c r="Y31" s="130" t="s">
        <v>45</v>
      </c>
      <c r="Z31" s="131"/>
      <c r="AA31" s="131"/>
      <c r="AB31" s="132"/>
    </row>
    <row r="33" spans="6:16" x14ac:dyDescent="0.25">
      <c r="F33" s="106" t="s">
        <v>48</v>
      </c>
      <c r="G33" s="126" t="s">
        <v>47</v>
      </c>
      <c r="H33" s="126"/>
      <c r="I33" s="126"/>
      <c r="J33" s="126"/>
      <c r="L33" s="18" t="s">
        <v>28</v>
      </c>
      <c r="M33" s="124" t="s">
        <v>27</v>
      </c>
      <c r="N33" s="124"/>
      <c r="O33" s="124"/>
      <c r="P33" s="124"/>
    </row>
  </sheetData>
  <sheetProtection password="CE89" sheet="1" objects="1" scenarios="1" selectLockedCells="1"/>
  <mergeCells count="11">
    <mergeCell ref="G33:J33"/>
    <mergeCell ref="M33:P33"/>
    <mergeCell ref="B4:AJ7"/>
    <mergeCell ref="G29:J29"/>
    <mergeCell ref="M29:P29"/>
    <mergeCell ref="S29:V29"/>
    <mergeCell ref="Y29:AB29"/>
    <mergeCell ref="G31:J31"/>
    <mergeCell ref="M31:P31"/>
    <mergeCell ref="S31:V31"/>
    <mergeCell ref="Y31:AB31"/>
  </mergeCells>
  <conditionalFormatting sqref="F10:AJ10">
    <cfRule type="expression" dxfId="116" priority="13">
      <formula>OR(F$10=1,F$10=7)</formula>
    </cfRule>
  </conditionalFormatting>
  <conditionalFormatting sqref="F11:AJ27">
    <cfRule type="cellIs" dxfId="115" priority="2" operator="equal">
      <formula>"CV"</formula>
    </cfRule>
    <cfRule type="cellIs" dxfId="114" priority="3" operator="equal">
      <formula>"ND"</formula>
    </cfRule>
    <cfRule type="cellIs" dxfId="113" priority="5" operator="equal">
      <formula>"CPA"</formula>
    </cfRule>
    <cfRule type="cellIs" dxfId="112" priority="6" operator="equal">
      <formula>"MA"</formula>
    </cfRule>
    <cfRule type="cellIs" dxfId="111" priority="7" operator="equal">
      <formula>"DR"</formula>
    </cfRule>
    <cfRule type="cellIs" dxfId="110" priority="8" operator="equal">
      <formula>"RC"</formula>
    </cfRule>
    <cfRule type="cellIs" dxfId="109" priority="9" operator="equal">
      <formula>"NC"</formula>
    </cfRule>
    <cfRule type="cellIs" dxfId="108" priority="10" operator="equal">
      <formula>"CP"</formula>
    </cfRule>
    <cfRule type="expression" dxfId="107" priority="11">
      <formula>OR(F$10=1,F$10=7)</formula>
    </cfRule>
    <cfRule type="cellIs" dxfId="106" priority="12" operator="equal">
      <formula>"R"</formula>
    </cfRule>
  </conditionalFormatting>
  <dataValidations count="1">
    <dataValidation type="list" allowBlank="1" showInputMessage="1" showErrorMessage="1" sqref="F11:AJ27">
      <formula1>"CP,ND,RC,NC,DR,MA,CV,CPA,R"</formula1>
    </dataValidation>
  </dataValidations>
  <pageMargins left="0.7" right="0.7" top="0.75" bottom="0.75" header="0.3" footer="0.3"/>
  <pageSetup paperSize="9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59E2CC6-5085-45B7-9447-D6918F75EDEC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containsText" priority="4" operator="containsText" id="{0CB2388F-CF49-47A4-94E6-2FB03B84C712}">
            <xm:f>NOT(ISERROR(SEARCH("0",C11)))</xm:f>
            <xm:f>"0"</xm:f>
            <x14:dxf>
              <font>
                <color theme="0"/>
              </font>
            </x14:dxf>
          </x14:cfRule>
          <xm:sqref>C11:E27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33"/>
  <sheetViews>
    <sheetView showGridLines="0" topLeftCell="A4" workbookViewId="0">
      <selection activeCell="M17" sqref="M1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</cols>
  <sheetData>
    <row r="1" spans="1:46" hidden="1" x14ac:dyDescent="0.25">
      <c r="A1" s="20">
        <f>Config!E10</f>
        <v>43221</v>
      </c>
    </row>
    <row r="2" spans="1:46" ht="15.75" hidden="1" thickBot="1" x14ac:dyDescent="0.3">
      <c r="A2" s="21">
        <f>Config!F10</f>
        <v>43251</v>
      </c>
    </row>
    <row r="3" spans="1:46" ht="73.5" hidden="1" customHeight="1" x14ac:dyDescent="0.25">
      <c r="F3" s="5">
        <f>A1</f>
        <v>43221</v>
      </c>
      <c r="G3" s="5">
        <f>F3+1</f>
        <v>43222</v>
      </c>
      <c r="H3" s="5">
        <f t="shared" ref="H3:AG3" si="0">G3+1</f>
        <v>43223</v>
      </c>
      <c r="I3" s="5">
        <f t="shared" si="0"/>
        <v>43224</v>
      </c>
      <c r="J3" s="5">
        <f t="shared" si="0"/>
        <v>43225</v>
      </c>
      <c r="K3" s="5">
        <f t="shared" si="0"/>
        <v>43226</v>
      </c>
      <c r="L3" s="5">
        <f t="shared" si="0"/>
        <v>43227</v>
      </c>
      <c r="M3" s="5">
        <f t="shared" si="0"/>
        <v>43228</v>
      </c>
      <c r="N3" s="5">
        <f t="shared" si="0"/>
        <v>43229</v>
      </c>
      <c r="O3" s="5">
        <f t="shared" si="0"/>
        <v>43230</v>
      </c>
      <c r="P3" s="5">
        <f t="shared" si="0"/>
        <v>43231</v>
      </c>
      <c r="Q3" s="5">
        <f t="shared" si="0"/>
        <v>43232</v>
      </c>
      <c r="R3" s="5">
        <f t="shared" si="0"/>
        <v>43233</v>
      </c>
      <c r="S3" s="5">
        <f t="shared" si="0"/>
        <v>43234</v>
      </c>
      <c r="T3" s="5">
        <f t="shared" si="0"/>
        <v>43235</v>
      </c>
      <c r="U3" s="5">
        <f t="shared" si="0"/>
        <v>43236</v>
      </c>
      <c r="V3" s="5">
        <f t="shared" si="0"/>
        <v>43237</v>
      </c>
      <c r="W3" s="5">
        <f t="shared" si="0"/>
        <v>43238</v>
      </c>
      <c r="X3" s="5">
        <f t="shared" si="0"/>
        <v>43239</v>
      </c>
      <c r="Y3" s="5">
        <f t="shared" si="0"/>
        <v>43240</v>
      </c>
      <c r="Z3" s="5">
        <f t="shared" si="0"/>
        <v>43241</v>
      </c>
      <c r="AA3" s="5">
        <f t="shared" si="0"/>
        <v>43242</v>
      </c>
      <c r="AB3" s="5">
        <f t="shared" si="0"/>
        <v>43243</v>
      </c>
      <c r="AC3" s="5">
        <f t="shared" si="0"/>
        <v>43244</v>
      </c>
      <c r="AD3" s="5">
        <f t="shared" si="0"/>
        <v>43245</v>
      </c>
      <c r="AE3" s="5">
        <f t="shared" si="0"/>
        <v>43246</v>
      </c>
      <c r="AF3" s="5">
        <f t="shared" si="0"/>
        <v>43247</v>
      </c>
      <c r="AG3" s="5">
        <f t="shared" si="0"/>
        <v>43248</v>
      </c>
      <c r="AH3" s="5">
        <f>IFERROR(IF(AG3+1&gt;A2,"",AG3+1),"")</f>
        <v>43249</v>
      </c>
      <c r="AI3" s="5">
        <f>IFERROR(IF(AH3+1&gt;A2,"",AH3+1),"")</f>
        <v>43250</v>
      </c>
      <c r="AJ3" s="5">
        <f>IFERROR(IF(AI3+1&gt;A2,"",AI3+1),"")</f>
        <v>43251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129" t="str">
        <f>TEXT(A1,"mmmmmmmmmmmmmm")</f>
        <v>mai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</row>
    <row r="5" spans="1:46" x14ac:dyDescent="0.25"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</row>
    <row r="6" spans="1:46" x14ac:dyDescent="0.25">
      <c r="A6" s="4"/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</row>
    <row r="7" spans="1:46" x14ac:dyDescent="0.25">
      <c r="A7" s="4"/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129"/>
      <c r="AH7" s="129"/>
      <c r="AI7" s="129"/>
      <c r="AJ7" s="129"/>
    </row>
    <row r="8" spans="1:46" ht="15.75" thickBot="1" x14ac:dyDescent="0.3">
      <c r="A8" s="4"/>
      <c r="B8" s="4"/>
      <c r="C8" s="4"/>
      <c r="D8" s="4"/>
      <c r="E8" s="4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46" ht="15.75" thickBot="1" x14ac:dyDescent="0.3">
      <c r="A9" s="4"/>
      <c r="E9" s="41"/>
      <c r="F9" s="9">
        <f>DAY(F3)</f>
        <v>1</v>
      </c>
      <c r="G9" s="10">
        <f t="shared" ref="G9:AG9" si="1">DAY(G3)</f>
        <v>2</v>
      </c>
      <c r="H9" s="10">
        <f t="shared" si="1"/>
        <v>3</v>
      </c>
      <c r="I9" s="10">
        <f t="shared" si="1"/>
        <v>4</v>
      </c>
      <c r="J9" s="10">
        <f t="shared" si="1"/>
        <v>5</v>
      </c>
      <c r="K9" s="10">
        <f t="shared" si="1"/>
        <v>6</v>
      </c>
      <c r="L9" s="10">
        <f t="shared" si="1"/>
        <v>7</v>
      </c>
      <c r="M9" s="10">
        <f t="shared" si="1"/>
        <v>8</v>
      </c>
      <c r="N9" s="10">
        <f t="shared" si="1"/>
        <v>9</v>
      </c>
      <c r="O9" s="10">
        <f t="shared" si="1"/>
        <v>10</v>
      </c>
      <c r="P9" s="10">
        <f t="shared" si="1"/>
        <v>11</v>
      </c>
      <c r="Q9" s="10">
        <f t="shared" si="1"/>
        <v>12</v>
      </c>
      <c r="R9" s="10">
        <f t="shared" si="1"/>
        <v>13</v>
      </c>
      <c r="S9" s="10">
        <f t="shared" si="1"/>
        <v>14</v>
      </c>
      <c r="T9" s="10">
        <f t="shared" si="1"/>
        <v>15</v>
      </c>
      <c r="U9" s="10">
        <f t="shared" si="1"/>
        <v>16</v>
      </c>
      <c r="V9" s="10">
        <f t="shared" si="1"/>
        <v>17</v>
      </c>
      <c r="W9" s="10">
        <f t="shared" si="1"/>
        <v>18</v>
      </c>
      <c r="X9" s="10">
        <f t="shared" si="1"/>
        <v>19</v>
      </c>
      <c r="Y9" s="10">
        <f t="shared" si="1"/>
        <v>20</v>
      </c>
      <c r="Z9" s="10">
        <f t="shared" si="1"/>
        <v>21</v>
      </c>
      <c r="AA9" s="10">
        <f t="shared" si="1"/>
        <v>22</v>
      </c>
      <c r="AB9" s="10">
        <f t="shared" si="1"/>
        <v>23</v>
      </c>
      <c r="AC9" s="10">
        <f t="shared" si="1"/>
        <v>24</v>
      </c>
      <c r="AD9" s="10">
        <f t="shared" si="1"/>
        <v>25</v>
      </c>
      <c r="AE9" s="10">
        <f t="shared" si="1"/>
        <v>26</v>
      </c>
      <c r="AF9" s="10">
        <f t="shared" si="1"/>
        <v>27</v>
      </c>
      <c r="AG9" s="10">
        <f t="shared" si="1"/>
        <v>28</v>
      </c>
      <c r="AH9" s="10">
        <f>IFERROR(DAY(AH3),"")</f>
        <v>29</v>
      </c>
      <c r="AI9" s="10">
        <f t="shared" ref="AI9:AJ9" si="2">IFERROR(DAY(AI3),"")</f>
        <v>30</v>
      </c>
      <c r="AJ9" s="6">
        <f t="shared" si="2"/>
        <v>31</v>
      </c>
    </row>
    <row r="10" spans="1:46" ht="15.75" thickBot="1" x14ac:dyDescent="0.3">
      <c r="A10" s="3"/>
      <c r="B10" s="77" t="s">
        <v>0</v>
      </c>
      <c r="C10" s="102" t="s">
        <v>17</v>
      </c>
      <c r="D10" s="103" t="s">
        <v>19</v>
      </c>
      <c r="E10" s="104" t="s">
        <v>20</v>
      </c>
      <c r="F10" s="11">
        <f>IFERROR(WEEKDAY(F3),"")</f>
        <v>3</v>
      </c>
      <c r="G10" s="12">
        <f t="shared" ref="G10:AJ10" si="3">IFERROR(WEEKDAY(G3),"")</f>
        <v>4</v>
      </c>
      <c r="H10" s="12">
        <f t="shared" si="3"/>
        <v>5</v>
      </c>
      <c r="I10" s="12">
        <f t="shared" si="3"/>
        <v>6</v>
      </c>
      <c r="J10" s="12">
        <f t="shared" si="3"/>
        <v>7</v>
      </c>
      <c r="K10" s="12">
        <f t="shared" si="3"/>
        <v>1</v>
      </c>
      <c r="L10" s="12">
        <f t="shared" si="3"/>
        <v>2</v>
      </c>
      <c r="M10" s="12">
        <f t="shared" si="3"/>
        <v>3</v>
      </c>
      <c r="N10" s="12">
        <f t="shared" si="3"/>
        <v>4</v>
      </c>
      <c r="O10" s="12">
        <f t="shared" si="3"/>
        <v>5</v>
      </c>
      <c r="P10" s="12">
        <f t="shared" si="3"/>
        <v>6</v>
      </c>
      <c r="Q10" s="12">
        <f t="shared" si="3"/>
        <v>7</v>
      </c>
      <c r="R10" s="12">
        <f t="shared" si="3"/>
        <v>1</v>
      </c>
      <c r="S10" s="12">
        <f t="shared" si="3"/>
        <v>2</v>
      </c>
      <c r="T10" s="12">
        <f t="shared" si="3"/>
        <v>3</v>
      </c>
      <c r="U10" s="12">
        <f t="shared" si="3"/>
        <v>4</v>
      </c>
      <c r="V10" s="12">
        <f t="shared" si="3"/>
        <v>5</v>
      </c>
      <c r="W10" s="8">
        <f t="shared" si="3"/>
        <v>6</v>
      </c>
      <c r="X10" s="12">
        <f t="shared" si="3"/>
        <v>7</v>
      </c>
      <c r="Y10" s="12">
        <f t="shared" si="3"/>
        <v>1</v>
      </c>
      <c r="Z10" s="12">
        <f t="shared" si="3"/>
        <v>2</v>
      </c>
      <c r="AA10" s="12">
        <f t="shared" si="3"/>
        <v>3</v>
      </c>
      <c r="AB10" s="12">
        <f t="shared" si="3"/>
        <v>4</v>
      </c>
      <c r="AC10" s="12">
        <f t="shared" si="3"/>
        <v>5</v>
      </c>
      <c r="AD10" s="12">
        <f t="shared" si="3"/>
        <v>6</v>
      </c>
      <c r="AE10" s="12">
        <f t="shared" si="3"/>
        <v>7</v>
      </c>
      <c r="AF10" s="12">
        <f t="shared" si="3"/>
        <v>1</v>
      </c>
      <c r="AG10" s="12">
        <f t="shared" si="3"/>
        <v>2</v>
      </c>
      <c r="AH10" s="12">
        <f t="shared" si="3"/>
        <v>3</v>
      </c>
      <c r="AI10" s="12">
        <f t="shared" si="3"/>
        <v>4</v>
      </c>
      <c r="AJ10" s="8">
        <f t="shared" si="3"/>
        <v>5</v>
      </c>
      <c r="AK10" s="43"/>
    </row>
    <row r="11" spans="1:46" x14ac:dyDescent="0.25">
      <c r="A11" s="3"/>
      <c r="B11" s="74" t="str">
        <f>IF(Config!B4&lt;&gt;"",Config!B4,"")</f>
        <v>Employé 1</v>
      </c>
      <c r="C11" s="35">
        <f t="shared" ref="C11:C27" si="4">IF(B11="","",COUNTIF(F11:AJ11,"MA"))</f>
        <v>0</v>
      </c>
      <c r="D11" s="31">
        <f>IF(B11="","",COUNTIF(F11:AJ11,"CP"))</f>
        <v>0</v>
      </c>
      <c r="E11" s="32">
        <f>IF(B11="","",COUNTIF(F11:AJ11,"RC"))</f>
        <v>0</v>
      </c>
      <c r="F11" s="78"/>
      <c r="G11" s="79"/>
      <c r="H11" s="79"/>
      <c r="I11" s="80"/>
      <c r="J11" s="79"/>
      <c r="K11" s="79"/>
      <c r="L11" s="79"/>
      <c r="M11" s="80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81"/>
    </row>
    <row r="12" spans="1:46" x14ac:dyDescent="0.25">
      <c r="A12" s="3"/>
      <c r="B12" s="75" t="str">
        <f>IF(Config!B5&lt;&gt;"",Config!B5,"")</f>
        <v>Employé 2</v>
      </c>
      <c r="C12" s="35">
        <f t="shared" si="4"/>
        <v>0</v>
      </c>
      <c r="D12" s="37">
        <f t="shared" ref="D12:D27" si="5">IF(B12="","",COUNTIF(F12:AJ12,"CP"))</f>
        <v>0</v>
      </c>
      <c r="E12" s="38">
        <f t="shared" ref="E12:E27" si="6">IF(B12="","",COUNTIF(F12:AJ12,"RC"))</f>
        <v>0</v>
      </c>
      <c r="F12" s="82"/>
      <c r="G12" s="83"/>
      <c r="H12" s="83"/>
      <c r="I12" s="84"/>
      <c r="J12" s="83"/>
      <c r="K12" s="83"/>
      <c r="L12" s="83"/>
      <c r="M12" s="84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5"/>
    </row>
    <row r="13" spans="1:46" x14ac:dyDescent="0.25">
      <c r="A13" s="3"/>
      <c r="B13" s="75" t="str">
        <f>IF(Config!B6&lt;&gt;"",Config!B6,"")</f>
        <v>Employé 3</v>
      </c>
      <c r="C13" s="35">
        <f t="shared" si="4"/>
        <v>0</v>
      </c>
      <c r="D13" s="37">
        <f t="shared" si="5"/>
        <v>0</v>
      </c>
      <c r="E13" s="38">
        <f t="shared" si="6"/>
        <v>0</v>
      </c>
      <c r="F13" s="82"/>
      <c r="G13" s="83"/>
      <c r="H13" s="83"/>
      <c r="I13" s="84"/>
      <c r="J13" s="83"/>
      <c r="K13" s="83"/>
      <c r="L13" s="83"/>
      <c r="M13" s="84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5"/>
    </row>
    <row r="14" spans="1:46" x14ac:dyDescent="0.25">
      <c r="A14" s="3"/>
      <c r="B14" s="75" t="str">
        <f>IF(Config!B7&lt;&gt;"",Config!B7,"")</f>
        <v>Employé 4</v>
      </c>
      <c r="C14" s="35">
        <f t="shared" si="4"/>
        <v>0</v>
      </c>
      <c r="D14" s="37">
        <f t="shared" si="5"/>
        <v>0</v>
      </c>
      <c r="E14" s="38">
        <f t="shared" si="6"/>
        <v>0</v>
      </c>
      <c r="F14" s="82"/>
      <c r="G14" s="83"/>
      <c r="H14" s="83"/>
      <c r="I14" s="84"/>
      <c r="J14" s="83"/>
      <c r="K14" s="83"/>
      <c r="L14" s="83"/>
      <c r="M14" s="84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5"/>
    </row>
    <row r="15" spans="1:46" x14ac:dyDescent="0.25">
      <c r="A15" s="3"/>
      <c r="B15" s="75" t="str">
        <f>IF(Config!B8&lt;&gt;"",Config!B8,"")</f>
        <v>Employé 5</v>
      </c>
      <c r="C15" s="35">
        <f t="shared" si="4"/>
        <v>0</v>
      </c>
      <c r="D15" s="37">
        <f t="shared" si="5"/>
        <v>0</v>
      </c>
      <c r="E15" s="38">
        <f t="shared" si="6"/>
        <v>0</v>
      </c>
      <c r="F15" s="82"/>
      <c r="G15" s="83"/>
      <c r="H15" s="83"/>
      <c r="I15" s="84"/>
      <c r="J15" s="83"/>
      <c r="K15" s="83"/>
      <c r="L15" s="83"/>
      <c r="M15" s="84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5"/>
    </row>
    <row r="16" spans="1:46" x14ac:dyDescent="0.25">
      <c r="A16" s="3"/>
      <c r="B16" s="75" t="str">
        <f>IF(Config!B9&lt;&gt;"",Config!B9,"")</f>
        <v>Employé 6</v>
      </c>
      <c r="C16" s="35">
        <f t="shared" si="4"/>
        <v>0</v>
      </c>
      <c r="D16" s="37">
        <f t="shared" si="5"/>
        <v>0</v>
      </c>
      <c r="E16" s="38">
        <f t="shared" si="6"/>
        <v>0</v>
      </c>
      <c r="F16" s="82"/>
      <c r="G16" s="83"/>
      <c r="H16" s="83"/>
      <c r="I16" s="84"/>
      <c r="J16" s="83"/>
      <c r="K16" s="83"/>
      <c r="L16" s="83"/>
      <c r="M16" s="84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5"/>
    </row>
    <row r="17" spans="1:36" x14ac:dyDescent="0.25">
      <c r="A17" s="3"/>
      <c r="B17" s="75" t="str">
        <f>IF(Config!B10&lt;&gt;"",Config!B10,"")</f>
        <v>Employé 7</v>
      </c>
      <c r="C17" s="35">
        <f t="shared" si="4"/>
        <v>0</v>
      </c>
      <c r="D17" s="37">
        <f t="shared" si="5"/>
        <v>0</v>
      </c>
      <c r="E17" s="38">
        <f t="shared" si="6"/>
        <v>0</v>
      </c>
      <c r="F17" s="82"/>
      <c r="G17" s="83"/>
      <c r="H17" s="83"/>
      <c r="I17" s="84"/>
      <c r="J17" s="83"/>
      <c r="K17" s="83"/>
      <c r="L17" s="83"/>
      <c r="M17" s="84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5"/>
    </row>
    <row r="18" spans="1:36" x14ac:dyDescent="0.25">
      <c r="A18" s="3"/>
      <c r="B18" s="75" t="str">
        <f>IF(Config!B11&lt;&gt;"",Config!B11,"")</f>
        <v>Employé 8</v>
      </c>
      <c r="C18" s="35">
        <f t="shared" si="4"/>
        <v>0</v>
      </c>
      <c r="D18" s="37">
        <f t="shared" si="5"/>
        <v>0</v>
      </c>
      <c r="E18" s="38">
        <f t="shared" si="6"/>
        <v>0</v>
      </c>
      <c r="F18" s="82"/>
      <c r="G18" s="83"/>
      <c r="H18" s="83"/>
      <c r="I18" s="84"/>
      <c r="J18" s="83"/>
      <c r="K18" s="83"/>
      <c r="L18" s="83"/>
      <c r="M18" s="84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5"/>
    </row>
    <row r="19" spans="1:36" x14ac:dyDescent="0.25">
      <c r="A19" s="3"/>
      <c r="B19" s="75" t="str">
        <f>IF(Config!B12&lt;&gt;"",Config!B12,"")</f>
        <v>Employé 9</v>
      </c>
      <c r="C19" s="35">
        <f t="shared" si="4"/>
        <v>0</v>
      </c>
      <c r="D19" s="37">
        <f t="shared" si="5"/>
        <v>0</v>
      </c>
      <c r="E19" s="38">
        <f t="shared" si="6"/>
        <v>0</v>
      </c>
      <c r="F19" s="82"/>
      <c r="G19" s="83"/>
      <c r="H19" s="83"/>
      <c r="I19" s="84"/>
      <c r="J19" s="83"/>
      <c r="K19" s="83"/>
      <c r="L19" s="83"/>
      <c r="M19" s="84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5"/>
    </row>
    <row r="20" spans="1:36" x14ac:dyDescent="0.25">
      <c r="A20" s="3"/>
      <c r="B20" s="75" t="str">
        <f>IF(Config!B13&lt;&gt;"",Config!B13,"")</f>
        <v>Employé 10</v>
      </c>
      <c r="C20" s="35">
        <f>IF(B20="","",COUNTIF(F20:AJ20,"MA"))</f>
        <v>0</v>
      </c>
      <c r="D20" s="37">
        <f t="shared" si="5"/>
        <v>0</v>
      </c>
      <c r="E20" s="38">
        <f t="shared" si="6"/>
        <v>0</v>
      </c>
      <c r="F20" s="82"/>
      <c r="G20" s="83"/>
      <c r="H20" s="83"/>
      <c r="I20" s="84"/>
      <c r="J20" s="83"/>
      <c r="K20" s="83"/>
      <c r="L20" s="83"/>
      <c r="M20" s="84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5"/>
    </row>
    <row r="21" spans="1:36" x14ac:dyDescent="0.25">
      <c r="A21" s="3"/>
      <c r="B21" s="75" t="str">
        <f>IF(Config!B14&lt;&gt;"",Config!B14,"")</f>
        <v>Employé 11</v>
      </c>
      <c r="C21" s="35">
        <f t="shared" si="4"/>
        <v>0</v>
      </c>
      <c r="D21" s="37">
        <f t="shared" si="5"/>
        <v>0</v>
      </c>
      <c r="E21" s="38">
        <f t="shared" si="6"/>
        <v>0</v>
      </c>
      <c r="F21" s="82"/>
      <c r="G21" s="83"/>
      <c r="H21" s="83"/>
      <c r="I21" s="84"/>
      <c r="J21" s="83"/>
      <c r="K21" s="83"/>
      <c r="L21" s="83"/>
      <c r="M21" s="84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5"/>
    </row>
    <row r="22" spans="1:36" x14ac:dyDescent="0.25">
      <c r="A22" s="3"/>
      <c r="B22" s="75" t="str">
        <f>IF(Config!B15&lt;&gt;"",Config!B15,"")</f>
        <v>Employé 12</v>
      </c>
      <c r="C22" s="35">
        <f t="shared" si="4"/>
        <v>0</v>
      </c>
      <c r="D22" s="37">
        <f t="shared" si="5"/>
        <v>0</v>
      </c>
      <c r="E22" s="38">
        <f t="shared" si="6"/>
        <v>0</v>
      </c>
      <c r="F22" s="82"/>
      <c r="G22" s="83"/>
      <c r="H22" s="83"/>
      <c r="I22" s="84"/>
      <c r="J22" s="83"/>
      <c r="K22" s="83"/>
      <c r="L22" s="83"/>
      <c r="M22" s="84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5"/>
    </row>
    <row r="23" spans="1:36" x14ac:dyDescent="0.25">
      <c r="A23" s="3"/>
      <c r="B23" s="75" t="str">
        <f>IF(Config!B16&lt;&gt;"",Config!B16,"")</f>
        <v>Employé 13</v>
      </c>
      <c r="C23" s="35">
        <f t="shared" si="4"/>
        <v>0</v>
      </c>
      <c r="D23" s="33">
        <f t="shared" si="5"/>
        <v>0</v>
      </c>
      <c r="E23" s="34">
        <f t="shared" si="6"/>
        <v>0</v>
      </c>
      <c r="F23" s="82"/>
      <c r="G23" s="83"/>
      <c r="H23" s="83"/>
      <c r="I23" s="84"/>
      <c r="J23" s="83"/>
      <c r="K23" s="83"/>
      <c r="L23" s="83"/>
      <c r="M23" s="84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5"/>
    </row>
    <row r="24" spans="1:36" x14ac:dyDescent="0.25">
      <c r="A24" s="3"/>
      <c r="B24" s="75" t="str">
        <f>IF(Config!B17&lt;&gt;"",Config!B17,"")</f>
        <v>Employé 14</v>
      </c>
      <c r="C24" s="35">
        <f t="shared" si="4"/>
        <v>0</v>
      </c>
      <c r="D24" s="37">
        <f t="shared" si="5"/>
        <v>0</v>
      </c>
      <c r="E24" s="38">
        <f t="shared" si="6"/>
        <v>0</v>
      </c>
      <c r="F24" s="82"/>
      <c r="G24" s="83"/>
      <c r="H24" s="83"/>
      <c r="I24" s="84"/>
      <c r="J24" s="83"/>
      <c r="K24" s="83"/>
      <c r="L24" s="83"/>
      <c r="M24" s="84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5"/>
    </row>
    <row r="25" spans="1:36" x14ac:dyDescent="0.25">
      <c r="A25" s="3"/>
      <c r="B25" s="75" t="str">
        <f>IF(Config!B18&lt;&gt;"",Config!B18,"")</f>
        <v>Employé 15</v>
      </c>
      <c r="C25" s="35">
        <f t="shared" si="4"/>
        <v>0</v>
      </c>
      <c r="D25" s="37">
        <f t="shared" si="5"/>
        <v>0</v>
      </c>
      <c r="E25" s="38">
        <f t="shared" si="6"/>
        <v>0</v>
      </c>
      <c r="F25" s="82"/>
      <c r="G25" s="83"/>
      <c r="H25" s="83"/>
      <c r="I25" s="84"/>
      <c r="J25" s="83"/>
      <c r="K25" s="83"/>
      <c r="L25" s="83"/>
      <c r="M25" s="84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5"/>
    </row>
    <row r="26" spans="1:36" x14ac:dyDescent="0.25">
      <c r="A26" s="3"/>
      <c r="B26" s="75" t="str">
        <f>IF(Config!B19&lt;&gt;"",Config!B19,"")</f>
        <v>Employé 16</v>
      </c>
      <c r="C26" s="35">
        <f t="shared" si="4"/>
        <v>0</v>
      </c>
      <c r="D26" s="37">
        <f t="shared" si="5"/>
        <v>0</v>
      </c>
      <c r="E26" s="38">
        <f t="shared" si="6"/>
        <v>0</v>
      </c>
      <c r="F26" s="82"/>
      <c r="G26" s="83"/>
      <c r="H26" s="83"/>
      <c r="I26" s="84"/>
      <c r="J26" s="83"/>
      <c r="K26" s="83"/>
      <c r="L26" s="83"/>
      <c r="M26" s="84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5"/>
    </row>
    <row r="27" spans="1:36" ht="15.75" thickBot="1" x14ac:dyDescent="0.3">
      <c r="A27" s="3"/>
      <c r="B27" s="76" t="str">
        <f>IF(Config!B20&lt;&gt;"",Config!B20,"")</f>
        <v>Employé 17</v>
      </c>
      <c r="C27" s="35">
        <f t="shared" si="4"/>
        <v>0</v>
      </c>
      <c r="D27" s="39">
        <f t="shared" si="5"/>
        <v>0</v>
      </c>
      <c r="E27" s="40">
        <f t="shared" si="6"/>
        <v>0</v>
      </c>
      <c r="F27" s="86"/>
      <c r="G27" s="87"/>
      <c r="H27" s="87"/>
      <c r="I27" s="88"/>
      <c r="J27" s="87"/>
      <c r="K27" s="87"/>
      <c r="L27" s="87"/>
      <c r="M27" s="88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9"/>
    </row>
    <row r="28" spans="1:36" x14ac:dyDescent="0.25">
      <c r="C28" s="36"/>
    </row>
    <row r="29" spans="1:36" x14ac:dyDescent="0.25">
      <c r="F29" s="14" t="s">
        <v>21</v>
      </c>
      <c r="G29" s="127" t="s">
        <v>19</v>
      </c>
      <c r="H29" s="127"/>
      <c r="I29" s="127"/>
      <c r="J29" s="127"/>
      <c r="L29" s="15" t="s">
        <v>20</v>
      </c>
      <c r="M29" s="128" t="s">
        <v>18</v>
      </c>
      <c r="N29" s="128"/>
      <c r="O29" s="128"/>
      <c r="P29" s="128"/>
      <c r="R29" s="13" t="s">
        <v>22</v>
      </c>
      <c r="S29" s="136" t="s">
        <v>17</v>
      </c>
      <c r="T29" s="136"/>
      <c r="U29" s="136"/>
      <c r="V29" s="136"/>
      <c r="X29" s="92"/>
      <c r="Y29" s="133" t="s">
        <v>46</v>
      </c>
      <c r="Z29" s="134"/>
      <c r="AA29" s="134"/>
      <c r="AB29" s="135"/>
    </row>
    <row r="31" spans="1:36" x14ac:dyDescent="0.25">
      <c r="F31" s="19" t="s">
        <v>29</v>
      </c>
      <c r="G31" s="125" t="s">
        <v>30</v>
      </c>
      <c r="H31" s="125"/>
      <c r="I31" s="125"/>
      <c r="J31" s="125"/>
      <c r="L31" s="17" t="s">
        <v>26</v>
      </c>
      <c r="M31" s="138" t="s">
        <v>25</v>
      </c>
      <c r="N31" s="138"/>
      <c r="O31" s="138"/>
      <c r="P31" s="138"/>
      <c r="R31" s="16" t="s">
        <v>23</v>
      </c>
      <c r="S31" s="137" t="s">
        <v>24</v>
      </c>
      <c r="T31" s="137"/>
      <c r="U31" s="137"/>
      <c r="V31" s="137"/>
      <c r="X31" s="93"/>
      <c r="Y31" s="130" t="s">
        <v>45</v>
      </c>
      <c r="Z31" s="131"/>
      <c r="AA31" s="131"/>
      <c r="AB31" s="132"/>
    </row>
    <row r="33" spans="6:16" x14ac:dyDescent="0.25">
      <c r="F33" s="106" t="s">
        <v>48</v>
      </c>
      <c r="G33" s="126" t="s">
        <v>47</v>
      </c>
      <c r="H33" s="126"/>
      <c r="I33" s="126"/>
      <c r="J33" s="126"/>
      <c r="L33" s="18" t="s">
        <v>28</v>
      </c>
      <c r="M33" s="124" t="s">
        <v>27</v>
      </c>
      <c r="N33" s="124"/>
      <c r="O33" s="124"/>
      <c r="P33" s="124"/>
    </row>
  </sheetData>
  <sheetProtection password="CE89" sheet="1" objects="1" scenarios="1" selectLockedCells="1"/>
  <mergeCells count="11">
    <mergeCell ref="G33:J33"/>
    <mergeCell ref="M33:P33"/>
    <mergeCell ref="B4:AJ7"/>
    <mergeCell ref="G29:J29"/>
    <mergeCell ref="M29:P29"/>
    <mergeCell ref="S29:V29"/>
    <mergeCell ref="Y29:AB29"/>
    <mergeCell ref="G31:J31"/>
    <mergeCell ref="M31:P31"/>
    <mergeCell ref="S31:V31"/>
    <mergeCell ref="Y31:AB31"/>
  </mergeCells>
  <conditionalFormatting sqref="F10:AJ10">
    <cfRule type="expression" dxfId="103" priority="13">
      <formula>OR(F$10=1,F$10=7)</formula>
    </cfRule>
  </conditionalFormatting>
  <conditionalFormatting sqref="F11:AJ27">
    <cfRule type="cellIs" dxfId="102" priority="2" operator="equal">
      <formula>"CV"</formula>
    </cfRule>
    <cfRule type="cellIs" dxfId="101" priority="3" operator="equal">
      <formula>"ND"</formula>
    </cfRule>
    <cfRule type="cellIs" dxfId="100" priority="5" operator="equal">
      <formula>"CPA"</formula>
    </cfRule>
    <cfRule type="cellIs" dxfId="99" priority="6" operator="equal">
      <formula>"MA"</formula>
    </cfRule>
    <cfRule type="cellIs" dxfId="98" priority="7" operator="equal">
      <formula>"DR"</formula>
    </cfRule>
    <cfRule type="cellIs" dxfId="97" priority="8" operator="equal">
      <formula>"RC"</formula>
    </cfRule>
    <cfRule type="cellIs" dxfId="96" priority="9" operator="equal">
      <formula>"NC"</formula>
    </cfRule>
    <cfRule type="cellIs" dxfId="95" priority="10" operator="equal">
      <formula>"CP"</formula>
    </cfRule>
    <cfRule type="expression" dxfId="94" priority="11">
      <formula>OR(F$10=1,F$10=7)</formula>
    </cfRule>
    <cfRule type="cellIs" dxfId="93" priority="12" operator="equal">
      <formula>"R"</formula>
    </cfRule>
  </conditionalFormatting>
  <dataValidations count="1">
    <dataValidation type="list" allowBlank="1" showInputMessage="1" showErrorMessage="1" sqref="F11:AJ27">
      <formula1>"CP,ND,RC,NC,DR,MA,CV,CPA,R"</formula1>
    </dataValidation>
  </dataValidations>
  <pageMargins left="0.7" right="0.7" top="0.75" bottom="0.75" header="0.3" footer="0.3"/>
  <pageSetup paperSize="9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93B6CC43-252C-46F3-A7B0-1EFEF79BFB12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containsText" priority="4" operator="containsText" id="{D08AAE5E-64F4-4B33-A281-E8AE7345153F}">
            <xm:f>NOT(ISERROR(SEARCH("0",C11)))</xm:f>
            <xm:f>"0"</xm:f>
            <x14:dxf>
              <font>
                <color theme="0"/>
              </font>
            </x14:dxf>
          </x14:cfRule>
          <xm:sqref>C11:E27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33"/>
  <sheetViews>
    <sheetView showGridLines="0" topLeftCell="A4" workbookViewId="0">
      <selection activeCell="K23" sqref="K23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</cols>
  <sheetData>
    <row r="1" spans="1:46" hidden="1" x14ac:dyDescent="0.25">
      <c r="A1" s="20">
        <f>Config!E11</f>
        <v>43252</v>
      </c>
    </row>
    <row r="2" spans="1:46" ht="15.75" hidden="1" thickBot="1" x14ac:dyDescent="0.3">
      <c r="A2" s="21">
        <f>Config!F11</f>
        <v>43281</v>
      </c>
    </row>
    <row r="3" spans="1:46" ht="73.5" hidden="1" customHeight="1" x14ac:dyDescent="0.25">
      <c r="F3" s="5">
        <f>A1</f>
        <v>43252</v>
      </c>
      <c r="G3" s="5">
        <f>F3+1</f>
        <v>43253</v>
      </c>
      <c r="H3" s="5">
        <f t="shared" ref="H3:AG3" si="0">G3+1</f>
        <v>43254</v>
      </c>
      <c r="I3" s="5">
        <f t="shared" si="0"/>
        <v>43255</v>
      </c>
      <c r="J3" s="5">
        <f t="shared" si="0"/>
        <v>43256</v>
      </c>
      <c r="K3" s="5">
        <f t="shared" si="0"/>
        <v>43257</v>
      </c>
      <c r="L3" s="5">
        <f t="shared" si="0"/>
        <v>43258</v>
      </c>
      <c r="M3" s="5">
        <f t="shared" si="0"/>
        <v>43259</v>
      </c>
      <c r="N3" s="5">
        <f t="shared" si="0"/>
        <v>43260</v>
      </c>
      <c r="O3" s="5">
        <f t="shared" si="0"/>
        <v>43261</v>
      </c>
      <c r="P3" s="5">
        <f t="shared" si="0"/>
        <v>43262</v>
      </c>
      <c r="Q3" s="5">
        <f t="shared" si="0"/>
        <v>43263</v>
      </c>
      <c r="R3" s="5">
        <f t="shared" si="0"/>
        <v>43264</v>
      </c>
      <c r="S3" s="5">
        <f t="shared" si="0"/>
        <v>43265</v>
      </c>
      <c r="T3" s="5">
        <f t="shared" si="0"/>
        <v>43266</v>
      </c>
      <c r="U3" s="5">
        <f t="shared" si="0"/>
        <v>43267</v>
      </c>
      <c r="V3" s="5">
        <f t="shared" si="0"/>
        <v>43268</v>
      </c>
      <c r="W3" s="5">
        <f t="shared" si="0"/>
        <v>43269</v>
      </c>
      <c r="X3" s="5">
        <f t="shared" si="0"/>
        <v>43270</v>
      </c>
      <c r="Y3" s="5">
        <f t="shared" si="0"/>
        <v>43271</v>
      </c>
      <c r="Z3" s="5">
        <f t="shared" si="0"/>
        <v>43272</v>
      </c>
      <c r="AA3" s="5">
        <f t="shared" si="0"/>
        <v>43273</v>
      </c>
      <c r="AB3" s="5">
        <f t="shared" si="0"/>
        <v>43274</v>
      </c>
      <c r="AC3" s="5">
        <f t="shared" si="0"/>
        <v>43275</v>
      </c>
      <c r="AD3" s="5">
        <f t="shared" si="0"/>
        <v>43276</v>
      </c>
      <c r="AE3" s="5">
        <f t="shared" si="0"/>
        <v>43277</v>
      </c>
      <c r="AF3" s="5">
        <f t="shared" si="0"/>
        <v>43278</v>
      </c>
      <c r="AG3" s="5">
        <f t="shared" si="0"/>
        <v>43279</v>
      </c>
      <c r="AH3" s="5">
        <f>IFERROR(IF(AG3+1&gt;A2,"",AG3+1),"")</f>
        <v>43280</v>
      </c>
      <c r="AI3" s="5">
        <f>IFERROR(IF(AH3+1&gt;A2,"",AH3+1),"")</f>
        <v>43281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129" t="str">
        <f>TEXT(A1,"mmmmmmmmmmmmmm")</f>
        <v>juin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</row>
    <row r="5" spans="1:46" x14ac:dyDescent="0.25"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</row>
    <row r="6" spans="1:46" x14ac:dyDescent="0.25">
      <c r="A6" s="4"/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</row>
    <row r="7" spans="1:46" x14ac:dyDescent="0.25">
      <c r="A7" s="4"/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129"/>
      <c r="AH7" s="129"/>
      <c r="AI7" s="129"/>
      <c r="AJ7" s="129"/>
    </row>
    <row r="8" spans="1:46" ht="15.75" thickBot="1" x14ac:dyDescent="0.3">
      <c r="A8" s="4"/>
      <c r="B8" s="4"/>
      <c r="C8" s="4"/>
      <c r="D8" s="4"/>
      <c r="E8" s="4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46" ht="15.75" thickBot="1" x14ac:dyDescent="0.3">
      <c r="A9" s="4"/>
      <c r="E9" s="41"/>
      <c r="F9" s="9">
        <f>DAY(F3)</f>
        <v>1</v>
      </c>
      <c r="G9" s="10">
        <f t="shared" ref="G9:AG9" si="1">DAY(G3)</f>
        <v>2</v>
      </c>
      <c r="H9" s="10">
        <f t="shared" si="1"/>
        <v>3</v>
      </c>
      <c r="I9" s="10">
        <f t="shared" si="1"/>
        <v>4</v>
      </c>
      <c r="J9" s="10">
        <f t="shared" si="1"/>
        <v>5</v>
      </c>
      <c r="K9" s="10">
        <f t="shared" si="1"/>
        <v>6</v>
      </c>
      <c r="L9" s="10">
        <f t="shared" si="1"/>
        <v>7</v>
      </c>
      <c r="M9" s="10">
        <f t="shared" si="1"/>
        <v>8</v>
      </c>
      <c r="N9" s="10">
        <f t="shared" si="1"/>
        <v>9</v>
      </c>
      <c r="O9" s="10">
        <f t="shared" si="1"/>
        <v>10</v>
      </c>
      <c r="P9" s="10">
        <f t="shared" si="1"/>
        <v>11</v>
      </c>
      <c r="Q9" s="10">
        <f t="shared" si="1"/>
        <v>12</v>
      </c>
      <c r="R9" s="10">
        <f t="shared" si="1"/>
        <v>13</v>
      </c>
      <c r="S9" s="10">
        <f t="shared" si="1"/>
        <v>14</v>
      </c>
      <c r="T9" s="10">
        <f t="shared" si="1"/>
        <v>15</v>
      </c>
      <c r="U9" s="10">
        <f t="shared" si="1"/>
        <v>16</v>
      </c>
      <c r="V9" s="10">
        <f t="shared" si="1"/>
        <v>17</v>
      </c>
      <c r="W9" s="10">
        <f t="shared" si="1"/>
        <v>18</v>
      </c>
      <c r="X9" s="10">
        <f t="shared" si="1"/>
        <v>19</v>
      </c>
      <c r="Y9" s="10">
        <f t="shared" si="1"/>
        <v>20</v>
      </c>
      <c r="Z9" s="10">
        <f t="shared" si="1"/>
        <v>21</v>
      </c>
      <c r="AA9" s="10">
        <f t="shared" si="1"/>
        <v>22</v>
      </c>
      <c r="AB9" s="10">
        <f t="shared" si="1"/>
        <v>23</v>
      </c>
      <c r="AC9" s="10">
        <f t="shared" si="1"/>
        <v>24</v>
      </c>
      <c r="AD9" s="10">
        <f t="shared" si="1"/>
        <v>25</v>
      </c>
      <c r="AE9" s="10">
        <f t="shared" si="1"/>
        <v>26</v>
      </c>
      <c r="AF9" s="10">
        <f t="shared" si="1"/>
        <v>27</v>
      </c>
      <c r="AG9" s="10">
        <f t="shared" si="1"/>
        <v>28</v>
      </c>
      <c r="AH9" s="10">
        <f>IFERROR(DAY(AH3),"")</f>
        <v>29</v>
      </c>
      <c r="AI9" s="10">
        <f t="shared" ref="AI9:AJ9" si="2">IFERROR(DAY(AI3),"")</f>
        <v>30</v>
      </c>
      <c r="AJ9" s="6" t="str">
        <f t="shared" si="2"/>
        <v/>
      </c>
    </row>
    <row r="10" spans="1:46" ht="15.75" thickBot="1" x14ac:dyDescent="0.3">
      <c r="A10" s="3"/>
      <c r="B10" s="77" t="s">
        <v>0</v>
      </c>
      <c r="C10" s="102" t="s">
        <v>17</v>
      </c>
      <c r="D10" s="103" t="s">
        <v>19</v>
      </c>
      <c r="E10" s="104" t="s">
        <v>20</v>
      </c>
      <c r="F10" s="11">
        <f>IFERROR(WEEKDAY(F3),"")</f>
        <v>6</v>
      </c>
      <c r="G10" s="12">
        <f t="shared" ref="G10:AJ10" si="3">IFERROR(WEEKDAY(G3),"")</f>
        <v>7</v>
      </c>
      <c r="H10" s="12">
        <f t="shared" si="3"/>
        <v>1</v>
      </c>
      <c r="I10" s="12">
        <f t="shared" si="3"/>
        <v>2</v>
      </c>
      <c r="J10" s="12">
        <f t="shared" si="3"/>
        <v>3</v>
      </c>
      <c r="K10" s="12">
        <f t="shared" si="3"/>
        <v>4</v>
      </c>
      <c r="L10" s="12">
        <f t="shared" si="3"/>
        <v>5</v>
      </c>
      <c r="M10" s="12">
        <f t="shared" si="3"/>
        <v>6</v>
      </c>
      <c r="N10" s="12">
        <f t="shared" si="3"/>
        <v>7</v>
      </c>
      <c r="O10" s="12">
        <f t="shared" si="3"/>
        <v>1</v>
      </c>
      <c r="P10" s="12">
        <f t="shared" si="3"/>
        <v>2</v>
      </c>
      <c r="Q10" s="12">
        <f t="shared" si="3"/>
        <v>3</v>
      </c>
      <c r="R10" s="12">
        <f t="shared" si="3"/>
        <v>4</v>
      </c>
      <c r="S10" s="12">
        <f t="shared" si="3"/>
        <v>5</v>
      </c>
      <c r="T10" s="12">
        <f t="shared" si="3"/>
        <v>6</v>
      </c>
      <c r="U10" s="12">
        <f t="shared" si="3"/>
        <v>7</v>
      </c>
      <c r="V10" s="12">
        <f t="shared" si="3"/>
        <v>1</v>
      </c>
      <c r="W10" s="8">
        <f t="shared" si="3"/>
        <v>2</v>
      </c>
      <c r="X10" s="12">
        <f t="shared" si="3"/>
        <v>3</v>
      </c>
      <c r="Y10" s="12">
        <f t="shared" si="3"/>
        <v>4</v>
      </c>
      <c r="Z10" s="12">
        <f t="shared" si="3"/>
        <v>5</v>
      </c>
      <c r="AA10" s="12">
        <f t="shared" si="3"/>
        <v>6</v>
      </c>
      <c r="AB10" s="12">
        <f t="shared" si="3"/>
        <v>7</v>
      </c>
      <c r="AC10" s="12">
        <f t="shared" si="3"/>
        <v>1</v>
      </c>
      <c r="AD10" s="12">
        <f t="shared" si="3"/>
        <v>2</v>
      </c>
      <c r="AE10" s="12">
        <f t="shared" si="3"/>
        <v>3</v>
      </c>
      <c r="AF10" s="12">
        <f t="shared" si="3"/>
        <v>4</v>
      </c>
      <c r="AG10" s="12">
        <f t="shared" si="3"/>
        <v>5</v>
      </c>
      <c r="AH10" s="12">
        <f t="shared" si="3"/>
        <v>6</v>
      </c>
      <c r="AI10" s="12">
        <f t="shared" si="3"/>
        <v>7</v>
      </c>
      <c r="AJ10" s="8" t="str">
        <f t="shared" si="3"/>
        <v/>
      </c>
      <c r="AK10" s="43"/>
    </row>
    <row r="11" spans="1:46" x14ac:dyDescent="0.25">
      <c r="A11" s="3"/>
      <c r="B11" s="74" t="str">
        <f>IF(Config!B4&lt;&gt;"",Config!B4,"")</f>
        <v>Employé 1</v>
      </c>
      <c r="C11" s="35">
        <f t="shared" ref="C11:C27" si="4">IF(B11="","",COUNTIF(F11:AJ11,"MA"))</f>
        <v>0</v>
      </c>
      <c r="D11" s="31">
        <f>IF(B11="","",COUNTIF(F11:AJ11,"CP"))</f>
        <v>0</v>
      </c>
      <c r="E11" s="32">
        <f>IF(B11="","",COUNTIF(F11:AJ11,"RC"))</f>
        <v>0</v>
      </c>
      <c r="F11" s="78"/>
      <c r="G11" s="79"/>
      <c r="H11" s="79"/>
      <c r="I11" s="80"/>
      <c r="J11" s="79"/>
      <c r="K11" s="79"/>
      <c r="L11" s="79"/>
      <c r="M11" s="80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81"/>
    </row>
    <row r="12" spans="1:46" x14ac:dyDescent="0.25">
      <c r="A12" s="3"/>
      <c r="B12" s="75" t="str">
        <f>IF(Config!B5&lt;&gt;"",Config!B5,"")</f>
        <v>Employé 2</v>
      </c>
      <c r="C12" s="35">
        <f t="shared" si="4"/>
        <v>0</v>
      </c>
      <c r="D12" s="37">
        <f t="shared" ref="D12:D27" si="5">IF(B12="","",COUNTIF(F12:AJ12,"CP"))</f>
        <v>0</v>
      </c>
      <c r="E12" s="38">
        <f t="shared" ref="E12:E27" si="6">IF(B12="","",COUNTIF(F12:AJ12,"RC"))</f>
        <v>0</v>
      </c>
      <c r="F12" s="82"/>
      <c r="G12" s="83"/>
      <c r="H12" s="83"/>
      <c r="I12" s="84"/>
      <c r="J12" s="83"/>
      <c r="K12" s="83"/>
      <c r="L12" s="83"/>
      <c r="M12" s="84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5"/>
    </row>
    <row r="13" spans="1:46" x14ac:dyDescent="0.25">
      <c r="A13" s="3"/>
      <c r="B13" s="75" t="str">
        <f>IF(Config!B6&lt;&gt;"",Config!B6,"")</f>
        <v>Employé 3</v>
      </c>
      <c r="C13" s="35">
        <f t="shared" si="4"/>
        <v>0</v>
      </c>
      <c r="D13" s="37">
        <f t="shared" si="5"/>
        <v>0</v>
      </c>
      <c r="E13" s="38">
        <f t="shared" si="6"/>
        <v>0</v>
      </c>
      <c r="F13" s="82"/>
      <c r="G13" s="83"/>
      <c r="H13" s="83"/>
      <c r="I13" s="84"/>
      <c r="J13" s="83"/>
      <c r="K13" s="83"/>
      <c r="L13" s="83"/>
      <c r="M13" s="84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5"/>
    </row>
    <row r="14" spans="1:46" x14ac:dyDescent="0.25">
      <c r="A14" s="3"/>
      <c r="B14" s="75" t="str">
        <f>IF(Config!B7&lt;&gt;"",Config!B7,"")</f>
        <v>Employé 4</v>
      </c>
      <c r="C14" s="35">
        <f t="shared" si="4"/>
        <v>0</v>
      </c>
      <c r="D14" s="37">
        <f t="shared" si="5"/>
        <v>0</v>
      </c>
      <c r="E14" s="38">
        <f t="shared" si="6"/>
        <v>0</v>
      </c>
      <c r="F14" s="82"/>
      <c r="G14" s="83"/>
      <c r="H14" s="83"/>
      <c r="I14" s="84"/>
      <c r="J14" s="83"/>
      <c r="K14" s="83"/>
      <c r="L14" s="83"/>
      <c r="M14" s="84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5"/>
    </row>
    <row r="15" spans="1:46" x14ac:dyDescent="0.25">
      <c r="A15" s="3"/>
      <c r="B15" s="75" t="str">
        <f>IF(Config!B8&lt;&gt;"",Config!B8,"")</f>
        <v>Employé 5</v>
      </c>
      <c r="C15" s="35">
        <f t="shared" si="4"/>
        <v>0</v>
      </c>
      <c r="D15" s="37">
        <f t="shared" si="5"/>
        <v>0</v>
      </c>
      <c r="E15" s="38">
        <f t="shared" si="6"/>
        <v>0</v>
      </c>
      <c r="F15" s="82"/>
      <c r="G15" s="83"/>
      <c r="H15" s="83"/>
      <c r="I15" s="84"/>
      <c r="J15" s="83"/>
      <c r="K15" s="83"/>
      <c r="L15" s="83"/>
      <c r="M15" s="84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5"/>
    </row>
    <row r="16" spans="1:46" x14ac:dyDescent="0.25">
      <c r="A16" s="3"/>
      <c r="B16" s="75" t="str">
        <f>IF(Config!B9&lt;&gt;"",Config!B9,"")</f>
        <v>Employé 6</v>
      </c>
      <c r="C16" s="35">
        <f t="shared" si="4"/>
        <v>0</v>
      </c>
      <c r="D16" s="37">
        <f t="shared" si="5"/>
        <v>0</v>
      </c>
      <c r="E16" s="38">
        <f t="shared" si="6"/>
        <v>0</v>
      </c>
      <c r="F16" s="82"/>
      <c r="G16" s="83"/>
      <c r="H16" s="83"/>
      <c r="I16" s="84"/>
      <c r="J16" s="83"/>
      <c r="K16" s="83"/>
      <c r="L16" s="83"/>
      <c r="M16" s="84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5"/>
    </row>
    <row r="17" spans="1:36" x14ac:dyDescent="0.25">
      <c r="A17" s="3"/>
      <c r="B17" s="75" t="str">
        <f>IF(Config!B10&lt;&gt;"",Config!B10,"")</f>
        <v>Employé 7</v>
      </c>
      <c r="C17" s="35">
        <f t="shared" si="4"/>
        <v>0</v>
      </c>
      <c r="D17" s="37">
        <f t="shared" si="5"/>
        <v>0</v>
      </c>
      <c r="E17" s="38">
        <f t="shared" si="6"/>
        <v>0</v>
      </c>
      <c r="F17" s="82"/>
      <c r="G17" s="83"/>
      <c r="H17" s="83"/>
      <c r="I17" s="84"/>
      <c r="J17" s="83"/>
      <c r="K17" s="83"/>
      <c r="L17" s="83"/>
      <c r="M17" s="84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5"/>
    </row>
    <row r="18" spans="1:36" x14ac:dyDescent="0.25">
      <c r="A18" s="3"/>
      <c r="B18" s="75" t="str">
        <f>IF(Config!B11&lt;&gt;"",Config!B11,"")</f>
        <v>Employé 8</v>
      </c>
      <c r="C18" s="35">
        <f t="shared" si="4"/>
        <v>0</v>
      </c>
      <c r="D18" s="37">
        <f t="shared" si="5"/>
        <v>0</v>
      </c>
      <c r="E18" s="38">
        <f t="shared" si="6"/>
        <v>0</v>
      </c>
      <c r="F18" s="82"/>
      <c r="G18" s="83"/>
      <c r="H18" s="83"/>
      <c r="I18" s="84"/>
      <c r="J18" s="83"/>
      <c r="K18" s="83"/>
      <c r="L18" s="83"/>
      <c r="M18" s="84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5"/>
    </row>
    <row r="19" spans="1:36" x14ac:dyDescent="0.25">
      <c r="A19" s="3"/>
      <c r="B19" s="75" t="str">
        <f>IF(Config!B12&lt;&gt;"",Config!B12,"")</f>
        <v>Employé 9</v>
      </c>
      <c r="C19" s="35">
        <f t="shared" si="4"/>
        <v>0</v>
      </c>
      <c r="D19" s="37">
        <f t="shared" si="5"/>
        <v>0</v>
      </c>
      <c r="E19" s="38">
        <f t="shared" si="6"/>
        <v>0</v>
      </c>
      <c r="F19" s="82"/>
      <c r="G19" s="83"/>
      <c r="H19" s="83"/>
      <c r="I19" s="84"/>
      <c r="J19" s="83"/>
      <c r="K19" s="83"/>
      <c r="L19" s="83"/>
      <c r="M19" s="84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5"/>
    </row>
    <row r="20" spans="1:36" x14ac:dyDescent="0.25">
      <c r="A20" s="3"/>
      <c r="B20" s="75" t="str">
        <f>IF(Config!B13&lt;&gt;"",Config!B13,"")</f>
        <v>Employé 10</v>
      </c>
      <c r="C20" s="35">
        <f>IF(B20="","",COUNTIF(F20:AJ20,"MA"))</f>
        <v>0</v>
      </c>
      <c r="D20" s="37">
        <f t="shared" si="5"/>
        <v>0</v>
      </c>
      <c r="E20" s="38">
        <f t="shared" si="6"/>
        <v>0</v>
      </c>
      <c r="F20" s="82"/>
      <c r="G20" s="83"/>
      <c r="H20" s="83"/>
      <c r="I20" s="84"/>
      <c r="J20" s="83"/>
      <c r="K20" s="83"/>
      <c r="L20" s="83"/>
      <c r="M20" s="84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5"/>
    </row>
    <row r="21" spans="1:36" x14ac:dyDescent="0.25">
      <c r="A21" s="3"/>
      <c r="B21" s="75" t="str">
        <f>IF(Config!B14&lt;&gt;"",Config!B14,"")</f>
        <v>Employé 11</v>
      </c>
      <c r="C21" s="35">
        <f t="shared" si="4"/>
        <v>0</v>
      </c>
      <c r="D21" s="37">
        <f t="shared" si="5"/>
        <v>0</v>
      </c>
      <c r="E21" s="38">
        <f t="shared" si="6"/>
        <v>0</v>
      </c>
      <c r="F21" s="82"/>
      <c r="G21" s="83"/>
      <c r="H21" s="83"/>
      <c r="I21" s="84"/>
      <c r="J21" s="83"/>
      <c r="K21" s="83"/>
      <c r="L21" s="83"/>
      <c r="M21" s="84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5"/>
    </row>
    <row r="22" spans="1:36" x14ac:dyDescent="0.25">
      <c r="A22" s="3"/>
      <c r="B22" s="75" t="str">
        <f>IF(Config!B15&lt;&gt;"",Config!B15,"")</f>
        <v>Employé 12</v>
      </c>
      <c r="C22" s="35">
        <f t="shared" si="4"/>
        <v>0</v>
      </c>
      <c r="D22" s="37">
        <f t="shared" si="5"/>
        <v>0</v>
      </c>
      <c r="E22" s="38">
        <f t="shared" si="6"/>
        <v>0</v>
      </c>
      <c r="F22" s="82"/>
      <c r="G22" s="83"/>
      <c r="H22" s="83"/>
      <c r="I22" s="84"/>
      <c r="J22" s="83"/>
      <c r="K22" s="83"/>
      <c r="L22" s="83"/>
      <c r="M22" s="84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5"/>
    </row>
    <row r="23" spans="1:36" x14ac:dyDescent="0.25">
      <c r="A23" s="3"/>
      <c r="B23" s="75" t="str">
        <f>IF(Config!B16&lt;&gt;"",Config!B16,"")</f>
        <v>Employé 13</v>
      </c>
      <c r="C23" s="35">
        <f t="shared" si="4"/>
        <v>0</v>
      </c>
      <c r="D23" s="33">
        <f t="shared" si="5"/>
        <v>0</v>
      </c>
      <c r="E23" s="34">
        <f t="shared" si="6"/>
        <v>0</v>
      </c>
      <c r="F23" s="82"/>
      <c r="G23" s="83"/>
      <c r="H23" s="83"/>
      <c r="I23" s="84"/>
      <c r="J23" s="83"/>
      <c r="K23" s="83"/>
      <c r="L23" s="83"/>
      <c r="M23" s="84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5"/>
    </row>
    <row r="24" spans="1:36" x14ac:dyDescent="0.25">
      <c r="A24" s="3"/>
      <c r="B24" s="75" t="str">
        <f>IF(Config!B17&lt;&gt;"",Config!B17,"")</f>
        <v>Employé 14</v>
      </c>
      <c r="C24" s="35">
        <f t="shared" si="4"/>
        <v>0</v>
      </c>
      <c r="D24" s="37">
        <f t="shared" si="5"/>
        <v>0</v>
      </c>
      <c r="E24" s="38">
        <f t="shared" si="6"/>
        <v>0</v>
      </c>
      <c r="F24" s="82"/>
      <c r="G24" s="83"/>
      <c r="H24" s="83"/>
      <c r="I24" s="84"/>
      <c r="J24" s="83"/>
      <c r="K24" s="83"/>
      <c r="L24" s="83"/>
      <c r="M24" s="84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5"/>
    </row>
    <row r="25" spans="1:36" x14ac:dyDescent="0.25">
      <c r="A25" s="3"/>
      <c r="B25" s="75" t="str">
        <f>IF(Config!B18&lt;&gt;"",Config!B18,"")</f>
        <v>Employé 15</v>
      </c>
      <c r="C25" s="35">
        <f t="shared" si="4"/>
        <v>0</v>
      </c>
      <c r="D25" s="37">
        <f t="shared" si="5"/>
        <v>0</v>
      </c>
      <c r="E25" s="38">
        <f t="shared" si="6"/>
        <v>0</v>
      </c>
      <c r="F25" s="82"/>
      <c r="G25" s="83"/>
      <c r="H25" s="83"/>
      <c r="I25" s="84"/>
      <c r="J25" s="83"/>
      <c r="K25" s="83"/>
      <c r="L25" s="83"/>
      <c r="M25" s="84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5"/>
    </row>
    <row r="26" spans="1:36" x14ac:dyDescent="0.25">
      <c r="A26" s="3"/>
      <c r="B26" s="75" t="str">
        <f>IF(Config!B19&lt;&gt;"",Config!B19,"")</f>
        <v>Employé 16</v>
      </c>
      <c r="C26" s="35">
        <f t="shared" si="4"/>
        <v>0</v>
      </c>
      <c r="D26" s="37">
        <f t="shared" si="5"/>
        <v>0</v>
      </c>
      <c r="E26" s="38">
        <f t="shared" si="6"/>
        <v>0</v>
      </c>
      <c r="F26" s="82"/>
      <c r="G26" s="83"/>
      <c r="H26" s="83"/>
      <c r="I26" s="84"/>
      <c r="J26" s="83"/>
      <c r="K26" s="83"/>
      <c r="L26" s="83"/>
      <c r="M26" s="84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5"/>
    </row>
    <row r="27" spans="1:36" ht="15.75" thickBot="1" x14ac:dyDescent="0.3">
      <c r="A27" s="3"/>
      <c r="B27" s="76" t="str">
        <f>IF(Config!B20&lt;&gt;"",Config!B20,"")</f>
        <v>Employé 17</v>
      </c>
      <c r="C27" s="35">
        <f t="shared" si="4"/>
        <v>0</v>
      </c>
      <c r="D27" s="39">
        <f t="shared" si="5"/>
        <v>0</v>
      </c>
      <c r="E27" s="40">
        <f t="shared" si="6"/>
        <v>0</v>
      </c>
      <c r="F27" s="86"/>
      <c r="G27" s="87"/>
      <c r="H27" s="87"/>
      <c r="I27" s="88"/>
      <c r="J27" s="87"/>
      <c r="K27" s="87"/>
      <c r="L27" s="87"/>
      <c r="M27" s="88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9"/>
    </row>
    <row r="28" spans="1:36" x14ac:dyDescent="0.25">
      <c r="C28" s="36"/>
    </row>
    <row r="29" spans="1:36" x14ac:dyDescent="0.25">
      <c r="F29" s="14" t="s">
        <v>21</v>
      </c>
      <c r="G29" s="127" t="s">
        <v>19</v>
      </c>
      <c r="H29" s="127"/>
      <c r="I29" s="127"/>
      <c r="J29" s="127"/>
      <c r="L29" s="15" t="s">
        <v>20</v>
      </c>
      <c r="M29" s="128" t="s">
        <v>18</v>
      </c>
      <c r="N29" s="128"/>
      <c r="O29" s="128"/>
      <c r="P29" s="128"/>
      <c r="R29" s="13" t="s">
        <v>22</v>
      </c>
      <c r="S29" s="136" t="s">
        <v>17</v>
      </c>
      <c r="T29" s="136"/>
      <c r="U29" s="136"/>
      <c r="V29" s="136"/>
      <c r="X29" s="92"/>
      <c r="Y29" s="133" t="s">
        <v>46</v>
      </c>
      <c r="Z29" s="134"/>
      <c r="AA29" s="134"/>
      <c r="AB29" s="135"/>
    </row>
    <row r="31" spans="1:36" x14ac:dyDescent="0.25">
      <c r="F31" s="19" t="s">
        <v>29</v>
      </c>
      <c r="G31" s="125" t="s">
        <v>30</v>
      </c>
      <c r="H31" s="125"/>
      <c r="I31" s="125"/>
      <c r="J31" s="125"/>
      <c r="L31" s="17" t="s">
        <v>26</v>
      </c>
      <c r="M31" s="138" t="s">
        <v>25</v>
      </c>
      <c r="N31" s="138"/>
      <c r="O31" s="138"/>
      <c r="P31" s="138"/>
      <c r="R31" s="16" t="s">
        <v>23</v>
      </c>
      <c r="S31" s="137" t="s">
        <v>24</v>
      </c>
      <c r="T31" s="137"/>
      <c r="U31" s="137"/>
      <c r="V31" s="137"/>
      <c r="X31" s="93"/>
      <c r="Y31" s="130" t="s">
        <v>45</v>
      </c>
      <c r="Z31" s="131"/>
      <c r="AA31" s="131"/>
      <c r="AB31" s="132"/>
    </row>
    <row r="33" spans="6:16" x14ac:dyDescent="0.25">
      <c r="F33" s="106" t="s">
        <v>48</v>
      </c>
      <c r="G33" s="126" t="s">
        <v>47</v>
      </c>
      <c r="H33" s="126"/>
      <c r="I33" s="126"/>
      <c r="J33" s="126"/>
      <c r="L33" s="18" t="s">
        <v>28</v>
      </c>
      <c r="M33" s="124" t="s">
        <v>27</v>
      </c>
      <c r="N33" s="124"/>
      <c r="O33" s="124"/>
      <c r="P33" s="124"/>
    </row>
  </sheetData>
  <sheetProtection password="CE89" sheet="1" objects="1" scenarios="1" selectLockedCells="1"/>
  <mergeCells count="11">
    <mergeCell ref="G33:J33"/>
    <mergeCell ref="M33:P33"/>
    <mergeCell ref="B4:AJ7"/>
    <mergeCell ref="G29:J29"/>
    <mergeCell ref="M29:P29"/>
    <mergeCell ref="S29:V29"/>
    <mergeCell ref="Y29:AB29"/>
    <mergeCell ref="G31:J31"/>
    <mergeCell ref="M31:P31"/>
    <mergeCell ref="S31:V31"/>
    <mergeCell ref="Y31:AB31"/>
  </mergeCells>
  <conditionalFormatting sqref="F10:AJ10">
    <cfRule type="expression" dxfId="90" priority="13">
      <formula>OR(F$10=1,F$10=7)</formula>
    </cfRule>
  </conditionalFormatting>
  <conditionalFormatting sqref="F11:AJ27">
    <cfRule type="cellIs" dxfId="89" priority="2" operator="equal">
      <formula>"CV"</formula>
    </cfRule>
    <cfRule type="cellIs" dxfId="88" priority="3" operator="equal">
      <formula>"ND"</formula>
    </cfRule>
    <cfRule type="cellIs" dxfId="87" priority="5" operator="equal">
      <formula>"CPA"</formula>
    </cfRule>
    <cfRule type="cellIs" dxfId="86" priority="6" operator="equal">
      <formula>"MA"</formula>
    </cfRule>
    <cfRule type="cellIs" dxfId="85" priority="7" operator="equal">
      <formula>"DR"</formula>
    </cfRule>
    <cfRule type="cellIs" dxfId="84" priority="8" operator="equal">
      <formula>"RC"</formula>
    </cfRule>
    <cfRule type="cellIs" dxfId="83" priority="9" operator="equal">
      <formula>"NC"</formula>
    </cfRule>
    <cfRule type="cellIs" dxfId="82" priority="10" operator="equal">
      <formula>"CP"</formula>
    </cfRule>
    <cfRule type="expression" dxfId="81" priority="11">
      <formula>OR(F$10=1,F$10=7)</formula>
    </cfRule>
    <cfRule type="cellIs" dxfId="80" priority="12" operator="equal">
      <formula>"R"</formula>
    </cfRule>
  </conditionalFormatting>
  <dataValidations count="1">
    <dataValidation type="list" allowBlank="1" showInputMessage="1" showErrorMessage="1" sqref="F11:AJ27">
      <formula1>"CP,ND,RC,NC,DR,MA,CV,CPA,R"</formula1>
    </dataValidation>
  </dataValidations>
  <pageMargins left="0.7" right="0.7" top="0.75" bottom="0.75" header="0.3" footer="0.3"/>
  <pageSetup paperSize="9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FEBC917F-545E-43BA-9DD6-7CC8A669A983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containsText" priority="4" operator="containsText" id="{C1807D0C-6FD5-4653-85F6-93312BE1F722}">
            <xm:f>NOT(ISERROR(SEARCH("0",C11)))</xm:f>
            <xm:f>"0"</xm:f>
            <x14:dxf>
              <font>
                <color theme="0"/>
              </font>
            </x14:dxf>
          </x14:cfRule>
          <xm:sqref>C11:E27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33"/>
  <sheetViews>
    <sheetView showGridLines="0" topLeftCell="A4" workbookViewId="0">
      <selection activeCell="L14" sqref="L14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</cols>
  <sheetData>
    <row r="1" spans="1:46" hidden="1" x14ac:dyDescent="0.25">
      <c r="A1" s="20">
        <f>Config!E12</f>
        <v>43282</v>
      </c>
    </row>
    <row r="2" spans="1:46" ht="15.75" hidden="1" thickBot="1" x14ac:dyDescent="0.3">
      <c r="A2" s="21">
        <f>Config!F12</f>
        <v>43312</v>
      </c>
    </row>
    <row r="3" spans="1:46" ht="73.5" hidden="1" customHeight="1" x14ac:dyDescent="0.25">
      <c r="F3" s="5">
        <f>A1</f>
        <v>43282</v>
      </c>
      <c r="G3" s="5">
        <f>F3+1</f>
        <v>43283</v>
      </c>
      <c r="H3" s="5">
        <f t="shared" ref="H3:AG3" si="0">G3+1</f>
        <v>43284</v>
      </c>
      <c r="I3" s="5">
        <f t="shared" si="0"/>
        <v>43285</v>
      </c>
      <c r="J3" s="5">
        <f t="shared" si="0"/>
        <v>43286</v>
      </c>
      <c r="K3" s="5">
        <f t="shared" si="0"/>
        <v>43287</v>
      </c>
      <c r="L3" s="5">
        <f t="shared" si="0"/>
        <v>43288</v>
      </c>
      <c r="M3" s="5">
        <f t="shared" si="0"/>
        <v>43289</v>
      </c>
      <c r="N3" s="5">
        <f t="shared" si="0"/>
        <v>43290</v>
      </c>
      <c r="O3" s="5">
        <f t="shared" si="0"/>
        <v>43291</v>
      </c>
      <c r="P3" s="5">
        <f t="shared" si="0"/>
        <v>43292</v>
      </c>
      <c r="Q3" s="5">
        <f t="shared" si="0"/>
        <v>43293</v>
      </c>
      <c r="R3" s="5">
        <f t="shared" si="0"/>
        <v>43294</v>
      </c>
      <c r="S3" s="5">
        <f t="shared" si="0"/>
        <v>43295</v>
      </c>
      <c r="T3" s="5">
        <f t="shared" si="0"/>
        <v>43296</v>
      </c>
      <c r="U3" s="5">
        <f t="shared" si="0"/>
        <v>43297</v>
      </c>
      <c r="V3" s="5">
        <f t="shared" si="0"/>
        <v>43298</v>
      </c>
      <c r="W3" s="5">
        <f t="shared" si="0"/>
        <v>43299</v>
      </c>
      <c r="X3" s="5">
        <f t="shared" si="0"/>
        <v>43300</v>
      </c>
      <c r="Y3" s="5">
        <f t="shared" si="0"/>
        <v>43301</v>
      </c>
      <c r="Z3" s="5">
        <f t="shared" si="0"/>
        <v>43302</v>
      </c>
      <c r="AA3" s="5">
        <f t="shared" si="0"/>
        <v>43303</v>
      </c>
      <c r="AB3" s="5">
        <f t="shared" si="0"/>
        <v>43304</v>
      </c>
      <c r="AC3" s="5">
        <f t="shared" si="0"/>
        <v>43305</v>
      </c>
      <c r="AD3" s="5">
        <f t="shared" si="0"/>
        <v>43306</v>
      </c>
      <c r="AE3" s="5">
        <f t="shared" si="0"/>
        <v>43307</v>
      </c>
      <c r="AF3" s="5">
        <f t="shared" si="0"/>
        <v>43308</v>
      </c>
      <c r="AG3" s="5">
        <f t="shared" si="0"/>
        <v>43309</v>
      </c>
      <c r="AH3" s="5">
        <f>IFERROR(IF(AG3+1&gt;A2,"",AG3+1),"")</f>
        <v>43310</v>
      </c>
      <c r="AI3" s="5">
        <f>IFERROR(IF(AH3+1&gt;A2,"",AH3+1),"")</f>
        <v>43311</v>
      </c>
      <c r="AJ3" s="5">
        <f>IFERROR(IF(AI3+1&gt;A2,"",AI3+1),"")</f>
        <v>43312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129" t="str">
        <f>TEXT(A1,"mmmmmmmmmmmmmm")</f>
        <v>juillet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</row>
    <row r="5" spans="1:46" x14ac:dyDescent="0.25"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</row>
    <row r="6" spans="1:46" x14ac:dyDescent="0.25">
      <c r="A6" s="4"/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</row>
    <row r="7" spans="1:46" x14ac:dyDescent="0.25">
      <c r="A7" s="4"/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129"/>
      <c r="AH7" s="129"/>
      <c r="AI7" s="129"/>
      <c r="AJ7" s="129"/>
    </row>
    <row r="8" spans="1:46" ht="15.75" thickBot="1" x14ac:dyDescent="0.3">
      <c r="A8" s="4"/>
      <c r="B8" s="4"/>
      <c r="C8" s="4"/>
      <c r="D8" s="4"/>
      <c r="E8" s="4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46" ht="15.75" thickBot="1" x14ac:dyDescent="0.3">
      <c r="A9" s="4"/>
      <c r="E9" s="41"/>
      <c r="F9" s="9">
        <f>DAY(F3)</f>
        <v>1</v>
      </c>
      <c r="G9" s="10">
        <f t="shared" ref="G9:AG9" si="1">DAY(G3)</f>
        <v>2</v>
      </c>
      <c r="H9" s="10">
        <f t="shared" si="1"/>
        <v>3</v>
      </c>
      <c r="I9" s="10">
        <f t="shared" si="1"/>
        <v>4</v>
      </c>
      <c r="J9" s="10">
        <f t="shared" si="1"/>
        <v>5</v>
      </c>
      <c r="K9" s="10">
        <f t="shared" si="1"/>
        <v>6</v>
      </c>
      <c r="L9" s="10">
        <f t="shared" si="1"/>
        <v>7</v>
      </c>
      <c r="M9" s="10">
        <f t="shared" si="1"/>
        <v>8</v>
      </c>
      <c r="N9" s="10">
        <f t="shared" si="1"/>
        <v>9</v>
      </c>
      <c r="O9" s="10">
        <f t="shared" si="1"/>
        <v>10</v>
      </c>
      <c r="P9" s="10">
        <f t="shared" si="1"/>
        <v>11</v>
      </c>
      <c r="Q9" s="10">
        <f t="shared" si="1"/>
        <v>12</v>
      </c>
      <c r="R9" s="10">
        <f t="shared" si="1"/>
        <v>13</v>
      </c>
      <c r="S9" s="10">
        <f t="shared" si="1"/>
        <v>14</v>
      </c>
      <c r="T9" s="10">
        <f t="shared" si="1"/>
        <v>15</v>
      </c>
      <c r="U9" s="10">
        <f t="shared" si="1"/>
        <v>16</v>
      </c>
      <c r="V9" s="10">
        <f t="shared" si="1"/>
        <v>17</v>
      </c>
      <c r="W9" s="10">
        <f t="shared" si="1"/>
        <v>18</v>
      </c>
      <c r="X9" s="10">
        <f t="shared" si="1"/>
        <v>19</v>
      </c>
      <c r="Y9" s="10">
        <f t="shared" si="1"/>
        <v>20</v>
      </c>
      <c r="Z9" s="10">
        <f t="shared" si="1"/>
        <v>21</v>
      </c>
      <c r="AA9" s="10">
        <f t="shared" si="1"/>
        <v>22</v>
      </c>
      <c r="AB9" s="10">
        <f t="shared" si="1"/>
        <v>23</v>
      </c>
      <c r="AC9" s="10">
        <f t="shared" si="1"/>
        <v>24</v>
      </c>
      <c r="AD9" s="10">
        <f t="shared" si="1"/>
        <v>25</v>
      </c>
      <c r="AE9" s="10">
        <f t="shared" si="1"/>
        <v>26</v>
      </c>
      <c r="AF9" s="10">
        <f t="shared" si="1"/>
        <v>27</v>
      </c>
      <c r="AG9" s="10">
        <f t="shared" si="1"/>
        <v>28</v>
      </c>
      <c r="AH9" s="10">
        <f>IFERROR(DAY(AH3),"")</f>
        <v>29</v>
      </c>
      <c r="AI9" s="10">
        <f t="shared" ref="AI9:AJ9" si="2">IFERROR(DAY(AI3),"")</f>
        <v>30</v>
      </c>
      <c r="AJ9" s="6">
        <f t="shared" si="2"/>
        <v>31</v>
      </c>
    </row>
    <row r="10" spans="1:46" ht="15.75" thickBot="1" x14ac:dyDescent="0.3">
      <c r="A10" s="3"/>
      <c r="B10" s="77" t="s">
        <v>0</v>
      </c>
      <c r="C10" s="102" t="s">
        <v>17</v>
      </c>
      <c r="D10" s="103" t="s">
        <v>19</v>
      </c>
      <c r="E10" s="104" t="s">
        <v>20</v>
      </c>
      <c r="F10" s="11">
        <f>IFERROR(WEEKDAY(F3),"")</f>
        <v>1</v>
      </c>
      <c r="G10" s="12">
        <f t="shared" ref="G10:AJ10" si="3">IFERROR(WEEKDAY(G3),"")</f>
        <v>2</v>
      </c>
      <c r="H10" s="12">
        <f t="shared" si="3"/>
        <v>3</v>
      </c>
      <c r="I10" s="12">
        <f t="shared" si="3"/>
        <v>4</v>
      </c>
      <c r="J10" s="12">
        <f t="shared" si="3"/>
        <v>5</v>
      </c>
      <c r="K10" s="12">
        <f t="shared" si="3"/>
        <v>6</v>
      </c>
      <c r="L10" s="12">
        <f t="shared" si="3"/>
        <v>7</v>
      </c>
      <c r="M10" s="12">
        <f t="shared" si="3"/>
        <v>1</v>
      </c>
      <c r="N10" s="12">
        <f t="shared" si="3"/>
        <v>2</v>
      </c>
      <c r="O10" s="12">
        <f t="shared" si="3"/>
        <v>3</v>
      </c>
      <c r="P10" s="12">
        <f t="shared" si="3"/>
        <v>4</v>
      </c>
      <c r="Q10" s="12">
        <f t="shared" si="3"/>
        <v>5</v>
      </c>
      <c r="R10" s="12">
        <f t="shared" si="3"/>
        <v>6</v>
      </c>
      <c r="S10" s="12">
        <f t="shared" si="3"/>
        <v>7</v>
      </c>
      <c r="T10" s="12">
        <f t="shared" si="3"/>
        <v>1</v>
      </c>
      <c r="U10" s="12">
        <f t="shared" si="3"/>
        <v>2</v>
      </c>
      <c r="V10" s="12">
        <f t="shared" si="3"/>
        <v>3</v>
      </c>
      <c r="W10" s="8">
        <f t="shared" si="3"/>
        <v>4</v>
      </c>
      <c r="X10" s="12">
        <f t="shared" si="3"/>
        <v>5</v>
      </c>
      <c r="Y10" s="12">
        <f t="shared" si="3"/>
        <v>6</v>
      </c>
      <c r="Z10" s="12">
        <f t="shared" si="3"/>
        <v>7</v>
      </c>
      <c r="AA10" s="12">
        <f t="shared" si="3"/>
        <v>1</v>
      </c>
      <c r="AB10" s="12">
        <f t="shared" si="3"/>
        <v>2</v>
      </c>
      <c r="AC10" s="12">
        <f t="shared" si="3"/>
        <v>3</v>
      </c>
      <c r="AD10" s="12">
        <f t="shared" si="3"/>
        <v>4</v>
      </c>
      <c r="AE10" s="12">
        <f t="shared" si="3"/>
        <v>5</v>
      </c>
      <c r="AF10" s="12">
        <f t="shared" si="3"/>
        <v>6</v>
      </c>
      <c r="AG10" s="12">
        <f t="shared" si="3"/>
        <v>7</v>
      </c>
      <c r="AH10" s="12">
        <f t="shared" si="3"/>
        <v>1</v>
      </c>
      <c r="AI10" s="12">
        <f t="shared" si="3"/>
        <v>2</v>
      </c>
      <c r="AJ10" s="8">
        <f t="shared" si="3"/>
        <v>3</v>
      </c>
      <c r="AK10" s="43"/>
    </row>
    <row r="11" spans="1:46" x14ac:dyDescent="0.25">
      <c r="A11" s="3"/>
      <c r="B11" s="74" t="str">
        <f>IF(Config!B4&lt;&gt;"",Config!B4,"")</f>
        <v>Employé 1</v>
      </c>
      <c r="C11" s="35">
        <f t="shared" ref="C11:C27" si="4">IF(B11="","",COUNTIF(F11:AJ11,"MA"))</f>
        <v>0</v>
      </c>
      <c r="D11" s="31">
        <f>IF(B11="","",COUNTIF(F11:AJ11,"CP"))</f>
        <v>0</v>
      </c>
      <c r="E11" s="32">
        <f>IF(B11="","",COUNTIF(F11:AJ11,"RC"))</f>
        <v>0</v>
      </c>
      <c r="F11" s="78"/>
      <c r="G11" s="79"/>
      <c r="H11" s="79"/>
      <c r="I11" s="80"/>
      <c r="J11" s="79"/>
      <c r="K11" s="79"/>
      <c r="L11" s="79"/>
      <c r="M11" s="80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81"/>
    </row>
    <row r="12" spans="1:46" x14ac:dyDescent="0.25">
      <c r="A12" s="3"/>
      <c r="B12" s="75" t="str">
        <f>IF(Config!B5&lt;&gt;"",Config!B5,"")</f>
        <v>Employé 2</v>
      </c>
      <c r="C12" s="35">
        <f t="shared" si="4"/>
        <v>0</v>
      </c>
      <c r="D12" s="37">
        <f t="shared" ref="D12:D27" si="5">IF(B12="","",COUNTIF(F12:AJ12,"CP"))</f>
        <v>0</v>
      </c>
      <c r="E12" s="38">
        <f t="shared" ref="E12:E27" si="6">IF(B12="","",COUNTIF(F12:AJ12,"RC"))</f>
        <v>0</v>
      </c>
      <c r="F12" s="82"/>
      <c r="G12" s="83"/>
      <c r="H12" s="83"/>
      <c r="I12" s="84"/>
      <c r="J12" s="83"/>
      <c r="K12" s="83"/>
      <c r="L12" s="83"/>
      <c r="M12" s="84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5"/>
    </row>
    <row r="13" spans="1:46" x14ac:dyDescent="0.25">
      <c r="A13" s="3"/>
      <c r="B13" s="75" t="str">
        <f>IF(Config!B6&lt;&gt;"",Config!B6,"")</f>
        <v>Employé 3</v>
      </c>
      <c r="C13" s="35">
        <f t="shared" si="4"/>
        <v>0</v>
      </c>
      <c r="D13" s="37">
        <f t="shared" si="5"/>
        <v>0</v>
      </c>
      <c r="E13" s="38">
        <f t="shared" si="6"/>
        <v>0</v>
      </c>
      <c r="F13" s="82"/>
      <c r="G13" s="83"/>
      <c r="H13" s="83"/>
      <c r="I13" s="84"/>
      <c r="J13" s="83"/>
      <c r="K13" s="83"/>
      <c r="L13" s="83"/>
      <c r="M13" s="84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5"/>
    </row>
    <row r="14" spans="1:46" x14ac:dyDescent="0.25">
      <c r="A14" s="3"/>
      <c r="B14" s="75" t="str">
        <f>IF(Config!B7&lt;&gt;"",Config!B7,"")</f>
        <v>Employé 4</v>
      </c>
      <c r="C14" s="35">
        <f t="shared" si="4"/>
        <v>0</v>
      </c>
      <c r="D14" s="37">
        <f t="shared" si="5"/>
        <v>0</v>
      </c>
      <c r="E14" s="38">
        <f t="shared" si="6"/>
        <v>0</v>
      </c>
      <c r="F14" s="82"/>
      <c r="G14" s="83"/>
      <c r="H14" s="83"/>
      <c r="I14" s="84"/>
      <c r="J14" s="83"/>
      <c r="K14" s="83"/>
      <c r="L14" s="83"/>
      <c r="M14" s="84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5"/>
    </row>
    <row r="15" spans="1:46" x14ac:dyDescent="0.25">
      <c r="A15" s="3"/>
      <c r="B15" s="75" t="str">
        <f>IF(Config!B8&lt;&gt;"",Config!B8,"")</f>
        <v>Employé 5</v>
      </c>
      <c r="C15" s="35">
        <f t="shared" si="4"/>
        <v>0</v>
      </c>
      <c r="D15" s="37">
        <f t="shared" si="5"/>
        <v>0</v>
      </c>
      <c r="E15" s="38">
        <f t="shared" si="6"/>
        <v>0</v>
      </c>
      <c r="F15" s="82"/>
      <c r="G15" s="83"/>
      <c r="H15" s="83"/>
      <c r="I15" s="84"/>
      <c r="J15" s="83"/>
      <c r="K15" s="83"/>
      <c r="L15" s="83"/>
      <c r="M15" s="84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5"/>
    </row>
    <row r="16" spans="1:46" x14ac:dyDescent="0.25">
      <c r="A16" s="3"/>
      <c r="B16" s="75" t="str">
        <f>IF(Config!B9&lt;&gt;"",Config!B9,"")</f>
        <v>Employé 6</v>
      </c>
      <c r="C16" s="35">
        <f t="shared" si="4"/>
        <v>0</v>
      </c>
      <c r="D16" s="37">
        <f t="shared" si="5"/>
        <v>0</v>
      </c>
      <c r="E16" s="38">
        <f t="shared" si="6"/>
        <v>0</v>
      </c>
      <c r="F16" s="82"/>
      <c r="G16" s="83"/>
      <c r="H16" s="83"/>
      <c r="I16" s="84"/>
      <c r="J16" s="83"/>
      <c r="K16" s="83"/>
      <c r="L16" s="83"/>
      <c r="M16" s="84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5"/>
    </row>
    <row r="17" spans="1:36" x14ac:dyDescent="0.25">
      <c r="A17" s="3"/>
      <c r="B17" s="75" t="str">
        <f>IF(Config!B10&lt;&gt;"",Config!B10,"")</f>
        <v>Employé 7</v>
      </c>
      <c r="C17" s="35">
        <f t="shared" si="4"/>
        <v>0</v>
      </c>
      <c r="D17" s="37">
        <f t="shared" si="5"/>
        <v>0</v>
      </c>
      <c r="E17" s="38">
        <f t="shared" si="6"/>
        <v>0</v>
      </c>
      <c r="F17" s="82"/>
      <c r="G17" s="83"/>
      <c r="H17" s="83"/>
      <c r="I17" s="84"/>
      <c r="J17" s="83"/>
      <c r="K17" s="83"/>
      <c r="L17" s="83"/>
      <c r="M17" s="84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5"/>
    </row>
    <row r="18" spans="1:36" x14ac:dyDescent="0.25">
      <c r="A18" s="3"/>
      <c r="B18" s="75" t="str">
        <f>IF(Config!B11&lt;&gt;"",Config!B11,"")</f>
        <v>Employé 8</v>
      </c>
      <c r="C18" s="35">
        <f t="shared" si="4"/>
        <v>0</v>
      </c>
      <c r="D18" s="37">
        <f t="shared" si="5"/>
        <v>0</v>
      </c>
      <c r="E18" s="38">
        <f t="shared" si="6"/>
        <v>0</v>
      </c>
      <c r="F18" s="82"/>
      <c r="G18" s="83"/>
      <c r="H18" s="83"/>
      <c r="I18" s="84"/>
      <c r="J18" s="83"/>
      <c r="K18" s="83"/>
      <c r="L18" s="83"/>
      <c r="M18" s="84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5"/>
    </row>
    <row r="19" spans="1:36" x14ac:dyDescent="0.25">
      <c r="A19" s="3"/>
      <c r="B19" s="75" t="str">
        <f>IF(Config!B12&lt;&gt;"",Config!B12,"")</f>
        <v>Employé 9</v>
      </c>
      <c r="C19" s="35">
        <f t="shared" si="4"/>
        <v>0</v>
      </c>
      <c r="D19" s="37">
        <f t="shared" si="5"/>
        <v>0</v>
      </c>
      <c r="E19" s="38">
        <f t="shared" si="6"/>
        <v>0</v>
      </c>
      <c r="F19" s="82"/>
      <c r="G19" s="83"/>
      <c r="H19" s="83"/>
      <c r="I19" s="84"/>
      <c r="J19" s="83"/>
      <c r="K19" s="83"/>
      <c r="L19" s="83"/>
      <c r="M19" s="84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5"/>
    </row>
    <row r="20" spans="1:36" x14ac:dyDescent="0.25">
      <c r="A20" s="3"/>
      <c r="B20" s="75" t="str">
        <f>IF(Config!B13&lt;&gt;"",Config!B13,"")</f>
        <v>Employé 10</v>
      </c>
      <c r="C20" s="35">
        <f>IF(B20="","",COUNTIF(F20:AJ20,"MA"))</f>
        <v>0</v>
      </c>
      <c r="D20" s="37">
        <f t="shared" si="5"/>
        <v>0</v>
      </c>
      <c r="E20" s="38">
        <f t="shared" si="6"/>
        <v>0</v>
      </c>
      <c r="F20" s="82"/>
      <c r="G20" s="83"/>
      <c r="H20" s="83"/>
      <c r="I20" s="84"/>
      <c r="J20" s="83"/>
      <c r="K20" s="83"/>
      <c r="L20" s="83"/>
      <c r="M20" s="84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5"/>
    </row>
    <row r="21" spans="1:36" x14ac:dyDescent="0.25">
      <c r="A21" s="3"/>
      <c r="B21" s="75" t="str">
        <f>IF(Config!B14&lt;&gt;"",Config!B14,"")</f>
        <v>Employé 11</v>
      </c>
      <c r="C21" s="35">
        <f t="shared" si="4"/>
        <v>0</v>
      </c>
      <c r="D21" s="37">
        <f t="shared" si="5"/>
        <v>0</v>
      </c>
      <c r="E21" s="38">
        <f t="shared" si="6"/>
        <v>0</v>
      </c>
      <c r="F21" s="82"/>
      <c r="G21" s="83"/>
      <c r="H21" s="83"/>
      <c r="I21" s="84"/>
      <c r="J21" s="83"/>
      <c r="K21" s="83"/>
      <c r="L21" s="83"/>
      <c r="M21" s="84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5"/>
    </row>
    <row r="22" spans="1:36" x14ac:dyDescent="0.25">
      <c r="A22" s="3"/>
      <c r="B22" s="75" t="str">
        <f>IF(Config!B15&lt;&gt;"",Config!B15,"")</f>
        <v>Employé 12</v>
      </c>
      <c r="C22" s="35">
        <f t="shared" si="4"/>
        <v>0</v>
      </c>
      <c r="D22" s="37">
        <f t="shared" si="5"/>
        <v>0</v>
      </c>
      <c r="E22" s="38">
        <f t="shared" si="6"/>
        <v>0</v>
      </c>
      <c r="F22" s="82"/>
      <c r="G22" s="83"/>
      <c r="H22" s="83"/>
      <c r="I22" s="84"/>
      <c r="J22" s="83"/>
      <c r="K22" s="83"/>
      <c r="L22" s="83"/>
      <c r="M22" s="84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5"/>
    </row>
    <row r="23" spans="1:36" x14ac:dyDescent="0.25">
      <c r="A23" s="3"/>
      <c r="B23" s="75" t="str">
        <f>IF(Config!B16&lt;&gt;"",Config!B16,"")</f>
        <v>Employé 13</v>
      </c>
      <c r="C23" s="35">
        <f t="shared" si="4"/>
        <v>0</v>
      </c>
      <c r="D23" s="33">
        <f t="shared" si="5"/>
        <v>0</v>
      </c>
      <c r="E23" s="34">
        <f t="shared" si="6"/>
        <v>0</v>
      </c>
      <c r="F23" s="82"/>
      <c r="G23" s="83"/>
      <c r="H23" s="83"/>
      <c r="I23" s="84"/>
      <c r="J23" s="83"/>
      <c r="K23" s="83"/>
      <c r="L23" s="83"/>
      <c r="M23" s="84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5"/>
    </row>
    <row r="24" spans="1:36" x14ac:dyDescent="0.25">
      <c r="A24" s="3"/>
      <c r="B24" s="75" t="str">
        <f>IF(Config!B17&lt;&gt;"",Config!B17,"")</f>
        <v>Employé 14</v>
      </c>
      <c r="C24" s="35">
        <f t="shared" si="4"/>
        <v>0</v>
      </c>
      <c r="D24" s="37">
        <f t="shared" si="5"/>
        <v>0</v>
      </c>
      <c r="E24" s="38">
        <f t="shared" si="6"/>
        <v>0</v>
      </c>
      <c r="F24" s="82"/>
      <c r="G24" s="83"/>
      <c r="H24" s="83"/>
      <c r="I24" s="84"/>
      <c r="J24" s="83"/>
      <c r="K24" s="83"/>
      <c r="L24" s="83"/>
      <c r="M24" s="84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5"/>
    </row>
    <row r="25" spans="1:36" x14ac:dyDescent="0.25">
      <c r="A25" s="3"/>
      <c r="B25" s="75" t="str">
        <f>IF(Config!B18&lt;&gt;"",Config!B18,"")</f>
        <v>Employé 15</v>
      </c>
      <c r="C25" s="35">
        <f t="shared" si="4"/>
        <v>0</v>
      </c>
      <c r="D25" s="37">
        <f t="shared" si="5"/>
        <v>0</v>
      </c>
      <c r="E25" s="38">
        <f t="shared" si="6"/>
        <v>0</v>
      </c>
      <c r="F25" s="82"/>
      <c r="G25" s="83"/>
      <c r="H25" s="83"/>
      <c r="I25" s="84"/>
      <c r="J25" s="83"/>
      <c r="K25" s="83"/>
      <c r="L25" s="83"/>
      <c r="M25" s="84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5"/>
    </row>
    <row r="26" spans="1:36" x14ac:dyDescent="0.25">
      <c r="A26" s="3"/>
      <c r="B26" s="75" t="str">
        <f>IF(Config!B19&lt;&gt;"",Config!B19,"")</f>
        <v>Employé 16</v>
      </c>
      <c r="C26" s="35">
        <f t="shared" si="4"/>
        <v>0</v>
      </c>
      <c r="D26" s="37">
        <f t="shared" si="5"/>
        <v>0</v>
      </c>
      <c r="E26" s="38">
        <f t="shared" si="6"/>
        <v>0</v>
      </c>
      <c r="F26" s="82"/>
      <c r="G26" s="83"/>
      <c r="H26" s="83"/>
      <c r="I26" s="84"/>
      <c r="J26" s="83"/>
      <c r="K26" s="83"/>
      <c r="L26" s="83"/>
      <c r="M26" s="84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5"/>
    </row>
    <row r="27" spans="1:36" ht="15.75" thickBot="1" x14ac:dyDescent="0.3">
      <c r="A27" s="3"/>
      <c r="B27" s="76" t="str">
        <f>IF(Config!B20&lt;&gt;"",Config!B20,"")</f>
        <v>Employé 17</v>
      </c>
      <c r="C27" s="35">
        <f t="shared" si="4"/>
        <v>0</v>
      </c>
      <c r="D27" s="39">
        <f t="shared" si="5"/>
        <v>0</v>
      </c>
      <c r="E27" s="40">
        <f t="shared" si="6"/>
        <v>0</v>
      </c>
      <c r="F27" s="86"/>
      <c r="G27" s="87"/>
      <c r="H27" s="87"/>
      <c r="I27" s="88"/>
      <c r="J27" s="87"/>
      <c r="K27" s="87"/>
      <c r="L27" s="87"/>
      <c r="M27" s="88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9"/>
    </row>
    <row r="28" spans="1:36" x14ac:dyDescent="0.25">
      <c r="C28" s="36"/>
    </row>
    <row r="29" spans="1:36" x14ac:dyDescent="0.25">
      <c r="F29" s="14" t="s">
        <v>21</v>
      </c>
      <c r="G29" s="127" t="s">
        <v>19</v>
      </c>
      <c r="H29" s="127"/>
      <c r="I29" s="127"/>
      <c r="J29" s="127"/>
      <c r="L29" s="15" t="s">
        <v>20</v>
      </c>
      <c r="M29" s="128" t="s">
        <v>18</v>
      </c>
      <c r="N29" s="128"/>
      <c r="O29" s="128"/>
      <c r="P29" s="128"/>
      <c r="R29" s="13" t="s">
        <v>22</v>
      </c>
      <c r="S29" s="136" t="s">
        <v>17</v>
      </c>
      <c r="T29" s="136"/>
      <c r="U29" s="136"/>
      <c r="V29" s="136"/>
      <c r="X29" s="92"/>
      <c r="Y29" s="133" t="s">
        <v>46</v>
      </c>
      <c r="Z29" s="134"/>
      <c r="AA29" s="134"/>
      <c r="AB29" s="135"/>
    </row>
    <row r="31" spans="1:36" x14ac:dyDescent="0.25">
      <c r="F31" s="19" t="s">
        <v>29</v>
      </c>
      <c r="G31" s="125" t="s">
        <v>30</v>
      </c>
      <c r="H31" s="125"/>
      <c r="I31" s="125"/>
      <c r="J31" s="125"/>
      <c r="L31" s="17" t="s">
        <v>26</v>
      </c>
      <c r="M31" s="138" t="s">
        <v>25</v>
      </c>
      <c r="N31" s="138"/>
      <c r="O31" s="138"/>
      <c r="P31" s="138"/>
      <c r="R31" s="16" t="s">
        <v>23</v>
      </c>
      <c r="S31" s="137" t="s">
        <v>24</v>
      </c>
      <c r="T31" s="137"/>
      <c r="U31" s="137"/>
      <c r="V31" s="137"/>
      <c r="X31" s="93"/>
      <c r="Y31" s="130" t="s">
        <v>45</v>
      </c>
      <c r="Z31" s="131"/>
      <c r="AA31" s="131"/>
      <c r="AB31" s="132"/>
    </row>
    <row r="33" spans="6:16" x14ac:dyDescent="0.25">
      <c r="F33" s="106" t="s">
        <v>48</v>
      </c>
      <c r="G33" s="126" t="s">
        <v>47</v>
      </c>
      <c r="H33" s="126"/>
      <c r="I33" s="126"/>
      <c r="J33" s="126"/>
      <c r="L33" s="18" t="s">
        <v>28</v>
      </c>
      <c r="M33" s="124" t="s">
        <v>27</v>
      </c>
      <c r="N33" s="124"/>
      <c r="O33" s="124"/>
      <c r="P33" s="124"/>
    </row>
  </sheetData>
  <sheetProtection password="CE89" sheet="1" objects="1" scenarios="1" selectLockedCells="1"/>
  <mergeCells count="11">
    <mergeCell ref="G33:J33"/>
    <mergeCell ref="M33:P33"/>
    <mergeCell ref="B4:AJ7"/>
    <mergeCell ref="G29:J29"/>
    <mergeCell ref="M29:P29"/>
    <mergeCell ref="S29:V29"/>
    <mergeCell ref="Y29:AB29"/>
    <mergeCell ref="G31:J31"/>
    <mergeCell ref="M31:P31"/>
    <mergeCell ref="S31:V31"/>
    <mergeCell ref="Y31:AB31"/>
  </mergeCells>
  <conditionalFormatting sqref="F10:AJ10">
    <cfRule type="expression" dxfId="77" priority="13">
      <formula>OR(F$10=1,F$10=7)</formula>
    </cfRule>
  </conditionalFormatting>
  <conditionalFormatting sqref="F11:AJ27">
    <cfRule type="cellIs" dxfId="76" priority="2" operator="equal">
      <formula>"CV"</formula>
    </cfRule>
    <cfRule type="cellIs" dxfId="75" priority="3" operator="equal">
      <formula>"ND"</formula>
    </cfRule>
    <cfRule type="cellIs" dxfId="74" priority="5" operator="equal">
      <formula>"CPA"</formula>
    </cfRule>
    <cfRule type="cellIs" dxfId="73" priority="6" operator="equal">
      <formula>"MA"</formula>
    </cfRule>
    <cfRule type="cellIs" dxfId="72" priority="7" operator="equal">
      <formula>"DR"</formula>
    </cfRule>
    <cfRule type="cellIs" dxfId="71" priority="8" operator="equal">
      <formula>"RC"</formula>
    </cfRule>
    <cfRule type="cellIs" dxfId="70" priority="9" operator="equal">
      <formula>"NC"</formula>
    </cfRule>
    <cfRule type="cellIs" dxfId="69" priority="10" operator="equal">
      <formula>"CP"</formula>
    </cfRule>
    <cfRule type="expression" dxfId="68" priority="11">
      <formula>OR(F$10=1,F$10=7)</formula>
    </cfRule>
    <cfRule type="cellIs" dxfId="67" priority="12" operator="equal">
      <formula>"R"</formula>
    </cfRule>
  </conditionalFormatting>
  <dataValidations count="1">
    <dataValidation type="list" allowBlank="1" showInputMessage="1" showErrorMessage="1" sqref="F11:AJ27">
      <formula1>"CP,ND,RC,NC,DR,MA,CV,CPA,R"</formula1>
    </dataValidation>
  </dataValidations>
  <pageMargins left="0.7" right="0.7" top="0.75" bottom="0.75" header="0.3" footer="0.3"/>
  <pageSetup paperSize="9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F32DF502-B3D0-4E5C-B5E8-CA062A593016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containsText" priority="4" operator="containsText" id="{C802FD7D-8C2B-47F2-9A27-3298CC2AF1AD}">
            <xm:f>NOT(ISERROR(SEARCH("0",C11)))</xm:f>
            <xm:f>"0"</xm:f>
            <x14:dxf>
              <font>
                <color theme="0"/>
              </font>
            </x14:dxf>
          </x14:cfRule>
          <xm:sqref>C11:E27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33"/>
  <sheetViews>
    <sheetView showGridLines="0" topLeftCell="A4" workbookViewId="0">
      <selection activeCell="Q22" sqref="Q22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</cols>
  <sheetData>
    <row r="1" spans="1:46" hidden="1" x14ac:dyDescent="0.25">
      <c r="A1" s="20">
        <f>Config!E13</f>
        <v>43313</v>
      </c>
    </row>
    <row r="2" spans="1:46" ht="15.75" hidden="1" thickBot="1" x14ac:dyDescent="0.3">
      <c r="A2" s="21">
        <f>Config!F13</f>
        <v>43343</v>
      </c>
    </row>
    <row r="3" spans="1:46" ht="73.5" hidden="1" customHeight="1" x14ac:dyDescent="0.25">
      <c r="F3" s="5">
        <f>A1</f>
        <v>43313</v>
      </c>
      <c r="G3" s="5">
        <f>F3+1</f>
        <v>43314</v>
      </c>
      <c r="H3" s="5">
        <f t="shared" ref="H3:AG3" si="0">G3+1</f>
        <v>43315</v>
      </c>
      <c r="I3" s="5">
        <f t="shared" si="0"/>
        <v>43316</v>
      </c>
      <c r="J3" s="5">
        <f t="shared" si="0"/>
        <v>43317</v>
      </c>
      <c r="K3" s="5">
        <f t="shared" si="0"/>
        <v>43318</v>
      </c>
      <c r="L3" s="5">
        <f t="shared" si="0"/>
        <v>43319</v>
      </c>
      <c r="M3" s="5">
        <f t="shared" si="0"/>
        <v>43320</v>
      </c>
      <c r="N3" s="5">
        <f t="shared" si="0"/>
        <v>43321</v>
      </c>
      <c r="O3" s="5">
        <f t="shared" si="0"/>
        <v>43322</v>
      </c>
      <c r="P3" s="5">
        <f t="shared" si="0"/>
        <v>43323</v>
      </c>
      <c r="Q3" s="5">
        <f t="shared" si="0"/>
        <v>43324</v>
      </c>
      <c r="R3" s="5">
        <f t="shared" si="0"/>
        <v>43325</v>
      </c>
      <c r="S3" s="5">
        <f t="shared" si="0"/>
        <v>43326</v>
      </c>
      <c r="T3" s="5">
        <f t="shared" si="0"/>
        <v>43327</v>
      </c>
      <c r="U3" s="5">
        <f t="shared" si="0"/>
        <v>43328</v>
      </c>
      <c r="V3" s="5">
        <f t="shared" si="0"/>
        <v>43329</v>
      </c>
      <c r="W3" s="5">
        <f t="shared" si="0"/>
        <v>43330</v>
      </c>
      <c r="X3" s="5">
        <f t="shared" si="0"/>
        <v>43331</v>
      </c>
      <c r="Y3" s="5">
        <f t="shared" si="0"/>
        <v>43332</v>
      </c>
      <c r="Z3" s="5">
        <f t="shared" si="0"/>
        <v>43333</v>
      </c>
      <c r="AA3" s="5">
        <f t="shared" si="0"/>
        <v>43334</v>
      </c>
      <c r="AB3" s="5">
        <f t="shared" si="0"/>
        <v>43335</v>
      </c>
      <c r="AC3" s="5">
        <f t="shared" si="0"/>
        <v>43336</v>
      </c>
      <c r="AD3" s="5">
        <f t="shared" si="0"/>
        <v>43337</v>
      </c>
      <c r="AE3" s="5">
        <f t="shared" si="0"/>
        <v>43338</v>
      </c>
      <c r="AF3" s="5">
        <f t="shared" si="0"/>
        <v>43339</v>
      </c>
      <c r="AG3" s="5">
        <f t="shared" si="0"/>
        <v>43340</v>
      </c>
      <c r="AH3" s="5">
        <f>IFERROR(IF(AG3+1&gt;A2,"",AG3+1),"")</f>
        <v>43341</v>
      </c>
      <c r="AI3" s="5">
        <f>IFERROR(IF(AH3+1&gt;A2,"",AH3+1),"")</f>
        <v>43342</v>
      </c>
      <c r="AJ3" s="5">
        <f>IFERROR(IF(AI3+1&gt;A2,"",AI3+1),"")</f>
        <v>43343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129" t="str">
        <f>TEXT(A1,"mmmmmmmmmmmmmm")</f>
        <v>août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</row>
    <row r="5" spans="1:46" x14ac:dyDescent="0.25"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</row>
    <row r="6" spans="1:46" x14ac:dyDescent="0.25">
      <c r="A6" s="4"/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</row>
    <row r="7" spans="1:46" x14ac:dyDescent="0.25">
      <c r="A7" s="4"/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129"/>
      <c r="AH7" s="129"/>
      <c r="AI7" s="129"/>
      <c r="AJ7" s="129"/>
    </row>
    <row r="8" spans="1:46" ht="15.75" thickBot="1" x14ac:dyDescent="0.3">
      <c r="A8" s="4"/>
      <c r="B8" s="4"/>
      <c r="C8" s="4"/>
      <c r="D8" s="4"/>
      <c r="E8" s="4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46" ht="15.75" thickBot="1" x14ac:dyDescent="0.3">
      <c r="A9" s="4"/>
      <c r="E9" s="41"/>
      <c r="F9" s="9">
        <f>DAY(F3)</f>
        <v>1</v>
      </c>
      <c r="G9" s="10">
        <f t="shared" ref="G9:AG9" si="1">DAY(G3)</f>
        <v>2</v>
      </c>
      <c r="H9" s="10">
        <f t="shared" si="1"/>
        <v>3</v>
      </c>
      <c r="I9" s="10">
        <f t="shared" si="1"/>
        <v>4</v>
      </c>
      <c r="J9" s="10">
        <f t="shared" si="1"/>
        <v>5</v>
      </c>
      <c r="K9" s="10">
        <f t="shared" si="1"/>
        <v>6</v>
      </c>
      <c r="L9" s="10">
        <f t="shared" si="1"/>
        <v>7</v>
      </c>
      <c r="M9" s="10">
        <f t="shared" si="1"/>
        <v>8</v>
      </c>
      <c r="N9" s="10">
        <f t="shared" si="1"/>
        <v>9</v>
      </c>
      <c r="O9" s="10">
        <f t="shared" si="1"/>
        <v>10</v>
      </c>
      <c r="P9" s="10">
        <f t="shared" si="1"/>
        <v>11</v>
      </c>
      <c r="Q9" s="10">
        <f t="shared" si="1"/>
        <v>12</v>
      </c>
      <c r="R9" s="10">
        <f t="shared" si="1"/>
        <v>13</v>
      </c>
      <c r="S9" s="10">
        <f t="shared" si="1"/>
        <v>14</v>
      </c>
      <c r="T9" s="10">
        <f t="shared" si="1"/>
        <v>15</v>
      </c>
      <c r="U9" s="10">
        <f t="shared" si="1"/>
        <v>16</v>
      </c>
      <c r="V9" s="10">
        <f t="shared" si="1"/>
        <v>17</v>
      </c>
      <c r="W9" s="10">
        <f t="shared" si="1"/>
        <v>18</v>
      </c>
      <c r="X9" s="10">
        <f t="shared" si="1"/>
        <v>19</v>
      </c>
      <c r="Y9" s="10">
        <f t="shared" si="1"/>
        <v>20</v>
      </c>
      <c r="Z9" s="10">
        <f t="shared" si="1"/>
        <v>21</v>
      </c>
      <c r="AA9" s="10">
        <f t="shared" si="1"/>
        <v>22</v>
      </c>
      <c r="AB9" s="10">
        <f t="shared" si="1"/>
        <v>23</v>
      </c>
      <c r="AC9" s="10">
        <f t="shared" si="1"/>
        <v>24</v>
      </c>
      <c r="AD9" s="10">
        <f t="shared" si="1"/>
        <v>25</v>
      </c>
      <c r="AE9" s="10">
        <f t="shared" si="1"/>
        <v>26</v>
      </c>
      <c r="AF9" s="10">
        <f t="shared" si="1"/>
        <v>27</v>
      </c>
      <c r="AG9" s="10">
        <f t="shared" si="1"/>
        <v>28</v>
      </c>
      <c r="AH9" s="10">
        <f>IFERROR(DAY(AH3),"")</f>
        <v>29</v>
      </c>
      <c r="AI9" s="10">
        <f t="shared" ref="AI9:AJ9" si="2">IFERROR(DAY(AI3),"")</f>
        <v>30</v>
      </c>
      <c r="AJ9" s="6">
        <f t="shared" si="2"/>
        <v>31</v>
      </c>
    </row>
    <row r="10" spans="1:46" ht="15.75" thickBot="1" x14ac:dyDescent="0.3">
      <c r="A10" s="3"/>
      <c r="B10" s="77" t="s">
        <v>0</v>
      </c>
      <c r="C10" s="102" t="s">
        <v>17</v>
      </c>
      <c r="D10" s="103" t="s">
        <v>19</v>
      </c>
      <c r="E10" s="104" t="s">
        <v>20</v>
      </c>
      <c r="F10" s="11">
        <f>IFERROR(WEEKDAY(F3),"")</f>
        <v>4</v>
      </c>
      <c r="G10" s="12">
        <f t="shared" ref="G10:AJ10" si="3">IFERROR(WEEKDAY(G3),"")</f>
        <v>5</v>
      </c>
      <c r="H10" s="12">
        <f t="shared" si="3"/>
        <v>6</v>
      </c>
      <c r="I10" s="12">
        <f t="shared" si="3"/>
        <v>7</v>
      </c>
      <c r="J10" s="12">
        <f t="shared" si="3"/>
        <v>1</v>
      </c>
      <c r="K10" s="12">
        <f t="shared" si="3"/>
        <v>2</v>
      </c>
      <c r="L10" s="12">
        <f t="shared" si="3"/>
        <v>3</v>
      </c>
      <c r="M10" s="12">
        <f t="shared" si="3"/>
        <v>4</v>
      </c>
      <c r="N10" s="12">
        <f t="shared" si="3"/>
        <v>5</v>
      </c>
      <c r="O10" s="12">
        <f t="shared" si="3"/>
        <v>6</v>
      </c>
      <c r="P10" s="12">
        <f t="shared" si="3"/>
        <v>7</v>
      </c>
      <c r="Q10" s="12">
        <f t="shared" si="3"/>
        <v>1</v>
      </c>
      <c r="R10" s="12">
        <f t="shared" si="3"/>
        <v>2</v>
      </c>
      <c r="S10" s="12">
        <f t="shared" si="3"/>
        <v>3</v>
      </c>
      <c r="T10" s="12">
        <f t="shared" si="3"/>
        <v>4</v>
      </c>
      <c r="U10" s="12">
        <f t="shared" si="3"/>
        <v>5</v>
      </c>
      <c r="V10" s="12">
        <f t="shared" si="3"/>
        <v>6</v>
      </c>
      <c r="W10" s="8">
        <f t="shared" si="3"/>
        <v>7</v>
      </c>
      <c r="X10" s="12">
        <f t="shared" si="3"/>
        <v>1</v>
      </c>
      <c r="Y10" s="12">
        <f t="shared" si="3"/>
        <v>2</v>
      </c>
      <c r="Z10" s="12">
        <f t="shared" si="3"/>
        <v>3</v>
      </c>
      <c r="AA10" s="12">
        <f t="shared" si="3"/>
        <v>4</v>
      </c>
      <c r="AB10" s="12">
        <f t="shared" si="3"/>
        <v>5</v>
      </c>
      <c r="AC10" s="12">
        <f t="shared" si="3"/>
        <v>6</v>
      </c>
      <c r="AD10" s="12">
        <f t="shared" si="3"/>
        <v>7</v>
      </c>
      <c r="AE10" s="12">
        <f t="shared" si="3"/>
        <v>1</v>
      </c>
      <c r="AF10" s="12">
        <f t="shared" si="3"/>
        <v>2</v>
      </c>
      <c r="AG10" s="12">
        <f t="shared" si="3"/>
        <v>3</v>
      </c>
      <c r="AH10" s="12">
        <f t="shared" si="3"/>
        <v>4</v>
      </c>
      <c r="AI10" s="12">
        <f t="shared" si="3"/>
        <v>5</v>
      </c>
      <c r="AJ10" s="8">
        <f t="shared" si="3"/>
        <v>6</v>
      </c>
      <c r="AK10" s="43"/>
    </row>
    <row r="11" spans="1:46" x14ac:dyDescent="0.25">
      <c r="A11" s="3"/>
      <c r="B11" s="74" t="str">
        <f>IF(Config!B4&lt;&gt;"",Config!B4,"")</f>
        <v>Employé 1</v>
      </c>
      <c r="C11" s="35">
        <f t="shared" ref="C11:C27" si="4">IF(B11="","",COUNTIF(F11:AJ11,"MA"))</f>
        <v>0</v>
      </c>
      <c r="D11" s="31">
        <f>IF(B11="","",COUNTIF(F11:AJ11,"CP"))</f>
        <v>0</v>
      </c>
      <c r="E11" s="32">
        <f>IF(B11="","",COUNTIF(F11:AJ11,"RC"))</f>
        <v>0</v>
      </c>
      <c r="F11" s="78"/>
      <c r="G11" s="79"/>
      <c r="H11" s="79"/>
      <c r="I11" s="80"/>
      <c r="J11" s="79"/>
      <c r="K11" s="79"/>
      <c r="L11" s="79"/>
      <c r="M11" s="80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81"/>
    </row>
    <row r="12" spans="1:46" x14ac:dyDescent="0.25">
      <c r="A12" s="3"/>
      <c r="B12" s="75" t="str">
        <f>IF(Config!B5&lt;&gt;"",Config!B5,"")</f>
        <v>Employé 2</v>
      </c>
      <c r="C12" s="35">
        <f t="shared" si="4"/>
        <v>0</v>
      </c>
      <c r="D12" s="37">
        <f t="shared" ref="D12:D27" si="5">IF(B12="","",COUNTIF(F12:AJ12,"CP"))</f>
        <v>0</v>
      </c>
      <c r="E12" s="38">
        <f t="shared" ref="E12:E27" si="6">IF(B12="","",COUNTIF(F12:AJ12,"RC"))</f>
        <v>0</v>
      </c>
      <c r="F12" s="82"/>
      <c r="G12" s="83"/>
      <c r="H12" s="83"/>
      <c r="I12" s="84"/>
      <c r="J12" s="83"/>
      <c r="K12" s="83"/>
      <c r="L12" s="83"/>
      <c r="M12" s="84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5"/>
    </row>
    <row r="13" spans="1:46" x14ac:dyDescent="0.25">
      <c r="A13" s="3"/>
      <c r="B13" s="75" t="str">
        <f>IF(Config!B6&lt;&gt;"",Config!B6,"")</f>
        <v>Employé 3</v>
      </c>
      <c r="C13" s="35">
        <f t="shared" si="4"/>
        <v>0</v>
      </c>
      <c r="D13" s="37">
        <f t="shared" si="5"/>
        <v>0</v>
      </c>
      <c r="E13" s="38">
        <f t="shared" si="6"/>
        <v>0</v>
      </c>
      <c r="F13" s="82"/>
      <c r="G13" s="83"/>
      <c r="H13" s="83"/>
      <c r="I13" s="84"/>
      <c r="J13" s="83"/>
      <c r="K13" s="83"/>
      <c r="L13" s="83"/>
      <c r="M13" s="84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5"/>
    </row>
    <row r="14" spans="1:46" x14ac:dyDescent="0.25">
      <c r="A14" s="3"/>
      <c r="B14" s="75" t="str">
        <f>IF(Config!B7&lt;&gt;"",Config!B7,"")</f>
        <v>Employé 4</v>
      </c>
      <c r="C14" s="35">
        <f t="shared" si="4"/>
        <v>0</v>
      </c>
      <c r="D14" s="37">
        <f t="shared" si="5"/>
        <v>0</v>
      </c>
      <c r="E14" s="38">
        <f t="shared" si="6"/>
        <v>0</v>
      </c>
      <c r="F14" s="82"/>
      <c r="G14" s="83"/>
      <c r="H14" s="83"/>
      <c r="I14" s="84"/>
      <c r="J14" s="83"/>
      <c r="K14" s="83"/>
      <c r="L14" s="83"/>
      <c r="M14" s="84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5"/>
    </row>
    <row r="15" spans="1:46" x14ac:dyDescent="0.25">
      <c r="A15" s="3"/>
      <c r="B15" s="75" t="str">
        <f>IF(Config!B8&lt;&gt;"",Config!B8,"")</f>
        <v>Employé 5</v>
      </c>
      <c r="C15" s="35">
        <f t="shared" si="4"/>
        <v>0</v>
      </c>
      <c r="D15" s="37">
        <f t="shared" si="5"/>
        <v>0</v>
      </c>
      <c r="E15" s="38">
        <f t="shared" si="6"/>
        <v>0</v>
      </c>
      <c r="F15" s="82"/>
      <c r="G15" s="83"/>
      <c r="H15" s="83"/>
      <c r="I15" s="84"/>
      <c r="J15" s="83"/>
      <c r="K15" s="83"/>
      <c r="L15" s="83"/>
      <c r="M15" s="84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5"/>
    </row>
    <row r="16" spans="1:46" x14ac:dyDescent="0.25">
      <c r="A16" s="3"/>
      <c r="B16" s="75" t="str">
        <f>IF(Config!B9&lt;&gt;"",Config!B9,"")</f>
        <v>Employé 6</v>
      </c>
      <c r="C16" s="35">
        <f t="shared" si="4"/>
        <v>0</v>
      </c>
      <c r="D16" s="37">
        <f t="shared" si="5"/>
        <v>0</v>
      </c>
      <c r="E16" s="38">
        <f t="shared" si="6"/>
        <v>0</v>
      </c>
      <c r="F16" s="82"/>
      <c r="G16" s="83"/>
      <c r="H16" s="83"/>
      <c r="I16" s="84"/>
      <c r="J16" s="83"/>
      <c r="K16" s="83"/>
      <c r="L16" s="83"/>
      <c r="M16" s="84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5"/>
    </row>
    <row r="17" spans="1:36" x14ac:dyDescent="0.25">
      <c r="A17" s="3"/>
      <c r="B17" s="75" t="str">
        <f>IF(Config!B10&lt;&gt;"",Config!B10,"")</f>
        <v>Employé 7</v>
      </c>
      <c r="C17" s="35">
        <f t="shared" si="4"/>
        <v>0</v>
      </c>
      <c r="D17" s="37">
        <f t="shared" si="5"/>
        <v>0</v>
      </c>
      <c r="E17" s="38">
        <f t="shared" si="6"/>
        <v>0</v>
      </c>
      <c r="F17" s="82"/>
      <c r="G17" s="83"/>
      <c r="H17" s="83"/>
      <c r="I17" s="84"/>
      <c r="J17" s="83"/>
      <c r="K17" s="83"/>
      <c r="L17" s="83"/>
      <c r="M17" s="84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5"/>
    </row>
    <row r="18" spans="1:36" x14ac:dyDescent="0.25">
      <c r="A18" s="3"/>
      <c r="B18" s="75" t="str">
        <f>IF(Config!B11&lt;&gt;"",Config!B11,"")</f>
        <v>Employé 8</v>
      </c>
      <c r="C18" s="35">
        <f t="shared" si="4"/>
        <v>0</v>
      </c>
      <c r="D18" s="37">
        <f t="shared" si="5"/>
        <v>0</v>
      </c>
      <c r="E18" s="38">
        <f t="shared" si="6"/>
        <v>0</v>
      </c>
      <c r="F18" s="82"/>
      <c r="G18" s="83"/>
      <c r="H18" s="83"/>
      <c r="I18" s="84"/>
      <c r="J18" s="83"/>
      <c r="K18" s="83"/>
      <c r="L18" s="83"/>
      <c r="M18" s="84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5"/>
    </row>
    <row r="19" spans="1:36" x14ac:dyDescent="0.25">
      <c r="A19" s="3"/>
      <c r="B19" s="75" t="str">
        <f>IF(Config!B12&lt;&gt;"",Config!B12,"")</f>
        <v>Employé 9</v>
      </c>
      <c r="C19" s="35">
        <f t="shared" si="4"/>
        <v>0</v>
      </c>
      <c r="D19" s="37">
        <f t="shared" si="5"/>
        <v>0</v>
      </c>
      <c r="E19" s="38">
        <f t="shared" si="6"/>
        <v>0</v>
      </c>
      <c r="F19" s="82"/>
      <c r="G19" s="83"/>
      <c r="H19" s="83"/>
      <c r="I19" s="84"/>
      <c r="J19" s="83"/>
      <c r="K19" s="83"/>
      <c r="L19" s="83"/>
      <c r="M19" s="84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5"/>
    </row>
    <row r="20" spans="1:36" x14ac:dyDescent="0.25">
      <c r="A20" s="3"/>
      <c r="B20" s="75" t="str">
        <f>IF(Config!B13&lt;&gt;"",Config!B13,"")</f>
        <v>Employé 10</v>
      </c>
      <c r="C20" s="35">
        <f>IF(B20="","",COUNTIF(F20:AJ20,"MA"))</f>
        <v>0</v>
      </c>
      <c r="D20" s="37">
        <f t="shared" si="5"/>
        <v>0</v>
      </c>
      <c r="E20" s="38">
        <f t="shared" si="6"/>
        <v>0</v>
      </c>
      <c r="F20" s="82"/>
      <c r="G20" s="83"/>
      <c r="H20" s="83"/>
      <c r="I20" s="84"/>
      <c r="J20" s="83"/>
      <c r="K20" s="83"/>
      <c r="L20" s="83"/>
      <c r="M20" s="84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5"/>
    </row>
    <row r="21" spans="1:36" x14ac:dyDescent="0.25">
      <c r="A21" s="3"/>
      <c r="B21" s="75" t="str">
        <f>IF(Config!B14&lt;&gt;"",Config!B14,"")</f>
        <v>Employé 11</v>
      </c>
      <c r="C21" s="35">
        <f t="shared" si="4"/>
        <v>0</v>
      </c>
      <c r="D21" s="37">
        <f t="shared" si="5"/>
        <v>0</v>
      </c>
      <c r="E21" s="38">
        <f t="shared" si="6"/>
        <v>0</v>
      </c>
      <c r="F21" s="82"/>
      <c r="G21" s="83"/>
      <c r="H21" s="83"/>
      <c r="I21" s="84"/>
      <c r="J21" s="83"/>
      <c r="K21" s="83"/>
      <c r="L21" s="83"/>
      <c r="M21" s="84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5"/>
    </row>
    <row r="22" spans="1:36" x14ac:dyDescent="0.25">
      <c r="A22" s="3"/>
      <c r="B22" s="75" t="str">
        <f>IF(Config!B15&lt;&gt;"",Config!B15,"")</f>
        <v>Employé 12</v>
      </c>
      <c r="C22" s="35">
        <f t="shared" si="4"/>
        <v>0</v>
      </c>
      <c r="D22" s="37">
        <f t="shared" si="5"/>
        <v>0</v>
      </c>
      <c r="E22" s="38">
        <f t="shared" si="6"/>
        <v>0</v>
      </c>
      <c r="F22" s="82"/>
      <c r="G22" s="83"/>
      <c r="H22" s="83"/>
      <c r="I22" s="84"/>
      <c r="J22" s="83"/>
      <c r="K22" s="83"/>
      <c r="L22" s="83"/>
      <c r="M22" s="84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5"/>
    </row>
    <row r="23" spans="1:36" x14ac:dyDescent="0.25">
      <c r="A23" s="3"/>
      <c r="B23" s="75" t="str">
        <f>IF(Config!B16&lt;&gt;"",Config!B16,"")</f>
        <v>Employé 13</v>
      </c>
      <c r="C23" s="35">
        <f t="shared" si="4"/>
        <v>0</v>
      </c>
      <c r="D23" s="33">
        <f t="shared" si="5"/>
        <v>0</v>
      </c>
      <c r="E23" s="34">
        <f t="shared" si="6"/>
        <v>0</v>
      </c>
      <c r="F23" s="82"/>
      <c r="G23" s="83"/>
      <c r="H23" s="83"/>
      <c r="I23" s="84"/>
      <c r="J23" s="83"/>
      <c r="K23" s="83"/>
      <c r="L23" s="83"/>
      <c r="M23" s="84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5"/>
    </row>
    <row r="24" spans="1:36" x14ac:dyDescent="0.25">
      <c r="A24" s="3"/>
      <c r="B24" s="75" t="str">
        <f>IF(Config!B17&lt;&gt;"",Config!B17,"")</f>
        <v>Employé 14</v>
      </c>
      <c r="C24" s="35">
        <f t="shared" si="4"/>
        <v>0</v>
      </c>
      <c r="D24" s="37">
        <f t="shared" si="5"/>
        <v>0</v>
      </c>
      <c r="E24" s="38">
        <f t="shared" si="6"/>
        <v>0</v>
      </c>
      <c r="F24" s="82"/>
      <c r="G24" s="83"/>
      <c r="H24" s="83"/>
      <c r="I24" s="84"/>
      <c r="J24" s="83"/>
      <c r="K24" s="83"/>
      <c r="L24" s="83"/>
      <c r="M24" s="84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5"/>
    </row>
    <row r="25" spans="1:36" x14ac:dyDescent="0.25">
      <c r="A25" s="3"/>
      <c r="B25" s="75" t="str">
        <f>IF(Config!B18&lt;&gt;"",Config!B18,"")</f>
        <v>Employé 15</v>
      </c>
      <c r="C25" s="35">
        <f t="shared" si="4"/>
        <v>0</v>
      </c>
      <c r="D25" s="37">
        <f t="shared" si="5"/>
        <v>0</v>
      </c>
      <c r="E25" s="38">
        <f t="shared" si="6"/>
        <v>0</v>
      </c>
      <c r="F25" s="82"/>
      <c r="G25" s="83"/>
      <c r="H25" s="83"/>
      <c r="I25" s="84"/>
      <c r="J25" s="83"/>
      <c r="K25" s="83"/>
      <c r="L25" s="83"/>
      <c r="M25" s="84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5"/>
    </row>
    <row r="26" spans="1:36" x14ac:dyDescent="0.25">
      <c r="A26" s="3"/>
      <c r="B26" s="75" t="str">
        <f>IF(Config!B19&lt;&gt;"",Config!B19,"")</f>
        <v>Employé 16</v>
      </c>
      <c r="C26" s="35">
        <f t="shared" si="4"/>
        <v>0</v>
      </c>
      <c r="D26" s="37">
        <f t="shared" si="5"/>
        <v>0</v>
      </c>
      <c r="E26" s="38">
        <f t="shared" si="6"/>
        <v>0</v>
      </c>
      <c r="F26" s="82"/>
      <c r="G26" s="83"/>
      <c r="H26" s="83"/>
      <c r="I26" s="84"/>
      <c r="J26" s="83"/>
      <c r="K26" s="83"/>
      <c r="L26" s="83"/>
      <c r="M26" s="84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5"/>
    </row>
    <row r="27" spans="1:36" ht="15.75" thickBot="1" x14ac:dyDescent="0.3">
      <c r="A27" s="3"/>
      <c r="B27" s="76" t="str">
        <f>IF(Config!B20&lt;&gt;"",Config!B20,"")</f>
        <v>Employé 17</v>
      </c>
      <c r="C27" s="35">
        <f t="shared" si="4"/>
        <v>0</v>
      </c>
      <c r="D27" s="39">
        <f t="shared" si="5"/>
        <v>0</v>
      </c>
      <c r="E27" s="40">
        <f t="shared" si="6"/>
        <v>0</v>
      </c>
      <c r="F27" s="86"/>
      <c r="G27" s="87"/>
      <c r="H27" s="87"/>
      <c r="I27" s="88"/>
      <c r="J27" s="87"/>
      <c r="K27" s="87"/>
      <c r="L27" s="87"/>
      <c r="M27" s="88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9"/>
    </row>
    <row r="28" spans="1:36" x14ac:dyDescent="0.25">
      <c r="C28" s="36"/>
    </row>
    <row r="29" spans="1:36" x14ac:dyDescent="0.25">
      <c r="F29" s="14" t="s">
        <v>21</v>
      </c>
      <c r="G29" s="127" t="s">
        <v>19</v>
      </c>
      <c r="H29" s="127"/>
      <c r="I29" s="127"/>
      <c r="J29" s="127"/>
      <c r="L29" s="15" t="s">
        <v>20</v>
      </c>
      <c r="M29" s="128" t="s">
        <v>18</v>
      </c>
      <c r="N29" s="128"/>
      <c r="O29" s="128"/>
      <c r="P29" s="128"/>
      <c r="R29" s="13" t="s">
        <v>22</v>
      </c>
      <c r="S29" s="136" t="s">
        <v>17</v>
      </c>
      <c r="T29" s="136"/>
      <c r="U29" s="136"/>
      <c r="V29" s="136"/>
      <c r="X29" s="92"/>
      <c r="Y29" s="133" t="s">
        <v>46</v>
      </c>
      <c r="Z29" s="134"/>
      <c r="AA29" s="134"/>
      <c r="AB29" s="135"/>
    </row>
    <row r="31" spans="1:36" x14ac:dyDescent="0.25">
      <c r="F31" s="19" t="s">
        <v>29</v>
      </c>
      <c r="G31" s="125" t="s">
        <v>30</v>
      </c>
      <c r="H31" s="125"/>
      <c r="I31" s="125"/>
      <c r="J31" s="125"/>
      <c r="L31" s="17" t="s">
        <v>26</v>
      </c>
      <c r="M31" s="138" t="s">
        <v>25</v>
      </c>
      <c r="N31" s="138"/>
      <c r="O31" s="138"/>
      <c r="P31" s="138"/>
      <c r="R31" s="16" t="s">
        <v>23</v>
      </c>
      <c r="S31" s="137" t="s">
        <v>24</v>
      </c>
      <c r="T31" s="137"/>
      <c r="U31" s="137"/>
      <c r="V31" s="137"/>
      <c r="X31" s="93"/>
      <c r="Y31" s="130" t="s">
        <v>45</v>
      </c>
      <c r="Z31" s="131"/>
      <c r="AA31" s="131"/>
      <c r="AB31" s="132"/>
    </row>
    <row r="33" spans="6:16" x14ac:dyDescent="0.25">
      <c r="F33" s="106" t="s">
        <v>48</v>
      </c>
      <c r="G33" s="126" t="s">
        <v>47</v>
      </c>
      <c r="H33" s="126"/>
      <c r="I33" s="126"/>
      <c r="J33" s="126"/>
      <c r="L33" s="18" t="s">
        <v>28</v>
      </c>
      <c r="M33" s="124" t="s">
        <v>27</v>
      </c>
      <c r="N33" s="124"/>
      <c r="O33" s="124"/>
      <c r="P33" s="124"/>
    </row>
  </sheetData>
  <sheetProtection password="CE89" sheet="1" objects="1" scenarios="1" selectLockedCells="1"/>
  <mergeCells count="11">
    <mergeCell ref="G33:J33"/>
    <mergeCell ref="M33:P33"/>
    <mergeCell ref="B4:AJ7"/>
    <mergeCell ref="G29:J29"/>
    <mergeCell ref="M29:P29"/>
    <mergeCell ref="S29:V29"/>
    <mergeCell ref="Y29:AB29"/>
    <mergeCell ref="G31:J31"/>
    <mergeCell ref="M31:P31"/>
    <mergeCell ref="S31:V31"/>
    <mergeCell ref="Y31:AB31"/>
  </mergeCells>
  <conditionalFormatting sqref="F10:AJ10">
    <cfRule type="expression" dxfId="64" priority="13">
      <formula>OR(F$10=1,F$10=7)</formula>
    </cfRule>
  </conditionalFormatting>
  <conditionalFormatting sqref="F11:AJ27">
    <cfRule type="cellIs" dxfId="63" priority="2" operator="equal">
      <formula>"CV"</formula>
    </cfRule>
    <cfRule type="cellIs" dxfId="62" priority="3" operator="equal">
      <formula>"ND"</formula>
    </cfRule>
    <cfRule type="cellIs" dxfId="61" priority="5" operator="equal">
      <formula>"CPA"</formula>
    </cfRule>
    <cfRule type="cellIs" dxfId="60" priority="6" operator="equal">
      <formula>"MA"</formula>
    </cfRule>
    <cfRule type="cellIs" dxfId="59" priority="7" operator="equal">
      <formula>"DR"</formula>
    </cfRule>
    <cfRule type="cellIs" dxfId="58" priority="8" operator="equal">
      <formula>"RC"</formula>
    </cfRule>
    <cfRule type="cellIs" dxfId="57" priority="9" operator="equal">
      <formula>"NC"</formula>
    </cfRule>
    <cfRule type="cellIs" dxfId="56" priority="10" operator="equal">
      <formula>"CP"</formula>
    </cfRule>
    <cfRule type="expression" dxfId="55" priority="11">
      <formula>OR(F$10=1,F$10=7)</formula>
    </cfRule>
    <cfRule type="cellIs" dxfId="54" priority="12" operator="equal">
      <formula>"R"</formula>
    </cfRule>
  </conditionalFormatting>
  <dataValidations count="1">
    <dataValidation type="list" allowBlank="1" showInputMessage="1" showErrorMessage="1" sqref="F11:AJ27">
      <formula1>"CP,ND,RC,NC,DR,MA,CV,CPA,R"</formula1>
    </dataValidation>
  </dataValidations>
  <pageMargins left="0.7" right="0.7" top="0.75" bottom="0.75" header="0.3" footer="0.3"/>
  <pageSetup paperSize="9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B4529758-1386-4102-9924-C417F18F933A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containsText" priority="4" operator="containsText" id="{7DE77BE7-7DDE-4D31-93A3-2A5973830BA5}">
            <xm:f>NOT(ISERROR(SEARCH("0",C11)))</xm:f>
            <xm:f>"0"</xm:f>
            <x14:dxf>
              <font>
                <color theme="0"/>
              </font>
            </x14:dxf>
          </x14:cfRule>
          <xm:sqref>C11:E27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33"/>
  <sheetViews>
    <sheetView showGridLines="0" topLeftCell="A4" workbookViewId="0">
      <selection activeCell="H13" sqref="H13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</cols>
  <sheetData>
    <row r="1" spans="1:46" hidden="1" x14ac:dyDescent="0.25">
      <c r="A1" s="20">
        <f>Config!E14</f>
        <v>43344</v>
      </c>
    </row>
    <row r="2" spans="1:46" ht="15.75" hidden="1" thickBot="1" x14ac:dyDescent="0.3">
      <c r="A2" s="21">
        <f>Config!F14</f>
        <v>43373</v>
      </c>
    </row>
    <row r="3" spans="1:46" ht="73.5" hidden="1" customHeight="1" x14ac:dyDescent="0.25">
      <c r="F3" s="5">
        <f>A1</f>
        <v>43344</v>
      </c>
      <c r="G3" s="5">
        <f>F3+1</f>
        <v>43345</v>
      </c>
      <c r="H3" s="5">
        <f t="shared" ref="H3:AG3" si="0">G3+1</f>
        <v>43346</v>
      </c>
      <c r="I3" s="5">
        <f t="shared" si="0"/>
        <v>43347</v>
      </c>
      <c r="J3" s="5">
        <f t="shared" si="0"/>
        <v>43348</v>
      </c>
      <c r="K3" s="5">
        <f t="shared" si="0"/>
        <v>43349</v>
      </c>
      <c r="L3" s="5">
        <f t="shared" si="0"/>
        <v>43350</v>
      </c>
      <c r="M3" s="5">
        <f t="shared" si="0"/>
        <v>43351</v>
      </c>
      <c r="N3" s="5">
        <f t="shared" si="0"/>
        <v>43352</v>
      </c>
      <c r="O3" s="5">
        <f t="shared" si="0"/>
        <v>43353</v>
      </c>
      <c r="P3" s="5">
        <f t="shared" si="0"/>
        <v>43354</v>
      </c>
      <c r="Q3" s="5">
        <f t="shared" si="0"/>
        <v>43355</v>
      </c>
      <c r="R3" s="5">
        <f t="shared" si="0"/>
        <v>43356</v>
      </c>
      <c r="S3" s="5">
        <f t="shared" si="0"/>
        <v>43357</v>
      </c>
      <c r="T3" s="5">
        <f t="shared" si="0"/>
        <v>43358</v>
      </c>
      <c r="U3" s="5">
        <f t="shared" si="0"/>
        <v>43359</v>
      </c>
      <c r="V3" s="5">
        <f t="shared" si="0"/>
        <v>43360</v>
      </c>
      <c r="W3" s="5">
        <f t="shared" si="0"/>
        <v>43361</v>
      </c>
      <c r="X3" s="5">
        <f t="shared" si="0"/>
        <v>43362</v>
      </c>
      <c r="Y3" s="5">
        <f t="shared" si="0"/>
        <v>43363</v>
      </c>
      <c r="Z3" s="5">
        <f t="shared" si="0"/>
        <v>43364</v>
      </c>
      <c r="AA3" s="5">
        <f t="shared" si="0"/>
        <v>43365</v>
      </c>
      <c r="AB3" s="5">
        <f t="shared" si="0"/>
        <v>43366</v>
      </c>
      <c r="AC3" s="5">
        <f t="shared" si="0"/>
        <v>43367</v>
      </c>
      <c r="AD3" s="5">
        <f t="shared" si="0"/>
        <v>43368</v>
      </c>
      <c r="AE3" s="5">
        <f t="shared" si="0"/>
        <v>43369</v>
      </c>
      <c r="AF3" s="5">
        <f t="shared" si="0"/>
        <v>43370</v>
      </c>
      <c r="AG3" s="5">
        <f t="shared" si="0"/>
        <v>43371</v>
      </c>
      <c r="AH3" s="5">
        <f>IFERROR(IF(AG3+1&gt;A2,"",AG3+1),"")</f>
        <v>43372</v>
      </c>
      <c r="AI3" s="5">
        <f>IFERROR(IF(AH3+1&gt;A2,"",AH3+1),"")</f>
        <v>43373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129" t="str">
        <f>TEXT(A1,"mmmmmmmmmmmmmm")</f>
        <v>septembre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</row>
    <row r="5" spans="1:46" x14ac:dyDescent="0.25"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</row>
    <row r="6" spans="1:46" x14ac:dyDescent="0.25">
      <c r="A6" s="4"/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</row>
    <row r="7" spans="1:46" x14ac:dyDescent="0.25">
      <c r="A7" s="4"/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129"/>
      <c r="AH7" s="129"/>
      <c r="AI7" s="129"/>
      <c r="AJ7" s="129"/>
    </row>
    <row r="8" spans="1:46" ht="15.75" thickBot="1" x14ac:dyDescent="0.3">
      <c r="A8" s="4"/>
      <c r="B8" s="4"/>
      <c r="C8" s="4"/>
      <c r="D8" s="4"/>
      <c r="E8" s="4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46" ht="15.75" thickBot="1" x14ac:dyDescent="0.3">
      <c r="A9" s="4"/>
      <c r="E9" s="41"/>
      <c r="F9" s="9">
        <f>DAY(F3)</f>
        <v>1</v>
      </c>
      <c r="G9" s="10">
        <f t="shared" ref="G9:AG9" si="1">DAY(G3)</f>
        <v>2</v>
      </c>
      <c r="H9" s="10">
        <f t="shared" si="1"/>
        <v>3</v>
      </c>
      <c r="I9" s="10">
        <f t="shared" si="1"/>
        <v>4</v>
      </c>
      <c r="J9" s="10">
        <f t="shared" si="1"/>
        <v>5</v>
      </c>
      <c r="K9" s="10">
        <f t="shared" si="1"/>
        <v>6</v>
      </c>
      <c r="L9" s="10">
        <f t="shared" si="1"/>
        <v>7</v>
      </c>
      <c r="M9" s="10">
        <f t="shared" si="1"/>
        <v>8</v>
      </c>
      <c r="N9" s="10">
        <f t="shared" si="1"/>
        <v>9</v>
      </c>
      <c r="O9" s="10">
        <f t="shared" si="1"/>
        <v>10</v>
      </c>
      <c r="P9" s="10">
        <f t="shared" si="1"/>
        <v>11</v>
      </c>
      <c r="Q9" s="10">
        <f t="shared" si="1"/>
        <v>12</v>
      </c>
      <c r="R9" s="10">
        <f t="shared" si="1"/>
        <v>13</v>
      </c>
      <c r="S9" s="10">
        <f t="shared" si="1"/>
        <v>14</v>
      </c>
      <c r="T9" s="10">
        <f t="shared" si="1"/>
        <v>15</v>
      </c>
      <c r="U9" s="10">
        <f t="shared" si="1"/>
        <v>16</v>
      </c>
      <c r="V9" s="10">
        <f t="shared" si="1"/>
        <v>17</v>
      </c>
      <c r="W9" s="10">
        <f t="shared" si="1"/>
        <v>18</v>
      </c>
      <c r="X9" s="10">
        <f t="shared" si="1"/>
        <v>19</v>
      </c>
      <c r="Y9" s="10">
        <f t="shared" si="1"/>
        <v>20</v>
      </c>
      <c r="Z9" s="10">
        <f t="shared" si="1"/>
        <v>21</v>
      </c>
      <c r="AA9" s="10">
        <f t="shared" si="1"/>
        <v>22</v>
      </c>
      <c r="AB9" s="10">
        <f t="shared" si="1"/>
        <v>23</v>
      </c>
      <c r="AC9" s="10">
        <f t="shared" si="1"/>
        <v>24</v>
      </c>
      <c r="AD9" s="10">
        <f t="shared" si="1"/>
        <v>25</v>
      </c>
      <c r="AE9" s="10">
        <f t="shared" si="1"/>
        <v>26</v>
      </c>
      <c r="AF9" s="10">
        <f t="shared" si="1"/>
        <v>27</v>
      </c>
      <c r="AG9" s="10">
        <f t="shared" si="1"/>
        <v>28</v>
      </c>
      <c r="AH9" s="10">
        <f>IFERROR(DAY(AH3),"")</f>
        <v>29</v>
      </c>
      <c r="AI9" s="10">
        <f t="shared" ref="AI9:AJ9" si="2">IFERROR(DAY(AI3),"")</f>
        <v>30</v>
      </c>
      <c r="AJ9" s="6" t="str">
        <f t="shared" si="2"/>
        <v/>
      </c>
    </row>
    <row r="10" spans="1:46" ht="15.75" thickBot="1" x14ac:dyDescent="0.3">
      <c r="A10" s="3"/>
      <c r="B10" s="77" t="s">
        <v>0</v>
      </c>
      <c r="C10" s="102" t="s">
        <v>17</v>
      </c>
      <c r="D10" s="103" t="s">
        <v>19</v>
      </c>
      <c r="E10" s="104" t="s">
        <v>20</v>
      </c>
      <c r="F10" s="11">
        <f>IFERROR(WEEKDAY(F3),"")</f>
        <v>7</v>
      </c>
      <c r="G10" s="12">
        <f t="shared" ref="G10:AJ10" si="3">IFERROR(WEEKDAY(G3),"")</f>
        <v>1</v>
      </c>
      <c r="H10" s="12">
        <f t="shared" si="3"/>
        <v>2</v>
      </c>
      <c r="I10" s="12">
        <f t="shared" si="3"/>
        <v>3</v>
      </c>
      <c r="J10" s="12">
        <f t="shared" si="3"/>
        <v>4</v>
      </c>
      <c r="K10" s="12">
        <f t="shared" si="3"/>
        <v>5</v>
      </c>
      <c r="L10" s="12">
        <f t="shared" si="3"/>
        <v>6</v>
      </c>
      <c r="M10" s="12">
        <f t="shared" si="3"/>
        <v>7</v>
      </c>
      <c r="N10" s="12">
        <f t="shared" si="3"/>
        <v>1</v>
      </c>
      <c r="O10" s="12">
        <f t="shared" si="3"/>
        <v>2</v>
      </c>
      <c r="P10" s="12">
        <f t="shared" si="3"/>
        <v>3</v>
      </c>
      <c r="Q10" s="12">
        <f t="shared" si="3"/>
        <v>4</v>
      </c>
      <c r="R10" s="12">
        <f t="shared" si="3"/>
        <v>5</v>
      </c>
      <c r="S10" s="12">
        <f t="shared" si="3"/>
        <v>6</v>
      </c>
      <c r="T10" s="12">
        <f t="shared" si="3"/>
        <v>7</v>
      </c>
      <c r="U10" s="12">
        <f t="shared" si="3"/>
        <v>1</v>
      </c>
      <c r="V10" s="12">
        <f t="shared" si="3"/>
        <v>2</v>
      </c>
      <c r="W10" s="8">
        <f t="shared" si="3"/>
        <v>3</v>
      </c>
      <c r="X10" s="12">
        <f t="shared" si="3"/>
        <v>4</v>
      </c>
      <c r="Y10" s="12">
        <f t="shared" si="3"/>
        <v>5</v>
      </c>
      <c r="Z10" s="12">
        <f t="shared" si="3"/>
        <v>6</v>
      </c>
      <c r="AA10" s="12">
        <f t="shared" si="3"/>
        <v>7</v>
      </c>
      <c r="AB10" s="12">
        <f t="shared" si="3"/>
        <v>1</v>
      </c>
      <c r="AC10" s="12">
        <f t="shared" si="3"/>
        <v>2</v>
      </c>
      <c r="AD10" s="12">
        <f t="shared" si="3"/>
        <v>3</v>
      </c>
      <c r="AE10" s="12">
        <f t="shared" si="3"/>
        <v>4</v>
      </c>
      <c r="AF10" s="12">
        <f t="shared" si="3"/>
        <v>5</v>
      </c>
      <c r="AG10" s="12">
        <f t="shared" si="3"/>
        <v>6</v>
      </c>
      <c r="AH10" s="12">
        <f t="shared" si="3"/>
        <v>7</v>
      </c>
      <c r="AI10" s="12">
        <f t="shared" si="3"/>
        <v>1</v>
      </c>
      <c r="AJ10" s="8" t="str">
        <f t="shared" si="3"/>
        <v/>
      </c>
      <c r="AK10" s="43"/>
    </row>
    <row r="11" spans="1:46" x14ac:dyDescent="0.25">
      <c r="A11" s="3"/>
      <c r="B11" s="74" t="str">
        <f>IF(Config!B4&lt;&gt;"",Config!B4,"")</f>
        <v>Employé 1</v>
      </c>
      <c r="C11" s="35">
        <f t="shared" ref="C11:C27" si="4">IF(B11="","",COUNTIF(F11:AJ11,"MA"))</f>
        <v>0</v>
      </c>
      <c r="D11" s="31">
        <f>IF(B11="","",COUNTIF(F11:AJ11,"CP"))</f>
        <v>0</v>
      </c>
      <c r="E11" s="32">
        <f>IF(B11="","",COUNTIF(F11:AJ11,"RC"))</f>
        <v>0</v>
      </c>
      <c r="F11" s="78"/>
      <c r="G11" s="79"/>
      <c r="H11" s="79"/>
      <c r="I11" s="80"/>
      <c r="J11" s="79"/>
      <c r="K11" s="79"/>
      <c r="L11" s="79"/>
      <c r="M11" s="80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81"/>
    </row>
    <row r="12" spans="1:46" x14ac:dyDescent="0.25">
      <c r="A12" s="3"/>
      <c r="B12" s="75" t="str">
        <f>IF(Config!B5&lt;&gt;"",Config!B5,"")</f>
        <v>Employé 2</v>
      </c>
      <c r="C12" s="35">
        <f t="shared" si="4"/>
        <v>0</v>
      </c>
      <c r="D12" s="37">
        <f t="shared" ref="D12:D27" si="5">IF(B12="","",COUNTIF(F12:AJ12,"CP"))</f>
        <v>0</v>
      </c>
      <c r="E12" s="38">
        <f t="shared" ref="E12:E27" si="6">IF(B12="","",COUNTIF(F12:AJ12,"RC"))</f>
        <v>0</v>
      </c>
      <c r="F12" s="82"/>
      <c r="G12" s="83"/>
      <c r="H12" s="83"/>
      <c r="I12" s="84"/>
      <c r="J12" s="83"/>
      <c r="K12" s="83"/>
      <c r="L12" s="83"/>
      <c r="M12" s="84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5"/>
    </row>
    <row r="13" spans="1:46" x14ac:dyDescent="0.25">
      <c r="A13" s="3"/>
      <c r="B13" s="75" t="str">
        <f>IF(Config!B6&lt;&gt;"",Config!B6,"")</f>
        <v>Employé 3</v>
      </c>
      <c r="C13" s="35">
        <f t="shared" si="4"/>
        <v>0</v>
      </c>
      <c r="D13" s="37">
        <f t="shared" si="5"/>
        <v>0</v>
      </c>
      <c r="E13" s="38">
        <f t="shared" si="6"/>
        <v>0</v>
      </c>
      <c r="F13" s="82"/>
      <c r="G13" s="83"/>
      <c r="H13" s="83"/>
      <c r="I13" s="84"/>
      <c r="J13" s="83"/>
      <c r="K13" s="83"/>
      <c r="L13" s="83"/>
      <c r="M13" s="84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5"/>
    </row>
    <row r="14" spans="1:46" x14ac:dyDescent="0.25">
      <c r="A14" s="3"/>
      <c r="B14" s="75" t="str">
        <f>IF(Config!B7&lt;&gt;"",Config!B7,"")</f>
        <v>Employé 4</v>
      </c>
      <c r="C14" s="35">
        <f t="shared" si="4"/>
        <v>0</v>
      </c>
      <c r="D14" s="37">
        <f t="shared" si="5"/>
        <v>0</v>
      </c>
      <c r="E14" s="38">
        <f t="shared" si="6"/>
        <v>0</v>
      </c>
      <c r="F14" s="82"/>
      <c r="G14" s="83"/>
      <c r="H14" s="83"/>
      <c r="I14" s="84"/>
      <c r="J14" s="83"/>
      <c r="K14" s="83"/>
      <c r="L14" s="83"/>
      <c r="M14" s="84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5"/>
    </row>
    <row r="15" spans="1:46" x14ac:dyDescent="0.25">
      <c r="A15" s="3"/>
      <c r="B15" s="75" t="str">
        <f>IF(Config!B8&lt;&gt;"",Config!B8,"")</f>
        <v>Employé 5</v>
      </c>
      <c r="C15" s="35">
        <f t="shared" si="4"/>
        <v>0</v>
      </c>
      <c r="D15" s="37">
        <f t="shared" si="5"/>
        <v>0</v>
      </c>
      <c r="E15" s="38">
        <f t="shared" si="6"/>
        <v>0</v>
      </c>
      <c r="F15" s="82"/>
      <c r="G15" s="83"/>
      <c r="H15" s="83"/>
      <c r="I15" s="84"/>
      <c r="J15" s="83"/>
      <c r="K15" s="83"/>
      <c r="L15" s="83"/>
      <c r="M15" s="84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5"/>
    </row>
    <row r="16" spans="1:46" x14ac:dyDescent="0.25">
      <c r="A16" s="3"/>
      <c r="B16" s="75" t="str">
        <f>IF(Config!B9&lt;&gt;"",Config!B9,"")</f>
        <v>Employé 6</v>
      </c>
      <c r="C16" s="35">
        <f t="shared" si="4"/>
        <v>0</v>
      </c>
      <c r="D16" s="37">
        <f t="shared" si="5"/>
        <v>0</v>
      </c>
      <c r="E16" s="38">
        <f t="shared" si="6"/>
        <v>0</v>
      </c>
      <c r="F16" s="82"/>
      <c r="G16" s="83"/>
      <c r="H16" s="83"/>
      <c r="I16" s="84"/>
      <c r="J16" s="83"/>
      <c r="K16" s="83"/>
      <c r="L16" s="83"/>
      <c r="M16" s="84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5"/>
    </row>
    <row r="17" spans="1:36" x14ac:dyDescent="0.25">
      <c r="A17" s="3"/>
      <c r="B17" s="75" t="str">
        <f>IF(Config!B10&lt;&gt;"",Config!B10,"")</f>
        <v>Employé 7</v>
      </c>
      <c r="C17" s="35">
        <f t="shared" si="4"/>
        <v>0</v>
      </c>
      <c r="D17" s="37">
        <f t="shared" si="5"/>
        <v>0</v>
      </c>
      <c r="E17" s="38">
        <f t="shared" si="6"/>
        <v>0</v>
      </c>
      <c r="F17" s="82"/>
      <c r="G17" s="83"/>
      <c r="H17" s="83"/>
      <c r="I17" s="84"/>
      <c r="J17" s="83"/>
      <c r="K17" s="83"/>
      <c r="L17" s="83"/>
      <c r="M17" s="84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5"/>
    </row>
    <row r="18" spans="1:36" x14ac:dyDescent="0.25">
      <c r="A18" s="3"/>
      <c r="B18" s="75" t="str">
        <f>IF(Config!B11&lt;&gt;"",Config!B11,"")</f>
        <v>Employé 8</v>
      </c>
      <c r="C18" s="35">
        <f t="shared" si="4"/>
        <v>0</v>
      </c>
      <c r="D18" s="37">
        <f t="shared" si="5"/>
        <v>0</v>
      </c>
      <c r="E18" s="38">
        <f t="shared" si="6"/>
        <v>0</v>
      </c>
      <c r="F18" s="82"/>
      <c r="G18" s="83"/>
      <c r="H18" s="83"/>
      <c r="I18" s="84"/>
      <c r="J18" s="83"/>
      <c r="K18" s="83"/>
      <c r="L18" s="83"/>
      <c r="M18" s="84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5"/>
    </row>
    <row r="19" spans="1:36" x14ac:dyDescent="0.25">
      <c r="A19" s="3"/>
      <c r="B19" s="75" t="str">
        <f>IF(Config!B12&lt;&gt;"",Config!B12,"")</f>
        <v>Employé 9</v>
      </c>
      <c r="C19" s="35">
        <f t="shared" si="4"/>
        <v>0</v>
      </c>
      <c r="D19" s="37">
        <f t="shared" si="5"/>
        <v>0</v>
      </c>
      <c r="E19" s="38">
        <f t="shared" si="6"/>
        <v>0</v>
      </c>
      <c r="F19" s="82"/>
      <c r="G19" s="83"/>
      <c r="H19" s="83"/>
      <c r="I19" s="84"/>
      <c r="J19" s="83"/>
      <c r="K19" s="83"/>
      <c r="L19" s="83"/>
      <c r="M19" s="84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5"/>
    </row>
    <row r="20" spans="1:36" x14ac:dyDescent="0.25">
      <c r="A20" s="3"/>
      <c r="B20" s="75" t="str">
        <f>IF(Config!B13&lt;&gt;"",Config!B13,"")</f>
        <v>Employé 10</v>
      </c>
      <c r="C20" s="35">
        <f>IF(B20="","",COUNTIF(F20:AJ20,"MA"))</f>
        <v>0</v>
      </c>
      <c r="D20" s="37">
        <f t="shared" si="5"/>
        <v>0</v>
      </c>
      <c r="E20" s="38">
        <f t="shared" si="6"/>
        <v>0</v>
      </c>
      <c r="F20" s="82"/>
      <c r="G20" s="83"/>
      <c r="H20" s="83"/>
      <c r="I20" s="84"/>
      <c r="J20" s="83"/>
      <c r="K20" s="83"/>
      <c r="L20" s="83"/>
      <c r="M20" s="84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5"/>
    </row>
    <row r="21" spans="1:36" x14ac:dyDescent="0.25">
      <c r="A21" s="3"/>
      <c r="B21" s="75" t="str">
        <f>IF(Config!B14&lt;&gt;"",Config!B14,"")</f>
        <v>Employé 11</v>
      </c>
      <c r="C21" s="35">
        <f t="shared" si="4"/>
        <v>0</v>
      </c>
      <c r="D21" s="37">
        <f t="shared" si="5"/>
        <v>0</v>
      </c>
      <c r="E21" s="38">
        <f t="shared" si="6"/>
        <v>0</v>
      </c>
      <c r="F21" s="82"/>
      <c r="G21" s="83"/>
      <c r="H21" s="83"/>
      <c r="I21" s="84"/>
      <c r="J21" s="83"/>
      <c r="K21" s="83"/>
      <c r="L21" s="83"/>
      <c r="M21" s="84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5"/>
    </row>
    <row r="22" spans="1:36" x14ac:dyDescent="0.25">
      <c r="A22" s="3"/>
      <c r="B22" s="75" t="str">
        <f>IF(Config!B15&lt;&gt;"",Config!B15,"")</f>
        <v>Employé 12</v>
      </c>
      <c r="C22" s="35">
        <f t="shared" si="4"/>
        <v>0</v>
      </c>
      <c r="D22" s="37">
        <f t="shared" si="5"/>
        <v>0</v>
      </c>
      <c r="E22" s="38">
        <f t="shared" si="6"/>
        <v>0</v>
      </c>
      <c r="F22" s="82"/>
      <c r="G22" s="83"/>
      <c r="H22" s="83"/>
      <c r="I22" s="84"/>
      <c r="J22" s="83"/>
      <c r="K22" s="83"/>
      <c r="L22" s="83"/>
      <c r="M22" s="84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5"/>
    </row>
    <row r="23" spans="1:36" x14ac:dyDescent="0.25">
      <c r="A23" s="3"/>
      <c r="B23" s="75" t="str">
        <f>IF(Config!B16&lt;&gt;"",Config!B16,"")</f>
        <v>Employé 13</v>
      </c>
      <c r="C23" s="35">
        <f t="shared" si="4"/>
        <v>0</v>
      </c>
      <c r="D23" s="33">
        <f t="shared" si="5"/>
        <v>0</v>
      </c>
      <c r="E23" s="34">
        <f t="shared" si="6"/>
        <v>0</v>
      </c>
      <c r="F23" s="82"/>
      <c r="G23" s="83"/>
      <c r="H23" s="83"/>
      <c r="I23" s="84"/>
      <c r="J23" s="83"/>
      <c r="K23" s="83"/>
      <c r="L23" s="83"/>
      <c r="M23" s="84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5"/>
    </row>
    <row r="24" spans="1:36" x14ac:dyDescent="0.25">
      <c r="A24" s="3"/>
      <c r="B24" s="75" t="str">
        <f>IF(Config!B17&lt;&gt;"",Config!B17,"")</f>
        <v>Employé 14</v>
      </c>
      <c r="C24" s="35">
        <f t="shared" si="4"/>
        <v>0</v>
      </c>
      <c r="D24" s="37">
        <f t="shared" si="5"/>
        <v>0</v>
      </c>
      <c r="E24" s="38">
        <f t="shared" si="6"/>
        <v>0</v>
      </c>
      <c r="F24" s="82"/>
      <c r="G24" s="83"/>
      <c r="H24" s="83"/>
      <c r="I24" s="84"/>
      <c r="J24" s="83"/>
      <c r="K24" s="83"/>
      <c r="L24" s="83"/>
      <c r="M24" s="84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5"/>
    </row>
    <row r="25" spans="1:36" x14ac:dyDescent="0.25">
      <c r="A25" s="3"/>
      <c r="B25" s="75" t="str">
        <f>IF(Config!B18&lt;&gt;"",Config!B18,"")</f>
        <v>Employé 15</v>
      </c>
      <c r="C25" s="35">
        <f t="shared" si="4"/>
        <v>0</v>
      </c>
      <c r="D25" s="37">
        <f t="shared" si="5"/>
        <v>0</v>
      </c>
      <c r="E25" s="38">
        <f t="shared" si="6"/>
        <v>0</v>
      </c>
      <c r="F25" s="82"/>
      <c r="G25" s="83"/>
      <c r="H25" s="83"/>
      <c r="I25" s="84"/>
      <c r="J25" s="83"/>
      <c r="K25" s="83"/>
      <c r="L25" s="83"/>
      <c r="M25" s="84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5"/>
    </row>
    <row r="26" spans="1:36" x14ac:dyDescent="0.25">
      <c r="A26" s="3"/>
      <c r="B26" s="75" t="str">
        <f>IF(Config!B19&lt;&gt;"",Config!B19,"")</f>
        <v>Employé 16</v>
      </c>
      <c r="C26" s="35">
        <f t="shared" si="4"/>
        <v>0</v>
      </c>
      <c r="D26" s="37">
        <f t="shared" si="5"/>
        <v>0</v>
      </c>
      <c r="E26" s="38">
        <f t="shared" si="6"/>
        <v>0</v>
      </c>
      <c r="F26" s="82"/>
      <c r="G26" s="83"/>
      <c r="H26" s="83"/>
      <c r="I26" s="84"/>
      <c r="J26" s="83"/>
      <c r="K26" s="83"/>
      <c r="L26" s="83"/>
      <c r="M26" s="84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5"/>
    </row>
    <row r="27" spans="1:36" ht="15.75" thickBot="1" x14ac:dyDescent="0.3">
      <c r="A27" s="3"/>
      <c r="B27" s="76" t="str">
        <f>IF(Config!B20&lt;&gt;"",Config!B20,"")</f>
        <v>Employé 17</v>
      </c>
      <c r="C27" s="35">
        <f t="shared" si="4"/>
        <v>0</v>
      </c>
      <c r="D27" s="39">
        <f t="shared" si="5"/>
        <v>0</v>
      </c>
      <c r="E27" s="40">
        <f t="shared" si="6"/>
        <v>0</v>
      </c>
      <c r="F27" s="86"/>
      <c r="G27" s="87"/>
      <c r="H27" s="87"/>
      <c r="I27" s="88"/>
      <c r="J27" s="87"/>
      <c r="K27" s="87"/>
      <c r="L27" s="87"/>
      <c r="M27" s="88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9"/>
    </row>
    <row r="28" spans="1:36" x14ac:dyDescent="0.25">
      <c r="C28" s="36"/>
    </row>
    <row r="29" spans="1:36" x14ac:dyDescent="0.25">
      <c r="F29" s="14" t="s">
        <v>21</v>
      </c>
      <c r="G29" s="127" t="s">
        <v>19</v>
      </c>
      <c r="H29" s="127"/>
      <c r="I29" s="127"/>
      <c r="J29" s="127"/>
      <c r="L29" s="15" t="s">
        <v>20</v>
      </c>
      <c r="M29" s="128" t="s">
        <v>18</v>
      </c>
      <c r="N29" s="128"/>
      <c r="O29" s="128"/>
      <c r="P29" s="128"/>
      <c r="R29" s="13" t="s">
        <v>22</v>
      </c>
      <c r="S29" s="136" t="s">
        <v>17</v>
      </c>
      <c r="T29" s="136"/>
      <c r="U29" s="136"/>
      <c r="V29" s="136"/>
      <c r="X29" s="92"/>
      <c r="Y29" s="133" t="s">
        <v>46</v>
      </c>
      <c r="Z29" s="134"/>
      <c r="AA29" s="134"/>
      <c r="AB29" s="135"/>
    </row>
    <row r="31" spans="1:36" x14ac:dyDescent="0.25">
      <c r="F31" s="19" t="s">
        <v>29</v>
      </c>
      <c r="G31" s="125" t="s">
        <v>30</v>
      </c>
      <c r="H31" s="125"/>
      <c r="I31" s="125"/>
      <c r="J31" s="125"/>
      <c r="L31" s="17" t="s">
        <v>26</v>
      </c>
      <c r="M31" s="138" t="s">
        <v>25</v>
      </c>
      <c r="N31" s="138"/>
      <c r="O31" s="138"/>
      <c r="P31" s="138"/>
      <c r="R31" s="16" t="s">
        <v>23</v>
      </c>
      <c r="S31" s="137" t="s">
        <v>24</v>
      </c>
      <c r="T31" s="137"/>
      <c r="U31" s="137"/>
      <c r="V31" s="137"/>
      <c r="X31" s="93"/>
      <c r="Y31" s="130" t="s">
        <v>45</v>
      </c>
      <c r="Z31" s="131"/>
      <c r="AA31" s="131"/>
      <c r="AB31" s="132"/>
    </row>
    <row r="33" spans="6:16" x14ac:dyDescent="0.25">
      <c r="F33" s="106" t="s">
        <v>48</v>
      </c>
      <c r="G33" s="126" t="s">
        <v>47</v>
      </c>
      <c r="H33" s="126"/>
      <c r="I33" s="126"/>
      <c r="J33" s="126"/>
      <c r="L33" s="18" t="s">
        <v>28</v>
      </c>
      <c r="M33" s="124" t="s">
        <v>27</v>
      </c>
      <c r="N33" s="124"/>
      <c r="O33" s="124"/>
      <c r="P33" s="124"/>
    </row>
  </sheetData>
  <sheetProtection password="CE89" sheet="1" objects="1" scenarios="1" selectLockedCells="1"/>
  <mergeCells count="11">
    <mergeCell ref="G33:J33"/>
    <mergeCell ref="M33:P33"/>
    <mergeCell ref="B4:AJ7"/>
    <mergeCell ref="G29:J29"/>
    <mergeCell ref="M29:P29"/>
    <mergeCell ref="S29:V29"/>
    <mergeCell ref="Y29:AB29"/>
    <mergeCell ref="G31:J31"/>
    <mergeCell ref="M31:P31"/>
    <mergeCell ref="S31:V31"/>
    <mergeCell ref="Y31:AB31"/>
  </mergeCells>
  <conditionalFormatting sqref="F10:AJ10">
    <cfRule type="expression" dxfId="51" priority="13">
      <formula>OR(F$10=1,F$10=7)</formula>
    </cfRule>
  </conditionalFormatting>
  <conditionalFormatting sqref="F11:AJ27">
    <cfRule type="cellIs" dxfId="50" priority="2" operator="equal">
      <formula>"CV"</formula>
    </cfRule>
    <cfRule type="cellIs" dxfId="49" priority="3" operator="equal">
      <formula>"ND"</formula>
    </cfRule>
    <cfRule type="cellIs" dxfId="48" priority="5" operator="equal">
      <formula>"CPA"</formula>
    </cfRule>
    <cfRule type="cellIs" dxfId="47" priority="6" operator="equal">
      <formula>"MA"</formula>
    </cfRule>
    <cfRule type="cellIs" dxfId="46" priority="7" operator="equal">
      <formula>"DR"</formula>
    </cfRule>
    <cfRule type="cellIs" dxfId="45" priority="8" operator="equal">
      <formula>"RC"</formula>
    </cfRule>
    <cfRule type="cellIs" dxfId="44" priority="9" operator="equal">
      <formula>"NC"</formula>
    </cfRule>
    <cfRule type="cellIs" dxfId="43" priority="10" operator="equal">
      <formula>"CP"</formula>
    </cfRule>
    <cfRule type="expression" dxfId="42" priority="11">
      <formula>OR(F$10=1,F$10=7)</formula>
    </cfRule>
    <cfRule type="cellIs" dxfId="41" priority="12" operator="equal">
      <formula>"R"</formula>
    </cfRule>
  </conditionalFormatting>
  <dataValidations count="1">
    <dataValidation type="list" allowBlank="1" showInputMessage="1" showErrorMessage="1" sqref="F11:AJ27">
      <formula1>"CP,ND,RC,NC,DR,MA,CV,CPA,R"</formula1>
    </dataValidation>
  </dataValidations>
  <pageMargins left="0.7" right="0.7" top="0.75" bottom="0.75" header="0.3" footer="0.3"/>
  <pageSetup paperSize="9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5E92AC2-133C-4747-86EA-071069AB40C6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containsText" priority="4" operator="containsText" id="{1B66FC4F-4174-4CEB-97B5-0DD6EBB2011C}">
            <xm:f>NOT(ISERROR(SEARCH("0",C11)))</xm:f>
            <xm:f>"0"</xm:f>
            <x14:dxf>
              <font>
                <color theme="0"/>
              </font>
            </x14:dxf>
          </x14:cfRule>
          <xm:sqref>C11:E27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33"/>
  <sheetViews>
    <sheetView showGridLines="0" topLeftCell="A4" workbookViewId="0">
      <selection activeCell="J15" sqref="J15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</cols>
  <sheetData>
    <row r="1" spans="1:46" hidden="1" x14ac:dyDescent="0.25">
      <c r="A1" s="20">
        <f>Config!E15</f>
        <v>43374</v>
      </c>
    </row>
    <row r="2" spans="1:46" ht="15.75" hidden="1" thickBot="1" x14ac:dyDescent="0.3">
      <c r="A2" s="21">
        <f>Config!F15</f>
        <v>43404</v>
      </c>
    </row>
    <row r="3" spans="1:46" ht="73.5" hidden="1" customHeight="1" x14ac:dyDescent="0.25">
      <c r="F3" s="5">
        <f>A1</f>
        <v>43374</v>
      </c>
      <c r="G3" s="5">
        <f>F3+1</f>
        <v>43375</v>
      </c>
      <c r="H3" s="5">
        <f t="shared" ref="H3:AG3" si="0">G3+1</f>
        <v>43376</v>
      </c>
      <c r="I3" s="5">
        <f t="shared" si="0"/>
        <v>43377</v>
      </c>
      <c r="J3" s="5">
        <f t="shared" si="0"/>
        <v>43378</v>
      </c>
      <c r="K3" s="5">
        <f t="shared" si="0"/>
        <v>43379</v>
      </c>
      <c r="L3" s="5">
        <f t="shared" si="0"/>
        <v>43380</v>
      </c>
      <c r="M3" s="5">
        <f t="shared" si="0"/>
        <v>43381</v>
      </c>
      <c r="N3" s="5">
        <f t="shared" si="0"/>
        <v>43382</v>
      </c>
      <c r="O3" s="5">
        <f t="shared" si="0"/>
        <v>43383</v>
      </c>
      <c r="P3" s="5">
        <f t="shared" si="0"/>
        <v>43384</v>
      </c>
      <c r="Q3" s="5">
        <f t="shared" si="0"/>
        <v>43385</v>
      </c>
      <c r="R3" s="5">
        <f t="shared" si="0"/>
        <v>43386</v>
      </c>
      <c r="S3" s="5">
        <f t="shared" si="0"/>
        <v>43387</v>
      </c>
      <c r="T3" s="5">
        <f t="shared" si="0"/>
        <v>43388</v>
      </c>
      <c r="U3" s="5">
        <f t="shared" si="0"/>
        <v>43389</v>
      </c>
      <c r="V3" s="5">
        <f t="shared" si="0"/>
        <v>43390</v>
      </c>
      <c r="W3" s="5">
        <f t="shared" si="0"/>
        <v>43391</v>
      </c>
      <c r="X3" s="5">
        <f t="shared" si="0"/>
        <v>43392</v>
      </c>
      <c r="Y3" s="5">
        <f t="shared" si="0"/>
        <v>43393</v>
      </c>
      <c r="Z3" s="5">
        <f t="shared" si="0"/>
        <v>43394</v>
      </c>
      <c r="AA3" s="5">
        <f t="shared" si="0"/>
        <v>43395</v>
      </c>
      <c r="AB3" s="5">
        <f t="shared" si="0"/>
        <v>43396</v>
      </c>
      <c r="AC3" s="5">
        <f t="shared" si="0"/>
        <v>43397</v>
      </c>
      <c r="AD3" s="5">
        <f t="shared" si="0"/>
        <v>43398</v>
      </c>
      <c r="AE3" s="5">
        <f t="shared" si="0"/>
        <v>43399</v>
      </c>
      <c r="AF3" s="5">
        <f t="shared" si="0"/>
        <v>43400</v>
      </c>
      <c r="AG3" s="5">
        <f t="shared" si="0"/>
        <v>43401</v>
      </c>
      <c r="AH3" s="5">
        <f>IFERROR(IF(AG3+1&gt;A2,"",AG3+1),"")</f>
        <v>43402</v>
      </c>
      <c r="AI3" s="5">
        <f>IFERROR(IF(AH3+1&gt;A2,"",AH3+1),"")</f>
        <v>43403</v>
      </c>
      <c r="AJ3" s="5">
        <f>IFERROR(IF(AI3+1&gt;A2,"",AI3+1),"")</f>
        <v>43404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129" t="str">
        <f>TEXT(A1,"mmmmmmmmmmmmmm")</f>
        <v>octobre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</row>
    <row r="5" spans="1:46" x14ac:dyDescent="0.25"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</row>
    <row r="6" spans="1:46" x14ac:dyDescent="0.25">
      <c r="A6" s="4"/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</row>
    <row r="7" spans="1:46" x14ac:dyDescent="0.25">
      <c r="A7" s="4"/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129"/>
      <c r="AH7" s="129"/>
      <c r="AI7" s="129"/>
      <c r="AJ7" s="129"/>
    </row>
    <row r="8" spans="1:46" ht="15.75" thickBot="1" x14ac:dyDescent="0.3">
      <c r="A8" s="4"/>
      <c r="B8" s="4"/>
      <c r="C8" s="4"/>
      <c r="D8" s="4"/>
      <c r="E8" s="4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46" ht="15.75" thickBot="1" x14ac:dyDescent="0.3">
      <c r="A9" s="4"/>
      <c r="E9" s="41"/>
      <c r="F9" s="9">
        <f>DAY(F3)</f>
        <v>1</v>
      </c>
      <c r="G9" s="10">
        <f t="shared" ref="G9:AG9" si="1">DAY(G3)</f>
        <v>2</v>
      </c>
      <c r="H9" s="10">
        <f t="shared" si="1"/>
        <v>3</v>
      </c>
      <c r="I9" s="10">
        <f t="shared" si="1"/>
        <v>4</v>
      </c>
      <c r="J9" s="10">
        <f t="shared" si="1"/>
        <v>5</v>
      </c>
      <c r="K9" s="10">
        <f t="shared" si="1"/>
        <v>6</v>
      </c>
      <c r="L9" s="10">
        <f t="shared" si="1"/>
        <v>7</v>
      </c>
      <c r="M9" s="10">
        <f t="shared" si="1"/>
        <v>8</v>
      </c>
      <c r="N9" s="10">
        <f t="shared" si="1"/>
        <v>9</v>
      </c>
      <c r="O9" s="10">
        <f t="shared" si="1"/>
        <v>10</v>
      </c>
      <c r="P9" s="10">
        <f t="shared" si="1"/>
        <v>11</v>
      </c>
      <c r="Q9" s="10">
        <f t="shared" si="1"/>
        <v>12</v>
      </c>
      <c r="R9" s="10">
        <f t="shared" si="1"/>
        <v>13</v>
      </c>
      <c r="S9" s="10">
        <f t="shared" si="1"/>
        <v>14</v>
      </c>
      <c r="T9" s="10">
        <f t="shared" si="1"/>
        <v>15</v>
      </c>
      <c r="U9" s="10">
        <f t="shared" si="1"/>
        <v>16</v>
      </c>
      <c r="V9" s="10">
        <f t="shared" si="1"/>
        <v>17</v>
      </c>
      <c r="W9" s="10">
        <f t="shared" si="1"/>
        <v>18</v>
      </c>
      <c r="X9" s="10">
        <f t="shared" si="1"/>
        <v>19</v>
      </c>
      <c r="Y9" s="10">
        <f t="shared" si="1"/>
        <v>20</v>
      </c>
      <c r="Z9" s="10">
        <f t="shared" si="1"/>
        <v>21</v>
      </c>
      <c r="AA9" s="10">
        <f t="shared" si="1"/>
        <v>22</v>
      </c>
      <c r="AB9" s="10">
        <f t="shared" si="1"/>
        <v>23</v>
      </c>
      <c r="AC9" s="10">
        <f t="shared" si="1"/>
        <v>24</v>
      </c>
      <c r="AD9" s="10">
        <f t="shared" si="1"/>
        <v>25</v>
      </c>
      <c r="AE9" s="10">
        <f t="shared" si="1"/>
        <v>26</v>
      </c>
      <c r="AF9" s="10">
        <f t="shared" si="1"/>
        <v>27</v>
      </c>
      <c r="AG9" s="10">
        <f t="shared" si="1"/>
        <v>28</v>
      </c>
      <c r="AH9" s="10">
        <f>IFERROR(DAY(AH3),"")</f>
        <v>29</v>
      </c>
      <c r="AI9" s="10">
        <f t="shared" ref="AI9:AJ9" si="2">IFERROR(DAY(AI3),"")</f>
        <v>30</v>
      </c>
      <c r="AJ9" s="6">
        <f t="shared" si="2"/>
        <v>31</v>
      </c>
    </row>
    <row r="10" spans="1:46" ht="15.75" thickBot="1" x14ac:dyDescent="0.3">
      <c r="A10" s="3"/>
      <c r="B10" s="77" t="s">
        <v>0</v>
      </c>
      <c r="C10" s="102" t="s">
        <v>17</v>
      </c>
      <c r="D10" s="103" t="s">
        <v>19</v>
      </c>
      <c r="E10" s="104" t="s">
        <v>20</v>
      </c>
      <c r="F10" s="11">
        <f>IFERROR(WEEKDAY(F3),"")</f>
        <v>2</v>
      </c>
      <c r="G10" s="12">
        <f t="shared" ref="G10:AJ10" si="3">IFERROR(WEEKDAY(G3),"")</f>
        <v>3</v>
      </c>
      <c r="H10" s="12">
        <f t="shared" si="3"/>
        <v>4</v>
      </c>
      <c r="I10" s="12">
        <f t="shared" si="3"/>
        <v>5</v>
      </c>
      <c r="J10" s="12">
        <f t="shared" si="3"/>
        <v>6</v>
      </c>
      <c r="K10" s="12">
        <f t="shared" si="3"/>
        <v>7</v>
      </c>
      <c r="L10" s="12">
        <f t="shared" si="3"/>
        <v>1</v>
      </c>
      <c r="M10" s="12">
        <f t="shared" si="3"/>
        <v>2</v>
      </c>
      <c r="N10" s="12">
        <f t="shared" si="3"/>
        <v>3</v>
      </c>
      <c r="O10" s="12">
        <f t="shared" si="3"/>
        <v>4</v>
      </c>
      <c r="P10" s="12">
        <f t="shared" si="3"/>
        <v>5</v>
      </c>
      <c r="Q10" s="12">
        <f t="shared" si="3"/>
        <v>6</v>
      </c>
      <c r="R10" s="12">
        <f t="shared" si="3"/>
        <v>7</v>
      </c>
      <c r="S10" s="12">
        <f t="shared" si="3"/>
        <v>1</v>
      </c>
      <c r="T10" s="12">
        <f t="shared" si="3"/>
        <v>2</v>
      </c>
      <c r="U10" s="12">
        <f t="shared" si="3"/>
        <v>3</v>
      </c>
      <c r="V10" s="12">
        <f t="shared" si="3"/>
        <v>4</v>
      </c>
      <c r="W10" s="8">
        <f t="shared" si="3"/>
        <v>5</v>
      </c>
      <c r="X10" s="12">
        <f t="shared" si="3"/>
        <v>6</v>
      </c>
      <c r="Y10" s="12">
        <f t="shared" si="3"/>
        <v>7</v>
      </c>
      <c r="Z10" s="12">
        <f t="shared" si="3"/>
        <v>1</v>
      </c>
      <c r="AA10" s="12">
        <f t="shared" si="3"/>
        <v>2</v>
      </c>
      <c r="AB10" s="12">
        <f t="shared" si="3"/>
        <v>3</v>
      </c>
      <c r="AC10" s="12">
        <f t="shared" si="3"/>
        <v>4</v>
      </c>
      <c r="AD10" s="12">
        <f t="shared" si="3"/>
        <v>5</v>
      </c>
      <c r="AE10" s="12">
        <f t="shared" si="3"/>
        <v>6</v>
      </c>
      <c r="AF10" s="12">
        <f t="shared" si="3"/>
        <v>7</v>
      </c>
      <c r="AG10" s="12">
        <f t="shared" si="3"/>
        <v>1</v>
      </c>
      <c r="AH10" s="12">
        <f t="shared" si="3"/>
        <v>2</v>
      </c>
      <c r="AI10" s="12">
        <f t="shared" si="3"/>
        <v>3</v>
      </c>
      <c r="AJ10" s="8">
        <f t="shared" si="3"/>
        <v>4</v>
      </c>
      <c r="AK10" s="43"/>
    </row>
    <row r="11" spans="1:46" x14ac:dyDescent="0.25">
      <c r="A11" s="3"/>
      <c r="B11" s="74" t="str">
        <f>IF(Config!B4&lt;&gt;"",Config!B4,"")</f>
        <v>Employé 1</v>
      </c>
      <c r="C11" s="35">
        <f t="shared" ref="C11:C27" si="4">IF(B11="","",COUNTIF(F11:AJ11,"MA"))</f>
        <v>0</v>
      </c>
      <c r="D11" s="31">
        <f>IF(B11="","",COUNTIF(F11:AJ11,"CP"))</f>
        <v>0</v>
      </c>
      <c r="E11" s="32">
        <f>IF(B11="","",COUNTIF(F11:AJ11,"RC"))</f>
        <v>0</v>
      </c>
      <c r="F11" s="78"/>
      <c r="G11" s="79"/>
      <c r="H11" s="79"/>
      <c r="I11" s="80"/>
      <c r="J11" s="79"/>
      <c r="K11" s="79"/>
      <c r="L11" s="79"/>
      <c r="M11" s="80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81"/>
    </row>
    <row r="12" spans="1:46" x14ac:dyDescent="0.25">
      <c r="A12" s="3"/>
      <c r="B12" s="75" t="str">
        <f>IF(Config!B5&lt;&gt;"",Config!B5,"")</f>
        <v>Employé 2</v>
      </c>
      <c r="C12" s="35">
        <f t="shared" si="4"/>
        <v>0</v>
      </c>
      <c r="D12" s="37">
        <f t="shared" ref="D12:D27" si="5">IF(B12="","",COUNTIF(F12:AJ12,"CP"))</f>
        <v>0</v>
      </c>
      <c r="E12" s="38">
        <f t="shared" ref="E12:E27" si="6">IF(B12="","",COUNTIF(F12:AJ12,"RC"))</f>
        <v>0</v>
      </c>
      <c r="F12" s="82"/>
      <c r="G12" s="83"/>
      <c r="H12" s="83"/>
      <c r="I12" s="84"/>
      <c r="J12" s="83"/>
      <c r="K12" s="83"/>
      <c r="L12" s="83"/>
      <c r="M12" s="84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5"/>
    </row>
    <row r="13" spans="1:46" x14ac:dyDescent="0.25">
      <c r="A13" s="3"/>
      <c r="B13" s="75" t="str">
        <f>IF(Config!B6&lt;&gt;"",Config!B6,"")</f>
        <v>Employé 3</v>
      </c>
      <c r="C13" s="35">
        <f t="shared" si="4"/>
        <v>0</v>
      </c>
      <c r="D13" s="37">
        <f t="shared" si="5"/>
        <v>0</v>
      </c>
      <c r="E13" s="38">
        <f t="shared" si="6"/>
        <v>0</v>
      </c>
      <c r="F13" s="82"/>
      <c r="G13" s="83"/>
      <c r="H13" s="83"/>
      <c r="I13" s="84"/>
      <c r="J13" s="83"/>
      <c r="K13" s="83"/>
      <c r="L13" s="83"/>
      <c r="M13" s="84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5"/>
    </row>
    <row r="14" spans="1:46" x14ac:dyDescent="0.25">
      <c r="A14" s="3"/>
      <c r="B14" s="75" t="str">
        <f>IF(Config!B7&lt;&gt;"",Config!B7,"")</f>
        <v>Employé 4</v>
      </c>
      <c r="C14" s="35">
        <f t="shared" si="4"/>
        <v>0</v>
      </c>
      <c r="D14" s="37">
        <f t="shared" si="5"/>
        <v>0</v>
      </c>
      <c r="E14" s="38">
        <f t="shared" si="6"/>
        <v>0</v>
      </c>
      <c r="F14" s="82"/>
      <c r="G14" s="83"/>
      <c r="H14" s="83"/>
      <c r="I14" s="84"/>
      <c r="J14" s="83"/>
      <c r="K14" s="83"/>
      <c r="L14" s="83"/>
      <c r="M14" s="84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5"/>
    </row>
    <row r="15" spans="1:46" x14ac:dyDescent="0.25">
      <c r="A15" s="3"/>
      <c r="B15" s="75" t="str">
        <f>IF(Config!B8&lt;&gt;"",Config!B8,"")</f>
        <v>Employé 5</v>
      </c>
      <c r="C15" s="35">
        <f t="shared" si="4"/>
        <v>0</v>
      </c>
      <c r="D15" s="37">
        <f t="shared" si="5"/>
        <v>0</v>
      </c>
      <c r="E15" s="38">
        <f t="shared" si="6"/>
        <v>0</v>
      </c>
      <c r="F15" s="82"/>
      <c r="G15" s="83"/>
      <c r="H15" s="83"/>
      <c r="I15" s="84"/>
      <c r="J15" s="83"/>
      <c r="K15" s="83"/>
      <c r="L15" s="83"/>
      <c r="M15" s="84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5"/>
    </row>
    <row r="16" spans="1:46" x14ac:dyDescent="0.25">
      <c r="A16" s="3"/>
      <c r="B16" s="75" t="str">
        <f>IF(Config!B9&lt;&gt;"",Config!B9,"")</f>
        <v>Employé 6</v>
      </c>
      <c r="C16" s="35">
        <f t="shared" si="4"/>
        <v>0</v>
      </c>
      <c r="D16" s="37">
        <f t="shared" si="5"/>
        <v>0</v>
      </c>
      <c r="E16" s="38">
        <f t="shared" si="6"/>
        <v>0</v>
      </c>
      <c r="F16" s="82"/>
      <c r="G16" s="83"/>
      <c r="H16" s="83"/>
      <c r="I16" s="84"/>
      <c r="J16" s="83"/>
      <c r="K16" s="83"/>
      <c r="L16" s="83"/>
      <c r="M16" s="84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5"/>
    </row>
    <row r="17" spans="1:36" x14ac:dyDescent="0.25">
      <c r="A17" s="3"/>
      <c r="B17" s="75" t="str">
        <f>IF(Config!B10&lt;&gt;"",Config!B10,"")</f>
        <v>Employé 7</v>
      </c>
      <c r="C17" s="35">
        <f t="shared" si="4"/>
        <v>0</v>
      </c>
      <c r="D17" s="37">
        <f t="shared" si="5"/>
        <v>0</v>
      </c>
      <c r="E17" s="38">
        <f t="shared" si="6"/>
        <v>0</v>
      </c>
      <c r="F17" s="82"/>
      <c r="G17" s="83"/>
      <c r="H17" s="83"/>
      <c r="I17" s="84"/>
      <c r="J17" s="83"/>
      <c r="K17" s="83"/>
      <c r="L17" s="83"/>
      <c r="M17" s="84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5"/>
    </row>
    <row r="18" spans="1:36" x14ac:dyDescent="0.25">
      <c r="A18" s="3"/>
      <c r="B18" s="75" t="str">
        <f>IF(Config!B11&lt;&gt;"",Config!B11,"")</f>
        <v>Employé 8</v>
      </c>
      <c r="C18" s="35">
        <f t="shared" si="4"/>
        <v>0</v>
      </c>
      <c r="D18" s="37">
        <f t="shared" si="5"/>
        <v>0</v>
      </c>
      <c r="E18" s="38">
        <f t="shared" si="6"/>
        <v>0</v>
      </c>
      <c r="F18" s="82"/>
      <c r="G18" s="83"/>
      <c r="H18" s="83"/>
      <c r="I18" s="84"/>
      <c r="J18" s="83"/>
      <c r="K18" s="83"/>
      <c r="L18" s="83"/>
      <c r="M18" s="84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5"/>
    </row>
    <row r="19" spans="1:36" x14ac:dyDescent="0.25">
      <c r="A19" s="3"/>
      <c r="B19" s="75" t="str">
        <f>IF(Config!B12&lt;&gt;"",Config!B12,"")</f>
        <v>Employé 9</v>
      </c>
      <c r="C19" s="35">
        <f t="shared" si="4"/>
        <v>0</v>
      </c>
      <c r="D19" s="37">
        <f t="shared" si="5"/>
        <v>0</v>
      </c>
      <c r="E19" s="38">
        <f t="shared" si="6"/>
        <v>0</v>
      </c>
      <c r="F19" s="82"/>
      <c r="G19" s="83"/>
      <c r="H19" s="83"/>
      <c r="I19" s="84"/>
      <c r="J19" s="83"/>
      <c r="K19" s="83"/>
      <c r="L19" s="83"/>
      <c r="M19" s="84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5"/>
    </row>
    <row r="20" spans="1:36" x14ac:dyDescent="0.25">
      <c r="A20" s="3"/>
      <c r="B20" s="75" t="str">
        <f>IF(Config!B13&lt;&gt;"",Config!B13,"")</f>
        <v>Employé 10</v>
      </c>
      <c r="C20" s="35">
        <f>IF(B20="","",COUNTIF(F20:AJ20,"MA"))</f>
        <v>0</v>
      </c>
      <c r="D20" s="37">
        <f t="shared" si="5"/>
        <v>0</v>
      </c>
      <c r="E20" s="38">
        <f t="shared" si="6"/>
        <v>0</v>
      </c>
      <c r="F20" s="82"/>
      <c r="G20" s="83"/>
      <c r="H20" s="83"/>
      <c r="I20" s="84"/>
      <c r="J20" s="83"/>
      <c r="K20" s="83"/>
      <c r="L20" s="83"/>
      <c r="M20" s="84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5"/>
    </row>
    <row r="21" spans="1:36" x14ac:dyDescent="0.25">
      <c r="A21" s="3"/>
      <c r="B21" s="75" t="str">
        <f>IF(Config!B14&lt;&gt;"",Config!B14,"")</f>
        <v>Employé 11</v>
      </c>
      <c r="C21" s="35">
        <f t="shared" si="4"/>
        <v>0</v>
      </c>
      <c r="D21" s="37">
        <f t="shared" si="5"/>
        <v>0</v>
      </c>
      <c r="E21" s="38">
        <f t="shared" si="6"/>
        <v>0</v>
      </c>
      <c r="F21" s="82"/>
      <c r="G21" s="83"/>
      <c r="H21" s="83"/>
      <c r="I21" s="84"/>
      <c r="J21" s="83"/>
      <c r="K21" s="83"/>
      <c r="L21" s="83"/>
      <c r="M21" s="84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5"/>
    </row>
    <row r="22" spans="1:36" x14ac:dyDescent="0.25">
      <c r="A22" s="3"/>
      <c r="B22" s="75" t="str">
        <f>IF(Config!B15&lt;&gt;"",Config!B15,"")</f>
        <v>Employé 12</v>
      </c>
      <c r="C22" s="35">
        <f t="shared" si="4"/>
        <v>0</v>
      </c>
      <c r="D22" s="37">
        <f t="shared" si="5"/>
        <v>0</v>
      </c>
      <c r="E22" s="38">
        <f t="shared" si="6"/>
        <v>0</v>
      </c>
      <c r="F22" s="82"/>
      <c r="G22" s="83"/>
      <c r="H22" s="83"/>
      <c r="I22" s="84"/>
      <c r="J22" s="83"/>
      <c r="K22" s="83"/>
      <c r="L22" s="83"/>
      <c r="M22" s="84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5"/>
    </row>
    <row r="23" spans="1:36" x14ac:dyDescent="0.25">
      <c r="A23" s="3"/>
      <c r="B23" s="75" t="str">
        <f>IF(Config!B16&lt;&gt;"",Config!B16,"")</f>
        <v>Employé 13</v>
      </c>
      <c r="C23" s="35">
        <f t="shared" si="4"/>
        <v>0</v>
      </c>
      <c r="D23" s="33">
        <f t="shared" si="5"/>
        <v>0</v>
      </c>
      <c r="E23" s="34">
        <f t="shared" si="6"/>
        <v>0</v>
      </c>
      <c r="F23" s="82"/>
      <c r="G23" s="83"/>
      <c r="H23" s="83"/>
      <c r="I23" s="84"/>
      <c r="J23" s="83"/>
      <c r="K23" s="83"/>
      <c r="L23" s="83"/>
      <c r="M23" s="84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5"/>
    </row>
    <row r="24" spans="1:36" x14ac:dyDescent="0.25">
      <c r="A24" s="3"/>
      <c r="B24" s="75" t="str">
        <f>IF(Config!B17&lt;&gt;"",Config!B17,"")</f>
        <v>Employé 14</v>
      </c>
      <c r="C24" s="35">
        <f t="shared" si="4"/>
        <v>0</v>
      </c>
      <c r="D24" s="37">
        <f t="shared" si="5"/>
        <v>0</v>
      </c>
      <c r="E24" s="38">
        <f t="shared" si="6"/>
        <v>0</v>
      </c>
      <c r="F24" s="82"/>
      <c r="G24" s="83"/>
      <c r="H24" s="83"/>
      <c r="I24" s="84"/>
      <c r="J24" s="83"/>
      <c r="K24" s="83"/>
      <c r="L24" s="83"/>
      <c r="M24" s="84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5"/>
    </row>
    <row r="25" spans="1:36" x14ac:dyDescent="0.25">
      <c r="A25" s="3"/>
      <c r="B25" s="75" t="str">
        <f>IF(Config!B18&lt;&gt;"",Config!B18,"")</f>
        <v>Employé 15</v>
      </c>
      <c r="C25" s="35">
        <f t="shared" si="4"/>
        <v>0</v>
      </c>
      <c r="D25" s="37">
        <f t="shared" si="5"/>
        <v>0</v>
      </c>
      <c r="E25" s="38">
        <f t="shared" si="6"/>
        <v>0</v>
      </c>
      <c r="F25" s="82"/>
      <c r="G25" s="83"/>
      <c r="H25" s="83"/>
      <c r="I25" s="84"/>
      <c r="J25" s="83"/>
      <c r="K25" s="83"/>
      <c r="L25" s="83"/>
      <c r="M25" s="84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5"/>
    </row>
    <row r="26" spans="1:36" x14ac:dyDescent="0.25">
      <c r="A26" s="3"/>
      <c r="B26" s="75" t="str">
        <f>IF(Config!B19&lt;&gt;"",Config!B19,"")</f>
        <v>Employé 16</v>
      </c>
      <c r="C26" s="35">
        <f t="shared" si="4"/>
        <v>0</v>
      </c>
      <c r="D26" s="37">
        <f t="shared" si="5"/>
        <v>0</v>
      </c>
      <c r="E26" s="38">
        <f t="shared" si="6"/>
        <v>0</v>
      </c>
      <c r="F26" s="82"/>
      <c r="G26" s="83"/>
      <c r="H26" s="83"/>
      <c r="I26" s="84"/>
      <c r="J26" s="83"/>
      <c r="K26" s="83"/>
      <c r="L26" s="83"/>
      <c r="M26" s="84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5"/>
    </row>
    <row r="27" spans="1:36" ht="15.75" thickBot="1" x14ac:dyDescent="0.3">
      <c r="A27" s="3"/>
      <c r="B27" s="76" t="str">
        <f>IF(Config!B20&lt;&gt;"",Config!B20,"")</f>
        <v>Employé 17</v>
      </c>
      <c r="C27" s="35">
        <f t="shared" si="4"/>
        <v>0</v>
      </c>
      <c r="D27" s="39">
        <f t="shared" si="5"/>
        <v>0</v>
      </c>
      <c r="E27" s="40">
        <f t="shared" si="6"/>
        <v>0</v>
      </c>
      <c r="F27" s="86"/>
      <c r="G27" s="87"/>
      <c r="H27" s="87"/>
      <c r="I27" s="88"/>
      <c r="J27" s="87"/>
      <c r="K27" s="87"/>
      <c r="L27" s="87"/>
      <c r="M27" s="88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9"/>
    </row>
    <row r="28" spans="1:36" x14ac:dyDescent="0.25">
      <c r="C28" s="36"/>
    </row>
    <row r="29" spans="1:36" x14ac:dyDescent="0.25">
      <c r="F29" s="14" t="s">
        <v>21</v>
      </c>
      <c r="G29" s="127" t="s">
        <v>19</v>
      </c>
      <c r="H29" s="127"/>
      <c r="I29" s="127"/>
      <c r="J29" s="127"/>
      <c r="L29" s="15" t="s">
        <v>20</v>
      </c>
      <c r="M29" s="128" t="s">
        <v>18</v>
      </c>
      <c r="N29" s="128"/>
      <c r="O29" s="128"/>
      <c r="P29" s="128"/>
      <c r="R29" s="13" t="s">
        <v>22</v>
      </c>
      <c r="S29" s="136" t="s">
        <v>17</v>
      </c>
      <c r="T29" s="136"/>
      <c r="U29" s="136"/>
      <c r="V29" s="136"/>
      <c r="X29" s="92"/>
      <c r="Y29" s="133" t="s">
        <v>46</v>
      </c>
      <c r="Z29" s="134"/>
      <c r="AA29" s="134"/>
      <c r="AB29" s="135"/>
    </row>
    <row r="31" spans="1:36" x14ac:dyDescent="0.25">
      <c r="F31" s="19" t="s">
        <v>29</v>
      </c>
      <c r="G31" s="125" t="s">
        <v>30</v>
      </c>
      <c r="H31" s="125"/>
      <c r="I31" s="125"/>
      <c r="J31" s="125"/>
      <c r="L31" s="17" t="s">
        <v>26</v>
      </c>
      <c r="M31" s="138" t="s">
        <v>25</v>
      </c>
      <c r="N31" s="138"/>
      <c r="O31" s="138"/>
      <c r="P31" s="138"/>
      <c r="R31" s="16" t="s">
        <v>23</v>
      </c>
      <c r="S31" s="137" t="s">
        <v>24</v>
      </c>
      <c r="T31" s="137"/>
      <c r="U31" s="137"/>
      <c r="V31" s="137"/>
      <c r="X31" s="93"/>
      <c r="Y31" s="130" t="s">
        <v>45</v>
      </c>
      <c r="Z31" s="131"/>
      <c r="AA31" s="131"/>
      <c r="AB31" s="132"/>
    </row>
    <row r="33" spans="6:16" x14ac:dyDescent="0.25">
      <c r="F33" s="106" t="s">
        <v>48</v>
      </c>
      <c r="G33" s="126" t="s">
        <v>47</v>
      </c>
      <c r="H33" s="126"/>
      <c r="I33" s="126"/>
      <c r="J33" s="126"/>
      <c r="L33" s="18" t="s">
        <v>28</v>
      </c>
      <c r="M33" s="124" t="s">
        <v>27</v>
      </c>
      <c r="N33" s="124"/>
      <c r="O33" s="124"/>
      <c r="P33" s="124"/>
    </row>
  </sheetData>
  <sheetProtection password="CE89" sheet="1" objects="1" scenarios="1" selectLockedCells="1"/>
  <mergeCells count="11">
    <mergeCell ref="G33:J33"/>
    <mergeCell ref="M33:P33"/>
    <mergeCell ref="B4:AJ7"/>
    <mergeCell ref="G29:J29"/>
    <mergeCell ref="M29:P29"/>
    <mergeCell ref="S29:V29"/>
    <mergeCell ref="Y29:AB29"/>
    <mergeCell ref="G31:J31"/>
    <mergeCell ref="M31:P31"/>
    <mergeCell ref="S31:V31"/>
    <mergeCell ref="Y31:AB31"/>
  </mergeCells>
  <conditionalFormatting sqref="F10:AJ10">
    <cfRule type="expression" dxfId="38" priority="13">
      <formula>OR(F$10=1,F$10=7)</formula>
    </cfRule>
  </conditionalFormatting>
  <conditionalFormatting sqref="F11:AJ27">
    <cfRule type="cellIs" dxfId="37" priority="2" operator="equal">
      <formula>"CV"</formula>
    </cfRule>
    <cfRule type="cellIs" dxfId="36" priority="3" operator="equal">
      <formula>"ND"</formula>
    </cfRule>
    <cfRule type="cellIs" dxfId="35" priority="5" operator="equal">
      <formula>"CPA"</formula>
    </cfRule>
    <cfRule type="cellIs" dxfId="34" priority="6" operator="equal">
      <formula>"MA"</formula>
    </cfRule>
    <cfRule type="cellIs" dxfId="33" priority="7" operator="equal">
      <formula>"DR"</formula>
    </cfRule>
    <cfRule type="cellIs" dxfId="32" priority="8" operator="equal">
      <formula>"RC"</formula>
    </cfRule>
    <cfRule type="cellIs" dxfId="31" priority="9" operator="equal">
      <formula>"NC"</formula>
    </cfRule>
    <cfRule type="cellIs" dxfId="30" priority="10" operator="equal">
      <formula>"CP"</formula>
    </cfRule>
    <cfRule type="expression" dxfId="29" priority="11">
      <formula>OR(F$10=1,F$10=7)</formula>
    </cfRule>
    <cfRule type="cellIs" dxfId="28" priority="12" operator="equal">
      <formula>"R"</formula>
    </cfRule>
  </conditionalFormatting>
  <dataValidations count="1">
    <dataValidation type="list" allowBlank="1" showInputMessage="1" showErrorMessage="1" sqref="F11:AJ27">
      <formula1>"CP,ND,RC,NC,DR,MA,CV,CPA,R"</formula1>
    </dataValidation>
  </dataValidations>
  <pageMargins left="0.7" right="0.7" top="0.75" bottom="0.75" header="0.3" footer="0.3"/>
  <pageSetup paperSize="9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53FFBEC-7D5B-4C16-B8F1-271F4A1325E2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containsText" priority="4" operator="containsText" id="{9706C08C-1F55-41EA-8DF7-84A3D2605E48}">
            <xm:f>NOT(ISERROR(SEARCH("0",C11)))</xm:f>
            <xm:f>"0"</xm:f>
            <x14:dxf>
              <font>
                <color theme="0"/>
              </font>
            </x14:dxf>
          </x14:cfRule>
          <xm:sqref>C11:E27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33"/>
  <sheetViews>
    <sheetView showGridLines="0" topLeftCell="A4" workbookViewId="0">
      <selection activeCell="N18" sqref="N17:N18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</cols>
  <sheetData>
    <row r="1" spans="1:46" hidden="1" x14ac:dyDescent="0.25">
      <c r="A1" s="20">
        <f>Config!E16</f>
        <v>43405</v>
      </c>
    </row>
    <row r="2" spans="1:46" ht="15.75" hidden="1" thickBot="1" x14ac:dyDescent="0.3">
      <c r="A2" s="21">
        <f>Config!F16</f>
        <v>43434</v>
      </c>
    </row>
    <row r="3" spans="1:46" ht="73.5" hidden="1" customHeight="1" x14ac:dyDescent="0.25">
      <c r="F3" s="5">
        <f>A1</f>
        <v>43405</v>
      </c>
      <c r="G3" s="5">
        <f>F3+1</f>
        <v>43406</v>
      </c>
      <c r="H3" s="5">
        <f t="shared" ref="H3:AG3" si="0">G3+1</f>
        <v>43407</v>
      </c>
      <c r="I3" s="5">
        <f t="shared" si="0"/>
        <v>43408</v>
      </c>
      <c r="J3" s="5">
        <f t="shared" si="0"/>
        <v>43409</v>
      </c>
      <c r="K3" s="5">
        <f t="shared" si="0"/>
        <v>43410</v>
      </c>
      <c r="L3" s="5">
        <f t="shared" si="0"/>
        <v>43411</v>
      </c>
      <c r="M3" s="5">
        <f t="shared" si="0"/>
        <v>43412</v>
      </c>
      <c r="N3" s="5">
        <f t="shared" si="0"/>
        <v>43413</v>
      </c>
      <c r="O3" s="5">
        <f t="shared" si="0"/>
        <v>43414</v>
      </c>
      <c r="P3" s="5">
        <f t="shared" si="0"/>
        <v>43415</v>
      </c>
      <c r="Q3" s="5">
        <f t="shared" si="0"/>
        <v>43416</v>
      </c>
      <c r="R3" s="5">
        <f t="shared" si="0"/>
        <v>43417</v>
      </c>
      <c r="S3" s="5">
        <f t="shared" si="0"/>
        <v>43418</v>
      </c>
      <c r="T3" s="5">
        <f t="shared" si="0"/>
        <v>43419</v>
      </c>
      <c r="U3" s="5">
        <f t="shared" si="0"/>
        <v>43420</v>
      </c>
      <c r="V3" s="5">
        <f t="shared" si="0"/>
        <v>43421</v>
      </c>
      <c r="W3" s="5">
        <f t="shared" si="0"/>
        <v>43422</v>
      </c>
      <c r="X3" s="5">
        <f t="shared" si="0"/>
        <v>43423</v>
      </c>
      <c r="Y3" s="5">
        <f t="shared" si="0"/>
        <v>43424</v>
      </c>
      <c r="Z3" s="5">
        <f t="shared" si="0"/>
        <v>43425</v>
      </c>
      <c r="AA3" s="5">
        <f t="shared" si="0"/>
        <v>43426</v>
      </c>
      <c r="AB3" s="5">
        <f t="shared" si="0"/>
        <v>43427</v>
      </c>
      <c r="AC3" s="5">
        <f t="shared" si="0"/>
        <v>43428</v>
      </c>
      <c r="AD3" s="5">
        <f t="shared" si="0"/>
        <v>43429</v>
      </c>
      <c r="AE3" s="5">
        <f t="shared" si="0"/>
        <v>43430</v>
      </c>
      <c r="AF3" s="5">
        <f t="shared" si="0"/>
        <v>43431</v>
      </c>
      <c r="AG3" s="5">
        <f t="shared" si="0"/>
        <v>43432</v>
      </c>
      <c r="AH3" s="5">
        <f>IFERROR(IF(AG3+1&gt;A2,"",AG3+1),"")</f>
        <v>43433</v>
      </c>
      <c r="AI3" s="5">
        <f>IFERROR(IF(AH3+1&gt;A2,"",AH3+1),"")</f>
        <v>43434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129" t="str">
        <f>TEXT(A1,"mmmmmmmmmmmmmm")</f>
        <v>novembre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</row>
    <row r="5" spans="1:46" x14ac:dyDescent="0.25"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</row>
    <row r="6" spans="1:46" x14ac:dyDescent="0.25">
      <c r="A6" s="4"/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</row>
    <row r="7" spans="1:46" x14ac:dyDescent="0.25">
      <c r="A7" s="4"/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129"/>
      <c r="AH7" s="129"/>
      <c r="AI7" s="129"/>
      <c r="AJ7" s="129"/>
    </row>
    <row r="8" spans="1:46" ht="15.75" thickBot="1" x14ac:dyDescent="0.3">
      <c r="A8" s="4"/>
      <c r="B8" s="4"/>
      <c r="C8" s="4"/>
      <c r="D8" s="4"/>
      <c r="E8" s="4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46" ht="15.75" thickBot="1" x14ac:dyDescent="0.3">
      <c r="A9" s="4"/>
      <c r="E9" s="41"/>
      <c r="F9" s="9">
        <f>DAY(F3)</f>
        <v>1</v>
      </c>
      <c r="G9" s="10">
        <f t="shared" ref="G9:AG9" si="1">DAY(G3)</f>
        <v>2</v>
      </c>
      <c r="H9" s="10">
        <f t="shared" si="1"/>
        <v>3</v>
      </c>
      <c r="I9" s="10">
        <f t="shared" si="1"/>
        <v>4</v>
      </c>
      <c r="J9" s="10">
        <f t="shared" si="1"/>
        <v>5</v>
      </c>
      <c r="K9" s="10">
        <f t="shared" si="1"/>
        <v>6</v>
      </c>
      <c r="L9" s="10">
        <f t="shared" si="1"/>
        <v>7</v>
      </c>
      <c r="M9" s="10">
        <f t="shared" si="1"/>
        <v>8</v>
      </c>
      <c r="N9" s="10">
        <f t="shared" si="1"/>
        <v>9</v>
      </c>
      <c r="O9" s="10">
        <f t="shared" si="1"/>
        <v>10</v>
      </c>
      <c r="P9" s="10">
        <f t="shared" si="1"/>
        <v>11</v>
      </c>
      <c r="Q9" s="10">
        <f t="shared" si="1"/>
        <v>12</v>
      </c>
      <c r="R9" s="10">
        <f t="shared" si="1"/>
        <v>13</v>
      </c>
      <c r="S9" s="10">
        <f t="shared" si="1"/>
        <v>14</v>
      </c>
      <c r="T9" s="10">
        <f t="shared" si="1"/>
        <v>15</v>
      </c>
      <c r="U9" s="10">
        <f t="shared" si="1"/>
        <v>16</v>
      </c>
      <c r="V9" s="10">
        <f t="shared" si="1"/>
        <v>17</v>
      </c>
      <c r="W9" s="10">
        <f t="shared" si="1"/>
        <v>18</v>
      </c>
      <c r="X9" s="10">
        <f t="shared" si="1"/>
        <v>19</v>
      </c>
      <c r="Y9" s="10">
        <f t="shared" si="1"/>
        <v>20</v>
      </c>
      <c r="Z9" s="10">
        <f t="shared" si="1"/>
        <v>21</v>
      </c>
      <c r="AA9" s="10">
        <f t="shared" si="1"/>
        <v>22</v>
      </c>
      <c r="AB9" s="10">
        <f t="shared" si="1"/>
        <v>23</v>
      </c>
      <c r="AC9" s="10">
        <f t="shared" si="1"/>
        <v>24</v>
      </c>
      <c r="AD9" s="10">
        <f t="shared" si="1"/>
        <v>25</v>
      </c>
      <c r="AE9" s="10">
        <f t="shared" si="1"/>
        <v>26</v>
      </c>
      <c r="AF9" s="10">
        <f t="shared" si="1"/>
        <v>27</v>
      </c>
      <c r="AG9" s="10">
        <f t="shared" si="1"/>
        <v>28</v>
      </c>
      <c r="AH9" s="10">
        <f>IFERROR(DAY(AH3),"")</f>
        <v>29</v>
      </c>
      <c r="AI9" s="10">
        <f t="shared" ref="AI9:AJ9" si="2">IFERROR(DAY(AI3),"")</f>
        <v>30</v>
      </c>
      <c r="AJ9" s="6" t="str">
        <f t="shared" si="2"/>
        <v/>
      </c>
    </row>
    <row r="10" spans="1:46" ht="15.75" thickBot="1" x14ac:dyDescent="0.3">
      <c r="A10" s="3"/>
      <c r="B10" s="77" t="s">
        <v>0</v>
      </c>
      <c r="C10" s="102" t="s">
        <v>17</v>
      </c>
      <c r="D10" s="103" t="s">
        <v>19</v>
      </c>
      <c r="E10" s="104" t="s">
        <v>20</v>
      </c>
      <c r="F10" s="11">
        <f>IFERROR(WEEKDAY(F3),"")</f>
        <v>5</v>
      </c>
      <c r="G10" s="12">
        <f t="shared" ref="G10:AJ10" si="3">IFERROR(WEEKDAY(G3),"")</f>
        <v>6</v>
      </c>
      <c r="H10" s="12">
        <f t="shared" si="3"/>
        <v>7</v>
      </c>
      <c r="I10" s="12">
        <f t="shared" si="3"/>
        <v>1</v>
      </c>
      <c r="J10" s="12">
        <f t="shared" si="3"/>
        <v>2</v>
      </c>
      <c r="K10" s="12">
        <f t="shared" si="3"/>
        <v>3</v>
      </c>
      <c r="L10" s="12">
        <f t="shared" si="3"/>
        <v>4</v>
      </c>
      <c r="M10" s="12">
        <f t="shared" si="3"/>
        <v>5</v>
      </c>
      <c r="N10" s="12">
        <f t="shared" si="3"/>
        <v>6</v>
      </c>
      <c r="O10" s="12">
        <f t="shared" si="3"/>
        <v>7</v>
      </c>
      <c r="P10" s="12">
        <f t="shared" si="3"/>
        <v>1</v>
      </c>
      <c r="Q10" s="12">
        <f t="shared" si="3"/>
        <v>2</v>
      </c>
      <c r="R10" s="12">
        <f t="shared" si="3"/>
        <v>3</v>
      </c>
      <c r="S10" s="12">
        <f t="shared" si="3"/>
        <v>4</v>
      </c>
      <c r="T10" s="12">
        <f t="shared" si="3"/>
        <v>5</v>
      </c>
      <c r="U10" s="12">
        <f t="shared" si="3"/>
        <v>6</v>
      </c>
      <c r="V10" s="12">
        <f t="shared" si="3"/>
        <v>7</v>
      </c>
      <c r="W10" s="8">
        <f t="shared" si="3"/>
        <v>1</v>
      </c>
      <c r="X10" s="12">
        <f t="shared" si="3"/>
        <v>2</v>
      </c>
      <c r="Y10" s="12">
        <f t="shared" si="3"/>
        <v>3</v>
      </c>
      <c r="Z10" s="12">
        <f t="shared" si="3"/>
        <v>4</v>
      </c>
      <c r="AA10" s="12">
        <f t="shared" si="3"/>
        <v>5</v>
      </c>
      <c r="AB10" s="12">
        <f t="shared" si="3"/>
        <v>6</v>
      </c>
      <c r="AC10" s="12">
        <f t="shared" si="3"/>
        <v>7</v>
      </c>
      <c r="AD10" s="12">
        <f t="shared" si="3"/>
        <v>1</v>
      </c>
      <c r="AE10" s="12">
        <f t="shared" si="3"/>
        <v>2</v>
      </c>
      <c r="AF10" s="12">
        <f t="shared" si="3"/>
        <v>3</v>
      </c>
      <c r="AG10" s="12">
        <f t="shared" si="3"/>
        <v>4</v>
      </c>
      <c r="AH10" s="12">
        <f t="shared" si="3"/>
        <v>5</v>
      </c>
      <c r="AI10" s="12">
        <f t="shared" si="3"/>
        <v>6</v>
      </c>
      <c r="AJ10" s="8" t="str">
        <f t="shared" si="3"/>
        <v/>
      </c>
      <c r="AK10" s="43"/>
    </row>
    <row r="11" spans="1:46" x14ac:dyDescent="0.25">
      <c r="A11" s="3"/>
      <c r="B11" s="74" t="str">
        <f>IF(Config!B4&lt;&gt;"",Config!B4,"")</f>
        <v>Employé 1</v>
      </c>
      <c r="C11" s="35">
        <f t="shared" ref="C11:C27" si="4">IF(B11="","",COUNTIF(F11:AJ11,"MA"))</f>
        <v>0</v>
      </c>
      <c r="D11" s="31">
        <f>IF(B11="","",COUNTIF(F11:AJ11,"CP"))</f>
        <v>0</v>
      </c>
      <c r="E11" s="32">
        <f>IF(B11="","",COUNTIF(F11:AJ11,"RC"))</f>
        <v>0</v>
      </c>
      <c r="F11" s="78"/>
      <c r="G11" s="79"/>
      <c r="H11" s="79"/>
      <c r="I11" s="80"/>
      <c r="J11" s="79"/>
      <c r="K11" s="79"/>
      <c r="L11" s="79"/>
      <c r="M11" s="80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81"/>
    </row>
    <row r="12" spans="1:46" x14ac:dyDescent="0.25">
      <c r="A12" s="3"/>
      <c r="B12" s="75" t="str">
        <f>IF(Config!B5&lt;&gt;"",Config!B5,"")</f>
        <v>Employé 2</v>
      </c>
      <c r="C12" s="35">
        <f t="shared" si="4"/>
        <v>0</v>
      </c>
      <c r="D12" s="37">
        <f t="shared" ref="D12:D27" si="5">IF(B12="","",COUNTIF(F12:AJ12,"CP"))</f>
        <v>0</v>
      </c>
      <c r="E12" s="38">
        <f t="shared" ref="E12:E27" si="6">IF(B12="","",COUNTIF(F12:AJ12,"RC"))</f>
        <v>0</v>
      </c>
      <c r="F12" s="82"/>
      <c r="G12" s="83"/>
      <c r="H12" s="83"/>
      <c r="I12" s="84"/>
      <c r="J12" s="83"/>
      <c r="K12" s="83"/>
      <c r="L12" s="83"/>
      <c r="M12" s="84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5"/>
    </row>
    <row r="13" spans="1:46" x14ac:dyDescent="0.25">
      <c r="A13" s="3"/>
      <c r="B13" s="75" t="str">
        <f>IF(Config!B6&lt;&gt;"",Config!B6,"")</f>
        <v>Employé 3</v>
      </c>
      <c r="C13" s="35">
        <f t="shared" si="4"/>
        <v>0</v>
      </c>
      <c r="D13" s="37">
        <f t="shared" si="5"/>
        <v>0</v>
      </c>
      <c r="E13" s="38">
        <f t="shared" si="6"/>
        <v>0</v>
      </c>
      <c r="F13" s="82"/>
      <c r="G13" s="83"/>
      <c r="H13" s="83"/>
      <c r="I13" s="84"/>
      <c r="J13" s="83"/>
      <c r="K13" s="83"/>
      <c r="L13" s="83"/>
      <c r="M13" s="84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5"/>
    </row>
    <row r="14" spans="1:46" x14ac:dyDescent="0.25">
      <c r="A14" s="3"/>
      <c r="B14" s="75" t="str">
        <f>IF(Config!B7&lt;&gt;"",Config!B7,"")</f>
        <v>Employé 4</v>
      </c>
      <c r="C14" s="35">
        <f t="shared" si="4"/>
        <v>0</v>
      </c>
      <c r="D14" s="37">
        <f t="shared" si="5"/>
        <v>0</v>
      </c>
      <c r="E14" s="38">
        <f t="shared" si="6"/>
        <v>0</v>
      </c>
      <c r="F14" s="82"/>
      <c r="G14" s="83"/>
      <c r="H14" s="83"/>
      <c r="I14" s="84"/>
      <c r="J14" s="83"/>
      <c r="K14" s="83"/>
      <c r="L14" s="83"/>
      <c r="M14" s="84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5"/>
    </row>
    <row r="15" spans="1:46" x14ac:dyDescent="0.25">
      <c r="A15" s="3"/>
      <c r="B15" s="75" t="str">
        <f>IF(Config!B8&lt;&gt;"",Config!B8,"")</f>
        <v>Employé 5</v>
      </c>
      <c r="C15" s="35">
        <f t="shared" si="4"/>
        <v>0</v>
      </c>
      <c r="D15" s="37">
        <f t="shared" si="5"/>
        <v>0</v>
      </c>
      <c r="E15" s="38">
        <f t="shared" si="6"/>
        <v>0</v>
      </c>
      <c r="F15" s="82"/>
      <c r="G15" s="83"/>
      <c r="H15" s="83"/>
      <c r="I15" s="84"/>
      <c r="J15" s="83"/>
      <c r="K15" s="83"/>
      <c r="L15" s="83"/>
      <c r="M15" s="84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5"/>
    </row>
    <row r="16" spans="1:46" x14ac:dyDescent="0.25">
      <c r="A16" s="3"/>
      <c r="B16" s="75" t="str">
        <f>IF(Config!B9&lt;&gt;"",Config!B9,"")</f>
        <v>Employé 6</v>
      </c>
      <c r="C16" s="35">
        <f t="shared" si="4"/>
        <v>0</v>
      </c>
      <c r="D16" s="37">
        <f t="shared" si="5"/>
        <v>0</v>
      </c>
      <c r="E16" s="38">
        <f t="shared" si="6"/>
        <v>0</v>
      </c>
      <c r="F16" s="82"/>
      <c r="G16" s="83"/>
      <c r="H16" s="83"/>
      <c r="I16" s="84"/>
      <c r="J16" s="83"/>
      <c r="K16" s="83"/>
      <c r="L16" s="83"/>
      <c r="M16" s="84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5"/>
    </row>
    <row r="17" spans="1:36" x14ac:dyDescent="0.25">
      <c r="A17" s="3"/>
      <c r="B17" s="75" t="str">
        <f>IF(Config!B10&lt;&gt;"",Config!B10,"")</f>
        <v>Employé 7</v>
      </c>
      <c r="C17" s="35">
        <f t="shared" si="4"/>
        <v>0</v>
      </c>
      <c r="D17" s="37">
        <f t="shared" si="5"/>
        <v>0</v>
      </c>
      <c r="E17" s="38">
        <f t="shared" si="6"/>
        <v>0</v>
      </c>
      <c r="F17" s="82"/>
      <c r="G17" s="83"/>
      <c r="H17" s="83"/>
      <c r="I17" s="84"/>
      <c r="J17" s="83"/>
      <c r="K17" s="83"/>
      <c r="L17" s="83"/>
      <c r="M17" s="84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5"/>
    </row>
    <row r="18" spans="1:36" x14ac:dyDescent="0.25">
      <c r="A18" s="3"/>
      <c r="B18" s="75" t="str">
        <f>IF(Config!B11&lt;&gt;"",Config!B11,"")</f>
        <v>Employé 8</v>
      </c>
      <c r="C18" s="35">
        <f t="shared" si="4"/>
        <v>0</v>
      </c>
      <c r="D18" s="37">
        <f t="shared" si="5"/>
        <v>0</v>
      </c>
      <c r="E18" s="38">
        <f t="shared" si="6"/>
        <v>0</v>
      </c>
      <c r="F18" s="82"/>
      <c r="G18" s="83"/>
      <c r="H18" s="83"/>
      <c r="I18" s="84"/>
      <c r="J18" s="83"/>
      <c r="K18" s="83"/>
      <c r="L18" s="83"/>
      <c r="M18" s="84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5"/>
    </row>
    <row r="19" spans="1:36" x14ac:dyDescent="0.25">
      <c r="A19" s="3"/>
      <c r="B19" s="75" t="str">
        <f>IF(Config!B12&lt;&gt;"",Config!B12,"")</f>
        <v>Employé 9</v>
      </c>
      <c r="C19" s="35">
        <f t="shared" si="4"/>
        <v>0</v>
      </c>
      <c r="D19" s="37">
        <f t="shared" si="5"/>
        <v>0</v>
      </c>
      <c r="E19" s="38">
        <f t="shared" si="6"/>
        <v>0</v>
      </c>
      <c r="F19" s="82"/>
      <c r="G19" s="83"/>
      <c r="H19" s="83"/>
      <c r="I19" s="84"/>
      <c r="J19" s="83"/>
      <c r="K19" s="83"/>
      <c r="L19" s="83"/>
      <c r="M19" s="84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5"/>
    </row>
    <row r="20" spans="1:36" x14ac:dyDescent="0.25">
      <c r="A20" s="3"/>
      <c r="B20" s="75" t="str">
        <f>IF(Config!B13&lt;&gt;"",Config!B13,"")</f>
        <v>Employé 10</v>
      </c>
      <c r="C20" s="35">
        <f>IF(B20="","",COUNTIF(F20:AJ20,"MA"))</f>
        <v>0</v>
      </c>
      <c r="D20" s="37">
        <f t="shared" si="5"/>
        <v>0</v>
      </c>
      <c r="E20" s="38">
        <f t="shared" si="6"/>
        <v>0</v>
      </c>
      <c r="F20" s="82"/>
      <c r="G20" s="83"/>
      <c r="H20" s="83"/>
      <c r="I20" s="84"/>
      <c r="J20" s="83"/>
      <c r="K20" s="83"/>
      <c r="L20" s="83"/>
      <c r="M20" s="84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5"/>
    </row>
    <row r="21" spans="1:36" x14ac:dyDescent="0.25">
      <c r="A21" s="3"/>
      <c r="B21" s="75" t="str">
        <f>IF(Config!B14&lt;&gt;"",Config!B14,"")</f>
        <v>Employé 11</v>
      </c>
      <c r="C21" s="35">
        <f t="shared" si="4"/>
        <v>0</v>
      </c>
      <c r="D21" s="37">
        <f t="shared" si="5"/>
        <v>0</v>
      </c>
      <c r="E21" s="38">
        <f t="shared" si="6"/>
        <v>0</v>
      </c>
      <c r="F21" s="82"/>
      <c r="G21" s="83"/>
      <c r="H21" s="83"/>
      <c r="I21" s="84"/>
      <c r="J21" s="83"/>
      <c r="K21" s="83"/>
      <c r="L21" s="83"/>
      <c r="M21" s="84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5"/>
    </row>
    <row r="22" spans="1:36" x14ac:dyDescent="0.25">
      <c r="A22" s="3"/>
      <c r="B22" s="75" t="str">
        <f>IF(Config!B15&lt;&gt;"",Config!B15,"")</f>
        <v>Employé 12</v>
      </c>
      <c r="C22" s="35">
        <f t="shared" si="4"/>
        <v>0</v>
      </c>
      <c r="D22" s="37">
        <f t="shared" si="5"/>
        <v>0</v>
      </c>
      <c r="E22" s="38">
        <f t="shared" si="6"/>
        <v>0</v>
      </c>
      <c r="F22" s="82"/>
      <c r="G22" s="83"/>
      <c r="H22" s="83"/>
      <c r="I22" s="84"/>
      <c r="J22" s="83"/>
      <c r="K22" s="83"/>
      <c r="L22" s="83"/>
      <c r="M22" s="84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5"/>
    </row>
    <row r="23" spans="1:36" x14ac:dyDescent="0.25">
      <c r="A23" s="3"/>
      <c r="B23" s="75" t="str">
        <f>IF(Config!B16&lt;&gt;"",Config!B16,"")</f>
        <v>Employé 13</v>
      </c>
      <c r="C23" s="35">
        <f t="shared" si="4"/>
        <v>0</v>
      </c>
      <c r="D23" s="33">
        <f t="shared" si="5"/>
        <v>0</v>
      </c>
      <c r="E23" s="34">
        <f t="shared" si="6"/>
        <v>0</v>
      </c>
      <c r="F23" s="82"/>
      <c r="G23" s="83"/>
      <c r="H23" s="83"/>
      <c r="I23" s="84"/>
      <c r="J23" s="83"/>
      <c r="K23" s="83"/>
      <c r="L23" s="83"/>
      <c r="M23" s="84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5"/>
    </row>
    <row r="24" spans="1:36" x14ac:dyDescent="0.25">
      <c r="A24" s="3"/>
      <c r="B24" s="75" t="str">
        <f>IF(Config!B17&lt;&gt;"",Config!B17,"")</f>
        <v>Employé 14</v>
      </c>
      <c r="C24" s="35">
        <f t="shared" si="4"/>
        <v>0</v>
      </c>
      <c r="D24" s="37">
        <f t="shared" si="5"/>
        <v>0</v>
      </c>
      <c r="E24" s="38">
        <f t="shared" si="6"/>
        <v>0</v>
      </c>
      <c r="F24" s="82"/>
      <c r="G24" s="83"/>
      <c r="H24" s="83"/>
      <c r="I24" s="84"/>
      <c r="J24" s="83"/>
      <c r="K24" s="83"/>
      <c r="L24" s="83"/>
      <c r="M24" s="84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5"/>
    </row>
    <row r="25" spans="1:36" x14ac:dyDescent="0.25">
      <c r="A25" s="3"/>
      <c r="B25" s="75" t="str">
        <f>IF(Config!B18&lt;&gt;"",Config!B18,"")</f>
        <v>Employé 15</v>
      </c>
      <c r="C25" s="35">
        <f t="shared" si="4"/>
        <v>0</v>
      </c>
      <c r="D25" s="37">
        <f t="shared" si="5"/>
        <v>0</v>
      </c>
      <c r="E25" s="38">
        <f t="shared" si="6"/>
        <v>0</v>
      </c>
      <c r="F25" s="82"/>
      <c r="G25" s="83"/>
      <c r="H25" s="83"/>
      <c r="I25" s="84"/>
      <c r="J25" s="83"/>
      <c r="K25" s="83"/>
      <c r="L25" s="83"/>
      <c r="M25" s="84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5"/>
    </row>
    <row r="26" spans="1:36" x14ac:dyDescent="0.25">
      <c r="A26" s="3"/>
      <c r="B26" s="75" t="str">
        <f>IF(Config!B19&lt;&gt;"",Config!B19,"")</f>
        <v>Employé 16</v>
      </c>
      <c r="C26" s="35">
        <f t="shared" si="4"/>
        <v>0</v>
      </c>
      <c r="D26" s="37">
        <f t="shared" si="5"/>
        <v>0</v>
      </c>
      <c r="E26" s="38">
        <f t="shared" si="6"/>
        <v>0</v>
      </c>
      <c r="F26" s="82"/>
      <c r="G26" s="83"/>
      <c r="H26" s="83"/>
      <c r="I26" s="84"/>
      <c r="J26" s="83"/>
      <c r="K26" s="83"/>
      <c r="L26" s="83"/>
      <c r="M26" s="84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5"/>
    </row>
    <row r="27" spans="1:36" ht="15.75" thickBot="1" x14ac:dyDescent="0.3">
      <c r="A27" s="3"/>
      <c r="B27" s="76" t="str">
        <f>IF(Config!B20&lt;&gt;"",Config!B20,"")</f>
        <v>Employé 17</v>
      </c>
      <c r="C27" s="35">
        <f t="shared" si="4"/>
        <v>0</v>
      </c>
      <c r="D27" s="39">
        <f t="shared" si="5"/>
        <v>0</v>
      </c>
      <c r="E27" s="40">
        <f t="shared" si="6"/>
        <v>0</v>
      </c>
      <c r="F27" s="86"/>
      <c r="G27" s="87"/>
      <c r="H27" s="87"/>
      <c r="I27" s="88"/>
      <c r="J27" s="87"/>
      <c r="K27" s="87"/>
      <c r="L27" s="87"/>
      <c r="M27" s="88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9"/>
    </row>
    <row r="28" spans="1:36" x14ac:dyDescent="0.25">
      <c r="C28" s="36"/>
    </row>
    <row r="29" spans="1:36" x14ac:dyDescent="0.25">
      <c r="F29" s="14" t="s">
        <v>21</v>
      </c>
      <c r="G29" s="127" t="s">
        <v>19</v>
      </c>
      <c r="H29" s="127"/>
      <c r="I29" s="127"/>
      <c r="J29" s="127"/>
      <c r="L29" s="15" t="s">
        <v>20</v>
      </c>
      <c r="M29" s="128" t="s">
        <v>18</v>
      </c>
      <c r="N29" s="128"/>
      <c r="O29" s="128"/>
      <c r="P29" s="128"/>
      <c r="R29" s="13" t="s">
        <v>22</v>
      </c>
      <c r="S29" s="136" t="s">
        <v>17</v>
      </c>
      <c r="T29" s="136"/>
      <c r="U29" s="136"/>
      <c r="V29" s="136"/>
      <c r="X29" s="92"/>
      <c r="Y29" s="133" t="s">
        <v>46</v>
      </c>
      <c r="Z29" s="134"/>
      <c r="AA29" s="134"/>
      <c r="AB29" s="135"/>
    </row>
    <row r="31" spans="1:36" x14ac:dyDescent="0.25">
      <c r="F31" s="19" t="s">
        <v>29</v>
      </c>
      <c r="G31" s="125" t="s">
        <v>30</v>
      </c>
      <c r="H31" s="125"/>
      <c r="I31" s="125"/>
      <c r="J31" s="125"/>
      <c r="L31" s="17" t="s">
        <v>26</v>
      </c>
      <c r="M31" s="138" t="s">
        <v>25</v>
      </c>
      <c r="N31" s="138"/>
      <c r="O31" s="138"/>
      <c r="P31" s="138"/>
      <c r="R31" s="16" t="s">
        <v>23</v>
      </c>
      <c r="S31" s="137" t="s">
        <v>24</v>
      </c>
      <c r="T31" s="137"/>
      <c r="U31" s="137"/>
      <c r="V31" s="137"/>
      <c r="X31" s="93"/>
      <c r="Y31" s="130" t="s">
        <v>45</v>
      </c>
      <c r="Z31" s="131"/>
      <c r="AA31" s="131"/>
      <c r="AB31" s="132"/>
    </row>
    <row r="33" spans="6:16" x14ac:dyDescent="0.25">
      <c r="F33" s="106" t="s">
        <v>48</v>
      </c>
      <c r="G33" s="126" t="s">
        <v>47</v>
      </c>
      <c r="H33" s="126"/>
      <c r="I33" s="126"/>
      <c r="J33" s="126"/>
      <c r="L33" s="18" t="s">
        <v>28</v>
      </c>
      <c r="M33" s="124" t="s">
        <v>27</v>
      </c>
      <c r="N33" s="124"/>
      <c r="O33" s="124"/>
      <c r="P33" s="124"/>
    </row>
  </sheetData>
  <sheetProtection password="CE89" sheet="1" objects="1" scenarios="1" selectLockedCells="1"/>
  <mergeCells count="11">
    <mergeCell ref="G33:J33"/>
    <mergeCell ref="M33:P33"/>
    <mergeCell ref="B4:AJ7"/>
    <mergeCell ref="G29:J29"/>
    <mergeCell ref="M29:P29"/>
    <mergeCell ref="S29:V29"/>
    <mergeCell ref="Y29:AB29"/>
    <mergeCell ref="G31:J31"/>
    <mergeCell ref="M31:P31"/>
    <mergeCell ref="S31:V31"/>
    <mergeCell ref="Y31:AB31"/>
  </mergeCells>
  <conditionalFormatting sqref="F10:AJ10">
    <cfRule type="expression" dxfId="25" priority="13">
      <formula>OR(F$10=1,F$10=7)</formula>
    </cfRule>
  </conditionalFormatting>
  <conditionalFormatting sqref="F11:AJ27">
    <cfRule type="cellIs" dxfId="24" priority="2" operator="equal">
      <formula>"CV"</formula>
    </cfRule>
    <cfRule type="cellIs" dxfId="23" priority="3" operator="equal">
      <formula>"ND"</formula>
    </cfRule>
    <cfRule type="cellIs" dxfId="22" priority="5" operator="equal">
      <formula>"CPA"</formula>
    </cfRule>
    <cfRule type="cellIs" dxfId="21" priority="6" operator="equal">
      <formula>"MA"</formula>
    </cfRule>
    <cfRule type="cellIs" dxfId="20" priority="7" operator="equal">
      <formula>"DR"</formula>
    </cfRule>
    <cfRule type="cellIs" dxfId="19" priority="8" operator="equal">
      <formula>"RC"</formula>
    </cfRule>
    <cfRule type="cellIs" dxfId="18" priority="9" operator="equal">
      <formula>"NC"</formula>
    </cfRule>
    <cfRule type="cellIs" dxfId="17" priority="10" operator="equal">
      <formula>"CP"</formula>
    </cfRule>
    <cfRule type="expression" dxfId="16" priority="11">
      <formula>OR(F$10=1,F$10=7)</formula>
    </cfRule>
    <cfRule type="cellIs" dxfId="15" priority="12" operator="equal">
      <formula>"R"</formula>
    </cfRule>
  </conditionalFormatting>
  <dataValidations count="1">
    <dataValidation type="list" allowBlank="1" showInputMessage="1" showErrorMessage="1" sqref="F11:AJ27">
      <formula1>"CP,ND,RC,NC,DR,MA,CV,CPA,R"</formula1>
    </dataValidation>
  </dataValidations>
  <pageMargins left="0.7" right="0.7" top="0.75" bottom="0.75" header="0.3" footer="0.3"/>
  <pageSetup paperSize="9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3EFA716-761C-4B22-8A66-DDF68CD86E4C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containsText" priority="4" operator="containsText" id="{387F2AB1-F056-4FC4-8190-6A772400B2DE}">
            <xm:f>NOT(ISERROR(SEARCH("0",C11)))</xm:f>
            <xm:f>"0"</xm:f>
            <x14:dxf>
              <font>
                <color theme="0"/>
              </font>
            </x14:dxf>
          </x14:cfRule>
          <xm:sqref>C11:E27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33"/>
  <sheetViews>
    <sheetView showGridLines="0" topLeftCell="A4" workbookViewId="0">
      <selection activeCell="N19" sqref="N19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</cols>
  <sheetData>
    <row r="1" spans="1:46" hidden="1" x14ac:dyDescent="0.25">
      <c r="A1" s="20">
        <f>Config!E17</f>
        <v>43435</v>
      </c>
    </row>
    <row r="2" spans="1:46" ht="15.75" hidden="1" thickBot="1" x14ac:dyDescent="0.3">
      <c r="A2" s="21">
        <f>Config!F17</f>
        <v>43465</v>
      </c>
    </row>
    <row r="3" spans="1:46" ht="73.5" hidden="1" customHeight="1" x14ac:dyDescent="0.25">
      <c r="F3" s="5">
        <f>A1</f>
        <v>43435</v>
      </c>
      <c r="G3" s="5">
        <f>F3+1</f>
        <v>43436</v>
      </c>
      <c r="H3" s="5">
        <f t="shared" ref="H3:AG3" si="0">G3+1</f>
        <v>43437</v>
      </c>
      <c r="I3" s="5">
        <f t="shared" si="0"/>
        <v>43438</v>
      </c>
      <c r="J3" s="5">
        <f t="shared" si="0"/>
        <v>43439</v>
      </c>
      <c r="K3" s="5">
        <f t="shared" si="0"/>
        <v>43440</v>
      </c>
      <c r="L3" s="5">
        <f t="shared" si="0"/>
        <v>43441</v>
      </c>
      <c r="M3" s="5">
        <f t="shared" si="0"/>
        <v>43442</v>
      </c>
      <c r="N3" s="5">
        <f t="shared" si="0"/>
        <v>43443</v>
      </c>
      <c r="O3" s="5">
        <f t="shared" si="0"/>
        <v>43444</v>
      </c>
      <c r="P3" s="5">
        <f t="shared" si="0"/>
        <v>43445</v>
      </c>
      <c r="Q3" s="5">
        <f t="shared" si="0"/>
        <v>43446</v>
      </c>
      <c r="R3" s="5">
        <f t="shared" si="0"/>
        <v>43447</v>
      </c>
      <c r="S3" s="5">
        <f t="shared" si="0"/>
        <v>43448</v>
      </c>
      <c r="T3" s="5">
        <f t="shared" si="0"/>
        <v>43449</v>
      </c>
      <c r="U3" s="5">
        <f t="shared" si="0"/>
        <v>43450</v>
      </c>
      <c r="V3" s="5">
        <f t="shared" si="0"/>
        <v>43451</v>
      </c>
      <c r="W3" s="5">
        <f t="shared" si="0"/>
        <v>43452</v>
      </c>
      <c r="X3" s="5">
        <f t="shared" si="0"/>
        <v>43453</v>
      </c>
      <c r="Y3" s="5">
        <f t="shared" si="0"/>
        <v>43454</v>
      </c>
      <c r="Z3" s="5">
        <f t="shared" si="0"/>
        <v>43455</v>
      </c>
      <c r="AA3" s="5">
        <f t="shared" si="0"/>
        <v>43456</v>
      </c>
      <c r="AB3" s="5">
        <f t="shared" si="0"/>
        <v>43457</v>
      </c>
      <c r="AC3" s="5">
        <f t="shared" si="0"/>
        <v>43458</v>
      </c>
      <c r="AD3" s="5">
        <f t="shared" si="0"/>
        <v>43459</v>
      </c>
      <c r="AE3" s="5">
        <f t="shared" si="0"/>
        <v>43460</v>
      </c>
      <c r="AF3" s="5">
        <f t="shared" si="0"/>
        <v>43461</v>
      </c>
      <c r="AG3" s="5">
        <f t="shared" si="0"/>
        <v>43462</v>
      </c>
      <c r="AH3" s="5">
        <f>IFERROR(IF(AG3+1&gt;A2,"",AG3+1),"")</f>
        <v>43463</v>
      </c>
      <c r="AI3" s="5">
        <f>IFERROR(IF(AH3+1&gt;A2,"",AH3+1),"")</f>
        <v>43464</v>
      </c>
      <c r="AJ3" s="5">
        <f>IFERROR(IF(AI3+1&gt;A2,"",AI3+1),"")</f>
        <v>43465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129" t="str">
        <f>TEXT(A1,"mmmmmmmmmmmmmm")</f>
        <v>décembre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129"/>
      <c r="AH4" s="129"/>
      <c r="AI4" s="129"/>
      <c r="AJ4" s="129"/>
    </row>
    <row r="5" spans="1:46" x14ac:dyDescent="0.25"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129"/>
      <c r="AB5" s="129"/>
      <c r="AC5" s="129"/>
      <c r="AD5" s="129"/>
      <c r="AE5" s="129"/>
      <c r="AF5" s="129"/>
      <c r="AG5" s="129"/>
      <c r="AH5" s="129"/>
      <c r="AI5" s="129"/>
      <c r="AJ5" s="129"/>
    </row>
    <row r="6" spans="1:46" x14ac:dyDescent="0.25">
      <c r="A6" s="4"/>
      <c r="B6" s="129"/>
      <c r="C6" s="129"/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9"/>
      <c r="V6" s="129"/>
      <c r="W6" s="129"/>
      <c r="X6" s="129"/>
      <c r="Y6" s="129"/>
      <c r="Z6" s="129"/>
      <c r="AA6" s="129"/>
      <c r="AB6" s="129"/>
      <c r="AC6" s="129"/>
      <c r="AD6" s="129"/>
      <c r="AE6" s="129"/>
      <c r="AF6" s="129"/>
      <c r="AG6" s="129"/>
      <c r="AH6" s="129"/>
      <c r="AI6" s="129"/>
      <c r="AJ6" s="129"/>
    </row>
    <row r="7" spans="1:46" x14ac:dyDescent="0.25">
      <c r="A7" s="4"/>
      <c r="B7" s="129"/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129"/>
      <c r="AH7" s="129"/>
      <c r="AI7" s="129"/>
      <c r="AJ7" s="129"/>
    </row>
    <row r="8" spans="1:46" ht="15.75" thickBot="1" x14ac:dyDescent="0.3">
      <c r="A8" s="4"/>
      <c r="B8" s="4"/>
      <c r="C8" s="4"/>
      <c r="D8" s="4"/>
      <c r="E8" s="4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</row>
    <row r="9" spans="1:46" ht="15.75" thickBot="1" x14ac:dyDescent="0.3">
      <c r="A9" s="4"/>
      <c r="E9" s="41"/>
      <c r="F9" s="9">
        <f>DAY(F3)</f>
        <v>1</v>
      </c>
      <c r="G9" s="10">
        <f t="shared" ref="G9:AG9" si="1">DAY(G3)</f>
        <v>2</v>
      </c>
      <c r="H9" s="10">
        <f t="shared" si="1"/>
        <v>3</v>
      </c>
      <c r="I9" s="10">
        <f t="shared" si="1"/>
        <v>4</v>
      </c>
      <c r="J9" s="10">
        <f t="shared" si="1"/>
        <v>5</v>
      </c>
      <c r="K9" s="10">
        <f t="shared" si="1"/>
        <v>6</v>
      </c>
      <c r="L9" s="10">
        <f t="shared" si="1"/>
        <v>7</v>
      </c>
      <c r="M9" s="10">
        <f t="shared" si="1"/>
        <v>8</v>
      </c>
      <c r="N9" s="10">
        <f t="shared" si="1"/>
        <v>9</v>
      </c>
      <c r="O9" s="10">
        <f t="shared" si="1"/>
        <v>10</v>
      </c>
      <c r="P9" s="10">
        <f t="shared" si="1"/>
        <v>11</v>
      </c>
      <c r="Q9" s="10">
        <f t="shared" si="1"/>
        <v>12</v>
      </c>
      <c r="R9" s="10">
        <f t="shared" si="1"/>
        <v>13</v>
      </c>
      <c r="S9" s="10">
        <f t="shared" si="1"/>
        <v>14</v>
      </c>
      <c r="T9" s="10">
        <f t="shared" si="1"/>
        <v>15</v>
      </c>
      <c r="U9" s="10">
        <f t="shared" si="1"/>
        <v>16</v>
      </c>
      <c r="V9" s="10">
        <f t="shared" si="1"/>
        <v>17</v>
      </c>
      <c r="W9" s="10">
        <f t="shared" si="1"/>
        <v>18</v>
      </c>
      <c r="X9" s="10">
        <f t="shared" si="1"/>
        <v>19</v>
      </c>
      <c r="Y9" s="10">
        <f t="shared" si="1"/>
        <v>20</v>
      </c>
      <c r="Z9" s="10">
        <f t="shared" si="1"/>
        <v>21</v>
      </c>
      <c r="AA9" s="10">
        <f t="shared" si="1"/>
        <v>22</v>
      </c>
      <c r="AB9" s="10">
        <f t="shared" si="1"/>
        <v>23</v>
      </c>
      <c r="AC9" s="10">
        <f t="shared" si="1"/>
        <v>24</v>
      </c>
      <c r="AD9" s="10">
        <f t="shared" si="1"/>
        <v>25</v>
      </c>
      <c r="AE9" s="10">
        <f t="shared" si="1"/>
        <v>26</v>
      </c>
      <c r="AF9" s="10">
        <f t="shared" si="1"/>
        <v>27</v>
      </c>
      <c r="AG9" s="10">
        <f t="shared" si="1"/>
        <v>28</v>
      </c>
      <c r="AH9" s="10">
        <f>IFERROR(DAY(AH3),"")</f>
        <v>29</v>
      </c>
      <c r="AI9" s="10">
        <f t="shared" ref="AI9:AJ9" si="2">IFERROR(DAY(AI3),"")</f>
        <v>30</v>
      </c>
      <c r="AJ9" s="6">
        <f t="shared" si="2"/>
        <v>31</v>
      </c>
    </row>
    <row r="10" spans="1:46" ht="15.75" thickBot="1" x14ac:dyDescent="0.3">
      <c r="A10" s="3"/>
      <c r="B10" s="77" t="s">
        <v>0</v>
      </c>
      <c r="C10" s="102" t="s">
        <v>17</v>
      </c>
      <c r="D10" s="103" t="s">
        <v>19</v>
      </c>
      <c r="E10" s="104" t="s">
        <v>20</v>
      </c>
      <c r="F10" s="11">
        <f>IFERROR(WEEKDAY(F3),"")</f>
        <v>7</v>
      </c>
      <c r="G10" s="12">
        <f t="shared" ref="G10:AJ10" si="3">IFERROR(WEEKDAY(G3),"")</f>
        <v>1</v>
      </c>
      <c r="H10" s="12">
        <f t="shared" si="3"/>
        <v>2</v>
      </c>
      <c r="I10" s="12">
        <f t="shared" si="3"/>
        <v>3</v>
      </c>
      <c r="J10" s="12">
        <f t="shared" si="3"/>
        <v>4</v>
      </c>
      <c r="K10" s="12">
        <f t="shared" si="3"/>
        <v>5</v>
      </c>
      <c r="L10" s="12">
        <f t="shared" si="3"/>
        <v>6</v>
      </c>
      <c r="M10" s="12">
        <f t="shared" si="3"/>
        <v>7</v>
      </c>
      <c r="N10" s="12">
        <f t="shared" si="3"/>
        <v>1</v>
      </c>
      <c r="O10" s="12">
        <f t="shared" si="3"/>
        <v>2</v>
      </c>
      <c r="P10" s="12">
        <f t="shared" si="3"/>
        <v>3</v>
      </c>
      <c r="Q10" s="12">
        <f t="shared" si="3"/>
        <v>4</v>
      </c>
      <c r="R10" s="12">
        <f t="shared" si="3"/>
        <v>5</v>
      </c>
      <c r="S10" s="12">
        <f t="shared" si="3"/>
        <v>6</v>
      </c>
      <c r="T10" s="12">
        <f t="shared" si="3"/>
        <v>7</v>
      </c>
      <c r="U10" s="12">
        <f t="shared" si="3"/>
        <v>1</v>
      </c>
      <c r="V10" s="12">
        <f t="shared" si="3"/>
        <v>2</v>
      </c>
      <c r="W10" s="8">
        <f t="shared" si="3"/>
        <v>3</v>
      </c>
      <c r="X10" s="12">
        <f t="shared" si="3"/>
        <v>4</v>
      </c>
      <c r="Y10" s="12">
        <f t="shared" si="3"/>
        <v>5</v>
      </c>
      <c r="Z10" s="12">
        <f t="shared" si="3"/>
        <v>6</v>
      </c>
      <c r="AA10" s="12">
        <f t="shared" si="3"/>
        <v>7</v>
      </c>
      <c r="AB10" s="12">
        <f t="shared" si="3"/>
        <v>1</v>
      </c>
      <c r="AC10" s="12">
        <f t="shared" si="3"/>
        <v>2</v>
      </c>
      <c r="AD10" s="12">
        <f t="shared" si="3"/>
        <v>3</v>
      </c>
      <c r="AE10" s="12">
        <f t="shared" si="3"/>
        <v>4</v>
      </c>
      <c r="AF10" s="12">
        <f t="shared" si="3"/>
        <v>5</v>
      </c>
      <c r="AG10" s="12">
        <f t="shared" si="3"/>
        <v>6</v>
      </c>
      <c r="AH10" s="12">
        <f t="shared" si="3"/>
        <v>7</v>
      </c>
      <c r="AI10" s="12">
        <f t="shared" si="3"/>
        <v>1</v>
      </c>
      <c r="AJ10" s="8">
        <f t="shared" si="3"/>
        <v>2</v>
      </c>
      <c r="AK10" s="43"/>
    </row>
    <row r="11" spans="1:46" x14ac:dyDescent="0.25">
      <c r="A11" s="3"/>
      <c r="B11" s="74" t="str">
        <f>IF(Config!B4&lt;&gt;"",Config!B4,"")</f>
        <v>Employé 1</v>
      </c>
      <c r="C11" s="35">
        <f t="shared" ref="C11:C27" si="4">IF(B11="","",COUNTIF(F11:AJ11,"MA"))</f>
        <v>0</v>
      </c>
      <c r="D11" s="31">
        <f>IF(B11="","",COUNTIF(F11:AJ11,"CP"))</f>
        <v>0</v>
      </c>
      <c r="E11" s="32">
        <f>IF(B11="","",COUNTIF(F11:AJ11,"RC"))</f>
        <v>0</v>
      </c>
      <c r="F11" s="78"/>
      <c r="G11" s="79"/>
      <c r="H11" s="79"/>
      <c r="I11" s="80"/>
      <c r="J11" s="79"/>
      <c r="K11" s="79"/>
      <c r="L11" s="79"/>
      <c r="M11" s="80"/>
      <c r="N11" s="79"/>
      <c r="O11" s="79"/>
      <c r="P11" s="79"/>
      <c r="Q11" s="79"/>
      <c r="R11" s="79"/>
      <c r="S11" s="79"/>
      <c r="T11" s="79"/>
      <c r="U11" s="79"/>
      <c r="V11" s="79"/>
      <c r="W11" s="79"/>
      <c r="X11" s="79"/>
      <c r="Y11" s="79"/>
      <c r="Z11" s="79"/>
      <c r="AA11" s="79"/>
      <c r="AB11" s="79"/>
      <c r="AC11" s="79"/>
      <c r="AD11" s="79"/>
      <c r="AE11" s="79"/>
      <c r="AF11" s="79"/>
      <c r="AG11" s="79"/>
      <c r="AH11" s="79"/>
      <c r="AI11" s="79"/>
      <c r="AJ11" s="81"/>
    </row>
    <row r="12" spans="1:46" x14ac:dyDescent="0.25">
      <c r="A12" s="3"/>
      <c r="B12" s="75" t="str">
        <f>IF(Config!B5&lt;&gt;"",Config!B5,"")</f>
        <v>Employé 2</v>
      </c>
      <c r="C12" s="35">
        <f t="shared" si="4"/>
        <v>0</v>
      </c>
      <c r="D12" s="37">
        <f t="shared" ref="D12:D27" si="5">IF(B12="","",COUNTIF(F12:AJ12,"CP"))</f>
        <v>0</v>
      </c>
      <c r="E12" s="38">
        <f t="shared" ref="E12:E27" si="6">IF(B12="","",COUNTIF(F12:AJ12,"RC"))</f>
        <v>0</v>
      </c>
      <c r="F12" s="82"/>
      <c r="G12" s="83"/>
      <c r="H12" s="83"/>
      <c r="I12" s="84"/>
      <c r="J12" s="83"/>
      <c r="K12" s="83"/>
      <c r="L12" s="83"/>
      <c r="M12" s="84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  <c r="AE12" s="83"/>
      <c r="AF12" s="83"/>
      <c r="AG12" s="83"/>
      <c r="AH12" s="83"/>
      <c r="AI12" s="83"/>
      <c r="AJ12" s="85"/>
    </row>
    <row r="13" spans="1:46" x14ac:dyDescent="0.25">
      <c r="A13" s="3"/>
      <c r="B13" s="75" t="str">
        <f>IF(Config!B6&lt;&gt;"",Config!B6,"")</f>
        <v>Employé 3</v>
      </c>
      <c r="C13" s="35">
        <f t="shared" si="4"/>
        <v>0</v>
      </c>
      <c r="D13" s="37">
        <f t="shared" si="5"/>
        <v>0</v>
      </c>
      <c r="E13" s="38">
        <f t="shared" si="6"/>
        <v>0</v>
      </c>
      <c r="F13" s="82"/>
      <c r="G13" s="83"/>
      <c r="H13" s="83"/>
      <c r="I13" s="84"/>
      <c r="J13" s="83"/>
      <c r="K13" s="83"/>
      <c r="L13" s="83"/>
      <c r="M13" s="84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5"/>
    </row>
    <row r="14" spans="1:46" x14ac:dyDescent="0.25">
      <c r="A14" s="3"/>
      <c r="B14" s="75" t="str">
        <f>IF(Config!B7&lt;&gt;"",Config!B7,"")</f>
        <v>Employé 4</v>
      </c>
      <c r="C14" s="35">
        <f t="shared" si="4"/>
        <v>0</v>
      </c>
      <c r="D14" s="37">
        <f t="shared" si="5"/>
        <v>0</v>
      </c>
      <c r="E14" s="38">
        <f t="shared" si="6"/>
        <v>0</v>
      </c>
      <c r="F14" s="82"/>
      <c r="G14" s="83"/>
      <c r="H14" s="83"/>
      <c r="I14" s="84"/>
      <c r="J14" s="83"/>
      <c r="K14" s="83"/>
      <c r="L14" s="83"/>
      <c r="M14" s="84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5"/>
    </row>
    <row r="15" spans="1:46" x14ac:dyDescent="0.25">
      <c r="A15" s="3"/>
      <c r="B15" s="75" t="str">
        <f>IF(Config!B8&lt;&gt;"",Config!B8,"")</f>
        <v>Employé 5</v>
      </c>
      <c r="C15" s="35">
        <f t="shared" si="4"/>
        <v>0</v>
      </c>
      <c r="D15" s="37">
        <f t="shared" si="5"/>
        <v>0</v>
      </c>
      <c r="E15" s="38">
        <f t="shared" si="6"/>
        <v>0</v>
      </c>
      <c r="F15" s="82"/>
      <c r="G15" s="83"/>
      <c r="H15" s="83"/>
      <c r="I15" s="84"/>
      <c r="J15" s="83"/>
      <c r="K15" s="83"/>
      <c r="L15" s="83"/>
      <c r="M15" s="84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5"/>
    </row>
    <row r="16" spans="1:46" x14ac:dyDescent="0.25">
      <c r="A16" s="3"/>
      <c r="B16" s="75" t="str">
        <f>IF(Config!B9&lt;&gt;"",Config!B9,"")</f>
        <v>Employé 6</v>
      </c>
      <c r="C16" s="35">
        <f t="shared" si="4"/>
        <v>0</v>
      </c>
      <c r="D16" s="37">
        <f t="shared" si="5"/>
        <v>0</v>
      </c>
      <c r="E16" s="38">
        <f t="shared" si="6"/>
        <v>0</v>
      </c>
      <c r="F16" s="82"/>
      <c r="G16" s="83"/>
      <c r="H16" s="83"/>
      <c r="I16" s="84"/>
      <c r="J16" s="83"/>
      <c r="K16" s="83"/>
      <c r="L16" s="83"/>
      <c r="M16" s="84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  <c r="AE16" s="83"/>
      <c r="AF16" s="83"/>
      <c r="AG16" s="83"/>
      <c r="AH16" s="83"/>
      <c r="AI16" s="83"/>
      <c r="AJ16" s="85"/>
    </row>
    <row r="17" spans="1:36" x14ac:dyDescent="0.25">
      <c r="A17" s="3"/>
      <c r="B17" s="75" t="str">
        <f>IF(Config!B10&lt;&gt;"",Config!B10,"")</f>
        <v>Employé 7</v>
      </c>
      <c r="C17" s="35">
        <f t="shared" si="4"/>
        <v>0</v>
      </c>
      <c r="D17" s="37">
        <f t="shared" si="5"/>
        <v>0</v>
      </c>
      <c r="E17" s="38">
        <f t="shared" si="6"/>
        <v>0</v>
      </c>
      <c r="F17" s="82"/>
      <c r="G17" s="83"/>
      <c r="H17" s="83"/>
      <c r="I17" s="84"/>
      <c r="J17" s="83"/>
      <c r="K17" s="83"/>
      <c r="L17" s="83"/>
      <c r="M17" s="84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5"/>
    </row>
    <row r="18" spans="1:36" x14ac:dyDescent="0.25">
      <c r="A18" s="3"/>
      <c r="B18" s="75" t="str">
        <f>IF(Config!B11&lt;&gt;"",Config!B11,"")</f>
        <v>Employé 8</v>
      </c>
      <c r="C18" s="35">
        <f t="shared" si="4"/>
        <v>0</v>
      </c>
      <c r="D18" s="37">
        <f t="shared" si="5"/>
        <v>0</v>
      </c>
      <c r="E18" s="38">
        <f t="shared" si="6"/>
        <v>0</v>
      </c>
      <c r="F18" s="82"/>
      <c r="G18" s="83"/>
      <c r="H18" s="83"/>
      <c r="I18" s="84"/>
      <c r="J18" s="83"/>
      <c r="K18" s="83"/>
      <c r="L18" s="83"/>
      <c r="M18" s="84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  <c r="AE18" s="83"/>
      <c r="AF18" s="83"/>
      <c r="AG18" s="83"/>
      <c r="AH18" s="83"/>
      <c r="AI18" s="83"/>
      <c r="AJ18" s="85"/>
    </row>
    <row r="19" spans="1:36" x14ac:dyDescent="0.25">
      <c r="A19" s="3"/>
      <c r="B19" s="75" t="str">
        <f>IF(Config!B12&lt;&gt;"",Config!B12,"")</f>
        <v>Employé 9</v>
      </c>
      <c r="C19" s="35">
        <f t="shared" si="4"/>
        <v>0</v>
      </c>
      <c r="D19" s="37">
        <f t="shared" si="5"/>
        <v>0</v>
      </c>
      <c r="E19" s="38">
        <f t="shared" si="6"/>
        <v>0</v>
      </c>
      <c r="F19" s="82"/>
      <c r="G19" s="83"/>
      <c r="H19" s="83"/>
      <c r="I19" s="84"/>
      <c r="J19" s="83"/>
      <c r="K19" s="83"/>
      <c r="L19" s="83"/>
      <c r="M19" s="84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  <c r="AE19" s="83"/>
      <c r="AF19" s="83"/>
      <c r="AG19" s="83"/>
      <c r="AH19" s="83"/>
      <c r="AI19" s="83"/>
      <c r="AJ19" s="85"/>
    </row>
    <row r="20" spans="1:36" x14ac:dyDescent="0.25">
      <c r="A20" s="3"/>
      <c r="B20" s="75" t="str">
        <f>IF(Config!B13&lt;&gt;"",Config!B13,"")</f>
        <v>Employé 10</v>
      </c>
      <c r="C20" s="35">
        <f>IF(B20="","",COUNTIF(F20:AJ20,"MA"))</f>
        <v>0</v>
      </c>
      <c r="D20" s="37">
        <f t="shared" si="5"/>
        <v>0</v>
      </c>
      <c r="E20" s="38">
        <f t="shared" si="6"/>
        <v>0</v>
      </c>
      <c r="F20" s="82"/>
      <c r="G20" s="83"/>
      <c r="H20" s="83"/>
      <c r="I20" s="84"/>
      <c r="J20" s="83"/>
      <c r="K20" s="83"/>
      <c r="L20" s="83"/>
      <c r="M20" s="84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  <c r="AE20" s="83"/>
      <c r="AF20" s="83"/>
      <c r="AG20" s="83"/>
      <c r="AH20" s="83"/>
      <c r="AI20" s="83"/>
      <c r="AJ20" s="85"/>
    </row>
    <row r="21" spans="1:36" x14ac:dyDescent="0.25">
      <c r="A21" s="3"/>
      <c r="B21" s="75" t="str">
        <f>IF(Config!B14&lt;&gt;"",Config!B14,"")</f>
        <v>Employé 11</v>
      </c>
      <c r="C21" s="35">
        <f t="shared" si="4"/>
        <v>0</v>
      </c>
      <c r="D21" s="37">
        <f t="shared" si="5"/>
        <v>0</v>
      </c>
      <c r="E21" s="38">
        <f t="shared" si="6"/>
        <v>0</v>
      </c>
      <c r="F21" s="82"/>
      <c r="G21" s="83"/>
      <c r="H21" s="83"/>
      <c r="I21" s="84"/>
      <c r="J21" s="83"/>
      <c r="K21" s="83"/>
      <c r="L21" s="83"/>
      <c r="M21" s="84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  <c r="AI21" s="83"/>
      <c r="AJ21" s="85"/>
    </row>
    <row r="22" spans="1:36" x14ac:dyDescent="0.25">
      <c r="A22" s="3"/>
      <c r="B22" s="75" t="str">
        <f>IF(Config!B15&lt;&gt;"",Config!B15,"")</f>
        <v>Employé 12</v>
      </c>
      <c r="C22" s="35">
        <f t="shared" si="4"/>
        <v>0</v>
      </c>
      <c r="D22" s="37">
        <f t="shared" si="5"/>
        <v>0</v>
      </c>
      <c r="E22" s="38">
        <f t="shared" si="6"/>
        <v>0</v>
      </c>
      <c r="F22" s="82"/>
      <c r="G22" s="83"/>
      <c r="H22" s="83"/>
      <c r="I22" s="84"/>
      <c r="J22" s="83"/>
      <c r="K22" s="83"/>
      <c r="L22" s="83"/>
      <c r="M22" s="84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5"/>
    </row>
    <row r="23" spans="1:36" x14ac:dyDescent="0.25">
      <c r="A23" s="3"/>
      <c r="B23" s="75" t="str">
        <f>IF(Config!B16&lt;&gt;"",Config!B16,"")</f>
        <v>Employé 13</v>
      </c>
      <c r="C23" s="35">
        <f t="shared" si="4"/>
        <v>0</v>
      </c>
      <c r="D23" s="33">
        <f t="shared" si="5"/>
        <v>0</v>
      </c>
      <c r="E23" s="34">
        <f t="shared" si="6"/>
        <v>0</v>
      </c>
      <c r="F23" s="82"/>
      <c r="G23" s="83"/>
      <c r="H23" s="83"/>
      <c r="I23" s="84"/>
      <c r="J23" s="83"/>
      <c r="K23" s="83"/>
      <c r="L23" s="83"/>
      <c r="M23" s="84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  <c r="AE23" s="83"/>
      <c r="AF23" s="83"/>
      <c r="AG23" s="83"/>
      <c r="AH23" s="83"/>
      <c r="AI23" s="83"/>
      <c r="AJ23" s="85"/>
    </row>
    <row r="24" spans="1:36" x14ac:dyDescent="0.25">
      <c r="A24" s="3"/>
      <c r="B24" s="75" t="str">
        <f>IF(Config!B17&lt;&gt;"",Config!B17,"")</f>
        <v>Employé 14</v>
      </c>
      <c r="C24" s="35">
        <f t="shared" si="4"/>
        <v>0</v>
      </c>
      <c r="D24" s="37">
        <f t="shared" si="5"/>
        <v>0</v>
      </c>
      <c r="E24" s="38">
        <f t="shared" si="6"/>
        <v>0</v>
      </c>
      <c r="F24" s="82"/>
      <c r="G24" s="83"/>
      <c r="H24" s="83"/>
      <c r="I24" s="84"/>
      <c r="J24" s="83"/>
      <c r="K24" s="83"/>
      <c r="L24" s="83"/>
      <c r="M24" s="84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5"/>
    </row>
    <row r="25" spans="1:36" x14ac:dyDescent="0.25">
      <c r="A25" s="3"/>
      <c r="B25" s="75" t="str">
        <f>IF(Config!B18&lt;&gt;"",Config!B18,"")</f>
        <v>Employé 15</v>
      </c>
      <c r="C25" s="35">
        <f t="shared" si="4"/>
        <v>0</v>
      </c>
      <c r="D25" s="37">
        <f t="shared" si="5"/>
        <v>0</v>
      </c>
      <c r="E25" s="38">
        <f t="shared" si="6"/>
        <v>0</v>
      </c>
      <c r="F25" s="82"/>
      <c r="G25" s="83"/>
      <c r="H25" s="83"/>
      <c r="I25" s="84"/>
      <c r="J25" s="83"/>
      <c r="K25" s="83"/>
      <c r="L25" s="83"/>
      <c r="M25" s="84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  <c r="AE25" s="83"/>
      <c r="AF25" s="83"/>
      <c r="AG25" s="83"/>
      <c r="AH25" s="83"/>
      <c r="AI25" s="83"/>
      <c r="AJ25" s="85"/>
    </row>
    <row r="26" spans="1:36" x14ac:dyDescent="0.25">
      <c r="A26" s="3"/>
      <c r="B26" s="75" t="str">
        <f>IF(Config!B19&lt;&gt;"",Config!B19,"")</f>
        <v>Employé 16</v>
      </c>
      <c r="C26" s="35">
        <f t="shared" si="4"/>
        <v>0</v>
      </c>
      <c r="D26" s="37">
        <f t="shared" si="5"/>
        <v>0</v>
      </c>
      <c r="E26" s="38">
        <f t="shared" si="6"/>
        <v>0</v>
      </c>
      <c r="F26" s="82"/>
      <c r="G26" s="83"/>
      <c r="H26" s="83"/>
      <c r="I26" s="84"/>
      <c r="J26" s="83"/>
      <c r="K26" s="83"/>
      <c r="L26" s="83"/>
      <c r="M26" s="84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3"/>
      <c r="AH26" s="83"/>
      <c r="AI26" s="83"/>
      <c r="AJ26" s="85"/>
    </row>
    <row r="27" spans="1:36" ht="15.75" thickBot="1" x14ac:dyDescent="0.3">
      <c r="A27" s="3"/>
      <c r="B27" s="76" t="str">
        <f>IF(Config!B20&lt;&gt;"",Config!B20,"")</f>
        <v>Employé 17</v>
      </c>
      <c r="C27" s="35">
        <f t="shared" si="4"/>
        <v>0</v>
      </c>
      <c r="D27" s="39">
        <f t="shared" si="5"/>
        <v>0</v>
      </c>
      <c r="E27" s="40">
        <f t="shared" si="6"/>
        <v>0</v>
      </c>
      <c r="F27" s="86"/>
      <c r="G27" s="87"/>
      <c r="H27" s="87"/>
      <c r="I27" s="88"/>
      <c r="J27" s="87"/>
      <c r="K27" s="87"/>
      <c r="L27" s="87"/>
      <c r="M27" s="88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7"/>
      <c r="AJ27" s="89"/>
    </row>
    <row r="28" spans="1:36" x14ac:dyDescent="0.25">
      <c r="C28" s="36"/>
    </row>
    <row r="29" spans="1:36" x14ac:dyDescent="0.25">
      <c r="F29" s="14" t="s">
        <v>21</v>
      </c>
      <c r="G29" s="127" t="s">
        <v>19</v>
      </c>
      <c r="H29" s="127"/>
      <c r="I29" s="127"/>
      <c r="J29" s="127"/>
      <c r="L29" s="15" t="s">
        <v>20</v>
      </c>
      <c r="M29" s="128" t="s">
        <v>18</v>
      </c>
      <c r="N29" s="128"/>
      <c r="O29" s="128"/>
      <c r="P29" s="128"/>
      <c r="R29" s="13" t="s">
        <v>22</v>
      </c>
      <c r="S29" s="136" t="s">
        <v>17</v>
      </c>
      <c r="T29" s="136"/>
      <c r="U29" s="136"/>
      <c r="V29" s="136"/>
      <c r="X29" s="92"/>
      <c r="Y29" s="133" t="s">
        <v>46</v>
      </c>
      <c r="Z29" s="134"/>
      <c r="AA29" s="134"/>
      <c r="AB29" s="135"/>
    </row>
    <row r="31" spans="1:36" x14ac:dyDescent="0.25">
      <c r="F31" s="19" t="s">
        <v>29</v>
      </c>
      <c r="G31" s="125" t="s">
        <v>30</v>
      </c>
      <c r="H31" s="125"/>
      <c r="I31" s="125"/>
      <c r="J31" s="125"/>
      <c r="L31" s="17" t="s">
        <v>26</v>
      </c>
      <c r="M31" s="138" t="s">
        <v>25</v>
      </c>
      <c r="N31" s="138"/>
      <c r="O31" s="138"/>
      <c r="P31" s="138"/>
      <c r="R31" s="16" t="s">
        <v>23</v>
      </c>
      <c r="S31" s="137" t="s">
        <v>24</v>
      </c>
      <c r="T31" s="137"/>
      <c r="U31" s="137"/>
      <c r="V31" s="137"/>
      <c r="X31" s="93"/>
      <c r="Y31" s="130" t="s">
        <v>45</v>
      </c>
      <c r="Z31" s="131"/>
      <c r="AA31" s="131"/>
      <c r="AB31" s="132"/>
    </row>
    <row r="33" spans="6:16" x14ac:dyDescent="0.25">
      <c r="F33" s="106" t="s">
        <v>48</v>
      </c>
      <c r="G33" s="126" t="s">
        <v>47</v>
      </c>
      <c r="H33" s="126"/>
      <c r="I33" s="126"/>
      <c r="J33" s="126"/>
      <c r="L33" s="18" t="s">
        <v>28</v>
      </c>
      <c r="M33" s="124" t="s">
        <v>27</v>
      </c>
      <c r="N33" s="124"/>
      <c r="O33" s="124"/>
      <c r="P33" s="124"/>
    </row>
  </sheetData>
  <sheetProtection password="CE89" sheet="1" objects="1" scenarios="1" selectLockedCells="1"/>
  <mergeCells count="11">
    <mergeCell ref="G33:J33"/>
    <mergeCell ref="M33:P33"/>
    <mergeCell ref="B4:AJ7"/>
    <mergeCell ref="G29:J29"/>
    <mergeCell ref="M29:P29"/>
    <mergeCell ref="S29:V29"/>
    <mergeCell ref="Y29:AB29"/>
    <mergeCell ref="G31:J31"/>
    <mergeCell ref="M31:P31"/>
    <mergeCell ref="S31:V31"/>
    <mergeCell ref="Y31:AB31"/>
  </mergeCells>
  <conditionalFormatting sqref="F10:AJ10">
    <cfRule type="expression" dxfId="12" priority="13">
      <formula>OR(F$10=1,F$10=7)</formula>
    </cfRule>
  </conditionalFormatting>
  <conditionalFormatting sqref="F11:AJ27">
    <cfRule type="cellIs" dxfId="11" priority="2" operator="equal">
      <formula>"CV"</formula>
    </cfRule>
    <cfRule type="cellIs" dxfId="10" priority="3" operator="equal">
      <formula>"ND"</formula>
    </cfRule>
    <cfRule type="cellIs" dxfId="9" priority="5" operator="equal">
      <formula>"CPA"</formula>
    </cfRule>
    <cfRule type="cellIs" dxfId="8" priority="6" operator="equal">
      <formula>"MA"</formula>
    </cfRule>
    <cfRule type="cellIs" dxfId="7" priority="7" operator="equal">
      <formula>"DR"</formula>
    </cfRule>
    <cfRule type="cellIs" dxfId="6" priority="8" operator="equal">
      <formula>"RC"</formula>
    </cfRule>
    <cfRule type="cellIs" dxfId="5" priority="9" operator="equal">
      <formula>"NC"</formula>
    </cfRule>
    <cfRule type="cellIs" dxfId="4" priority="10" operator="equal">
      <formula>"CP"</formula>
    </cfRule>
    <cfRule type="expression" dxfId="3" priority="11">
      <formula>OR(F$10=1,F$10=7)</formula>
    </cfRule>
    <cfRule type="cellIs" dxfId="2" priority="12" operator="equal">
      <formula>"R"</formula>
    </cfRule>
  </conditionalFormatting>
  <dataValidations count="1">
    <dataValidation type="list" allowBlank="1" showInputMessage="1" showErrorMessage="1" sqref="F11:AJ27">
      <formula1>"CP,ND,RC,NC,DR,MA,CV,CPA,R"</formula1>
    </dataValidation>
  </dataValidations>
  <pageMargins left="0.7" right="0.7" top="0.75" bottom="0.75" header="0.3" footer="0.3"/>
  <pageSetup paperSize="9" scale="7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3ED4029E-F95C-4727-B36F-75E0F16A2CDE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  <x14:conditionalFormatting xmlns:xm="http://schemas.microsoft.com/office/excel/2006/main">
          <x14:cfRule type="containsText" priority="4" operator="containsText" id="{B91FC571-8D6A-4193-A1E6-F45613EBCC85}">
            <xm:f>NOT(ISERROR(SEARCH("0",C11)))</xm:f>
            <xm:f>"0"</xm:f>
            <x14:dxf>
              <font>
                <color theme="0"/>
              </font>
            </x14:dxf>
          </x14:cfRule>
          <xm:sqref>C11:E27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Config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</vt:vector>
  </TitlesOfParts>
  <Company>Huntsman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Despres</dc:creator>
  <cp:lastModifiedBy>Loic Despres</cp:lastModifiedBy>
  <cp:lastPrinted>2018-09-02T06:48:14Z</cp:lastPrinted>
  <dcterms:created xsi:type="dcterms:W3CDTF">2018-09-02T04:43:50Z</dcterms:created>
  <dcterms:modified xsi:type="dcterms:W3CDTF">2018-09-03T17:34:37Z</dcterms:modified>
</cp:coreProperties>
</file>