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95" windowWidth="18915" windowHeight="11250" tabRatio="973"/>
  </bookViews>
  <sheets>
    <sheet name="Config" sheetId="1" r:id="rId1"/>
    <sheet name="Juin 2018" sheetId="2" r:id="rId2"/>
  </sheets>
  <calcPr calcId="145621"/>
</workbook>
</file>

<file path=xl/calcChain.xml><?xml version="1.0" encoding="utf-8"?>
<calcChain xmlns="http://schemas.openxmlformats.org/spreadsheetml/2006/main">
  <c r="L4" i="1" l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O5" i="1" l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4" i="1"/>
  <c r="B14" i="2" l="1"/>
  <c r="D14" i="2" s="1"/>
  <c r="I7" i="1" l="1"/>
  <c r="C14" i="2"/>
  <c r="H7" i="1" s="1"/>
  <c r="E14" i="2"/>
  <c r="J7" i="1" s="1"/>
  <c r="B11" i="2"/>
  <c r="B26" i="2"/>
  <c r="B27" i="2"/>
  <c r="B23" i="2"/>
  <c r="B24" i="2"/>
  <c r="B25" i="2"/>
  <c r="B22" i="2"/>
  <c r="B19" i="2"/>
  <c r="B20" i="2"/>
  <c r="B21" i="2"/>
  <c r="B17" i="2"/>
  <c r="B18" i="2"/>
  <c r="B12" i="2"/>
  <c r="B13" i="2"/>
  <c r="B15" i="2"/>
  <c r="B16" i="2"/>
  <c r="A1" i="2"/>
  <c r="B4" i="2" s="1"/>
  <c r="E7" i="1"/>
  <c r="F6" i="1"/>
  <c r="A2" i="2" s="1"/>
  <c r="F7" i="1" l="1"/>
  <c r="F3" i="2"/>
  <c r="G3" i="2" s="1"/>
  <c r="H3" i="2" s="1"/>
  <c r="I3" i="2" s="1"/>
  <c r="J3" i="2" s="1"/>
  <c r="K3" i="2" s="1"/>
  <c r="L3" i="2" s="1"/>
  <c r="M3" i="2" s="1"/>
  <c r="N3" i="2" s="1"/>
  <c r="O3" i="2" s="1"/>
  <c r="P3" i="2" s="1"/>
  <c r="Q3" i="2" s="1"/>
  <c r="R3" i="2" s="1"/>
  <c r="S3" i="2" s="1"/>
  <c r="T3" i="2" s="1"/>
  <c r="U3" i="2" s="1"/>
  <c r="V3" i="2" s="1"/>
  <c r="W3" i="2" s="1"/>
  <c r="X3" i="2" s="1"/>
  <c r="Y3" i="2" s="1"/>
  <c r="Z3" i="2" s="1"/>
  <c r="AA3" i="2" s="1"/>
  <c r="AB3" i="2" s="1"/>
  <c r="AC3" i="2" s="1"/>
  <c r="AD3" i="2" s="1"/>
  <c r="AE3" i="2" s="1"/>
  <c r="AF3" i="2" s="1"/>
  <c r="AG3" i="2" s="1"/>
  <c r="AH3" i="2" s="1"/>
  <c r="D16" i="2"/>
  <c r="I9" i="1" s="1"/>
  <c r="E16" i="2"/>
  <c r="J9" i="1" s="1"/>
  <c r="C16" i="2"/>
  <c r="H9" i="1" s="1"/>
  <c r="D18" i="2"/>
  <c r="I11" i="1" s="1"/>
  <c r="E18" i="2"/>
  <c r="J11" i="1" s="1"/>
  <c r="C18" i="2"/>
  <c r="H11" i="1" s="1"/>
  <c r="E19" i="2"/>
  <c r="J12" i="1" s="1"/>
  <c r="C19" i="2"/>
  <c r="H12" i="1" s="1"/>
  <c r="D19" i="2"/>
  <c r="I12" i="1" s="1"/>
  <c r="E25" i="2"/>
  <c r="J18" i="1" s="1"/>
  <c r="D25" i="2"/>
  <c r="I18" i="1" s="1"/>
  <c r="C25" i="2"/>
  <c r="H18" i="1" s="1"/>
  <c r="E23" i="2"/>
  <c r="J16" i="1" s="1"/>
  <c r="D23" i="2"/>
  <c r="I16" i="1" s="1"/>
  <c r="C23" i="2"/>
  <c r="H16" i="1" s="1"/>
  <c r="D26" i="2"/>
  <c r="I19" i="1" s="1"/>
  <c r="C26" i="2"/>
  <c r="H19" i="1" s="1"/>
  <c r="E26" i="2"/>
  <c r="J19" i="1" s="1"/>
  <c r="E13" i="2"/>
  <c r="J6" i="1" s="1"/>
  <c r="C13" i="2"/>
  <c r="H6" i="1" s="1"/>
  <c r="D13" i="2"/>
  <c r="I6" i="1" s="1"/>
  <c r="E21" i="2"/>
  <c r="J14" i="1" s="1"/>
  <c r="D21" i="2"/>
  <c r="I14" i="1" s="1"/>
  <c r="C21" i="2"/>
  <c r="H14" i="1" s="1"/>
  <c r="E15" i="2"/>
  <c r="J8" i="1" s="1"/>
  <c r="C15" i="2"/>
  <c r="H8" i="1" s="1"/>
  <c r="D15" i="2"/>
  <c r="I8" i="1" s="1"/>
  <c r="D12" i="2"/>
  <c r="I5" i="1" s="1"/>
  <c r="E12" i="2"/>
  <c r="J5" i="1" s="1"/>
  <c r="C12" i="2"/>
  <c r="H5" i="1" s="1"/>
  <c r="E17" i="2"/>
  <c r="J10" i="1" s="1"/>
  <c r="C17" i="2"/>
  <c r="H10" i="1" s="1"/>
  <c r="D17" i="2"/>
  <c r="I10" i="1" s="1"/>
  <c r="D20" i="2"/>
  <c r="I13" i="1" s="1"/>
  <c r="E20" i="2"/>
  <c r="J13" i="1" s="1"/>
  <c r="C20" i="2"/>
  <c r="H13" i="1" s="1"/>
  <c r="D22" i="2"/>
  <c r="I15" i="1" s="1"/>
  <c r="C22" i="2"/>
  <c r="H15" i="1" s="1"/>
  <c r="E22" i="2"/>
  <c r="J15" i="1" s="1"/>
  <c r="D24" i="2"/>
  <c r="I17" i="1" s="1"/>
  <c r="C24" i="2"/>
  <c r="H17" i="1" s="1"/>
  <c r="E24" i="2"/>
  <c r="J17" i="1" s="1"/>
  <c r="E27" i="2"/>
  <c r="J20" i="1" s="1"/>
  <c r="D27" i="2"/>
  <c r="I20" i="1" s="1"/>
  <c r="C27" i="2"/>
  <c r="H20" i="1" s="1"/>
  <c r="D11" i="2"/>
  <c r="I4" i="1" s="1"/>
  <c r="C11" i="2"/>
  <c r="H4" i="1" s="1"/>
  <c r="E11" i="2"/>
  <c r="J4" i="1" s="1"/>
  <c r="F10" i="2"/>
  <c r="AD10" i="2"/>
  <c r="AB10" i="2"/>
  <c r="Z10" i="2"/>
  <c r="X10" i="2"/>
  <c r="V10" i="2"/>
  <c r="T10" i="2"/>
  <c r="R10" i="2"/>
  <c r="P10" i="2"/>
  <c r="N10" i="2"/>
  <c r="L10" i="2"/>
  <c r="J10" i="2"/>
  <c r="H10" i="2"/>
  <c r="AG10" i="2"/>
  <c r="AE10" i="2"/>
  <c r="AC10" i="2"/>
  <c r="AA10" i="2"/>
  <c r="Y10" i="2"/>
  <c r="W10" i="2"/>
  <c r="U10" i="2"/>
  <c r="S10" i="2"/>
  <c r="Q10" i="2"/>
  <c r="O10" i="2"/>
  <c r="M10" i="2"/>
  <c r="K10" i="2"/>
  <c r="I10" i="2"/>
  <c r="G10" i="2"/>
  <c r="F9" i="2"/>
  <c r="AC9" i="2"/>
  <c r="Y9" i="2"/>
  <c r="U9" i="2"/>
  <c r="Q9" i="2"/>
  <c r="M9" i="2"/>
  <c r="I9" i="2"/>
  <c r="AE9" i="2"/>
  <c r="AA9" i="2"/>
  <c r="W9" i="2"/>
  <c r="S9" i="2"/>
  <c r="O9" i="2"/>
  <c r="K9" i="2"/>
  <c r="G9" i="2"/>
  <c r="AF9" i="2"/>
  <c r="AD9" i="2"/>
  <c r="AB9" i="2"/>
  <c r="Z9" i="2"/>
  <c r="X9" i="2"/>
  <c r="V9" i="2"/>
  <c r="T9" i="2"/>
  <c r="R9" i="2"/>
  <c r="P9" i="2"/>
  <c r="N9" i="2"/>
  <c r="L9" i="2"/>
  <c r="J9" i="2"/>
  <c r="H9" i="2"/>
  <c r="E8" i="1"/>
  <c r="AF10" i="2" l="1"/>
  <c r="AG9" i="2"/>
  <c r="AI3" i="2"/>
  <c r="AH9" i="2"/>
  <c r="AH10" i="2"/>
  <c r="E9" i="1"/>
  <c r="F8" i="1"/>
  <c r="AJ3" i="2" l="1"/>
  <c r="AJ9" i="2" s="1"/>
  <c r="AI9" i="2"/>
  <c r="AI10" i="2"/>
  <c r="E10" i="1"/>
  <c r="F9" i="1"/>
  <c r="AJ10" i="2" l="1"/>
  <c r="E11" i="1"/>
  <c r="F10" i="1"/>
  <c r="E12" i="1" l="1"/>
  <c r="F11" i="1"/>
  <c r="E13" i="1" l="1"/>
  <c r="F12" i="1"/>
  <c r="E14" i="1" l="1"/>
  <c r="F13" i="1"/>
  <c r="E15" i="1" l="1"/>
  <c r="F14" i="1"/>
  <c r="E16" i="1" l="1"/>
  <c r="F15" i="1"/>
  <c r="E17" i="1" l="1"/>
  <c r="F16" i="1"/>
  <c r="F17" i="1" l="1"/>
</calcChain>
</file>

<file path=xl/sharedStrings.xml><?xml version="1.0" encoding="utf-8"?>
<sst xmlns="http://schemas.openxmlformats.org/spreadsheetml/2006/main" count="127" uniqueCount="79">
  <si>
    <t>EFFECTIF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</si>
  <si>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</si>
  <si>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</si>
  <si>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</si>
  <si>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</si>
  <si>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</si>
  <si>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</si>
  <si>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</si>
  <si>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</si>
  <si>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</si>
  <si>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</si>
  <si>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</si>
  <si>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</si>
  <si>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Début d'année :</t>
  </si>
  <si>
    <t>Début de mois</t>
  </si>
  <si>
    <t>Fin de mois</t>
  </si>
  <si>
    <t>Mois</t>
  </si>
  <si>
    <t>Maladie</t>
  </si>
  <si>
    <t>Récupération</t>
  </si>
  <si>
    <t>Vacances</t>
  </si>
  <si>
    <t>RC</t>
  </si>
  <si>
    <t>CP</t>
  </si>
  <si>
    <t>MA</t>
  </si>
  <si>
    <t>CPA</t>
  </si>
  <si>
    <t>Congés Paternité</t>
  </si>
  <si>
    <t>Demande de Repos</t>
  </si>
  <si>
    <t>DR</t>
  </si>
  <si>
    <t>Ne pas Changer</t>
  </si>
  <si>
    <t>NC</t>
  </si>
  <si>
    <t>ND</t>
  </si>
  <si>
    <t>Jour non décompté</t>
  </si>
  <si>
    <t>Date</t>
  </si>
  <si>
    <t>Ascension</t>
  </si>
  <si>
    <t>Assomption</t>
  </si>
  <si>
    <t>Vendredi Saint</t>
  </si>
  <si>
    <t>Fête du Travail</t>
  </si>
  <si>
    <t>Victoire 1945</t>
  </si>
  <si>
    <t>Jours Fériés</t>
  </si>
  <si>
    <t>Week-end</t>
  </si>
  <si>
    <t>CV</t>
  </si>
  <si>
    <t>TOTAL DES JOURS ANNUEL 2018 (1er Juin au 31 Mai)</t>
  </si>
  <si>
    <t>Total Juin</t>
  </si>
  <si>
    <t>Nouvel an</t>
  </si>
  <si>
    <t>Saint Valentin</t>
  </si>
  <si>
    <t>Lundi Pâques</t>
  </si>
  <si>
    <t>Jour de Noel</t>
  </si>
  <si>
    <t>2ème Jour de Noel</t>
  </si>
  <si>
    <t>La Toussaint</t>
  </si>
  <si>
    <t>AM</t>
  </si>
  <si>
    <t>GA</t>
  </si>
  <si>
    <t>PM</t>
  </si>
  <si>
    <t>GP</t>
  </si>
  <si>
    <t>F</t>
  </si>
  <si>
    <t>J</t>
  </si>
  <si>
    <t>PJ</t>
  </si>
  <si>
    <t>PN</t>
  </si>
  <si>
    <t>N</t>
  </si>
  <si>
    <t>Q</t>
  </si>
  <si>
    <t xml:space="preserve">G </t>
  </si>
  <si>
    <t>G</t>
  </si>
  <si>
    <t>R</t>
  </si>
  <si>
    <t>Formation</t>
  </si>
  <si>
    <t>EMPLOYE 1</t>
  </si>
  <si>
    <t>EMPLOYE 2</t>
  </si>
  <si>
    <t>EMPLOYE 3</t>
  </si>
  <si>
    <t>EMPLOYE 4</t>
  </si>
  <si>
    <t>EMPLOYE 5</t>
  </si>
  <si>
    <t>EMPLOYE 6</t>
  </si>
  <si>
    <t>EMPLOYE 7</t>
  </si>
  <si>
    <t>EMPLOYE 8</t>
  </si>
  <si>
    <t>EMPLOYE 9</t>
  </si>
  <si>
    <t>EMPLOYE 10</t>
  </si>
  <si>
    <t>EMPLOYE 11</t>
  </si>
  <si>
    <t>EMPLOYE 12</t>
  </si>
  <si>
    <t>EMPLOYE 13</t>
  </si>
  <si>
    <t>EMPLOYE 14</t>
  </si>
  <si>
    <t>EMPLOYE 15</t>
  </si>
  <si>
    <t>EMPLOYE 16</t>
  </si>
  <si>
    <t>EMPLOYE 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</si>
</sst>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"/>
  </numFmts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8"/>
      <color theme="1"/>
      <name val="Gisha"/>
      <family val="2"/>
    </font>
    <font>
      <b/>
      <sz val="10"/>
      <color theme="0"/>
      <name val="Calibri"/>
      <family val="2"/>
      <scheme val="minor"/>
    </font>
    <font>
      <b/>
      <sz val="36"/>
      <color theme="1"/>
      <name val="Arial Black"/>
      <family val="2"/>
    </font>
    <font>
      <b/>
      <i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0.249977111117893"/>
        <bgColor indexed="64"/>
      </patternFill>
    </fill>
  </fills>
  <borders count="6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ashed">
        <color indexed="64"/>
      </bottom>
      <diagonal/>
    </border>
    <border>
      <left/>
      <right style="dotted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otted">
        <color indexed="64"/>
      </right>
      <top/>
      <bottom style="dashed">
        <color indexed="64"/>
      </bottom>
      <diagonal/>
    </border>
    <border>
      <left style="dotted">
        <color indexed="64"/>
      </left>
      <right style="dotted">
        <color indexed="64"/>
      </right>
      <top/>
      <bottom style="dashed">
        <color indexed="64"/>
      </bottom>
      <diagonal/>
    </border>
    <border>
      <left/>
      <right style="dotted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ashed">
        <color indexed="64"/>
      </bottom>
      <diagonal/>
    </border>
    <border>
      <left style="dotted">
        <color indexed="64"/>
      </left>
      <right style="dotted">
        <color indexed="64"/>
      </right>
      <top style="dashed">
        <color indexed="64"/>
      </top>
      <bottom style="medium">
        <color indexed="64"/>
      </bottom>
      <diagonal/>
    </border>
    <border>
      <left/>
      <right style="dotted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5" xfId="0" applyBorder="1"/>
    <xf numFmtId="0" fontId="0" fillId="0" borderId="0" xfId="0" applyBorder="1"/>
    <xf numFmtId="14" fontId="0" fillId="0" borderId="0" xfId="0" applyNumberFormat="1" applyAlignment="1">
      <alignment textRotation="90"/>
    </xf>
    <xf numFmtId="0" fontId="0" fillId="0" borderId="10" xfId="0" applyBorder="1" applyAlignment="1">
      <alignment horizontal="center"/>
    </xf>
    <xf numFmtId="0" fontId="0" fillId="0" borderId="6" xfId="0" applyBorder="1" applyAlignment="1">
      <alignment horizontal="center"/>
    </xf>
    <xf numFmtId="164" fontId="0" fillId="0" borderId="27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0" xfId="0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164" fontId="0" fillId="0" borderId="29" xfId="0" applyNumberFormat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2" fillId="9" borderId="0" xfId="0" applyFont="1" applyFill="1" applyAlignment="1">
      <alignment horizontal="center"/>
    </xf>
    <xf numFmtId="0" fontId="2" fillId="11" borderId="0" xfId="0" applyFont="1" applyFill="1" applyAlignment="1">
      <alignment horizontal="center"/>
    </xf>
    <xf numFmtId="0" fontId="1" fillId="14" borderId="0" xfId="0" applyFont="1" applyFill="1"/>
    <xf numFmtId="0" fontId="2" fillId="8" borderId="0" xfId="0" applyFont="1" applyFill="1" applyAlignment="1">
      <alignment horizontal="center"/>
    </xf>
    <xf numFmtId="0" fontId="2" fillId="7" borderId="0" xfId="0" applyFont="1" applyFill="1" applyAlignment="1">
      <alignment horizontal="center"/>
    </xf>
    <xf numFmtId="14" fontId="6" fillId="16" borderId="34" xfId="0" applyNumberFormat="1" applyFont="1" applyFill="1" applyBorder="1"/>
    <xf numFmtId="14" fontId="6" fillId="16" borderId="40" xfId="0" applyNumberFormat="1" applyFont="1" applyFill="1" applyBorder="1"/>
    <xf numFmtId="0" fontId="7" fillId="0" borderId="22" xfId="0" applyFont="1" applyBorder="1"/>
    <xf numFmtId="0" fontId="7" fillId="0" borderId="5" xfId="0" applyFont="1" applyBorder="1"/>
    <xf numFmtId="0" fontId="7" fillId="0" borderId="13" xfId="0" applyFont="1" applyBorder="1"/>
    <xf numFmtId="14" fontId="5" fillId="0" borderId="20" xfId="0" applyNumberFormat="1" applyFont="1" applyBorder="1" applyAlignment="1">
      <alignment horizontal="center"/>
    </xf>
    <xf numFmtId="14" fontId="5" fillId="0" borderId="19" xfId="0" applyNumberFormat="1" applyFont="1" applyBorder="1" applyAlignment="1">
      <alignment horizontal="center"/>
    </xf>
    <xf numFmtId="14" fontId="5" fillId="0" borderId="15" xfId="0" applyNumberFormat="1" applyFont="1" applyBorder="1" applyAlignment="1">
      <alignment horizontal="center"/>
    </xf>
    <xf numFmtId="14" fontId="5" fillId="0" borderId="17" xfId="0" applyNumberFormat="1" applyFont="1" applyBorder="1" applyAlignment="1">
      <alignment horizontal="center"/>
    </xf>
    <xf numFmtId="14" fontId="5" fillId="0" borderId="16" xfId="0" applyNumberFormat="1" applyFont="1" applyBorder="1" applyAlignment="1">
      <alignment horizontal="center"/>
    </xf>
    <xf numFmtId="14" fontId="5" fillId="0" borderId="24" xfId="0" applyNumberFormat="1" applyFont="1" applyBorder="1" applyAlignment="1">
      <alignment horizontal="center"/>
    </xf>
    <xf numFmtId="0" fontId="6" fillId="0" borderId="36" xfId="0" applyFont="1" applyBorder="1" applyAlignment="1">
      <alignment horizontal="center"/>
    </xf>
    <xf numFmtId="0" fontId="6" fillId="0" borderId="37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0" fillId="0" borderId="32" xfId="0" applyBorder="1"/>
    <xf numFmtId="0" fontId="6" fillId="0" borderId="33" xfId="0" applyFont="1" applyBorder="1" applyAlignment="1">
      <alignment horizontal="center"/>
    </xf>
    <xf numFmtId="0" fontId="6" fillId="0" borderId="23" xfId="0" applyFont="1" applyBorder="1" applyAlignment="1">
      <alignment horizontal="center"/>
    </xf>
    <xf numFmtId="0" fontId="6" fillId="0" borderId="41" xfId="0" applyFont="1" applyBorder="1" applyAlignment="1">
      <alignment horizontal="center"/>
    </xf>
    <xf numFmtId="0" fontId="6" fillId="0" borderId="25" xfId="0" applyFont="1" applyBorder="1" applyAlignment="1">
      <alignment horizontal="center"/>
    </xf>
    <xf numFmtId="0" fontId="0" fillId="0" borderId="10" xfId="0" applyBorder="1"/>
    <xf numFmtId="0" fontId="0" fillId="0" borderId="7" xfId="0" applyBorder="1"/>
    <xf numFmtId="0" fontId="0" fillId="0" borderId="42" xfId="0" applyBorder="1"/>
    <xf numFmtId="0" fontId="10" fillId="6" borderId="14" xfId="0" applyFont="1" applyFill="1" applyBorder="1" applyAlignment="1">
      <alignment horizontal="center"/>
    </xf>
    <xf numFmtId="0" fontId="6" fillId="9" borderId="29" xfId="0" applyFont="1" applyFill="1" applyBorder="1" applyAlignment="1">
      <alignment horizontal="center"/>
    </xf>
    <xf numFmtId="0" fontId="6" fillId="8" borderId="29" xfId="0" applyFont="1" applyFill="1" applyBorder="1" applyAlignment="1">
      <alignment horizontal="center"/>
    </xf>
    <xf numFmtId="0" fontId="6" fillId="11" borderId="8" xfId="0" applyFont="1" applyFill="1" applyBorder="1" applyAlignment="1">
      <alignment horizontal="center"/>
    </xf>
    <xf numFmtId="0" fontId="6" fillId="3" borderId="14" xfId="0" applyFont="1" applyFill="1" applyBorder="1" applyAlignment="1">
      <alignment horizontal="center"/>
    </xf>
    <xf numFmtId="0" fontId="10" fillId="14" borderId="29" xfId="0" applyFont="1" applyFill="1" applyBorder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0" fillId="5" borderId="5" xfId="0" applyFill="1" applyBorder="1"/>
    <xf numFmtId="0" fontId="0" fillId="5" borderId="7" xfId="0" applyFill="1" applyBorder="1"/>
    <xf numFmtId="0" fontId="0" fillId="5" borderId="7" xfId="0" applyFill="1" applyBorder="1" applyAlignment="1">
      <alignment horizontal="center"/>
    </xf>
    <xf numFmtId="0" fontId="0" fillId="5" borderId="10" xfId="0" applyFill="1" applyBorder="1"/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2" fillId="5" borderId="43" xfId="0" applyFont="1" applyFill="1" applyBorder="1" applyAlignment="1">
      <alignment horizontal="center"/>
    </xf>
    <xf numFmtId="0" fontId="7" fillId="10" borderId="23" xfId="0" applyFont="1" applyFill="1" applyBorder="1"/>
    <xf numFmtId="14" fontId="5" fillId="10" borderId="2" xfId="0" applyNumberFormat="1" applyFont="1" applyFill="1" applyBorder="1" applyAlignment="1">
      <alignment horizontal="center"/>
    </xf>
    <xf numFmtId="14" fontId="5" fillId="10" borderId="18" xfId="0" applyNumberFormat="1" applyFont="1" applyFill="1" applyBorder="1" applyAlignment="1">
      <alignment horizontal="center"/>
    </xf>
    <xf numFmtId="0" fontId="7" fillId="10" borderId="22" xfId="0" applyFont="1" applyFill="1" applyBorder="1"/>
    <xf numFmtId="14" fontId="5" fillId="10" borderId="20" xfId="0" applyNumberFormat="1" applyFont="1" applyFill="1" applyBorder="1" applyAlignment="1">
      <alignment horizontal="center"/>
    </xf>
    <xf numFmtId="14" fontId="5" fillId="10" borderId="19" xfId="0" applyNumberFormat="1" applyFont="1" applyFill="1" applyBorder="1" applyAlignment="1">
      <alignment horizontal="center"/>
    </xf>
    <xf numFmtId="0" fontId="7" fillId="10" borderId="11" xfId="0" applyFont="1" applyFill="1" applyBorder="1"/>
    <xf numFmtId="14" fontId="5" fillId="10" borderId="15" xfId="0" applyNumberFormat="1" applyFont="1" applyFill="1" applyBorder="1" applyAlignment="1">
      <alignment horizontal="center"/>
    </xf>
    <xf numFmtId="14" fontId="5" fillId="10" borderId="9" xfId="0" applyNumberFormat="1" applyFont="1" applyFill="1" applyBorder="1" applyAlignment="1">
      <alignment horizontal="center"/>
    </xf>
    <xf numFmtId="0" fontId="2" fillId="15" borderId="4" xfId="0" applyFont="1" applyFill="1" applyBorder="1" applyAlignment="1">
      <alignment horizontal="center"/>
    </xf>
    <xf numFmtId="0" fontId="2" fillId="15" borderId="14" xfId="0" applyFont="1" applyFill="1" applyBorder="1" applyAlignment="1">
      <alignment horizontal="center"/>
    </xf>
    <xf numFmtId="0" fontId="2" fillId="15" borderId="8" xfId="0" applyFont="1" applyFill="1" applyBorder="1" applyAlignment="1">
      <alignment horizontal="center"/>
    </xf>
    <xf numFmtId="14" fontId="2" fillId="15" borderId="4" xfId="0" applyNumberFormat="1" applyFont="1" applyFill="1" applyBorder="1" applyAlignment="1">
      <alignment horizontal="center"/>
    </xf>
    <xf numFmtId="0" fontId="2" fillId="16" borderId="4" xfId="0" applyFont="1" applyFill="1" applyBorder="1"/>
    <xf numFmtId="0" fontId="9" fillId="15" borderId="34" xfId="0" applyFont="1" applyFill="1" applyBorder="1" applyAlignment="1">
      <alignment horizontal="right"/>
    </xf>
    <xf numFmtId="0" fontId="9" fillId="15" borderId="39" xfId="0" applyFont="1" applyFill="1" applyBorder="1" applyAlignment="1">
      <alignment horizontal="right"/>
    </xf>
    <xf numFmtId="0" fontId="9" fillId="15" borderId="13" xfId="0" applyFont="1" applyFill="1" applyBorder="1" applyAlignment="1">
      <alignment horizontal="right"/>
    </xf>
    <xf numFmtId="0" fontId="2" fillId="18" borderId="4" xfId="0" applyFont="1" applyFill="1" applyBorder="1" applyAlignment="1">
      <alignment horizontal="center"/>
    </xf>
    <xf numFmtId="0" fontId="6" fillId="0" borderId="35" xfId="0" applyFont="1" applyBorder="1" applyAlignment="1" applyProtection="1">
      <alignment horizontal="center"/>
      <protection locked="0"/>
    </xf>
    <xf numFmtId="0" fontId="6" fillId="0" borderId="36" xfId="0" applyFont="1" applyBorder="1" applyAlignment="1" applyProtection="1">
      <alignment horizontal="center"/>
      <protection locked="0"/>
    </xf>
    <xf numFmtId="0" fontId="6" fillId="0" borderId="38" xfId="0" applyFont="1" applyBorder="1" applyAlignment="1" applyProtection="1">
      <alignment horizontal="center"/>
      <protection locked="0"/>
    </xf>
    <xf numFmtId="0" fontId="6" fillId="0" borderId="37" xfId="0" applyFont="1" applyBorder="1" applyAlignment="1" applyProtection="1">
      <alignment horizontal="center"/>
      <protection locked="0"/>
    </xf>
    <xf numFmtId="0" fontId="6" fillId="0" borderId="20" xfId="0" applyFont="1" applyBorder="1" applyAlignment="1" applyProtection="1">
      <alignment horizontal="center"/>
      <protection locked="0"/>
    </xf>
    <xf numFmtId="0" fontId="6" fillId="0" borderId="1" xfId="0" applyFont="1" applyBorder="1" applyAlignment="1" applyProtection="1">
      <alignment horizontal="center"/>
      <protection locked="0"/>
    </xf>
    <xf numFmtId="0" fontId="6" fillId="0" borderId="21" xfId="0" applyFont="1" applyBorder="1" applyAlignment="1" applyProtection="1">
      <alignment horizontal="center"/>
      <protection locked="0"/>
    </xf>
    <xf numFmtId="0" fontId="6" fillId="0" borderId="22" xfId="0" applyFont="1" applyBorder="1" applyAlignment="1" applyProtection="1">
      <alignment horizontal="center"/>
      <protection locked="0"/>
    </xf>
    <xf numFmtId="0" fontId="6" fillId="0" borderId="16" xfId="0" applyFont="1" applyBorder="1" applyAlignment="1" applyProtection="1">
      <alignment horizontal="center"/>
      <protection locked="0"/>
    </xf>
    <xf numFmtId="0" fontId="6" fillId="0" borderId="30" xfId="0" applyFont="1" applyBorder="1" applyAlignment="1" applyProtection="1">
      <alignment horizontal="center"/>
      <protection locked="0"/>
    </xf>
    <xf numFmtId="0" fontId="6" fillId="0" borderId="28" xfId="0" applyFont="1" applyBorder="1" applyAlignment="1" applyProtection="1">
      <alignment horizontal="center"/>
      <protection locked="0"/>
    </xf>
    <xf numFmtId="0" fontId="6" fillId="0" borderId="10" xfId="0" applyFont="1" applyBorder="1" applyAlignment="1" applyProtection="1">
      <alignment horizontal="center"/>
      <protection locked="0"/>
    </xf>
    <xf numFmtId="0" fontId="0" fillId="15" borderId="4" xfId="0" applyFill="1" applyBorder="1" applyAlignment="1">
      <alignment horizontal="center"/>
    </xf>
    <xf numFmtId="0" fontId="0" fillId="15" borderId="26" xfId="0" applyFill="1" applyBorder="1" applyAlignment="1">
      <alignment horizontal="center"/>
    </xf>
    <xf numFmtId="0" fontId="0" fillId="10" borderId="1" xfId="0" applyFill="1" applyBorder="1"/>
    <xf numFmtId="0" fontId="0" fillId="12" borderId="1" xfId="0" applyFill="1" applyBorder="1"/>
    <xf numFmtId="14" fontId="12" fillId="0" borderId="22" xfId="0" applyNumberFormat="1" applyFont="1" applyBorder="1" applyAlignment="1">
      <alignment horizontal="center"/>
    </xf>
    <xf numFmtId="14" fontId="12" fillId="4" borderId="22" xfId="0" applyNumberFormat="1" applyFont="1" applyFill="1" applyBorder="1" applyAlignment="1">
      <alignment horizontal="center"/>
    </xf>
    <xf numFmtId="14" fontId="5" fillId="0" borderId="39" xfId="0" applyNumberFormat="1" applyFont="1" applyBorder="1" applyAlignment="1">
      <alignment horizontal="center"/>
    </xf>
    <xf numFmtId="14" fontId="5" fillId="4" borderId="39" xfId="0" applyNumberFormat="1" applyFont="1" applyFill="1" applyBorder="1" applyAlignment="1">
      <alignment horizontal="center"/>
    </xf>
    <xf numFmtId="0" fontId="6" fillId="7" borderId="14" xfId="0" applyFont="1" applyFill="1" applyBorder="1" applyAlignment="1">
      <alignment horizontal="center"/>
    </xf>
    <xf numFmtId="0" fontId="6" fillId="13" borderId="31" xfId="0" applyFont="1" applyFill="1" applyBorder="1" applyAlignment="1">
      <alignment horizontal="center"/>
    </xf>
    <xf numFmtId="0" fontId="2" fillId="5" borderId="46" xfId="0" applyFont="1" applyFill="1" applyBorder="1" applyAlignment="1">
      <alignment horizontal="center"/>
    </xf>
    <xf numFmtId="0" fontId="2" fillId="5" borderId="47" xfId="0" applyFont="1" applyFill="1" applyBorder="1" applyAlignment="1">
      <alignment horizontal="center"/>
    </xf>
    <xf numFmtId="0" fontId="2" fillId="5" borderId="48" xfId="0" applyFont="1" applyFill="1" applyBorder="1" applyAlignment="1">
      <alignment horizontal="center"/>
    </xf>
    <xf numFmtId="0" fontId="2" fillId="5" borderId="49" xfId="0" applyFont="1" applyFill="1" applyBorder="1" applyAlignment="1">
      <alignment horizontal="center"/>
    </xf>
    <xf numFmtId="0" fontId="2" fillId="17" borderId="50" xfId="0" applyFont="1" applyFill="1" applyBorder="1" applyAlignment="1">
      <alignment horizontal="center"/>
    </xf>
    <xf numFmtId="0" fontId="2" fillId="17" borderId="51" xfId="0" applyFont="1" applyFill="1" applyBorder="1" applyAlignment="1">
      <alignment horizontal="center"/>
    </xf>
    <xf numFmtId="0" fontId="2" fillId="5" borderId="51" xfId="0" applyFont="1" applyFill="1" applyBorder="1" applyAlignment="1">
      <alignment horizontal="center"/>
    </xf>
    <xf numFmtId="0" fontId="2" fillId="5" borderId="52" xfId="0" applyFont="1" applyFill="1" applyBorder="1" applyAlignment="1">
      <alignment horizontal="center"/>
    </xf>
    <xf numFmtId="0" fontId="2" fillId="5" borderId="53" xfId="0" applyFont="1" applyFill="1" applyBorder="1" applyAlignment="1">
      <alignment horizontal="center"/>
    </xf>
    <xf numFmtId="0" fontId="2" fillId="5" borderId="50" xfId="0" applyFont="1" applyFill="1" applyBorder="1" applyAlignment="1">
      <alignment horizontal="center"/>
    </xf>
    <xf numFmtId="0" fontId="2" fillId="5" borderId="54" xfId="0" applyFont="1" applyFill="1" applyBorder="1" applyAlignment="1">
      <alignment horizontal="center"/>
    </xf>
    <xf numFmtId="0" fontId="2" fillId="5" borderId="55" xfId="0" applyFont="1" applyFill="1" applyBorder="1" applyAlignment="1">
      <alignment horizontal="center"/>
    </xf>
    <xf numFmtId="0" fontId="2" fillId="5" borderId="56" xfId="0" applyFont="1" applyFill="1" applyBorder="1" applyAlignment="1">
      <alignment horizontal="center"/>
    </xf>
    <xf numFmtId="0" fontId="2" fillId="5" borderId="57" xfId="0" applyFont="1" applyFill="1" applyBorder="1" applyAlignment="1">
      <alignment horizontal="center"/>
    </xf>
    <xf numFmtId="0" fontId="2" fillId="17" borderId="52" xfId="0" applyFont="1" applyFill="1" applyBorder="1" applyAlignment="1">
      <alignment horizontal="center"/>
    </xf>
    <xf numFmtId="0" fontId="2" fillId="17" borderId="53" xfId="0" applyFont="1" applyFill="1" applyBorder="1" applyAlignment="1">
      <alignment horizontal="center"/>
    </xf>
    <xf numFmtId="0" fontId="8" fillId="0" borderId="0" xfId="0" applyFont="1" applyFill="1" applyAlignment="1"/>
    <xf numFmtId="0" fontId="7" fillId="0" borderId="0" xfId="0" applyFont="1" applyFill="1" applyAlignment="1"/>
    <xf numFmtId="0" fontId="2" fillId="7" borderId="20" xfId="0" applyFont="1" applyFill="1" applyBorder="1" applyAlignment="1">
      <alignment horizontal="center"/>
    </xf>
    <xf numFmtId="0" fontId="7" fillId="0" borderId="42" xfId="0" applyFont="1" applyFill="1" applyBorder="1" applyAlignment="1"/>
    <xf numFmtId="0" fontId="13" fillId="16" borderId="14" xfId="0" applyFont="1" applyFill="1" applyBorder="1" applyAlignment="1">
      <alignment horizontal="center"/>
    </xf>
    <xf numFmtId="0" fontId="13" fillId="16" borderId="29" xfId="0" applyFont="1" applyFill="1" applyBorder="1" applyAlignment="1">
      <alignment horizontal="center"/>
    </xf>
    <xf numFmtId="0" fontId="13" fillId="16" borderId="8" xfId="0" applyFont="1" applyFill="1" applyBorder="1" applyAlignment="1">
      <alignment horizontal="center"/>
    </xf>
    <xf numFmtId="0" fontId="2" fillId="19" borderId="0" xfId="0" applyFont="1" applyFill="1" applyAlignment="1">
      <alignment horizontal="center"/>
    </xf>
    <xf numFmtId="0" fontId="0" fillId="3" borderId="0" xfId="0" applyFill="1"/>
    <xf numFmtId="0" fontId="0" fillId="19" borderId="0" xfId="0" applyFill="1"/>
    <xf numFmtId="0" fontId="0" fillId="21" borderId="0" xfId="0" applyFill="1"/>
    <xf numFmtId="0" fontId="0" fillId="13" borderId="0" xfId="0" applyFill="1"/>
    <xf numFmtId="0" fontId="2" fillId="20" borderId="0" xfId="0" applyFont="1" applyFill="1" applyAlignment="1">
      <alignment horizontal="center"/>
    </xf>
    <xf numFmtId="0" fontId="0" fillId="22" borderId="0" xfId="0" applyFill="1"/>
    <xf numFmtId="0" fontId="0" fillId="23" borderId="0" xfId="0" applyFill="1"/>
    <xf numFmtId="0" fontId="0" fillId="24" borderId="0" xfId="0" applyFill="1"/>
    <xf numFmtId="0" fontId="0" fillId="18" borderId="0" xfId="0" applyFill="1"/>
    <xf numFmtId="0" fontId="0" fillId="25" borderId="0" xfId="0" applyFill="1"/>
    <xf numFmtId="0" fontId="0" fillId="10" borderId="0" xfId="0" applyFill="1"/>
    <xf numFmtId="0" fontId="2" fillId="0" borderId="0" xfId="0" applyFont="1" applyFill="1" applyBorder="1" applyAlignment="1">
      <alignment horizontal="center"/>
    </xf>
    <xf numFmtId="0" fontId="7" fillId="0" borderId="0" xfId="0" applyFont="1" applyFill="1" applyBorder="1" applyAlignment="1"/>
    <xf numFmtId="0" fontId="1" fillId="0" borderId="0" xfId="0" applyFont="1" applyFill="1" applyBorder="1" applyAlignment="1">
      <alignment horizontal="center"/>
    </xf>
    <xf numFmtId="0" fontId="8" fillId="0" borderId="0" xfId="0" applyFont="1" applyFill="1" applyBorder="1" applyAlignment="1"/>
    <xf numFmtId="14" fontId="5" fillId="4" borderId="40" xfId="0" applyNumberFormat="1" applyFont="1" applyFill="1" applyBorder="1" applyAlignment="1">
      <alignment horizontal="center"/>
    </xf>
    <xf numFmtId="14" fontId="12" fillId="4" borderId="40" xfId="0" applyNumberFormat="1" applyFont="1" applyFill="1" applyBorder="1" applyAlignment="1">
      <alignment horizontal="center"/>
    </xf>
    <xf numFmtId="0" fontId="1" fillId="6" borderId="35" xfId="0" applyFont="1" applyFill="1" applyBorder="1" applyAlignment="1">
      <alignment horizontal="center"/>
    </xf>
    <xf numFmtId="0" fontId="2" fillId="20" borderId="63" xfId="0" applyFont="1" applyFill="1" applyBorder="1" applyAlignment="1">
      <alignment horizontal="center"/>
    </xf>
    <xf numFmtId="0" fontId="0" fillId="0" borderId="0" xfId="0" applyFill="1"/>
    <xf numFmtId="0" fontId="0" fillId="0" borderId="27" xfId="0" applyBorder="1"/>
    <xf numFmtId="0" fontId="2" fillId="9" borderId="20" xfId="0" applyFont="1" applyFill="1" applyBorder="1" applyAlignment="1">
      <alignment horizontal="center"/>
    </xf>
    <xf numFmtId="0" fontId="2" fillId="11" borderId="36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8" fillId="14" borderId="41" xfId="0" applyFont="1" applyFill="1" applyBorder="1" applyAlignment="1">
      <alignment horizontal="center"/>
    </xf>
    <xf numFmtId="0" fontId="6" fillId="2" borderId="26" xfId="0" applyFont="1" applyFill="1" applyBorder="1" applyAlignment="1">
      <alignment horizontal="center"/>
    </xf>
    <xf numFmtId="0" fontId="6" fillId="2" borderId="27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7" fillId="8" borderId="58" xfId="0" applyFont="1" applyFill="1" applyBorder="1" applyAlignment="1">
      <alignment horizontal="center"/>
    </xf>
    <xf numFmtId="0" fontId="7" fillId="8" borderId="23" xfId="0" applyFont="1" applyFill="1" applyBorder="1" applyAlignment="1">
      <alignment horizontal="center"/>
    </xf>
    <xf numFmtId="0" fontId="7" fillId="3" borderId="45" xfId="0" applyFont="1" applyFill="1" applyBorder="1" applyAlignment="1">
      <alignment horizontal="center"/>
    </xf>
    <xf numFmtId="0" fontId="8" fillId="14" borderId="60" xfId="0" applyFont="1" applyFill="1" applyBorder="1" applyAlignment="1">
      <alignment horizontal="center"/>
    </xf>
    <xf numFmtId="0" fontId="8" fillId="14" borderId="25" xfId="0" applyFont="1" applyFill="1" applyBorder="1" applyAlignment="1">
      <alignment horizontal="center"/>
    </xf>
    <xf numFmtId="0" fontId="7" fillId="7" borderId="45" xfId="0" applyFont="1" applyFill="1" applyBorder="1" applyAlignment="1">
      <alignment horizontal="center"/>
    </xf>
    <xf numFmtId="0" fontId="7" fillId="7" borderId="21" xfId="0" applyFont="1" applyFill="1" applyBorder="1" applyAlignment="1">
      <alignment horizontal="center"/>
    </xf>
    <xf numFmtId="0" fontId="7" fillId="9" borderId="45" xfId="0" applyFont="1" applyFill="1" applyBorder="1" applyAlignment="1">
      <alignment horizontal="center"/>
    </xf>
    <xf numFmtId="0" fontId="7" fillId="9" borderId="21" xfId="0" applyFont="1" applyFill="1" applyBorder="1" applyAlignment="1">
      <alignment horizontal="center"/>
    </xf>
    <xf numFmtId="0" fontId="7" fillId="20" borderId="59" xfId="0" applyFont="1" applyFill="1" applyBorder="1" applyAlignment="1">
      <alignment horizontal="center"/>
    </xf>
    <xf numFmtId="0" fontId="7" fillId="20" borderId="60" xfId="0" applyFont="1" applyFill="1" applyBorder="1" applyAlignment="1">
      <alignment horizontal="center"/>
    </xf>
    <xf numFmtId="0" fontId="7" fillId="20" borderId="62" xfId="0" applyFont="1" applyFill="1" applyBorder="1" applyAlignment="1">
      <alignment horizontal="center"/>
    </xf>
    <xf numFmtId="0" fontId="8" fillId="6" borderId="58" xfId="0" applyFont="1" applyFill="1" applyBorder="1" applyAlignment="1">
      <alignment horizontal="center"/>
    </xf>
    <xf numFmtId="0" fontId="8" fillId="6" borderId="64" xfId="0" applyFont="1" applyFill="1" applyBorder="1" applyAlignment="1">
      <alignment horizontal="center"/>
    </xf>
    <xf numFmtId="0" fontId="7" fillId="11" borderId="61" xfId="0" applyFont="1" applyFill="1" applyBorder="1" applyAlignment="1">
      <alignment horizontal="center"/>
    </xf>
    <xf numFmtId="0" fontId="7" fillId="11" borderId="37" xfId="0" applyFont="1" applyFill="1" applyBorder="1" applyAlignment="1">
      <alignment horizontal="center"/>
    </xf>
    <xf numFmtId="0" fontId="7" fillId="20" borderId="0" xfId="0" applyFont="1" applyFill="1" applyAlignment="1">
      <alignment horizontal="center"/>
    </xf>
    <xf numFmtId="0" fontId="7" fillId="7" borderId="0" xfId="0" applyFont="1" applyFill="1" applyAlignment="1">
      <alignment horizontal="center"/>
    </xf>
    <xf numFmtId="0" fontId="7" fillId="11" borderId="0" xfId="0" applyFont="1" applyFill="1" applyAlignment="1">
      <alignment horizontal="center"/>
    </xf>
    <xf numFmtId="0" fontId="7" fillId="9" borderId="0" xfId="0" applyFont="1" applyFill="1" applyAlignment="1">
      <alignment horizontal="center"/>
    </xf>
    <xf numFmtId="0" fontId="7" fillId="8" borderId="0" xfId="0" applyFont="1" applyFill="1" applyAlignment="1">
      <alignment horizontal="center"/>
    </xf>
    <xf numFmtId="0" fontId="11" fillId="0" borderId="0" xfId="0" applyFont="1" applyBorder="1" applyAlignment="1">
      <alignment horizontal="center"/>
    </xf>
    <xf numFmtId="0" fontId="7" fillId="12" borderId="44" xfId="0" applyFont="1" applyFill="1" applyBorder="1" applyAlignment="1">
      <alignment horizontal="center"/>
    </xf>
    <xf numFmtId="0" fontId="7" fillId="12" borderId="45" xfId="0" applyFont="1" applyFill="1" applyBorder="1" applyAlignment="1">
      <alignment horizontal="center"/>
    </xf>
    <xf numFmtId="0" fontId="7" fillId="12" borderId="21" xfId="0" applyFont="1" applyFill="1" applyBorder="1" applyAlignment="1">
      <alignment horizontal="center"/>
    </xf>
    <xf numFmtId="0" fontId="7" fillId="10" borderId="44" xfId="0" applyFont="1" applyFill="1" applyBorder="1" applyAlignment="1">
      <alignment horizontal="center"/>
    </xf>
    <xf numFmtId="0" fontId="7" fillId="10" borderId="45" xfId="0" applyFont="1" applyFill="1" applyBorder="1" applyAlignment="1">
      <alignment horizontal="center"/>
    </xf>
    <xf numFmtId="0" fontId="7" fillId="10" borderId="21" xfId="0" applyFont="1" applyFill="1" applyBorder="1" applyAlignment="1">
      <alignment horizontal="center"/>
    </xf>
    <xf numFmtId="0" fontId="8" fillId="6" borderId="0" xfId="0" applyFont="1" applyFill="1" applyAlignment="1">
      <alignment horizontal="center"/>
    </xf>
    <xf numFmtId="0" fontId="8" fillId="14" borderId="0" xfId="0" applyFont="1" applyFill="1" applyAlignment="1">
      <alignment horizontal="center"/>
    </xf>
    <xf numFmtId="0" fontId="7" fillId="19" borderId="0" xfId="0" applyFont="1" applyFill="1" applyAlignment="1">
      <alignment horizontal="center"/>
    </xf>
    <xf numFmtId="0" fontId="6" fillId="18" borderId="26" xfId="0" applyFont="1" applyFill="1" applyBorder="1" applyAlignment="1">
      <alignment horizontal="center"/>
    </xf>
    <xf numFmtId="0" fontId="6" fillId="18" borderId="27" xfId="0" applyFont="1" applyFill="1" applyBorder="1" applyAlignment="1">
      <alignment horizontal="center"/>
    </xf>
    <xf numFmtId="0" fontId="6" fillId="18" borderId="8" xfId="0" applyFont="1" applyFill="1" applyBorder="1" applyAlignment="1">
      <alignment horizontal="center"/>
    </xf>
  </cellXfs>
  <cellStyles count="1">
    <cellStyle name="Normal" xfId="0" builtinId="0"/>
  </cellStyles>
  <dxfs count="32">
    <dxf>
      <fill>
        <patternFill>
          <bgColor theme="7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ont>
        <b/>
        <i/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border>
        <bottom style="medium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FF0000"/>
      <color rgb="FFFF505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3:B20" totalsRowShown="0" headerRowDxfId="31" dataDxfId="29" headerRowBorderDxfId="30">
  <autoFilter ref="B3:B20"/>
  <tableColumns count="1">
    <tableColumn id="1" name="EFFECTIF" dataDxfId="2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22:E35" totalsRowShown="0" headerRowDxfId="27" headerRowBorderDxfId="26">
  <autoFilter ref="D22:E35"/>
  <tableColumns count="2">
    <tableColumn id="1" name="Date" dataDxfId="25"/>
    <tableColumn id="2" name="Jours Fériés" dataDxfId="24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39"/>
  <sheetViews>
    <sheetView showZeros="0" tabSelected="1" workbookViewId="0">
      <selection activeCell="C22" sqref="C22"/>
    </sheetView>
  </sheetViews>
  <sheetFormatPr baseColWidth="10" defaultRowHeight="15" x14ac:dyDescent="0.25"/>
  <cols>
    <col min="2" max="2" width="15.7109375" customWidth="1"/>
    <col min="3" max="3" width="11.42578125" customWidth="1"/>
    <col min="4" max="4" width="13.7109375" customWidth="1"/>
    <col min="5" max="6" width="15.7109375" style="2" customWidth="1"/>
    <col min="8" max="15" width="6.7109375" customWidth="1"/>
    <col min="16" max="18" width="11.42578125" customWidth="1"/>
  </cols>
  <sheetData>
    <row r="1" spans="1:16" ht="15.75" thickBot="1" x14ac:dyDescent="0.3"/>
    <row r="2" spans="1:16" ht="15.75" thickBot="1" x14ac:dyDescent="0.3">
      <c r="H2" s="149" t="s">
        <v>40</v>
      </c>
      <c r="I2" s="150"/>
      <c r="J2" s="150"/>
      <c r="K2" s="150"/>
      <c r="L2" s="150"/>
      <c r="M2" s="150"/>
      <c r="N2" s="150"/>
      <c r="O2" s="151"/>
    </row>
    <row r="3" spans="1:16" ht="15.75" thickBot="1" x14ac:dyDescent="0.3">
      <c r="A3" s="3"/>
      <c r="B3" s="57" t="s">
        <v>0</v>
      </c>
      <c r="C3" s="40"/>
      <c r="D3" s="72" t="s">
        <v>13</v>
      </c>
      <c r="E3" s="71">
        <v>43252</v>
      </c>
      <c r="F3" s="7"/>
      <c r="G3" s="40"/>
      <c r="H3" s="43" t="s">
        <v>22</v>
      </c>
      <c r="I3" s="44" t="s">
        <v>21</v>
      </c>
      <c r="J3" s="46" t="s">
        <v>20</v>
      </c>
      <c r="K3" s="97" t="s">
        <v>29</v>
      </c>
      <c r="L3" s="98" t="s">
        <v>39</v>
      </c>
      <c r="M3" s="45" t="s">
        <v>28</v>
      </c>
      <c r="N3" s="47" t="s">
        <v>26</v>
      </c>
      <c r="O3" s="48" t="s">
        <v>23</v>
      </c>
    </row>
    <row r="4" spans="1:16" ht="15.75" thickBot="1" x14ac:dyDescent="0.3">
      <c r="A4" s="3"/>
      <c r="B4" s="55" t="s">
        <v>62</v>
      </c>
      <c r="C4" s="49"/>
      <c r="D4" s="49"/>
      <c r="E4" s="50"/>
      <c r="F4" s="50"/>
      <c r="G4" s="49"/>
      <c r="H4" s="109" t="e">
        <f>IF(B4="","",'Juin 2018'!C11+#REF!+#REF!+#REF!+#REF!+#REF!+#REF!+#REF!+#REF!+#REF!+#REF!+#REF!)</f>
        <v>#REF!</v>
      </c>
      <c r="I4" s="100" t="e">
        <f>IF(B4="","",'Juin 2018'!D11+#REF!+#REF!+#REF!+#REF!+#REF!+#REF!+#REF!+#REF!+#REF!+#REF!+#REF!)</f>
        <v>#REF!</v>
      </c>
      <c r="J4" s="100" t="e">
        <f>IF(B4="","",'Juin 2018'!E11+#REF!+#REF!+#REF!+#REF!+#REF!+#REF!+#REF!+#REF!+#REF!+#REF!+#REF!)</f>
        <v>#REF!</v>
      </c>
      <c r="K4" s="100" t="e">
        <f>IF(B4="","",COUNTIF('Juin 2018'!F11:AJ11,"ND")+COUNTIF(#REF!,"ND")+(COUNTIF(#REF!,"ND")+COUNTIF(#REF!,"ND")+(COUNTIF(#REF!,"ND")+COUNTIF(#REF!,"ND")+COUNTIF(#REF!,"ND")+COUNTIF(#REF!,"ND")+(COUNTIF(#REF!,"ND")+COUNTIF(#REF!,"ND")+(COUNTIF(#REF!,"ND")+COUNTIF(#REF!,"ND"))))))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4" s="101" t="e">
        <f>IF(B4="","",COUNTIF('Juin 2018'!F11:AJ11,"CV")+COUNTIF(#REF!,"CV")+(COUNTIF(#REF!,"CV")+COUNTIF(#REF!,"CV")+(COUNTIF(#REF!,"CV")+COUNTIF(#REF!,"CV")+COUNTIF(#REF!,"CV")+COUNTIF(#REF!,"CV")+(COUNTIF(#REF!,"CV")+COUNTIF(#REF!,"CV")+(COUNTIF(#REF!,"CV")+COUNTIF(#REF!,"CV"))))))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4" s="100" t="e">
        <f>IF(B4="","",COUNTIF('Juin 2018'!F11:AJ11,"NC")+COUNTIF(#REF!,"NC")+(COUNTIF(#REF!,"NC")+COUNTIF(#REF!,"NC")+(COUNTIF(#REF!,"NC")+COUNTIF(#REF!,"NC")+COUNTIF(#REF!,"NC")+COUNTIF(#REF!,"NC")+(COUNTIF(#REF!,"NC")+COUNTIF(#REF!,"NC")+(COUNTIF(#REF!,"NC")+COUNTIF(#REF!,"NC"))))))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4" s="100" t="e">
        <f>IF(B4="","",COUNTIF('Juin 2018'!F11:AJ11,"DR")+COUNTIF(#REF!,"DR")+(COUNTIF(#REF!,"DR")+COUNTIF(#REF!,"DR")+(COUNTIF(#REF!,"DR")+COUNTIF(#REF!,"DR")+COUNTIF(#REF!,"DR")+COUNTIF(#REF!,"DR")+(COUNTIF(#REF!,"DR")+COUNTIF(#REF!,"DR")+(COUNTIF(#REF!,"DR")+COUNTIF(#REF!,"DR"))))))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4" s="102" t="e">
        <f>IF(B4="","",COUNTIF('Juin 2018'!F11:AJ11,"CPA")+COUNTIF(#REF!,"CPA")+(COUNTIF(#REF!,"CPA")+COUNTIF(#REF!,"CPA")+(COUNTIF(#REF!,"CPA")+COUNTIF(#REF!,"CPA")+COUNTIF(#REF!,"CPA")+COUNTIF(#REF!,"CPA")+(COUNTIF(#REF!,"CPA")+COUNTIF(#REF!,"CPA")+(COUNTIF(#REF!,"CPA")+COUNTIF(#REF!,"CPA"))))))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5" spans="1:16" ht="15.75" thickBot="1" x14ac:dyDescent="0.3">
      <c r="A5" s="3"/>
      <c r="B5" s="56" t="s">
        <v>63</v>
      </c>
      <c r="D5" s="68" t="s">
        <v>16</v>
      </c>
      <c r="E5" s="69" t="s">
        <v>14</v>
      </c>
      <c r="F5" s="70" t="s">
        <v>15</v>
      </c>
      <c r="H5" s="103" t="e">
        <f>IF(B5="","",'Juin 2018'!C12+#REF!+#REF!+#REF!+#REF!+#REF!+#REF!+#REF!+#REF!+#REF!+#REF!+#REF!)</f>
        <v>#REF!</v>
      </c>
      <c r="I5" s="104" t="e">
        <f>IF(B5="","",'Juin 2018'!D12+#REF!+#REF!+#REF!+#REF!+#REF!+#REF!+#REF!+#REF!+#REF!+#REF!+#REF!)</f>
        <v>#REF!</v>
      </c>
      <c r="J5" s="104" t="e">
        <f>IF(B5="","",'Juin 2018'!E12+#REF!+#REF!+#REF!+#REF!+#REF!+#REF!+#REF!+#REF!+#REF!+#REF!+#REF!)</f>
        <v>#REF!</v>
      </c>
      <c r="K5" s="104" t="e">
        <f>IF(B5="","",COUNTIF('Juin 2018'!F12:AJ12,"ND")+COUNTIF(#REF!,"ND")+(COUNTIF(#REF!,"ND")+COUNTIF(#REF!,"ND")+(COUNTIF(#REF!,"ND")+COUNTIF(#REF!,"ND")+COUNTIF(#REF!,"ND")+COUNTIF(#REF!,"ND")+(COUNTIF(#REF!,"ND")+COUNTIF(#REF!,"ND")+(COUNTIF(#REF!,"ND")+COUNTIF(#REF!,"ND"))))))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5" s="113" t="e">
        <f>IF(B5="","",COUNTIF('Juin 2018'!F12:AJ12,"CV")+COUNTIF(#REF!,"CV")+(COUNTIF(#REF!,"CV")+COUNTIF(#REF!,"CV")+(COUNTIF(#REF!,"CV")+COUNTIF(#REF!,"CV")+COUNTIF(#REF!,"CV")+COUNTIF(#REF!,"CV")+(COUNTIF(#REF!,"CV")+COUNTIF(#REF!,"CV")+(COUNTIF(#REF!,"CV")+COUNTIF(#REF!,"CV"))))))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5" s="104" t="e">
        <f>IF(B5="","",COUNTIF('Juin 2018'!F12:AJ12,"NC")+COUNTIF(#REF!,"NC")+(COUNTIF(#REF!,"NC")+COUNTIF(#REF!,"NC")+(COUNTIF(#REF!,"NC")+COUNTIF(#REF!,"NC")+COUNTIF(#REF!,"NC")+COUNTIF(#REF!,"NC")+(COUNTIF(#REF!,"NC")+COUNTIF(#REF!,"NC")+(COUNTIF(#REF!,"NC")+COUNTIF(#REF!,"NC"))))))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5" s="104" t="e">
        <f>IF(B5="","",COUNTIF('Juin 2018'!F12:AJ12,"DR")+COUNTIF(#REF!,"DR")+(COUNTIF(#REF!,"DR")+COUNTIF(#REF!,"DR")+(COUNTIF(#REF!,"DR")+COUNTIF(#REF!,"DR")+COUNTIF(#REF!,"DR")+COUNTIF(#REF!,"DR")+(COUNTIF(#REF!,"DR")+COUNTIF(#REF!,"DR")+(COUNTIF(#REF!,"DR")+COUNTIF(#REF!,"DR"))))))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5" s="114" t="e">
        <f>IF(B5="","",COUNTIF('Juin 2018'!F12:AJ12,"CPA")+COUNTIF(#REF!,"CPA")+(COUNTIF(#REF!,"CPA")+COUNTIF(#REF!,"CPA")+(COUNTIF(#REF!,"CPA")+COUNTIF(#REF!,"CPA")+COUNTIF(#REF!,"CPA")+COUNTIF(#REF!,"CPA")+(COUNTIF(#REF!,"CPA")+COUNTIF(#REF!,"CPA")+(COUNTIF(#REF!,"CPA")+COUNTIF(#REF!,"CPA"))))))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6" spans="1:16" x14ac:dyDescent="0.25">
      <c r="A6" s="3"/>
      <c r="B6" s="56" t="s">
        <v>64</v>
      </c>
      <c r="C6" s="51"/>
      <c r="D6" s="65" t="s">
        <v>6</v>
      </c>
      <c r="E6" s="66">
        <v>43252</v>
      </c>
      <c r="F6" s="67">
        <f>EOMONTH(E6,0)</f>
        <v>43281</v>
      </c>
      <c r="G6" s="49"/>
      <c r="H6" s="108" t="e">
        <f>IF(B6="","",'Juin 2018'!C13+#REF!+#REF!+#REF!+#REF!+#REF!+#REF!+#REF!+#REF!+#REF!+#REF!+#REF!)</f>
        <v>#REF!</v>
      </c>
      <c r="I6" s="105" t="e">
        <f>IF(B6="","",'Juin 2018'!D13+#REF!+#REF!+#REF!+#REF!+#REF!+#REF!+#REF!+#REF!+#REF!+#REF!+#REF!)</f>
        <v>#REF!</v>
      </c>
      <c r="J6" s="105" t="e">
        <f>IF(B6="","",'Juin 2018'!E13+#REF!+#REF!+#REF!+#REF!+#REF!+#REF!+#REF!+#REF!+#REF!+#REF!+#REF!)</f>
        <v>#REF!</v>
      </c>
      <c r="K6" s="105" t="e">
        <f>IF(B6="","",COUNTIF('Juin 2018'!F13:AJ13,"ND")+COUNTIF(#REF!,"ND")+(COUNTIF(#REF!,"ND")+COUNTIF(#REF!,"ND")+(COUNTIF(#REF!,"ND")+COUNTIF(#REF!,"ND")+COUNTIF(#REF!,"ND")+COUNTIF(#REF!,"ND")+(COUNTIF(#REF!,"ND")+COUNTIF(#REF!,"ND")+(COUNTIF(#REF!,"ND")+COUNTIF(#REF!,"ND"))))))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6" s="106" t="e">
        <f>IF(B6="","",COUNTIF('Juin 2018'!F13:AJ13,"CV")+COUNTIF(#REF!,"CV")+(COUNTIF(#REF!,"CV")+COUNTIF(#REF!,"CV")+(COUNTIF(#REF!,"CV")+COUNTIF(#REF!,"CV")+COUNTIF(#REF!,"CV")+COUNTIF(#REF!,"CV")+(COUNTIF(#REF!,"CV")+COUNTIF(#REF!,"CV")+(COUNTIF(#REF!,"CV")+COUNTIF(#REF!,"CV"))))))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6" s="105" t="e">
        <f>IF(B6="","",COUNTIF('Juin 2018'!F13:AJ13,"NC")+COUNTIF(#REF!,"NC")+(COUNTIF(#REF!,"NC")+COUNTIF(#REF!,"NC")+(COUNTIF(#REF!,"NC")+COUNTIF(#REF!,"NC")+COUNTIF(#REF!,"NC")+COUNTIF(#REF!,"NC")+(COUNTIF(#REF!,"NC")+COUNTIF(#REF!,"NC")+(COUNTIF(#REF!,"NC")+COUNTIF(#REF!,"NC"))))))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6" s="105" t="e">
        <f>IF(B6="","",COUNTIF('Juin 2018'!F13:AJ13,"DR")+COUNTIF(#REF!,"DR")+(COUNTIF(#REF!,"DR")+COUNTIF(#REF!,"DR")+(COUNTIF(#REF!,"DR")+COUNTIF(#REF!,"DR")+COUNTIF(#REF!,"DR")+COUNTIF(#REF!,"DR")+(COUNTIF(#REF!,"DR")+COUNTIF(#REF!,"DR")+(COUNTIF(#REF!,"DR")+COUNTIF(#REF!,"DR"))))))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6" s="107" t="e">
        <f>IF(B6="","",COUNTIF('Juin 2018'!F13:AJ13,"CPA")+COUNTIF(#REF!,"CPA")+(COUNTIF(#REF!,"CPA")+COUNTIF(#REF!,"CPA")+(COUNTIF(#REF!,"CPA")+COUNTIF(#REF!,"CPA")+COUNTIF(#REF!,"CPA")+COUNTIF(#REF!,"CPA")+(COUNTIF(#REF!,"CPA")+COUNTIF(#REF!,"CPA")+(COUNTIF(#REF!,"CPA")+COUNTIF(#REF!,"CPA"))))))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7" spans="1:16" x14ac:dyDescent="0.25">
      <c r="A7" s="3"/>
      <c r="B7" s="56" t="s">
        <v>65</v>
      </c>
      <c r="C7" s="3"/>
      <c r="D7" s="21" t="s">
        <v>7</v>
      </c>
      <c r="E7" s="24">
        <f>EDATE(E6,1)</f>
        <v>43282</v>
      </c>
      <c r="F7" s="25">
        <f>EOMONTH(E7,0)</f>
        <v>43312</v>
      </c>
      <c r="H7" s="103" t="e">
        <f>IF(B7="","",'Juin 2018'!C14+#REF!+#REF!+#REF!+#REF!+#REF!+#REF!+#REF!+#REF!+#REF!+#REF!+#REF!)</f>
        <v>#REF!</v>
      </c>
      <c r="I7" s="104" t="e">
        <f>IF(B7="","",'Juin 2018'!D14+#REF!+#REF!+#REF!+#REF!+#REF!+#REF!+#REF!+#REF!+#REF!+#REF!+#REF!)</f>
        <v>#REF!</v>
      </c>
      <c r="J7" s="104" t="e">
        <f>IF(B7="","",'Juin 2018'!E14+#REF!+#REF!+#REF!+#REF!+#REF!+#REF!+#REF!+#REF!+#REF!+#REF!+#REF!)</f>
        <v>#REF!</v>
      </c>
      <c r="K7" s="104" t="e">
        <f>IF(B7="","",COUNTIF('Juin 2018'!F14:AJ14,"ND")+COUNTIF(#REF!,"ND")+(COUNTIF(#REF!,"ND")+COUNTIF(#REF!,"ND")+(COUNTIF(#REF!,"ND")+COUNTIF(#REF!,"ND")+COUNTIF(#REF!,"ND")+COUNTIF(#REF!,"ND")+(COUNTIF(#REF!,"ND")+COUNTIF(#REF!,"ND")+(COUNTIF(#REF!,"ND")+COUNTIF(#REF!,"ND"))))))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7" s="113" t="e">
        <f>IF(B7="","",COUNTIF('Juin 2018'!F14:AJ14,"CV")+COUNTIF(#REF!,"CV")+(COUNTIF(#REF!,"CV")+COUNTIF(#REF!,"CV")+(COUNTIF(#REF!,"CV")+COUNTIF(#REF!,"CV")+COUNTIF(#REF!,"CV")+COUNTIF(#REF!,"CV")+(COUNTIF(#REF!,"CV")+COUNTIF(#REF!,"CV")+(COUNTIF(#REF!,"CV")+COUNTIF(#REF!,"CV"))))))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7" s="104" t="e">
        <f>IF(B7="","",COUNTIF('Juin 2018'!F14:AJ14,"NC")+COUNTIF(#REF!,"NC")+(COUNTIF(#REF!,"NC")+COUNTIF(#REF!,"NC")+(COUNTIF(#REF!,"NC")+COUNTIF(#REF!,"NC")+COUNTIF(#REF!,"NC")+COUNTIF(#REF!,"NC")+(COUNTIF(#REF!,"NC")+COUNTIF(#REF!,"NC")+(COUNTIF(#REF!,"NC")+COUNTIF(#REF!,"NC"))))))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7" s="104" t="e">
        <f>IF(B7="","",COUNTIF('Juin 2018'!F14:AJ14,"DR")+COUNTIF(#REF!,"DR")+(COUNTIF(#REF!,"DR")+COUNTIF(#REF!,"DR")+(COUNTIF(#REF!,"DR")+COUNTIF(#REF!,"DR")+COUNTIF(#REF!,"DR")+COUNTIF(#REF!,"DR")+(COUNTIF(#REF!,"DR")+COUNTIF(#REF!,"DR")+(COUNTIF(#REF!,"DR")+COUNTIF(#REF!,"DR"))))))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7" s="114" t="e">
        <f>IF(B7="","",COUNTIF('Juin 2018'!F14:AJ14,"CPA")+COUNTIF(#REF!,"CPA")+(COUNTIF(#REF!,"CPA")+COUNTIF(#REF!,"CPA")+(COUNTIF(#REF!,"CPA")+COUNTIF(#REF!,"CPA")+COUNTIF(#REF!,"CPA")+COUNTIF(#REF!,"CPA")+(COUNTIF(#REF!,"CPA")+COUNTIF(#REF!,"CPA")+(COUNTIF(#REF!,"CPA")+COUNTIF(#REF!,"CPA"))))))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8" spans="1:16" x14ac:dyDescent="0.25">
      <c r="A8" s="3"/>
      <c r="B8" s="56" t="s">
        <v>66</v>
      </c>
      <c r="C8" s="51"/>
      <c r="D8" s="62" t="s">
        <v>8</v>
      </c>
      <c r="E8" s="63">
        <f t="shared" ref="E8:E17" si="0">EDATE(E7,1)</f>
        <v>43313</v>
      </c>
      <c r="F8" s="64">
        <f t="shared" ref="F8:F17" si="1">EOMONTH(E8,0)</f>
        <v>43343</v>
      </c>
      <c r="G8" s="49"/>
      <c r="H8" s="108" t="e">
        <f>IF(B8="","",'Juin 2018'!C15+#REF!+#REF!+#REF!+#REF!+#REF!+#REF!+#REF!+#REF!+#REF!+#REF!+#REF!)</f>
        <v>#REF!</v>
      </c>
      <c r="I8" s="105" t="e">
        <f>IF(B8="","",'Juin 2018'!D15+#REF!+#REF!+#REF!+#REF!+#REF!+#REF!+#REF!+#REF!+#REF!+#REF!+#REF!)</f>
        <v>#REF!</v>
      </c>
      <c r="J8" s="105" t="e">
        <f>IF(B8="","",'Juin 2018'!E15+#REF!+#REF!+#REF!+#REF!+#REF!+#REF!+#REF!+#REF!+#REF!+#REF!+#REF!)</f>
        <v>#REF!</v>
      </c>
      <c r="K8" s="105" t="e">
        <f>IF(B8="","",COUNTIF('Juin 2018'!F15:AJ15,"ND")+COUNTIF(#REF!,"ND")+(COUNTIF(#REF!,"ND")+COUNTIF(#REF!,"ND")+(COUNTIF(#REF!,"ND")+COUNTIF(#REF!,"ND")+COUNTIF(#REF!,"ND")+COUNTIF(#REF!,"ND")+(COUNTIF(#REF!,"ND")+COUNTIF(#REF!,"ND")+(COUNTIF(#REF!,"ND")+COUNTIF(#REF!,"ND"))))))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8" s="106" t="e">
        <f>IF(B8="","",COUNTIF('Juin 2018'!F15:AJ15,"CV")+COUNTIF(#REF!,"CV")+(COUNTIF(#REF!,"CV")+COUNTIF(#REF!,"CV")+(COUNTIF(#REF!,"CV")+COUNTIF(#REF!,"CV")+COUNTIF(#REF!,"CV")+COUNTIF(#REF!,"CV")+(COUNTIF(#REF!,"CV")+COUNTIF(#REF!,"CV")+(COUNTIF(#REF!,"CV")+COUNTIF(#REF!,"CV"))))))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8" s="105" t="e">
        <f>IF(B8="","",COUNTIF('Juin 2018'!F15:AJ15,"NC")+COUNTIF(#REF!,"NC")+(COUNTIF(#REF!,"NC")+COUNTIF(#REF!,"NC")+(COUNTIF(#REF!,"NC")+COUNTIF(#REF!,"NC")+COUNTIF(#REF!,"NC")+COUNTIF(#REF!,"NC")+(COUNTIF(#REF!,"NC")+COUNTIF(#REF!,"NC")+(COUNTIF(#REF!,"NC")+COUNTIF(#REF!,"NC"))))))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8" s="105" t="e">
        <f>IF(B8="","",COUNTIF('Juin 2018'!F15:AJ15,"DR")+COUNTIF(#REF!,"DR")+(COUNTIF(#REF!,"DR")+COUNTIF(#REF!,"DR")+(COUNTIF(#REF!,"DR")+COUNTIF(#REF!,"DR")+COUNTIF(#REF!,"DR")+COUNTIF(#REF!,"DR")+(COUNTIF(#REF!,"DR")+COUNTIF(#REF!,"DR")+(COUNTIF(#REF!,"DR")+COUNTIF(#REF!,"DR"))))))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8" s="107" t="e">
        <f>IF(B8="","",COUNTIF('Juin 2018'!F15:AJ15,"CPA")+COUNTIF(#REF!,"CPA")+(COUNTIF(#REF!,"CPA")+COUNTIF(#REF!,"CPA")+(COUNTIF(#REF!,"CPA")+COUNTIF(#REF!,"CPA")+COUNTIF(#REF!,"CPA")+COUNTIF(#REF!,"CPA")+(COUNTIF(#REF!,"CPA")+COUNTIF(#REF!,"CPA")+(COUNTIF(#REF!,"CPA")+COUNTIF(#REF!,"CPA"))))))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9" spans="1:16" x14ac:dyDescent="0.25">
      <c r="A9" s="3"/>
      <c r="B9" s="56" t="s">
        <v>67</v>
      </c>
      <c r="C9" s="3"/>
      <c r="D9" s="21" t="s">
        <v>9</v>
      </c>
      <c r="E9" s="24">
        <f t="shared" si="0"/>
        <v>43344</v>
      </c>
      <c r="F9" s="25">
        <f t="shared" si="1"/>
        <v>43373</v>
      </c>
      <c r="H9" s="103" t="e">
        <f>IF(B9="","",'Juin 2018'!C16+#REF!+#REF!+#REF!+#REF!+#REF!+#REF!+#REF!+#REF!+#REF!+#REF!+#REF!)</f>
        <v>#REF!</v>
      </c>
      <c r="I9" s="104" t="e">
        <f>IF(B9="","",'Juin 2018'!D16+#REF!+#REF!+#REF!+#REF!+#REF!+#REF!+#REF!+#REF!+#REF!+#REF!+#REF!)</f>
        <v>#REF!</v>
      </c>
      <c r="J9" s="104" t="e">
        <f>IF(B9="","",'Juin 2018'!E16+#REF!+#REF!+#REF!+#REF!+#REF!+#REF!+#REF!+#REF!+#REF!+#REF!+#REF!)</f>
        <v>#REF!</v>
      </c>
      <c r="K9" s="104" t="e">
        <f>IF(B9="","",COUNTIF('Juin 2018'!F16:AJ16,"ND")+COUNTIF(#REF!,"ND")+(COUNTIF(#REF!,"ND")+COUNTIF(#REF!,"ND")+(COUNTIF(#REF!,"ND")+COUNTIF(#REF!,"ND")+COUNTIF(#REF!,"ND")+COUNTIF(#REF!,"ND")+(COUNTIF(#REF!,"ND")+COUNTIF(#REF!,"ND")+(COUNTIF(#REF!,"ND")+COUNTIF(#REF!,"ND"))))))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9" s="113" t="e">
        <f>IF(B9="","",COUNTIF('Juin 2018'!F16:AJ16,"CV")+COUNTIF(#REF!,"CV")+(COUNTIF(#REF!,"CV")+COUNTIF(#REF!,"CV")+(COUNTIF(#REF!,"CV")+COUNTIF(#REF!,"CV")+COUNTIF(#REF!,"CV")+COUNTIF(#REF!,"CV")+(COUNTIF(#REF!,"CV")+COUNTIF(#REF!,"CV")+(COUNTIF(#REF!,"CV")+COUNTIF(#REF!,"CV"))))))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9" s="104" t="e">
        <f>IF(B9="","",COUNTIF('Juin 2018'!F16:AJ16,"NC")+COUNTIF(#REF!,"NC")+(COUNTIF(#REF!,"NC")+COUNTIF(#REF!,"NC")+(COUNTIF(#REF!,"NC")+COUNTIF(#REF!,"NC")+COUNTIF(#REF!,"NC")+COUNTIF(#REF!,"NC")+(COUNTIF(#REF!,"NC")+COUNTIF(#REF!,"NC")+(COUNTIF(#REF!,"NC")+COUNTIF(#REF!,"NC"))))))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9" s="104" t="e">
        <f>IF(B9="","",COUNTIF('Juin 2018'!F16:AJ16,"DR")+COUNTIF(#REF!,"DR")+(COUNTIF(#REF!,"DR")+COUNTIF(#REF!,"DR")+(COUNTIF(#REF!,"DR")+COUNTIF(#REF!,"DR")+COUNTIF(#REF!,"DR")+COUNTIF(#REF!,"DR")+(COUNTIF(#REF!,"DR")+COUNTIF(#REF!,"DR")+(COUNTIF(#REF!,"DR")+COUNTIF(#REF!,"DR"))))))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9" s="114" t="e">
        <f>IF(B9="","",COUNTIF('Juin 2018'!F16:AJ16,"CPA")+COUNTIF(#REF!,"CPA")+(COUNTIF(#REF!,"CPA")+COUNTIF(#REF!,"CPA")+(COUNTIF(#REF!,"CPA")+COUNTIF(#REF!,"CPA")+COUNTIF(#REF!,"CPA")+COUNTIF(#REF!,"CPA")+(COUNTIF(#REF!,"CPA")+COUNTIF(#REF!,"CPA")+(COUNTIF(#REF!,"CPA")+COUNTIF(#REF!,"CPA"))))))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0" spans="1:16" x14ac:dyDescent="0.25">
      <c r="A10" s="3"/>
      <c r="B10" s="56" t="s">
        <v>68</v>
      </c>
      <c r="C10" s="51"/>
      <c r="D10" s="62" t="s">
        <v>10</v>
      </c>
      <c r="E10" s="63">
        <f t="shared" si="0"/>
        <v>43374</v>
      </c>
      <c r="F10" s="64">
        <f t="shared" si="1"/>
        <v>43404</v>
      </c>
      <c r="G10" s="49"/>
      <c r="H10" s="108" t="e">
        <f>IF(B10="","",'Juin 2018'!C17+#REF!+#REF!+#REF!+#REF!+#REF!+#REF!+#REF!+#REF!+#REF!+#REF!+#REF!)</f>
        <v>#REF!</v>
      </c>
      <c r="I10" s="105" t="e">
        <f>IF(B10="","",'Juin 2018'!D17+#REF!+#REF!+#REF!+#REF!+#REF!+#REF!+#REF!+#REF!+#REF!+#REF!+#REF!)</f>
        <v>#REF!</v>
      </c>
      <c r="J10" s="105" t="e">
        <f>IF(B10="","",'Juin 2018'!E17+#REF!+#REF!+#REF!+#REF!+#REF!+#REF!+#REF!+#REF!+#REF!+#REF!+#REF!)</f>
        <v>#REF!</v>
      </c>
      <c r="K10" s="105" t="e">
        <f>IF(B10="","",COUNTIF('Juin 2018'!F17:AJ17,"ND")+COUNTIF(#REF!,"ND")+(COUNTIF(#REF!,"ND")+COUNTIF(#REF!,"ND")+(COUNTIF(#REF!,"ND")+COUNTIF(#REF!,"ND")+COUNTIF(#REF!,"ND")+COUNTIF(#REF!,"ND")+(COUNTIF(#REF!,"ND")+COUNTIF(#REF!,"ND")+(COUNTIF(#REF!,"ND")+COUNTIF(#REF!,"ND"))))))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0" s="106" t="e">
        <f>IF(B10="","",COUNTIF('Juin 2018'!F17:AJ17,"CV")+COUNTIF(#REF!,"CV")+(COUNTIF(#REF!,"CV")+COUNTIF(#REF!,"CV")+(COUNTIF(#REF!,"CV")+COUNTIF(#REF!,"CV")+COUNTIF(#REF!,"CV")+COUNTIF(#REF!,"CV")+(COUNTIF(#REF!,"CV")+COUNTIF(#REF!,"CV")+(COUNTIF(#REF!,"CV")+COUNTIF(#REF!,"CV"))))))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0" s="105" t="e">
        <f>IF(B10="","",COUNTIF('Juin 2018'!F17:AJ17,"NC")+COUNTIF(#REF!,"NC")+(COUNTIF(#REF!,"NC")+COUNTIF(#REF!,"NC")+(COUNTIF(#REF!,"NC")+COUNTIF(#REF!,"NC")+COUNTIF(#REF!,"NC")+COUNTIF(#REF!,"NC")+(COUNTIF(#REF!,"NC")+COUNTIF(#REF!,"NC")+(COUNTIF(#REF!,"NC")+COUNTIF(#REF!,"NC"))))))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0" s="105" t="e">
        <f>IF(B10="","",COUNTIF('Juin 2018'!F17:AJ17,"DR")+COUNTIF(#REF!,"DR")+(COUNTIF(#REF!,"DR")+COUNTIF(#REF!,"DR")+(COUNTIF(#REF!,"DR")+COUNTIF(#REF!,"DR")+COUNTIF(#REF!,"DR")+COUNTIF(#REF!,"DR")+(COUNTIF(#REF!,"DR")+COUNTIF(#REF!,"DR")+(COUNTIF(#REF!,"DR")+COUNTIF(#REF!,"DR"))))))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0" s="107" t="e">
        <f>IF(B10="","",COUNTIF('Juin 2018'!F17:AJ17,"CPA")+COUNTIF(#REF!,"CPA")+(COUNTIF(#REF!,"CPA")+COUNTIF(#REF!,"CPA")+(COUNTIF(#REF!,"CPA")+COUNTIF(#REF!,"CPA")+COUNTIF(#REF!,"CPA")+COUNTIF(#REF!,"CPA")+(COUNTIF(#REF!,"CPA")+COUNTIF(#REF!,"CPA")+(COUNTIF(#REF!,"CPA")+COUNTIF(#REF!,"CPA"))))))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1" spans="1:16" x14ac:dyDescent="0.25">
      <c r="A11" s="3"/>
      <c r="B11" s="56" t="s">
        <v>69</v>
      </c>
      <c r="C11" s="3"/>
      <c r="D11" s="22" t="s">
        <v>11</v>
      </c>
      <c r="E11" s="26">
        <f t="shared" si="0"/>
        <v>43405</v>
      </c>
      <c r="F11" s="27">
        <f t="shared" si="1"/>
        <v>43434</v>
      </c>
      <c r="H11" s="103" t="e">
        <f>IF(B11="","",'Juin 2018'!C18+#REF!+#REF!+#REF!+#REF!+#REF!+#REF!+#REF!+#REF!+#REF!+#REF!+#REF!)</f>
        <v>#REF!</v>
      </c>
      <c r="I11" s="104" t="e">
        <f>IF(B11="","",'Juin 2018'!D18+#REF!+#REF!+#REF!+#REF!+#REF!+#REF!+#REF!+#REF!+#REF!+#REF!+#REF!)</f>
        <v>#REF!</v>
      </c>
      <c r="J11" s="104" t="e">
        <f>IF(B11="","",'Juin 2018'!E18+#REF!+#REF!+#REF!+#REF!+#REF!+#REF!+#REF!+#REF!+#REF!+#REF!+#REF!)</f>
        <v>#REF!</v>
      </c>
      <c r="K11" s="104" t="e">
        <f>IF(B11="","",COUNTIF('Juin 2018'!F18:AJ18,"ND")+COUNTIF(#REF!,"ND")+(COUNTIF(#REF!,"ND")+COUNTIF(#REF!,"ND")+(COUNTIF(#REF!,"ND")+COUNTIF(#REF!,"ND")+COUNTIF(#REF!,"ND")+COUNTIF(#REF!,"ND")+(COUNTIF(#REF!,"ND")+COUNTIF(#REF!,"ND")+(COUNTIF(#REF!,"ND")+COUNTIF(#REF!,"ND"))))))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1" s="113" t="e">
        <f>IF(B11="","",COUNTIF('Juin 2018'!F18:AJ18,"CV")+COUNTIF(#REF!,"CV")+(COUNTIF(#REF!,"CV")+COUNTIF(#REF!,"CV")+(COUNTIF(#REF!,"CV")+COUNTIF(#REF!,"CV")+COUNTIF(#REF!,"CV")+COUNTIF(#REF!,"CV")+(COUNTIF(#REF!,"CV")+COUNTIF(#REF!,"CV")+(COUNTIF(#REF!,"CV")+COUNTIF(#REF!,"CV"))))))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1" s="104" t="e">
        <f>IF(B11="","",COUNTIF('Juin 2018'!F18:AJ18,"NC")+COUNTIF(#REF!,"NC")+(COUNTIF(#REF!,"NC")+COUNTIF(#REF!,"NC")+(COUNTIF(#REF!,"NC")+COUNTIF(#REF!,"NC")+COUNTIF(#REF!,"NC")+COUNTIF(#REF!,"NC")+(COUNTIF(#REF!,"NC")+COUNTIF(#REF!,"NC")+(COUNTIF(#REF!,"NC")+COUNTIF(#REF!,"NC"))))))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1" s="104" t="e">
        <f>IF(B11="","",COUNTIF('Juin 2018'!F18:AJ18,"DR")+COUNTIF(#REF!,"DR")+(COUNTIF(#REF!,"DR")+COUNTIF(#REF!,"DR")+(COUNTIF(#REF!,"DR")+COUNTIF(#REF!,"DR")+COUNTIF(#REF!,"DR")+COUNTIF(#REF!,"DR")+(COUNTIF(#REF!,"DR")+COUNTIF(#REF!,"DR")+(COUNTIF(#REF!,"DR")+COUNTIF(#REF!,"DR"))))))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1" s="114" t="e">
        <f>IF(B11="","",COUNTIF('Juin 2018'!F18:AJ18,"CPA")+COUNTIF(#REF!,"CPA")+(COUNTIF(#REF!,"CPA")+COUNTIF(#REF!,"CPA")+(COUNTIF(#REF!,"CPA")+COUNTIF(#REF!,"CPA")+COUNTIF(#REF!,"CPA")+COUNTIF(#REF!,"CPA")+(COUNTIF(#REF!,"CPA")+COUNTIF(#REF!,"CPA")+(COUNTIF(#REF!,"CPA")+COUNTIF(#REF!,"CPA"))))))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2" spans="1:16" x14ac:dyDescent="0.25">
      <c r="A12" s="3"/>
      <c r="B12" s="56" t="s">
        <v>70</v>
      </c>
      <c r="C12" s="51"/>
      <c r="D12" s="62" t="s">
        <v>12</v>
      </c>
      <c r="E12" s="63">
        <f t="shared" si="0"/>
        <v>43435</v>
      </c>
      <c r="F12" s="64">
        <f t="shared" si="1"/>
        <v>43465</v>
      </c>
      <c r="G12" s="49"/>
      <c r="H12" s="108" t="e">
        <f>IF(B12="","",'Juin 2018'!C19+#REF!+#REF!+#REF!+#REF!+#REF!+#REF!+#REF!+#REF!+#REF!+#REF!+#REF!)</f>
        <v>#REF!</v>
      </c>
      <c r="I12" s="105" t="e">
        <f>IF(B12="","",'Juin 2018'!D19+#REF!+#REF!+#REF!+#REF!+#REF!+#REF!+#REF!+#REF!+#REF!+#REF!+#REF!)</f>
        <v>#REF!</v>
      </c>
      <c r="J12" s="105" t="e">
        <f>IF(B12="","",'Juin 2018'!E19+#REF!+#REF!+#REF!+#REF!+#REF!+#REF!+#REF!+#REF!+#REF!+#REF!+#REF!)</f>
        <v>#REF!</v>
      </c>
      <c r="K12" s="105" t="e">
        <f>IF(B12="","",COUNTIF('Juin 2018'!F19:AJ19,"ND")+COUNTIF(#REF!,"ND")+(COUNTIF(#REF!,"ND")+COUNTIF(#REF!,"ND")+(COUNTIF(#REF!,"ND")+COUNTIF(#REF!,"ND")+COUNTIF(#REF!,"ND")+COUNTIF(#REF!,"ND")+(COUNTIF(#REF!,"ND")+COUNTIF(#REF!,"ND")+(COUNTIF(#REF!,"ND")+COUNTIF(#REF!,"ND"))))))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2" s="106" t="e">
        <f>IF(B12="","",COUNTIF('Juin 2018'!F19:AJ19,"CV")+COUNTIF(#REF!,"CV")+(COUNTIF(#REF!,"CV")+COUNTIF(#REF!,"CV")+(COUNTIF(#REF!,"CV")+COUNTIF(#REF!,"CV")+COUNTIF(#REF!,"CV")+COUNTIF(#REF!,"CV")+(COUNTIF(#REF!,"CV")+COUNTIF(#REF!,"CV")+(COUNTIF(#REF!,"CV")+COUNTIF(#REF!,"CV"))))))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2" s="105" t="e">
        <f>IF(B12="","",COUNTIF('Juin 2018'!F19:AJ19,"NC")+COUNTIF(#REF!,"NC")+(COUNTIF(#REF!,"NC")+COUNTIF(#REF!,"NC")+(COUNTIF(#REF!,"NC")+COUNTIF(#REF!,"NC")+COUNTIF(#REF!,"NC")+COUNTIF(#REF!,"NC")+(COUNTIF(#REF!,"NC")+COUNTIF(#REF!,"NC")+(COUNTIF(#REF!,"NC")+COUNTIF(#REF!,"NC"))))))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2" s="105" t="e">
        <f>IF(B12="","",COUNTIF('Juin 2018'!F19:AJ19,"DR")+COUNTIF(#REF!,"DR")+(COUNTIF(#REF!,"DR")+COUNTIF(#REF!,"DR")+(COUNTIF(#REF!,"DR")+COUNTIF(#REF!,"DR")+COUNTIF(#REF!,"DR")+COUNTIF(#REF!,"DR")+(COUNTIF(#REF!,"DR")+COUNTIF(#REF!,"DR")+(COUNTIF(#REF!,"DR")+COUNTIF(#REF!,"DR"))))))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2" s="107" t="e">
        <f>IF(B12="","",COUNTIF('Juin 2018'!F19:AJ19,"CPA")+COUNTIF(#REF!,"CPA")+(COUNTIF(#REF!,"CPA")+COUNTIF(#REF!,"CPA")+(COUNTIF(#REF!,"CPA")+COUNTIF(#REF!,"CPA")+COUNTIF(#REF!,"CPA")+COUNTIF(#REF!,"CPA")+(COUNTIF(#REF!,"CPA")+COUNTIF(#REF!,"CPA")+(COUNTIF(#REF!,"CPA")+COUNTIF(#REF!,"CPA"))))))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3" spans="1:16" x14ac:dyDescent="0.25">
      <c r="A13" s="3"/>
      <c r="B13" s="56" t="s">
        <v>71</v>
      </c>
      <c r="C13" s="3"/>
      <c r="D13" s="21" t="s">
        <v>1</v>
      </c>
      <c r="E13" s="24">
        <f t="shared" si="0"/>
        <v>43466</v>
      </c>
      <c r="F13" s="25">
        <f t="shared" si="1"/>
        <v>43496</v>
      </c>
      <c r="H13" s="103" t="e">
        <f>IF(B13="","",'Juin 2018'!C20+#REF!+#REF!+#REF!+#REF!+#REF!+#REF!+#REF!+#REF!+#REF!+#REF!+#REF!)</f>
        <v>#REF!</v>
      </c>
      <c r="I13" s="104" t="e">
        <f>IF(B13="","",'Juin 2018'!D20+#REF!+#REF!+#REF!+#REF!+#REF!+#REF!+#REF!+#REF!+#REF!+#REF!+#REF!)</f>
        <v>#REF!</v>
      </c>
      <c r="J13" s="104" t="e">
        <f>IF(B13="","",'Juin 2018'!E20+#REF!+#REF!+#REF!+#REF!+#REF!+#REF!+#REF!+#REF!+#REF!+#REF!+#REF!)</f>
        <v>#REF!</v>
      </c>
      <c r="K13" s="104" t="e">
        <f>IF(B13="","",COUNTIF('Juin 2018'!F20:AJ20,"ND")+COUNTIF(#REF!,"ND")+(COUNTIF(#REF!,"ND")+COUNTIF(#REF!,"ND")+(COUNTIF(#REF!,"ND")+COUNTIF(#REF!,"ND")+COUNTIF(#REF!,"ND")+COUNTIF(#REF!,"ND")+(COUNTIF(#REF!,"ND")+COUNTIF(#REF!,"ND")+(COUNTIF(#REF!,"ND")+COUNTIF(#REF!,"ND"))))))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3" s="113" t="e">
        <f>IF(B13="","",COUNTIF('Juin 2018'!F20:AJ20,"CV")+COUNTIF(#REF!,"CV")+(COUNTIF(#REF!,"CV")+COUNTIF(#REF!,"CV")+(COUNTIF(#REF!,"CV")+COUNTIF(#REF!,"CV")+COUNTIF(#REF!,"CV")+COUNTIF(#REF!,"CV")+(COUNTIF(#REF!,"CV")+COUNTIF(#REF!,"CV")+(COUNTIF(#REF!,"CV")+COUNTIF(#REF!,"CV"))))))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3" s="104" t="e">
        <f>IF(B13="","",COUNTIF('Juin 2018'!F20:AJ20,"NC")+COUNTIF(#REF!,"NC")+(COUNTIF(#REF!,"NC")+COUNTIF(#REF!,"NC")+(COUNTIF(#REF!,"NC")+COUNTIF(#REF!,"NC")+COUNTIF(#REF!,"NC")+COUNTIF(#REF!,"NC")+(COUNTIF(#REF!,"NC")+COUNTIF(#REF!,"NC")+(COUNTIF(#REF!,"NC")+COUNTIF(#REF!,"NC"))))))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3" s="104" t="e">
        <f>IF(B13="","",COUNTIF('Juin 2018'!F20:AJ20,"DR")+COUNTIF(#REF!,"DR")+(COUNTIF(#REF!,"DR")+COUNTIF(#REF!,"DR")+(COUNTIF(#REF!,"DR")+COUNTIF(#REF!,"DR")+COUNTIF(#REF!,"DR")+COUNTIF(#REF!,"DR")+(COUNTIF(#REF!,"DR")+COUNTIF(#REF!,"DR")+(COUNTIF(#REF!,"DR")+COUNTIF(#REF!,"DR"))))))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3" s="114" t="e">
        <f>IF(B13="","",COUNTIF('Juin 2018'!F20:AJ20,"CPA")+COUNTIF(#REF!,"CPA")+(COUNTIF(#REF!,"CPA")+COUNTIF(#REF!,"CPA")+(COUNTIF(#REF!,"CPA")+COUNTIF(#REF!,"CPA")+COUNTIF(#REF!,"CPA")+COUNTIF(#REF!,"CPA")+(COUNTIF(#REF!,"CPA")+COUNTIF(#REF!,"CPA")+(COUNTIF(#REF!,"CPA")+COUNTIF(#REF!,"CPA"))))))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4" spans="1:16" x14ac:dyDescent="0.25">
      <c r="A14" s="3"/>
      <c r="B14" s="56" t="s">
        <v>72</v>
      </c>
      <c r="C14" s="51"/>
      <c r="D14" s="62" t="s">
        <v>2</v>
      </c>
      <c r="E14" s="63">
        <f t="shared" si="0"/>
        <v>43497</v>
      </c>
      <c r="F14" s="64">
        <f t="shared" si="1"/>
        <v>43524</v>
      </c>
      <c r="G14" s="49"/>
      <c r="H14" s="108" t="e">
        <f>IF(B14="","",'Juin 2018'!C21+#REF!+#REF!+#REF!+#REF!+#REF!+#REF!+#REF!+#REF!+#REF!+#REF!+#REF!)</f>
        <v>#REF!</v>
      </c>
      <c r="I14" s="105" t="e">
        <f>IF(B14="","",'Juin 2018'!D21+#REF!+#REF!+#REF!+#REF!+#REF!+#REF!+#REF!+#REF!+#REF!+#REF!+#REF!)</f>
        <v>#REF!</v>
      </c>
      <c r="J14" s="105" t="e">
        <f>IF(B14="","",'Juin 2018'!E21+#REF!+#REF!+#REF!+#REF!+#REF!+#REF!+#REF!+#REF!+#REF!+#REF!+#REF!)</f>
        <v>#REF!</v>
      </c>
      <c r="K14" s="105" t="e">
        <f>IF(B14="","",COUNTIF('Juin 2018'!F21:AJ21,"ND")+COUNTIF(#REF!,"ND")+(COUNTIF(#REF!,"ND")+COUNTIF(#REF!,"ND")+(COUNTIF(#REF!,"ND")+COUNTIF(#REF!,"ND")+COUNTIF(#REF!,"ND")+COUNTIF(#REF!,"ND")+(COUNTIF(#REF!,"ND")+COUNTIF(#REF!,"ND")+(COUNTIF(#REF!,"ND")+COUNTIF(#REF!,"ND"))))))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4" s="106" t="e">
        <f>IF(B14="","",COUNTIF('Juin 2018'!F21:AJ21,"CV")+COUNTIF(#REF!,"CV")+(COUNTIF(#REF!,"CV")+COUNTIF(#REF!,"CV")+(COUNTIF(#REF!,"CV")+COUNTIF(#REF!,"CV")+COUNTIF(#REF!,"CV")+COUNTIF(#REF!,"CV")+(COUNTIF(#REF!,"CV")+COUNTIF(#REF!,"CV")+(COUNTIF(#REF!,"CV")+COUNTIF(#REF!,"CV"))))))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4" s="105" t="e">
        <f>IF(B14="","",COUNTIF('Juin 2018'!F21:AJ21,"NC")+COUNTIF(#REF!,"NC")+(COUNTIF(#REF!,"NC")+COUNTIF(#REF!,"NC")+(COUNTIF(#REF!,"NC")+COUNTIF(#REF!,"NC")+COUNTIF(#REF!,"NC")+COUNTIF(#REF!,"NC")+(COUNTIF(#REF!,"NC")+COUNTIF(#REF!,"NC")+(COUNTIF(#REF!,"NC")+COUNTIF(#REF!,"NC"))))))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4" s="105" t="e">
        <f>IF(B14="","",COUNTIF('Juin 2018'!F21:AJ21,"DR")+COUNTIF(#REF!,"DR")+(COUNTIF(#REF!,"DR")+COUNTIF(#REF!,"DR")+(COUNTIF(#REF!,"DR")+COUNTIF(#REF!,"DR")+COUNTIF(#REF!,"DR")+COUNTIF(#REF!,"DR")+(COUNTIF(#REF!,"DR")+COUNTIF(#REF!,"DR")+(COUNTIF(#REF!,"DR")+COUNTIF(#REF!,"DR"))))))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4" s="107" t="e">
        <f>IF(B14="","",COUNTIF('Juin 2018'!F21:AJ21,"CPA")+COUNTIF(#REF!,"CPA")+(COUNTIF(#REF!,"CPA")+COUNTIF(#REF!,"CPA")+(COUNTIF(#REF!,"CPA")+COUNTIF(#REF!,"CPA")+COUNTIF(#REF!,"CPA")+COUNTIF(#REF!,"CPA")+(COUNTIF(#REF!,"CPA")+COUNTIF(#REF!,"CPA")+(COUNTIF(#REF!,"CPA")+COUNTIF(#REF!,"CPA"))))))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5" spans="1:16" x14ac:dyDescent="0.25">
      <c r="A15" s="3"/>
      <c r="B15" s="56" t="s">
        <v>73</v>
      </c>
      <c r="C15" s="3"/>
      <c r="D15" s="21" t="s">
        <v>3</v>
      </c>
      <c r="E15" s="24">
        <f t="shared" si="0"/>
        <v>43525</v>
      </c>
      <c r="F15" s="25">
        <f t="shared" si="1"/>
        <v>43555</v>
      </c>
      <c r="H15" s="103" t="e">
        <f>IF(B15="","",'Juin 2018'!C22+#REF!+#REF!+#REF!+#REF!+#REF!+#REF!+#REF!+#REF!+#REF!+#REF!+#REF!)</f>
        <v>#REF!</v>
      </c>
      <c r="I15" s="104" t="e">
        <f>IF(B15="","",'Juin 2018'!D22+#REF!+#REF!+#REF!+#REF!+#REF!+#REF!+#REF!+#REF!+#REF!+#REF!+#REF!)</f>
        <v>#REF!</v>
      </c>
      <c r="J15" s="104" t="e">
        <f>IF(B15="","",'Juin 2018'!E22+#REF!+#REF!+#REF!+#REF!+#REF!+#REF!+#REF!+#REF!+#REF!+#REF!+#REF!)</f>
        <v>#REF!</v>
      </c>
      <c r="K15" s="104" t="e">
        <f>IF(B15="","",COUNTIF('Juin 2018'!F22:AJ22,"ND")+COUNTIF(#REF!,"ND")+(COUNTIF(#REF!,"ND")+COUNTIF(#REF!,"ND")+(COUNTIF(#REF!,"ND")+COUNTIF(#REF!,"ND")+COUNTIF(#REF!,"ND")+COUNTIF(#REF!,"ND")+(COUNTIF(#REF!,"ND")+COUNTIF(#REF!,"ND")+(COUNTIF(#REF!,"ND")+COUNTIF(#REF!,"ND"))))))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5" s="113" t="e">
        <f>IF(B15="","",COUNTIF('Juin 2018'!F22:AJ22,"CV")+COUNTIF(#REF!,"CV")+(COUNTIF(#REF!,"CV")+COUNTIF(#REF!,"CV")+(COUNTIF(#REF!,"CV")+COUNTIF(#REF!,"CV")+COUNTIF(#REF!,"CV")+COUNTIF(#REF!,"CV")+(COUNTIF(#REF!,"CV")+COUNTIF(#REF!,"CV")+(COUNTIF(#REF!,"CV")+COUNTIF(#REF!,"CV"))))))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5" s="104" t="e">
        <f>IF(B15="","",COUNTIF('Juin 2018'!F22:AJ22,"NC")+COUNTIF(#REF!,"NC")+(COUNTIF(#REF!,"NC")+COUNTIF(#REF!,"NC")+(COUNTIF(#REF!,"NC")+COUNTIF(#REF!,"NC")+COUNTIF(#REF!,"NC")+COUNTIF(#REF!,"NC")+(COUNTIF(#REF!,"NC")+COUNTIF(#REF!,"NC")+(COUNTIF(#REF!,"NC")+COUNTIF(#REF!,"NC"))))))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5" s="104" t="e">
        <f>IF(B15="","",COUNTIF('Juin 2018'!F22:AJ22,"DR")+COUNTIF(#REF!,"DR")+(COUNTIF(#REF!,"DR")+COUNTIF(#REF!,"DR")+(COUNTIF(#REF!,"DR")+COUNTIF(#REF!,"DR")+COUNTIF(#REF!,"DR")+COUNTIF(#REF!,"DR")+(COUNTIF(#REF!,"DR")+COUNTIF(#REF!,"DR")+(COUNTIF(#REF!,"DR")+COUNTIF(#REF!,"DR"))))))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5" s="114" t="e">
        <f>IF(B15="","",COUNTIF('Juin 2018'!F22:AJ22,"CPA")+COUNTIF(#REF!,"CPA")+(COUNTIF(#REF!,"CPA")+COUNTIF(#REF!,"CPA")+(COUNTIF(#REF!,"CPA")+COUNTIF(#REF!,"CPA")+COUNTIF(#REF!,"CPA")+COUNTIF(#REF!,"CPA")+(COUNTIF(#REF!,"CPA")+COUNTIF(#REF!,"CPA")+(COUNTIF(#REF!,"CPA")+COUNTIF(#REF!,"CPA"))))))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  <c r="P15" s="42"/>
    </row>
    <row r="16" spans="1:16" x14ac:dyDescent="0.25">
      <c r="A16" s="3"/>
      <c r="B16" s="56" t="s">
        <v>74</v>
      </c>
      <c r="C16" s="51"/>
      <c r="D16" s="59" t="s">
        <v>4</v>
      </c>
      <c r="E16" s="60">
        <f t="shared" si="0"/>
        <v>43556</v>
      </c>
      <c r="F16" s="61">
        <f t="shared" si="1"/>
        <v>43585</v>
      </c>
      <c r="G16" s="49"/>
      <c r="H16" s="108" t="e">
        <f>IF(B16="","",'Juin 2018'!C23+#REF!+#REF!+#REF!+#REF!+#REF!+#REF!+#REF!+#REF!+#REF!+#REF!+#REF!)</f>
        <v>#REF!</v>
      </c>
      <c r="I16" s="105" t="e">
        <f>IF(B16="","",'Juin 2018'!D23+#REF!+#REF!+#REF!+#REF!+#REF!+#REF!+#REF!+#REF!+#REF!+#REF!+#REF!)</f>
        <v>#REF!</v>
      </c>
      <c r="J16" s="105" t="e">
        <f>IF(B16="","",'Juin 2018'!E23+#REF!+#REF!+#REF!+#REF!+#REF!+#REF!+#REF!+#REF!+#REF!+#REF!+#REF!)</f>
        <v>#REF!</v>
      </c>
      <c r="K16" s="105" t="e">
        <f>IF(B16="","",COUNTIF('Juin 2018'!F23:AJ23,"ND")+COUNTIF(#REF!,"ND")+(COUNTIF(#REF!,"ND")+COUNTIF(#REF!,"ND")+(COUNTIF(#REF!,"ND")+COUNTIF(#REF!,"ND")+COUNTIF(#REF!,"ND")+COUNTIF(#REF!,"ND")+(COUNTIF(#REF!,"ND")+COUNTIF(#REF!,"ND")+(COUNTIF(#REF!,"ND")+COUNTIF(#REF!,"ND"))))))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6" s="106" t="e">
        <f>IF(B16="","",COUNTIF('Juin 2018'!F23:AJ23,"CV")+COUNTIF(#REF!,"CV")+(COUNTIF(#REF!,"CV")+COUNTIF(#REF!,"CV")+(COUNTIF(#REF!,"CV")+COUNTIF(#REF!,"CV")+COUNTIF(#REF!,"CV")+COUNTIF(#REF!,"CV")+(COUNTIF(#REF!,"CV")+COUNTIF(#REF!,"CV")+(COUNTIF(#REF!,"CV")+COUNTIF(#REF!,"CV"))))))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6" s="105" t="e">
        <f>IF(B16="","",COUNTIF('Juin 2018'!F23:AJ23,"NC")+COUNTIF(#REF!,"NC")+(COUNTIF(#REF!,"NC")+COUNTIF(#REF!,"NC")+(COUNTIF(#REF!,"NC")+COUNTIF(#REF!,"NC")+COUNTIF(#REF!,"NC")+COUNTIF(#REF!,"NC")+(COUNTIF(#REF!,"NC")+COUNTIF(#REF!,"NC")+(COUNTIF(#REF!,"NC")+COUNTIF(#REF!,"NC"))))))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6" s="105" t="e">
        <f>IF(B16="","",COUNTIF('Juin 2018'!F23:AJ23,"DR")+COUNTIF(#REF!,"DR")+(COUNTIF(#REF!,"DR")+COUNTIF(#REF!,"DR")+(COUNTIF(#REF!,"DR")+COUNTIF(#REF!,"DR")+COUNTIF(#REF!,"DR")+COUNTIF(#REF!,"DR")+(COUNTIF(#REF!,"DR")+COUNTIF(#REF!,"DR")+(COUNTIF(#REF!,"DR")+COUNTIF(#REF!,"DR"))))))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6" s="107" t="e">
        <f>IF(B16="","",COUNTIF('Juin 2018'!F23:AJ23,"CPA")+COUNTIF(#REF!,"CPA")+(COUNTIF(#REF!,"CPA")+COUNTIF(#REF!,"CPA")+(COUNTIF(#REF!,"CPA")+COUNTIF(#REF!,"CPA")+COUNTIF(#REF!,"CPA")+COUNTIF(#REF!,"CPA")+(COUNTIF(#REF!,"CPA")+COUNTIF(#REF!,"CPA")+(COUNTIF(#REF!,"CPA")+COUNTIF(#REF!,"CPA"))))))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7" spans="1:16" ht="15.75" thickBot="1" x14ac:dyDescent="0.3">
      <c r="A17" s="3"/>
      <c r="B17" s="56" t="s">
        <v>75</v>
      </c>
      <c r="C17" s="3"/>
      <c r="D17" s="23" t="s">
        <v>5</v>
      </c>
      <c r="E17" s="28">
        <f t="shared" si="0"/>
        <v>43586</v>
      </c>
      <c r="F17" s="29">
        <f t="shared" si="1"/>
        <v>43616</v>
      </c>
      <c r="H17" s="103" t="e">
        <f>IF(B17="","",'Juin 2018'!C24+#REF!+#REF!+#REF!+#REF!+#REF!+#REF!+#REF!+#REF!+#REF!+#REF!+#REF!)</f>
        <v>#REF!</v>
      </c>
      <c r="I17" s="104" t="e">
        <f>IF(B17="","",'Juin 2018'!D24+#REF!+#REF!+#REF!+#REF!+#REF!+#REF!+#REF!+#REF!+#REF!+#REF!+#REF!)</f>
        <v>#REF!</v>
      </c>
      <c r="J17" s="104" t="e">
        <f>IF(B17="","",'Juin 2018'!E24+#REF!+#REF!+#REF!+#REF!+#REF!+#REF!+#REF!+#REF!+#REF!+#REF!+#REF!)</f>
        <v>#REF!</v>
      </c>
      <c r="K17" s="104" t="e">
        <f>IF(B17="","",COUNTIF('Juin 2018'!F24:AJ24,"ND")+COUNTIF(#REF!,"ND")+(COUNTIF(#REF!,"ND")+COUNTIF(#REF!,"ND")+(COUNTIF(#REF!,"ND")+COUNTIF(#REF!,"ND")+COUNTIF(#REF!,"ND")+COUNTIF(#REF!,"ND")+(COUNTIF(#REF!,"ND")+COUNTIF(#REF!,"ND")+(COUNTIF(#REF!,"ND")+COUNTIF(#REF!,"ND"))))))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7" s="113" t="e">
        <f>IF(B17="","",COUNTIF('Juin 2018'!F24:AJ24,"CV")+COUNTIF(#REF!,"CV")+(COUNTIF(#REF!,"CV")+COUNTIF(#REF!,"CV")+(COUNTIF(#REF!,"CV")+COUNTIF(#REF!,"CV")+COUNTIF(#REF!,"CV")+COUNTIF(#REF!,"CV")+(COUNTIF(#REF!,"CV")+COUNTIF(#REF!,"CV")+(COUNTIF(#REF!,"CV")+COUNTIF(#REF!,"CV"))))))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7" s="104" t="e">
        <f>IF(B17="","",COUNTIF('Juin 2018'!F24:AJ24,"NC")+COUNTIF(#REF!,"NC")+(COUNTIF(#REF!,"NC")+COUNTIF(#REF!,"NC")+(COUNTIF(#REF!,"NC")+COUNTIF(#REF!,"NC")+COUNTIF(#REF!,"NC")+COUNTIF(#REF!,"NC")+(COUNTIF(#REF!,"NC")+COUNTIF(#REF!,"NC")+(COUNTIF(#REF!,"NC")+COUNTIF(#REF!,"NC"))))))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7" s="104" t="e">
        <f>IF(B17="","",COUNTIF('Juin 2018'!F24:AJ24,"DR")+COUNTIF(#REF!,"DR")+(COUNTIF(#REF!,"DR")+COUNTIF(#REF!,"DR")+(COUNTIF(#REF!,"DR")+COUNTIF(#REF!,"DR")+COUNTIF(#REF!,"DR")+COUNTIF(#REF!,"DR")+(COUNTIF(#REF!,"DR")+COUNTIF(#REF!,"DR")+(COUNTIF(#REF!,"DR")+COUNTIF(#REF!,"DR"))))))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7" s="114" t="e">
        <f>IF(B17="","",COUNTIF('Juin 2018'!F24:AJ24,"CPA")+COUNTIF(#REF!,"CPA")+(COUNTIF(#REF!,"CPA")+COUNTIF(#REF!,"CPA")+(COUNTIF(#REF!,"CPA")+COUNTIF(#REF!,"CPA")+COUNTIF(#REF!,"CPA")+COUNTIF(#REF!,"CPA")+(COUNTIF(#REF!,"CPA")+COUNTIF(#REF!,"CPA")+(COUNTIF(#REF!,"CPA")+COUNTIF(#REF!,"CPA"))))))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8" spans="1:16" x14ac:dyDescent="0.25">
      <c r="A18" s="3"/>
      <c r="B18" s="56" t="s">
        <v>76</v>
      </c>
      <c r="C18" s="49"/>
      <c r="D18" s="49"/>
      <c r="E18" s="50"/>
      <c r="F18" s="50"/>
      <c r="G18" s="49"/>
      <c r="H18" s="108" t="e">
        <f>IF(B18="","",'Juin 2018'!C25+#REF!+#REF!+#REF!+#REF!+#REF!+#REF!+#REF!+#REF!+#REF!+#REF!+#REF!)</f>
        <v>#REF!</v>
      </c>
      <c r="I18" s="105" t="e">
        <f>IF(B18="","",'Juin 2018'!D25+#REF!+#REF!+#REF!+#REF!+#REF!+#REF!+#REF!+#REF!+#REF!+#REF!+#REF!)</f>
        <v>#REF!</v>
      </c>
      <c r="J18" s="105" t="e">
        <f>IF(B18="","",'Juin 2018'!E25+#REF!+#REF!+#REF!+#REF!+#REF!+#REF!+#REF!+#REF!+#REF!+#REF!+#REF!)</f>
        <v>#REF!</v>
      </c>
      <c r="K18" s="105" t="e">
        <f>IF(B18="","",COUNTIF('Juin 2018'!F25:AJ25,"ND")+COUNTIF(#REF!,"ND")+(COUNTIF(#REF!,"ND")+COUNTIF(#REF!,"ND")+(COUNTIF(#REF!,"ND")+COUNTIF(#REF!,"ND")+COUNTIF(#REF!,"ND")+COUNTIF(#REF!,"ND")+(COUNTIF(#REF!,"ND")+COUNTIF(#REF!,"ND")+(COUNTIF(#REF!,"ND")+COUNTIF(#REF!,"ND"))))))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8" s="106" t="e">
        <f>IF(B18="","",COUNTIF('Juin 2018'!F25:AJ25,"CV")+COUNTIF(#REF!,"CV")+(COUNTIF(#REF!,"CV")+COUNTIF(#REF!,"CV")+(COUNTIF(#REF!,"CV")+COUNTIF(#REF!,"CV")+COUNTIF(#REF!,"CV")+COUNTIF(#REF!,"CV")+(COUNTIF(#REF!,"CV")+COUNTIF(#REF!,"CV")+(COUNTIF(#REF!,"CV")+COUNTIF(#REF!,"CV"))))))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8" s="105" t="e">
        <f>IF(B18="","",COUNTIF('Juin 2018'!F25:AJ25,"NC")+COUNTIF(#REF!,"NC")+(COUNTIF(#REF!,"NC")+COUNTIF(#REF!,"NC")+(COUNTIF(#REF!,"NC")+COUNTIF(#REF!,"NC")+COUNTIF(#REF!,"NC")+COUNTIF(#REF!,"NC")+(COUNTIF(#REF!,"NC")+COUNTIF(#REF!,"NC")+(COUNTIF(#REF!,"NC")+COUNTIF(#REF!,"NC"))))))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8" s="105" t="e">
        <f>IF(B18="","",COUNTIF('Juin 2018'!F25:AJ25,"DR")+COUNTIF(#REF!,"DR")+(COUNTIF(#REF!,"DR")+COUNTIF(#REF!,"DR")+(COUNTIF(#REF!,"DR")+COUNTIF(#REF!,"DR")+COUNTIF(#REF!,"DR")+COUNTIF(#REF!,"DR")+(COUNTIF(#REF!,"DR")+COUNTIF(#REF!,"DR")+(COUNTIF(#REF!,"DR")+COUNTIF(#REF!,"DR"))))))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8" s="107" t="e">
        <f>IF(B18="","",COUNTIF('Juin 2018'!F25:AJ25,"CPA")+COUNTIF(#REF!,"CPA")+(COUNTIF(#REF!,"CPA")+COUNTIF(#REF!,"CPA")+(COUNTIF(#REF!,"CPA")+COUNTIF(#REF!,"CPA")+COUNTIF(#REF!,"CPA")+COUNTIF(#REF!,"CPA")+(COUNTIF(#REF!,"CPA")+COUNTIF(#REF!,"CPA")+(COUNTIF(#REF!,"CPA")+COUNTIF(#REF!,"CPA"))))))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9" spans="1:16" x14ac:dyDescent="0.25">
      <c r="A19" s="3"/>
      <c r="B19" s="56" t="s">
        <v>77</v>
      </c>
      <c r="H19" s="103" t="e">
        <f>IF(B19="","",'Juin 2018'!C26+#REF!+#REF!+#REF!+#REF!+#REF!+#REF!+#REF!+#REF!+#REF!+#REF!+#REF!)</f>
        <v>#REF!</v>
      </c>
      <c r="I19" s="104" t="e">
        <f>IF(B19="","",'Juin 2018'!D26+#REF!+#REF!+#REF!+#REF!+#REF!+#REF!+#REF!+#REF!+#REF!+#REF!+#REF!)</f>
        <v>#REF!</v>
      </c>
      <c r="J19" s="104" t="e">
        <f>IF(B19="","",'Juin 2018'!E26+#REF!+#REF!+#REF!+#REF!+#REF!+#REF!+#REF!+#REF!+#REF!+#REF!+#REF!)</f>
        <v>#REF!</v>
      </c>
      <c r="K19" s="104" t="e">
        <f>IF(B19="","",COUNTIF('Juin 2018'!F26:AJ26,"ND")+COUNTIF(#REF!,"ND")+(COUNTIF(#REF!,"ND")+COUNTIF(#REF!,"ND")+(COUNTIF(#REF!,"ND")+COUNTIF(#REF!,"ND")+COUNTIF(#REF!,"ND")+COUNTIF(#REF!,"ND")+(COUNTIF(#REF!,"ND")+COUNTIF(#REF!,"ND")+(COUNTIF(#REF!,"ND")+COUNTIF(#REF!,"ND"))))))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9" s="113" t="e">
        <f>IF(B19="","",COUNTIF('Juin 2018'!F26:AJ26,"CV")+COUNTIF(#REF!,"CV")+(COUNTIF(#REF!,"CV")+COUNTIF(#REF!,"CV")+(COUNTIF(#REF!,"CV")+COUNTIF(#REF!,"CV")+COUNTIF(#REF!,"CV")+COUNTIF(#REF!,"CV")+(COUNTIF(#REF!,"CV")+COUNTIF(#REF!,"CV")+(COUNTIF(#REF!,"CV")+COUNTIF(#REF!,"CV"))))))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9" s="104" t="e">
        <f>IF(B19="","",COUNTIF('Juin 2018'!F26:AJ26,"NC")+COUNTIF(#REF!,"NC")+(COUNTIF(#REF!,"NC")+COUNTIF(#REF!,"NC")+(COUNTIF(#REF!,"NC")+COUNTIF(#REF!,"NC")+COUNTIF(#REF!,"NC")+COUNTIF(#REF!,"NC")+(COUNTIF(#REF!,"NC")+COUNTIF(#REF!,"NC")+(COUNTIF(#REF!,"NC")+COUNTIF(#REF!,"NC"))))))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9" s="104" t="e">
        <f>IF(B19="","",COUNTIF('Juin 2018'!F26:AJ26,"DR")+COUNTIF(#REF!,"DR")+(COUNTIF(#REF!,"DR")+COUNTIF(#REF!,"DR")+(COUNTIF(#REF!,"DR")+COUNTIF(#REF!,"DR")+COUNTIF(#REF!,"DR")+COUNTIF(#REF!,"DR")+(COUNTIF(#REF!,"DR")+COUNTIF(#REF!,"DR")+(COUNTIF(#REF!,"DR")+COUNTIF(#REF!,"DR"))))))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9" s="114" t="e">
        <f>IF(B19="","",COUNTIF('Juin 2018'!F26:AJ26,"CPA")+COUNTIF(#REF!,"CPA")+(COUNTIF(#REF!,"CPA")+COUNTIF(#REF!,"CPA")+(COUNTIF(#REF!,"CPA")+COUNTIF(#REF!,"CPA")+COUNTIF(#REF!,"CPA")+COUNTIF(#REF!,"CPA")+(COUNTIF(#REF!,"CPA")+COUNTIF(#REF!,"CPA")+(COUNTIF(#REF!,"CPA")+COUNTIF(#REF!,"CPA"))))))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20" spans="1:16" ht="15.75" thickBot="1" x14ac:dyDescent="0.3">
      <c r="A20" s="3"/>
      <c r="B20" s="56" t="s">
        <v>78</v>
      </c>
      <c r="C20" s="52"/>
      <c r="D20" s="52"/>
      <c r="E20" s="53"/>
      <c r="F20" s="53"/>
      <c r="G20" s="54"/>
      <c r="H20" s="99" t="e">
        <f>IF(B20="","",'Juin 2018'!C27+#REF!+#REF!+#REF!+#REF!+#REF!+#REF!+#REF!+#REF!+#REF!+#REF!+#REF!)</f>
        <v>#REF!</v>
      </c>
      <c r="I20" s="58" t="e">
        <f>IF(B20="","",'Juin 2018'!D27+#REF!+#REF!+#REF!+#REF!+#REF!+#REF!+#REF!+#REF!+#REF!+#REF!+#REF!)</f>
        <v>#REF!</v>
      </c>
      <c r="J20" s="58" t="e">
        <f>IF(B20="","",'Juin 2018'!E27+#REF!+#REF!+#REF!+#REF!+#REF!+#REF!+#REF!+#REF!+#REF!+#REF!+#REF!)</f>
        <v>#REF!</v>
      </c>
      <c r="K20" s="110" t="e">
        <f>IF(B20="","",COUNTIF('Juin 2018'!F27:AJ27,"ND")+COUNTIF(#REF!,"ND")+(COUNTIF(#REF!,"ND")+COUNTIF(#REF!,"ND")+(COUNTIF(#REF!,"ND")+COUNTIF(#REF!,"ND")+COUNTIF(#REF!,"ND")+COUNTIF(#REF!,"ND")+(COUNTIF(#REF!,"ND")+COUNTIF(#REF!,"ND")+(COUNTIF(#REF!,"ND")+COUNTIF(#REF!,"ND"))))))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20" s="111" t="e">
        <f>IF(B20="","",COUNTIF('Juin 2018'!F27:AJ27,"CV")+COUNTIF(#REF!,"CV")+(COUNTIF(#REF!,"CV")+COUNTIF(#REF!,"CV")+(COUNTIF(#REF!,"CV")+COUNTIF(#REF!,"CV")+COUNTIF(#REF!,"CV")+COUNTIF(#REF!,"CV")+(COUNTIF(#REF!,"CV")+COUNTIF(#REF!,"CV")+(COUNTIF(#REF!,"CV")+COUNTIF(#REF!,"CV"))))))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20" s="110" t="e">
        <f>IF(B20="","",COUNTIF('Juin 2018'!F27:AJ27,"NC")+COUNTIF(#REF!,"NC")+(COUNTIF(#REF!,"NC")+COUNTIF(#REF!,"NC")+(COUNTIF(#REF!,"NC")+COUNTIF(#REF!,"NC")+COUNTIF(#REF!,"NC")+COUNTIF(#REF!,"NC")+(COUNTIF(#REF!,"NC")+COUNTIF(#REF!,"NC")+(COUNTIF(#REF!,"NC")+COUNTIF(#REF!,"NC"))))))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20" s="110" t="e">
        <f>IF(B20="","",COUNTIF('Juin 2018'!F27:AJ27,"DR")+COUNTIF(#REF!,"DR")+(COUNTIF(#REF!,"DR")+COUNTIF(#REF!,"DR")+(COUNTIF(#REF!,"DR")+COUNTIF(#REF!,"DR")+COUNTIF(#REF!,"DR")+COUNTIF(#REF!,"DR")+(COUNTIF(#REF!,"DR")+COUNTIF(#REF!,"DR")+(COUNTIF(#REF!,"DR")+COUNTIF(#REF!,"DR"))))))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20" s="112" t="e">
        <f>IF(B20="","",COUNTIF('Juin 2018'!F27:AJ27,"CPA")+COUNTIF(#REF!,"CPA")+(COUNTIF(#REF!,"CPA")+COUNTIF(#REF!,"CPA")+(COUNTIF(#REF!,"CPA")+COUNTIF(#REF!,"CPA")+COUNTIF(#REF!,"CPA")+COUNTIF(#REF!,"CPA")+(COUNTIF(#REF!,"CPA")+COUNTIF(#REF!,"CPA")+(COUNTIF(#REF!,"CPA")+COUNTIF(#REF!,"CPA"))))))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21" spans="1:16" ht="15.75" thickBot="1" x14ac:dyDescent="0.3">
      <c r="B21" s="35"/>
      <c r="H21" s="35"/>
      <c r="I21" s="143"/>
      <c r="J21" s="143"/>
      <c r="K21" s="143"/>
      <c r="L21" s="143"/>
      <c r="M21" s="35"/>
      <c r="N21" s="35"/>
      <c r="O21" s="35"/>
    </row>
    <row r="22" spans="1:16" ht="15.75" thickBot="1" x14ac:dyDescent="0.3">
      <c r="D22" s="90" t="s">
        <v>31</v>
      </c>
      <c r="E22" s="89" t="s">
        <v>37</v>
      </c>
      <c r="G22" s="4"/>
      <c r="H22" s="140" t="s">
        <v>22</v>
      </c>
      <c r="I22" s="164" t="s">
        <v>17</v>
      </c>
      <c r="J22" s="164"/>
      <c r="K22" s="165"/>
      <c r="L22" s="145" t="s">
        <v>20</v>
      </c>
      <c r="M22" s="166" t="s">
        <v>18</v>
      </c>
      <c r="N22" s="166"/>
      <c r="O22" s="167"/>
      <c r="P22" s="116"/>
    </row>
    <row r="23" spans="1:16" x14ac:dyDescent="0.25">
      <c r="C23" s="3"/>
      <c r="D23" s="95">
        <v>43327</v>
      </c>
      <c r="E23" s="93" t="s">
        <v>33</v>
      </c>
      <c r="G23" s="4"/>
      <c r="H23" s="144" t="s">
        <v>21</v>
      </c>
      <c r="I23" s="159" t="s">
        <v>19</v>
      </c>
      <c r="J23" s="159"/>
      <c r="K23" s="160"/>
      <c r="L23" s="146" t="s">
        <v>28</v>
      </c>
      <c r="M23" s="152" t="s">
        <v>27</v>
      </c>
      <c r="N23" s="152"/>
      <c r="O23" s="153"/>
      <c r="P23" s="116"/>
    </row>
    <row r="24" spans="1:16" x14ac:dyDescent="0.25">
      <c r="C24" s="3"/>
      <c r="D24" s="96">
        <v>43405</v>
      </c>
      <c r="E24" s="94" t="s">
        <v>47</v>
      </c>
      <c r="G24" s="4"/>
      <c r="H24" s="117" t="s">
        <v>29</v>
      </c>
      <c r="I24" s="157" t="s">
        <v>30</v>
      </c>
      <c r="J24" s="157"/>
      <c r="K24" s="158"/>
      <c r="L24" s="147" t="s">
        <v>26</v>
      </c>
      <c r="M24" s="154" t="s">
        <v>25</v>
      </c>
      <c r="N24" s="154"/>
      <c r="O24" s="154"/>
      <c r="P24" s="118"/>
    </row>
    <row r="25" spans="1:16" ht="15.75" thickBot="1" x14ac:dyDescent="0.3">
      <c r="C25" s="3"/>
      <c r="D25" s="95">
        <v>43459</v>
      </c>
      <c r="E25" s="93" t="s">
        <v>45</v>
      </c>
      <c r="G25" s="4"/>
      <c r="H25" s="141" t="s">
        <v>52</v>
      </c>
      <c r="I25" s="161" t="s">
        <v>61</v>
      </c>
      <c r="J25" s="162"/>
      <c r="K25" s="163"/>
      <c r="L25" s="148" t="s">
        <v>23</v>
      </c>
      <c r="M25" s="155" t="s">
        <v>24</v>
      </c>
      <c r="N25" s="155"/>
      <c r="O25" s="156"/>
      <c r="P25" s="115"/>
    </row>
    <row r="26" spans="1:16" x14ac:dyDescent="0.25">
      <c r="C26" s="3"/>
      <c r="D26" s="96">
        <v>43460</v>
      </c>
      <c r="E26" s="94" t="s">
        <v>46</v>
      </c>
      <c r="J26" s="35"/>
    </row>
    <row r="27" spans="1:16" x14ac:dyDescent="0.25">
      <c r="C27" s="3"/>
      <c r="D27" s="95">
        <v>43466</v>
      </c>
      <c r="E27" s="93" t="s">
        <v>42</v>
      </c>
    </row>
    <row r="28" spans="1:16" x14ac:dyDescent="0.25">
      <c r="C28" s="3"/>
      <c r="D28" s="96">
        <v>43510</v>
      </c>
      <c r="E28" s="94" t="s">
        <v>43</v>
      </c>
    </row>
    <row r="29" spans="1:16" x14ac:dyDescent="0.25">
      <c r="C29" s="3"/>
      <c r="D29" s="95">
        <v>43574</v>
      </c>
      <c r="E29" s="93" t="s">
        <v>34</v>
      </c>
      <c r="I29" s="2"/>
    </row>
    <row r="30" spans="1:16" x14ac:dyDescent="0.25">
      <c r="C30" s="3"/>
      <c r="D30" s="96">
        <v>43577</v>
      </c>
      <c r="E30" s="94" t="s">
        <v>44</v>
      </c>
      <c r="H30" s="2"/>
    </row>
    <row r="31" spans="1:16" x14ac:dyDescent="0.25">
      <c r="C31" s="3"/>
      <c r="D31" s="95">
        <v>43221</v>
      </c>
      <c r="E31" s="93" t="s">
        <v>35</v>
      </c>
      <c r="J31" s="2"/>
    </row>
    <row r="32" spans="1:16" x14ac:dyDescent="0.25">
      <c r="C32" s="3"/>
      <c r="D32" s="96">
        <v>43593</v>
      </c>
      <c r="E32" s="94" t="s">
        <v>36</v>
      </c>
      <c r="I32" s="2"/>
    </row>
    <row r="33" spans="1:10" x14ac:dyDescent="0.25">
      <c r="C33" s="3"/>
      <c r="D33" s="95">
        <v>43250</v>
      </c>
      <c r="E33" s="93" t="s">
        <v>32</v>
      </c>
      <c r="J33" s="2"/>
    </row>
    <row r="34" spans="1:10" x14ac:dyDescent="0.25">
      <c r="C34" s="3"/>
      <c r="D34" s="95"/>
      <c r="E34" s="93"/>
    </row>
    <row r="35" spans="1:10" ht="15.75" thickBot="1" x14ac:dyDescent="0.3">
      <c r="B35" s="4"/>
      <c r="C35" s="3"/>
      <c r="D35" s="138"/>
      <c r="E35" s="139"/>
    </row>
    <row r="36" spans="1:10" x14ac:dyDescent="0.25">
      <c r="B36" s="136"/>
      <c r="C36" s="137"/>
      <c r="D36" s="137"/>
      <c r="E36" s="137"/>
      <c r="F36" s="134"/>
      <c r="G36" s="135"/>
      <c r="H36" s="135"/>
      <c r="I36" s="135"/>
    </row>
    <row r="37" spans="1:10" x14ac:dyDescent="0.25">
      <c r="A37" s="4"/>
      <c r="B37" s="134"/>
      <c r="C37" s="135"/>
      <c r="D37" s="135"/>
      <c r="E37" s="135"/>
      <c r="F37" s="134"/>
      <c r="G37" s="135"/>
      <c r="H37" s="135"/>
      <c r="I37" s="135"/>
    </row>
    <row r="38" spans="1:10" x14ac:dyDescent="0.25">
      <c r="A38" s="4"/>
      <c r="B38" s="134"/>
      <c r="C38" s="135"/>
      <c r="D38" s="135"/>
      <c r="E38" s="135"/>
      <c r="F38" s="134"/>
      <c r="G38" s="135"/>
      <c r="H38" s="135"/>
      <c r="I38" s="135"/>
    </row>
    <row r="39" spans="1:10" x14ac:dyDescent="0.25">
      <c r="A39" s="4"/>
      <c r="B39" s="134"/>
      <c r="C39" s="135"/>
      <c r="D39" s="135"/>
      <c r="E39" s="135"/>
      <c r="F39" s="136"/>
      <c r="G39" s="137"/>
      <c r="H39" s="137"/>
      <c r="I39" s="137"/>
    </row>
  </sheetData>
  <sheetProtection selectLockedCells="1" selectUnlockedCells="1"/>
  <mergeCells count="9">
    <mergeCell ref="H2:O2"/>
    <mergeCell ref="M23:O23"/>
    <mergeCell ref="M24:O24"/>
    <mergeCell ref="M25:O25"/>
    <mergeCell ref="I24:K24"/>
    <mergeCell ref="I23:K23"/>
    <mergeCell ref="I25:K25"/>
    <mergeCell ref="I22:K22"/>
    <mergeCell ref="M22:O22"/>
  </mergeCells>
  <conditionalFormatting sqref="H4:O4">
    <cfRule type="cellIs" priority="1" operator="equal">
      <formula>0</formula>
    </cfRule>
  </conditionalFormatting>
  <pageMargins left="0.7" right="0.7" top="0.75" bottom="0.75" header="0.3" footer="0.3"/>
  <pageSetup paperSize="9" scale="81" orientation="landscape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T38"/>
  <sheetViews>
    <sheetView showGridLines="0" topLeftCell="A4" workbookViewId="0">
      <selection activeCell="AE29" sqref="AE29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</cols>
  <sheetData>
    <row r="1" spans="1:46" hidden="1" x14ac:dyDescent="0.25">
      <c r="A1" s="19">
        <f>Config!E6</f>
        <v>43252</v>
      </c>
    </row>
    <row r="2" spans="1:46" ht="15.75" hidden="1" thickBot="1" x14ac:dyDescent="0.3">
      <c r="A2" s="20">
        <f>Config!F6</f>
        <v>43281</v>
      </c>
    </row>
    <row r="3" spans="1:46" ht="73.5" hidden="1" customHeight="1" x14ac:dyDescent="0.25">
      <c r="F3" s="5">
        <f>A1</f>
        <v>43252</v>
      </c>
      <c r="G3" s="5">
        <f>F3+1</f>
        <v>43253</v>
      </c>
      <c r="H3" s="5">
        <f t="shared" ref="H3:AG3" si="0">G3+1</f>
        <v>43254</v>
      </c>
      <c r="I3" s="5">
        <f t="shared" si="0"/>
        <v>43255</v>
      </c>
      <c r="J3" s="5">
        <f t="shared" si="0"/>
        <v>43256</v>
      </c>
      <c r="K3" s="5">
        <f t="shared" si="0"/>
        <v>43257</v>
      </c>
      <c r="L3" s="5">
        <f t="shared" si="0"/>
        <v>43258</v>
      </c>
      <c r="M3" s="5">
        <f t="shared" si="0"/>
        <v>43259</v>
      </c>
      <c r="N3" s="5">
        <f t="shared" si="0"/>
        <v>43260</v>
      </c>
      <c r="O3" s="5">
        <f t="shared" si="0"/>
        <v>43261</v>
      </c>
      <c r="P3" s="5">
        <f t="shared" si="0"/>
        <v>43262</v>
      </c>
      <c r="Q3" s="5">
        <f t="shared" si="0"/>
        <v>43263</v>
      </c>
      <c r="R3" s="5">
        <f t="shared" si="0"/>
        <v>43264</v>
      </c>
      <c r="S3" s="5">
        <f t="shared" si="0"/>
        <v>43265</v>
      </c>
      <c r="T3" s="5">
        <f t="shared" si="0"/>
        <v>43266</v>
      </c>
      <c r="U3" s="5">
        <f t="shared" si="0"/>
        <v>43267</v>
      </c>
      <c r="V3" s="5">
        <f t="shared" si="0"/>
        <v>43268</v>
      </c>
      <c r="W3" s="5">
        <f t="shared" si="0"/>
        <v>43269</v>
      </c>
      <c r="X3" s="5">
        <f t="shared" si="0"/>
        <v>43270</v>
      </c>
      <c r="Y3" s="5">
        <f t="shared" si="0"/>
        <v>43271</v>
      </c>
      <c r="Z3" s="5">
        <f t="shared" si="0"/>
        <v>43272</v>
      </c>
      <c r="AA3" s="5">
        <f t="shared" si="0"/>
        <v>43273</v>
      </c>
      <c r="AB3" s="5">
        <f t="shared" si="0"/>
        <v>43274</v>
      </c>
      <c r="AC3" s="5">
        <f t="shared" si="0"/>
        <v>43275</v>
      </c>
      <c r="AD3" s="5">
        <f t="shared" si="0"/>
        <v>43276</v>
      </c>
      <c r="AE3" s="5">
        <f t="shared" si="0"/>
        <v>43277</v>
      </c>
      <c r="AF3" s="5">
        <f t="shared" si="0"/>
        <v>43278</v>
      </c>
      <c r="AG3" s="5">
        <f t="shared" si="0"/>
        <v>43279</v>
      </c>
      <c r="AH3" s="5">
        <f>IFERROR(IF(AG3+1&gt;A2,"",AG3+1),"")</f>
        <v>43280</v>
      </c>
      <c r="AI3" s="5">
        <f>IFERROR(IF(AH3+1&gt;A2,"",AH3+1),"")</f>
        <v>43281</v>
      </c>
      <c r="AJ3" s="5" t="str">
        <f>IFERROR(IF(AI3+1&gt;A2,"",AI3+1),"")</f>
        <v/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173" t="str">
        <f>TEXT(A1,"mmmmmmmmmmmmmm")</f>
        <v>juin</v>
      </c>
      <c r="C4" s="173"/>
      <c r="D4" s="173"/>
      <c r="E4" s="173"/>
      <c r="F4" s="173"/>
      <c r="G4" s="173"/>
      <c r="H4" s="173"/>
      <c r="I4" s="173"/>
      <c r="J4" s="173"/>
      <c r="K4" s="173"/>
      <c r="L4" s="173"/>
      <c r="M4" s="173"/>
      <c r="N4" s="173"/>
      <c r="O4" s="173"/>
      <c r="P4" s="173"/>
      <c r="Q4" s="173"/>
      <c r="R4" s="173"/>
      <c r="S4" s="173"/>
      <c r="T4" s="173"/>
      <c r="U4" s="173"/>
      <c r="V4" s="173"/>
      <c r="W4" s="173"/>
      <c r="X4" s="173"/>
      <c r="Y4" s="173"/>
      <c r="Z4" s="173"/>
      <c r="AA4" s="173"/>
      <c r="AB4" s="173"/>
      <c r="AC4" s="173"/>
      <c r="AD4" s="173"/>
      <c r="AE4" s="173"/>
      <c r="AF4" s="173"/>
      <c r="AG4" s="173"/>
      <c r="AH4" s="173"/>
      <c r="AI4" s="173"/>
      <c r="AJ4" s="173"/>
    </row>
    <row r="5" spans="1:46" x14ac:dyDescent="0.25">
      <c r="B5" s="173"/>
      <c r="C5" s="173"/>
      <c r="D5" s="173"/>
      <c r="E5" s="173"/>
      <c r="F5" s="173"/>
      <c r="G5" s="173"/>
      <c r="H5" s="173"/>
      <c r="I5" s="173"/>
      <c r="J5" s="173"/>
      <c r="K5" s="173"/>
      <c r="L5" s="173"/>
      <c r="M5" s="173"/>
      <c r="N5" s="173"/>
      <c r="O5" s="173"/>
      <c r="P5" s="173"/>
      <c r="Q5" s="173"/>
      <c r="R5" s="173"/>
      <c r="S5" s="173"/>
      <c r="T5" s="173"/>
      <c r="U5" s="173"/>
      <c r="V5" s="173"/>
      <c r="W5" s="173"/>
      <c r="X5" s="173"/>
      <c r="Y5" s="173"/>
      <c r="Z5" s="173"/>
      <c r="AA5" s="173"/>
      <c r="AB5" s="173"/>
      <c r="AC5" s="173"/>
      <c r="AD5" s="173"/>
      <c r="AE5" s="173"/>
      <c r="AF5" s="173"/>
      <c r="AG5" s="173"/>
      <c r="AH5" s="173"/>
      <c r="AI5" s="173"/>
      <c r="AJ5" s="173"/>
    </row>
    <row r="6" spans="1:46" x14ac:dyDescent="0.25">
      <c r="A6" s="4"/>
      <c r="B6" s="173"/>
      <c r="C6" s="173"/>
      <c r="D6" s="173"/>
      <c r="E6" s="173"/>
      <c r="F6" s="173"/>
      <c r="G6" s="173"/>
      <c r="H6" s="173"/>
      <c r="I6" s="173"/>
      <c r="J6" s="173"/>
      <c r="K6" s="173"/>
      <c r="L6" s="173"/>
      <c r="M6" s="173"/>
      <c r="N6" s="173"/>
      <c r="O6" s="173"/>
      <c r="P6" s="173"/>
      <c r="Q6" s="173"/>
      <c r="R6" s="173"/>
      <c r="S6" s="173"/>
      <c r="T6" s="173"/>
      <c r="U6" s="173"/>
      <c r="V6" s="173"/>
      <c r="W6" s="173"/>
      <c r="X6" s="173"/>
      <c r="Y6" s="173"/>
      <c r="Z6" s="173"/>
      <c r="AA6" s="173"/>
      <c r="AB6" s="173"/>
      <c r="AC6" s="173"/>
      <c r="AD6" s="173"/>
      <c r="AE6" s="173"/>
      <c r="AF6" s="173"/>
      <c r="AG6" s="173"/>
      <c r="AH6" s="173"/>
      <c r="AI6" s="173"/>
      <c r="AJ6" s="173"/>
    </row>
    <row r="7" spans="1:46" x14ac:dyDescent="0.25">
      <c r="A7" s="4"/>
      <c r="B7" s="173"/>
      <c r="C7" s="173"/>
      <c r="D7" s="173"/>
      <c r="E7" s="173"/>
      <c r="F7" s="173"/>
      <c r="G7" s="173"/>
      <c r="H7" s="173"/>
      <c r="I7" s="173"/>
      <c r="J7" s="173"/>
      <c r="K7" s="173"/>
      <c r="L7" s="173"/>
      <c r="M7" s="173"/>
      <c r="N7" s="173"/>
      <c r="O7" s="173"/>
      <c r="P7" s="173"/>
      <c r="Q7" s="173"/>
      <c r="R7" s="173"/>
      <c r="S7" s="173"/>
      <c r="T7" s="173"/>
      <c r="U7" s="173"/>
      <c r="V7" s="173"/>
      <c r="W7" s="173"/>
      <c r="X7" s="173"/>
      <c r="Y7" s="173"/>
      <c r="Z7" s="173"/>
      <c r="AA7" s="173"/>
      <c r="AB7" s="173"/>
      <c r="AC7" s="173"/>
      <c r="AD7" s="173"/>
      <c r="AE7" s="173"/>
      <c r="AF7" s="173"/>
      <c r="AG7" s="173"/>
      <c r="AH7" s="173"/>
      <c r="AI7" s="173"/>
      <c r="AJ7" s="173"/>
    </row>
    <row r="8" spans="1:46" ht="15.75" thickBot="1" x14ac:dyDescent="0.3">
      <c r="A8" s="4"/>
      <c r="B8" s="4"/>
      <c r="C8" s="4"/>
      <c r="D8" s="4"/>
      <c r="E8" s="4"/>
      <c r="F8" s="41"/>
      <c r="G8" s="41"/>
      <c r="H8" s="41"/>
      <c r="I8" s="41"/>
      <c r="J8" s="41"/>
      <c r="K8" s="41"/>
      <c r="L8" s="41"/>
      <c r="M8" s="41"/>
      <c r="N8" s="41"/>
      <c r="O8" s="41"/>
      <c r="P8" s="41"/>
      <c r="Q8" s="41"/>
      <c r="R8" s="41"/>
      <c r="S8" s="41"/>
      <c r="T8" s="41"/>
      <c r="U8" s="41"/>
      <c r="V8" s="41"/>
      <c r="W8" s="41"/>
      <c r="X8" s="41"/>
      <c r="Y8" s="41"/>
      <c r="Z8" s="41"/>
      <c r="AA8" s="41"/>
      <c r="AB8" s="41"/>
      <c r="AC8" s="41"/>
      <c r="AD8" s="41"/>
      <c r="AE8" s="41"/>
      <c r="AF8" s="41"/>
      <c r="AG8" s="41"/>
      <c r="AH8" s="41"/>
      <c r="AI8" s="41"/>
      <c r="AJ8" s="41"/>
    </row>
    <row r="9" spans="1:46" ht="15.75" thickBot="1" x14ac:dyDescent="0.3">
      <c r="A9" s="4"/>
      <c r="B9" s="40"/>
      <c r="C9" s="183" t="s">
        <v>41</v>
      </c>
      <c r="D9" s="184"/>
      <c r="E9" s="185"/>
      <c r="F9" s="9">
        <f>DAY(F3)</f>
        <v>1</v>
      </c>
      <c r="G9" s="10">
        <f t="shared" ref="G9:AG9" si="1">DAY(G3)</f>
        <v>2</v>
      </c>
      <c r="H9" s="10">
        <f t="shared" si="1"/>
        <v>3</v>
      </c>
      <c r="I9" s="10">
        <f t="shared" si="1"/>
        <v>4</v>
      </c>
      <c r="J9" s="10">
        <f t="shared" si="1"/>
        <v>5</v>
      </c>
      <c r="K9" s="10">
        <f t="shared" si="1"/>
        <v>6</v>
      </c>
      <c r="L9" s="10">
        <f t="shared" si="1"/>
        <v>7</v>
      </c>
      <c r="M9" s="10">
        <f t="shared" si="1"/>
        <v>8</v>
      </c>
      <c r="N9" s="10">
        <f t="shared" si="1"/>
        <v>9</v>
      </c>
      <c r="O9" s="10">
        <f t="shared" si="1"/>
        <v>10</v>
      </c>
      <c r="P9" s="10">
        <f t="shared" si="1"/>
        <v>11</v>
      </c>
      <c r="Q9" s="10">
        <f t="shared" si="1"/>
        <v>12</v>
      </c>
      <c r="R9" s="10">
        <f t="shared" si="1"/>
        <v>13</v>
      </c>
      <c r="S9" s="10">
        <f t="shared" si="1"/>
        <v>14</v>
      </c>
      <c r="T9" s="10">
        <f t="shared" si="1"/>
        <v>15</v>
      </c>
      <c r="U9" s="10">
        <f t="shared" si="1"/>
        <v>16</v>
      </c>
      <c r="V9" s="10">
        <f t="shared" si="1"/>
        <v>17</v>
      </c>
      <c r="W9" s="10">
        <f t="shared" si="1"/>
        <v>18</v>
      </c>
      <c r="X9" s="10">
        <f t="shared" si="1"/>
        <v>19</v>
      </c>
      <c r="Y9" s="10">
        <f t="shared" si="1"/>
        <v>20</v>
      </c>
      <c r="Z9" s="10">
        <f t="shared" si="1"/>
        <v>21</v>
      </c>
      <c r="AA9" s="10">
        <f t="shared" si="1"/>
        <v>22</v>
      </c>
      <c r="AB9" s="10">
        <f t="shared" si="1"/>
        <v>23</v>
      </c>
      <c r="AC9" s="10">
        <f t="shared" si="1"/>
        <v>24</v>
      </c>
      <c r="AD9" s="10">
        <f t="shared" si="1"/>
        <v>25</v>
      </c>
      <c r="AE9" s="10">
        <f t="shared" si="1"/>
        <v>26</v>
      </c>
      <c r="AF9" s="10">
        <f t="shared" si="1"/>
        <v>27</v>
      </c>
      <c r="AG9" s="10">
        <f t="shared" si="1"/>
        <v>28</v>
      </c>
      <c r="AH9" s="10">
        <f>IFERROR(DAY(AH3),"")</f>
        <v>29</v>
      </c>
      <c r="AI9" s="10">
        <f t="shared" ref="AI9:AJ9" si="2">IFERROR(DAY(AI3),"")</f>
        <v>30</v>
      </c>
      <c r="AJ9" s="6" t="str">
        <f t="shared" si="2"/>
        <v/>
      </c>
    </row>
    <row r="10" spans="1:46" ht="15.75" thickBot="1" x14ac:dyDescent="0.3">
      <c r="A10" s="3"/>
      <c r="B10" s="76" t="s">
        <v>0</v>
      </c>
      <c r="C10" s="119" t="s">
        <v>17</v>
      </c>
      <c r="D10" s="120" t="s">
        <v>19</v>
      </c>
      <c r="E10" s="121" t="s">
        <v>20</v>
      </c>
      <c r="F10" s="11">
        <f>IFERROR(WEEKDAY(F3),"")</f>
        <v>6</v>
      </c>
      <c r="G10" s="12">
        <f t="shared" ref="G10:AJ10" si="3">IFERROR(WEEKDAY(G3),"")</f>
        <v>7</v>
      </c>
      <c r="H10" s="12">
        <f t="shared" si="3"/>
        <v>1</v>
      </c>
      <c r="I10" s="12">
        <f t="shared" si="3"/>
        <v>2</v>
      </c>
      <c r="J10" s="12">
        <f t="shared" si="3"/>
        <v>3</v>
      </c>
      <c r="K10" s="12">
        <f t="shared" si="3"/>
        <v>4</v>
      </c>
      <c r="L10" s="12">
        <f t="shared" si="3"/>
        <v>5</v>
      </c>
      <c r="M10" s="12">
        <f t="shared" si="3"/>
        <v>6</v>
      </c>
      <c r="N10" s="12">
        <f t="shared" si="3"/>
        <v>7</v>
      </c>
      <c r="O10" s="12">
        <f t="shared" si="3"/>
        <v>1</v>
      </c>
      <c r="P10" s="12">
        <f t="shared" si="3"/>
        <v>2</v>
      </c>
      <c r="Q10" s="12">
        <f t="shared" si="3"/>
        <v>3</v>
      </c>
      <c r="R10" s="12">
        <f t="shared" si="3"/>
        <v>4</v>
      </c>
      <c r="S10" s="12">
        <f t="shared" si="3"/>
        <v>5</v>
      </c>
      <c r="T10" s="12">
        <f t="shared" si="3"/>
        <v>6</v>
      </c>
      <c r="U10" s="12">
        <f t="shared" si="3"/>
        <v>7</v>
      </c>
      <c r="V10" s="12">
        <f t="shared" si="3"/>
        <v>1</v>
      </c>
      <c r="W10" s="8">
        <f t="shared" si="3"/>
        <v>2</v>
      </c>
      <c r="X10" s="12">
        <f t="shared" si="3"/>
        <v>3</v>
      </c>
      <c r="Y10" s="12">
        <f t="shared" si="3"/>
        <v>4</v>
      </c>
      <c r="Z10" s="12">
        <f t="shared" si="3"/>
        <v>5</v>
      </c>
      <c r="AA10" s="12">
        <f t="shared" si="3"/>
        <v>6</v>
      </c>
      <c r="AB10" s="12">
        <f t="shared" si="3"/>
        <v>7</v>
      </c>
      <c r="AC10" s="12">
        <f t="shared" si="3"/>
        <v>1</v>
      </c>
      <c r="AD10" s="12">
        <f t="shared" si="3"/>
        <v>2</v>
      </c>
      <c r="AE10" s="12">
        <f t="shared" si="3"/>
        <v>3</v>
      </c>
      <c r="AF10" s="12">
        <f t="shared" si="3"/>
        <v>4</v>
      </c>
      <c r="AG10" s="12">
        <f t="shared" si="3"/>
        <v>5</v>
      </c>
      <c r="AH10" s="12">
        <f t="shared" si="3"/>
        <v>6</v>
      </c>
      <c r="AI10" s="12">
        <f t="shared" si="3"/>
        <v>7</v>
      </c>
      <c r="AJ10" s="8" t="str">
        <f t="shared" si="3"/>
        <v/>
      </c>
      <c r="AK10" s="42"/>
    </row>
    <row r="11" spans="1:46" x14ac:dyDescent="0.25">
      <c r="A11" s="3"/>
      <c r="B11" s="73" t="str">
        <f>IF(Config!B4&lt;&gt;"",Config!B4,"")</f>
        <v>EMPLOYE 1</v>
      </c>
      <c r="C11" s="34">
        <f t="shared" ref="C11:C27" si="4">IF(B11="","",COUNTIF(F11:AJ11,"MA"))</f>
        <v>0</v>
      </c>
      <c r="D11" s="30">
        <f>IF(B11="","",COUNTIF(F11:AJ11,"CP"))</f>
        <v>2</v>
      </c>
      <c r="E11" s="31">
        <f>IF(B11="","",COUNTIF(F11:AJ11,"RC"))</f>
        <v>0</v>
      </c>
      <c r="F11" s="77"/>
      <c r="G11" s="78"/>
      <c r="H11" s="78"/>
      <c r="I11" s="79" t="s">
        <v>21</v>
      </c>
      <c r="J11" s="78" t="s">
        <v>21</v>
      </c>
      <c r="K11" s="78"/>
      <c r="L11" s="78"/>
      <c r="M11" s="79" t="s">
        <v>48</v>
      </c>
      <c r="N11" s="78"/>
      <c r="O11" s="78"/>
      <c r="P11" s="78" t="s">
        <v>49</v>
      </c>
      <c r="Q11" s="78" t="s">
        <v>50</v>
      </c>
      <c r="R11" s="78" t="s">
        <v>51</v>
      </c>
      <c r="S11" s="78" t="s">
        <v>53</v>
      </c>
      <c r="T11" s="78" t="s">
        <v>57</v>
      </c>
      <c r="U11" s="78" t="s">
        <v>54</v>
      </c>
      <c r="V11" s="78" t="s">
        <v>54</v>
      </c>
      <c r="W11" s="78" t="s">
        <v>60</v>
      </c>
      <c r="X11" s="78" t="s">
        <v>60</v>
      </c>
      <c r="Y11" s="78" t="s">
        <v>56</v>
      </c>
      <c r="Z11" s="78" t="s">
        <v>56</v>
      </c>
      <c r="AA11" s="78" t="s">
        <v>56</v>
      </c>
      <c r="AB11" s="78" t="s">
        <v>55</v>
      </c>
      <c r="AC11" s="78" t="s">
        <v>55</v>
      </c>
      <c r="AD11" s="78" t="s">
        <v>59</v>
      </c>
      <c r="AE11" s="78" t="s">
        <v>59</v>
      </c>
      <c r="AF11" s="78" t="s">
        <v>59</v>
      </c>
      <c r="AG11" s="78" t="s">
        <v>59</v>
      </c>
      <c r="AH11" s="78" t="s">
        <v>59</v>
      </c>
      <c r="AI11" s="78"/>
      <c r="AJ11" s="80"/>
    </row>
    <row r="12" spans="1:46" x14ac:dyDescent="0.25">
      <c r="A12" s="3"/>
      <c r="B12" s="74" t="str">
        <f>IF(Config!B5&lt;&gt;"",Config!B5,"")</f>
        <v>EMPLOYE 2</v>
      </c>
      <c r="C12" s="34">
        <f t="shared" si="4"/>
        <v>0</v>
      </c>
      <c r="D12" s="36">
        <f t="shared" ref="D12:D27" si="5">IF(B12="","",COUNTIF(F12:AJ12,"CP"))</f>
        <v>0</v>
      </c>
      <c r="E12" s="37">
        <f t="shared" ref="E12:E27" si="6">IF(B12="","",COUNTIF(F12:AJ12,"RC"))</f>
        <v>0</v>
      </c>
      <c r="F12" s="81"/>
      <c r="G12" s="82"/>
      <c r="H12" s="82"/>
      <c r="I12" s="83"/>
      <c r="J12" s="82"/>
      <c r="K12" s="82"/>
      <c r="L12" s="82"/>
      <c r="M12" s="83"/>
      <c r="N12" s="82"/>
      <c r="O12" s="82"/>
      <c r="P12" s="82"/>
      <c r="Q12" s="82"/>
      <c r="R12" s="82"/>
      <c r="S12" s="82"/>
      <c r="T12" s="82"/>
      <c r="U12" s="82"/>
      <c r="V12" s="82"/>
      <c r="W12" s="82"/>
      <c r="X12" s="82"/>
      <c r="Y12" s="82"/>
      <c r="Z12" s="82"/>
      <c r="AA12" s="82"/>
      <c r="AB12" s="82"/>
      <c r="AC12" s="82"/>
      <c r="AD12" s="82"/>
      <c r="AE12" s="82"/>
      <c r="AF12" s="82"/>
      <c r="AG12" s="82"/>
      <c r="AH12" s="82"/>
      <c r="AI12" s="82"/>
      <c r="AJ12" s="84"/>
    </row>
    <row r="13" spans="1:46" x14ac:dyDescent="0.25">
      <c r="A13" s="3"/>
      <c r="B13" s="74" t="str">
        <f>IF(Config!B6&lt;&gt;"",Config!B6,"")</f>
        <v>EMPLOYE 3</v>
      </c>
      <c r="C13" s="34">
        <f t="shared" si="4"/>
        <v>0</v>
      </c>
      <c r="D13" s="36">
        <f t="shared" si="5"/>
        <v>0</v>
      </c>
      <c r="E13" s="37">
        <f t="shared" si="6"/>
        <v>0</v>
      </c>
      <c r="F13" s="81"/>
      <c r="G13" s="82"/>
      <c r="H13" s="82"/>
      <c r="I13" s="83"/>
      <c r="J13" s="82"/>
      <c r="K13" s="82"/>
      <c r="L13" s="82"/>
      <c r="M13" s="83"/>
      <c r="N13" s="82"/>
      <c r="O13" s="82"/>
      <c r="P13" s="82"/>
      <c r="Q13" s="82"/>
      <c r="R13" s="82"/>
      <c r="S13" s="82"/>
      <c r="T13" s="82"/>
      <c r="U13" s="82"/>
      <c r="V13" s="82"/>
      <c r="W13" s="82"/>
      <c r="X13" s="82"/>
      <c r="Y13" s="82"/>
      <c r="Z13" s="82"/>
      <c r="AA13" s="82"/>
      <c r="AB13" s="82"/>
      <c r="AC13" s="82"/>
      <c r="AD13" s="82"/>
      <c r="AE13" s="82"/>
      <c r="AF13" s="82"/>
      <c r="AG13" s="82"/>
      <c r="AH13" s="82"/>
      <c r="AI13" s="82"/>
      <c r="AJ13" s="84"/>
    </row>
    <row r="14" spans="1:46" x14ac:dyDescent="0.25">
      <c r="A14" s="3"/>
      <c r="B14" s="74" t="str">
        <f>IF(Config!B7&lt;&gt;"",Config!B7,"")</f>
        <v>EMPLOYE 4</v>
      </c>
      <c r="C14" s="34">
        <f t="shared" si="4"/>
        <v>0</v>
      </c>
      <c r="D14" s="36">
        <f t="shared" si="5"/>
        <v>0</v>
      </c>
      <c r="E14" s="37">
        <f t="shared" si="6"/>
        <v>0</v>
      </c>
      <c r="F14" s="81"/>
      <c r="G14" s="82"/>
      <c r="H14" s="82"/>
      <c r="I14" s="83"/>
      <c r="J14" s="82"/>
      <c r="K14" s="82"/>
      <c r="L14" s="82"/>
      <c r="M14" s="83"/>
      <c r="N14" s="82"/>
      <c r="O14" s="82"/>
      <c r="P14" s="82"/>
      <c r="Q14" s="82"/>
      <c r="R14" s="82"/>
      <c r="S14" s="82"/>
      <c r="T14" s="82"/>
      <c r="U14" s="82"/>
      <c r="V14" s="82"/>
      <c r="W14" s="82"/>
      <c r="X14" s="82"/>
      <c r="Y14" s="82"/>
      <c r="Z14" s="82"/>
      <c r="AA14" s="82"/>
      <c r="AB14" s="82"/>
      <c r="AC14" s="82"/>
      <c r="AD14" s="82"/>
      <c r="AE14" s="82"/>
      <c r="AF14" s="82"/>
      <c r="AG14" s="82"/>
      <c r="AH14" s="82"/>
      <c r="AI14" s="82"/>
      <c r="AJ14" s="84"/>
    </row>
    <row r="15" spans="1:46" x14ac:dyDescent="0.25">
      <c r="A15" s="3"/>
      <c r="B15" s="74" t="str">
        <f>IF(Config!B8&lt;&gt;"",Config!B8,"")</f>
        <v>EMPLOYE 5</v>
      </c>
      <c r="C15" s="34">
        <f t="shared" si="4"/>
        <v>0</v>
      </c>
      <c r="D15" s="36">
        <f t="shared" si="5"/>
        <v>0</v>
      </c>
      <c r="E15" s="37">
        <f t="shared" si="6"/>
        <v>0</v>
      </c>
      <c r="F15" s="81"/>
      <c r="G15" s="82"/>
      <c r="H15" s="82"/>
      <c r="I15" s="83"/>
      <c r="J15" s="82"/>
      <c r="K15" s="82"/>
      <c r="L15" s="82"/>
      <c r="M15" s="83"/>
      <c r="N15" s="82"/>
      <c r="O15" s="82"/>
      <c r="P15" s="82"/>
      <c r="Q15" s="82"/>
      <c r="R15" s="82"/>
      <c r="S15" s="82"/>
      <c r="T15" s="82"/>
      <c r="U15" s="82"/>
      <c r="V15" s="82"/>
      <c r="W15" s="82"/>
      <c r="X15" s="82"/>
      <c r="Y15" s="82"/>
      <c r="Z15" s="82"/>
      <c r="AA15" s="82"/>
      <c r="AB15" s="82"/>
      <c r="AC15" s="82"/>
      <c r="AD15" s="82"/>
      <c r="AE15" s="82"/>
      <c r="AF15" s="82"/>
      <c r="AG15" s="82"/>
      <c r="AH15" s="82"/>
      <c r="AI15" s="82"/>
      <c r="AJ15" s="84"/>
    </row>
    <row r="16" spans="1:46" x14ac:dyDescent="0.25">
      <c r="A16" s="3"/>
      <c r="B16" s="74" t="str">
        <f>IF(Config!B9&lt;&gt;"",Config!B9,"")</f>
        <v>EMPLOYE 6</v>
      </c>
      <c r="C16" s="34">
        <f t="shared" si="4"/>
        <v>0</v>
      </c>
      <c r="D16" s="36">
        <f t="shared" si="5"/>
        <v>0</v>
      </c>
      <c r="E16" s="37">
        <f t="shared" si="6"/>
        <v>0</v>
      </c>
      <c r="F16" s="81"/>
      <c r="G16" s="82"/>
      <c r="H16" s="82"/>
      <c r="I16" s="83"/>
      <c r="J16" s="82"/>
      <c r="K16" s="82"/>
      <c r="L16" s="82"/>
      <c r="M16" s="83"/>
      <c r="N16" s="82"/>
      <c r="O16" s="82"/>
      <c r="P16" s="82"/>
      <c r="Q16" s="82"/>
      <c r="R16" s="82"/>
      <c r="S16" s="82"/>
      <c r="T16" s="82"/>
      <c r="U16" s="82"/>
      <c r="V16" s="82"/>
      <c r="W16" s="82"/>
      <c r="X16" s="82"/>
      <c r="Y16" s="82"/>
      <c r="Z16" s="82"/>
      <c r="AA16" s="82"/>
      <c r="AB16" s="82"/>
      <c r="AC16" s="82"/>
      <c r="AD16" s="82"/>
      <c r="AE16" s="82"/>
      <c r="AF16" s="82"/>
      <c r="AG16" s="82"/>
      <c r="AH16" s="82"/>
      <c r="AI16" s="82"/>
      <c r="AJ16" s="84"/>
    </row>
    <row r="17" spans="1:36" hidden="1" x14ac:dyDescent="0.25">
      <c r="A17" s="3"/>
      <c r="B17" s="74" t="str">
        <f>IF(Config!B10&lt;&gt;"",Config!B10,"")</f>
        <v>EMPLOYE 7</v>
      </c>
      <c r="C17" s="34">
        <f t="shared" si="4"/>
        <v>0</v>
      </c>
      <c r="D17" s="36">
        <f t="shared" si="5"/>
        <v>0</v>
      </c>
      <c r="E17" s="37">
        <f t="shared" si="6"/>
        <v>0</v>
      </c>
      <c r="F17" s="81"/>
      <c r="G17" s="82"/>
      <c r="H17" s="82"/>
      <c r="I17" s="83"/>
      <c r="J17" s="82"/>
      <c r="K17" s="82"/>
      <c r="L17" s="82"/>
      <c r="M17" s="83"/>
      <c r="N17" s="82"/>
      <c r="O17" s="82"/>
      <c r="P17" s="82"/>
      <c r="Q17" s="82"/>
      <c r="R17" s="82"/>
      <c r="S17" s="82"/>
      <c r="T17" s="82"/>
      <c r="U17" s="82"/>
      <c r="V17" s="82"/>
      <c r="W17" s="82"/>
      <c r="X17" s="82"/>
      <c r="Y17" s="82"/>
      <c r="Z17" s="82"/>
      <c r="AA17" s="82"/>
      <c r="AB17" s="82"/>
      <c r="AC17" s="82"/>
      <c r="AD17" s="82"/>
      <c r="AE17" s="82"/>
      <c r="AF17" s="82"/>
      <c r="AG17" s="82"/>
      <c r="AH17" s="82"/>
      <c r="AI17" s="82"/>
      <c r="AJ17" s="84"/>
    </row>
    <row r="18" spans="1:36" x14ac:dyDescent="0.25">
      <c r="A18" s="3"/>
      <c r="B18" s="74" t="str">
        <f>IF(Config!B11&lt;&gt;"",Config!B11,"")</f>
        <v>EMPLOYE 8</v>
      </c>
      <c r="C18" s="34">
        <f t="shared" si="4"/>
        <v>0</v>
      </c>
      <c r="D18" s="36">
        <f t="shared" si="5"/>
        <v>0</v>
      </c>
      <c r="E18" s="37">
        <f t="shared" si="6"/>
        <v>0</v>
      </c>
      <c r="F18" s="81"/>
      <c r="G18" s="82"/>
      <c r="H18" s="82"/>
      <c r="I18" s="83"/>
      <c r="J18" s="82"/>
      <c r="K18" s="82"/>
      <c r="L18" s="82"/>
      <c r="M18" s="83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82"/>
      <c r="AE18" s="82"/>
      <c r="AF18" s="82"/>
      <c r="AG18" s="82"/>
      <c r="AH18" s="82"/>
      <c r="AI18" s="82"/>
      <c r="AJ18" s="84"/>
    </row>
    <row r="19" spans="1:36" x14ac:dyDescent="0.25">
      <c r="A19" s="3"/>
      <c r="B19" s="74" t="str">
        <f>IF(Config!B12&lt;&gt;"",Config!B12,"")</f>
        <v>EMPLOYE 9</v>
      </c>
      <c r="C19" s="34">
        <f t="shared" si="4"/>
        <v>0</v>
      </c>
      <c r="D19" s="36">
        <f t="shared" si="5"/>
        <v>0</v>
      </c>
      <c r="E19" s="37">
        <f t="shared" si="6"/>
        <v>0</v>
      </c>
      <c r="F19" s="81"/>
      <c r="G19" s="82"/>
      <c r="H19" s="82"/>
      <c r="I19" s="83"/>
      <c r="J19" s="82"/>
      <c r="K19" s="82"/>
      <c r="L19" s="82"/>
      <c r="M19" s="83"/>
      <c r="N19" s="82"/>
      <c r="O19" s="82"/>
      <c r="P19" s="82"/>
      <c r="Q19" s="82"/>
      <c r="R19" s="82"/>
      <c r="S19" s="82"/>
      <c r="T19" s="82"/>
      <c r="U19" s="82"/>
      <c r="V19" s="82"/>
      <c r="W19" s="82"/>
      <c r="X19" s="82"/>
      <c r="Y19" s="82"/>
      <c r="Z19" s="82"/>
      <c r="AA19" s="82"/>
      <c r="AB19" s="82"/>
      <c r="AC19" s="82"/>
      <c r="AD19" s="82"/>
      <c r="AE19" s="82"/>
      <c r="AF19" s="82"/>
      <c r="AG19" s="82"/>
      <c r="AH19" s="82"/>
      <c r="AI19" s="82"/>
      <c r="AJ19" s="84"/>
    </row>
    <row r="20" spans="1:36" x14ac:dyDescent="0.25">
      <c r="A20" s="3"/>
      <c r="B20" s="74" t="str">
        <f>IF(Config!B13&lt;&gt;"",Config!B13,"")</f>
        <v>EMPLOYE 10</v>
      </c>
      <c r="C20" s="34">
        <f>IF(B20="","",COUNTIF(F20:AJ20,"MA"))</f>
        <v>0</v>
      </c>
      <c r="D20" s="36">
        <f t="shared" si="5"/>
        <v>0</v>
      </c>
      <c r="E20" s="37">
        <f t="shared" si="6"/>
        <v>0</v>
      </c>
      <c r="F20" s="81"/>
      <c r="G20" s="82"/>
      <c r="H20" s="82"/>
      <c r="I20" s="83"/>
      <c r="J20" s="82"/>
      <c r="K20" s="82"/>
      <c r="L20" s="82"/>
      <c r="M20" s="83"/>
      <c r="N20" s="82"/>
      <c r="O20" s="82"/>
      <c r="P20" s="82"/>
      <c r="Q20" s="82"/>
      <c r="R20" s="82"/>
      <c r="S20" s="82"/>
      <c r="T20" s="82"/>
      <c r="U20" s="82"/>
      <c r="V20" s="82"/>
      <c r="W20" s="82"/>
      <c r="X20" s="82"/>
      <c r="Y20" s="82"/>
      <c r="Z20" s="82"/>
      <c r="AA20" s="82"/>
      <c r="AB20" s="82"/>
      <c r="AC20" s="82"/>
      <c r="AD20" s="82"/>
      <c r="AE20" s="82"/>
      <c r="AF20" s="82"/>
      <c r="AG20" s="82"/>
      <c r="AH20" s="82"/>
      <c r="AI20" s="82"/>
      <c r="AJ20" s="84"/>
    </row>
    <row r="21" spans="1:36" x14ac:dyDescent="0.25">
      <c r="A21" s="3"/>
      <c r="B21" s="74" t="str">
        <f>IF(Config!B14&lt;&gt;"",Config!B14,"")</f>
        <v>EMPLOYE 11</v>
      </c>
      <c r="C21" s="34">
        <f t="shared" si="4"/>
        <v>0</v>
      </c>
      <c r="D21" s="36">
        <f t="shared" si="5"/>
        <v>0</v>
      </c>
      <c r="E21" s="37">
        <f t="shared" si="6"/>
        <v>0</v>
      </c>
      <c r="F21" s="81"/>
      <c r="G21" s="82"/>
      <c r="H21" s="82"/>
      <c r="I21" s="83"/>
      <c r="J21" s="82"/>
      <c r="K21" s="82"/>
      <c r="L21" s="82"/>
      <c r="M21" s="83"/>
      <c r="N21" s="82"/>
      <c r="O21" s="82"/>
      <c r="P21" s="82"/>
      <c r="Q21" s="82"/>
      <c r="R21" s="82"/>
      <c r="S21" s="82"/>
      <c r="T21" s="82"/>
      <c r="U21" s="82"/>
      <c r="V21" s="82"/>
      <c r="W21" s="82"/>
      <c r="X21" s="82"/>
      <c r="Y21" s="82"/>
      <c r="Z21" s="82"/>
      <c r="AA21" s="82"/>
      <c r="AB21" s="82"/>
      <c r="AC21" s="82"/>
      <c r="AD21" s="82"/>
      <c r="AE21" s="82"/>
      <c r="AF21" s="82"/>
      <c r="AG21" s="82"/>
      <c r="AH21" s="82"/>
      <c r="AI21" s="82"/>
      <c r="AJ21" s="84"/>
    </row>
    <row r="22" spans="1:36" x14ac:dyDescent="0.25">
      <c r="A22" s="3"/>
      <c r="B22" s="74" t="str">
        <f>IF(Config!B15&lt;&gt;"",Config!B15,"")</f>
        <v>EMPLOYE 12</v>
      </c>
      <c r="C22" s="34">
        <f t="shared" si="4"/>
        <v>0</v>
      </c>
      <c r="D22" s="36">
        <f t="shared" si="5"/>
        <v>0</v>
      </c>
      <c r="E22" s="37">
        <f t="shared" si="6"/>
        <v>0</v>
      </c>
      <c r="F22" s="81"/>
      <c r="G22" s="82"/>
      <c r="H22" s="82"/>
      <c r="I22" s="83"/>
      <c r="J22" s="82"/>
      <c r="K22" s="82"/>
      <c r="L22" s="82"/>
      <c r="M22" s="83"/>
      <c r="N22" s="82"/>
      <c r="O22" s="82"/>
      <c r="P22" s="82"/>
      <c r="Q22" s="82"/>
      <c r="R22" s="82"/>
      <c r="S22" s="82"/>
      <c r="T22" s="82"/>
      <c r="U22" s="82"/>
      <c r="V22" s="82"/>
      <c r="W22" s="82"/>
      <c r="X22" s="82"/>
      <c r="Y22" s="82"/>
      <c r="Z22" s="82"/>
      <c r="AA22" s="82"/>
      <c r="AB22" s="82"/>
      <c r="AC22" s="82"/>
      <c r="AD22" s="82"/>
      <c r="AE22" s="82"/>
      <c r="AF22" s="82"/>
      <c r="AG22" s="82"/>
      <c r="AH22" s="82"/>
      <c r="AI22" s="82"/>
      <c r="AJ22" s="84"/>
    </row>
    <row r="23" spans="1:36" x14ac:dyDescent="0.25">
      <c r="A23" s="3"/>
      <c r="B23" s="74" t="str">
        <f>IF(Config!B16&lt;&gt;"",Config!B16,"")</f>
        <v>EMPLOYE 13</v>
      </c>
      <c r="C23" s="34">
        <f t="shared" si="4"/>
        <v>0</v>
      </c>
      <c r="D23" s="32">
        <f t="shared" si="5"/>
        <v>0</v>
      </c>
      <c r="E23" s="33">
        <f t="shared" si="6"/>
        <v>0</v>
      </c>
      <c r="F23" s="81"/>
      <c r="G23" s="82"/>
      <c r="H23" s="82"/>
      <c r="I23" s="83"/>
      <c r="J23" s="82"/>
      <c r="K23" s="82"/>
      <c r="L23" s="82"/>
      <c r="M23" s="83"/>
      <c r="N23" s="82"/>
      <c r="O23" s="82"/>
      <c r="P23" s="82"/>
      <c r="Q23" s="82"/>
      <c r="R23" s="82"/>
      <c r="S23" s="82"/>
      <c r="T23" s="82"/>
      <c r="U23" s="82"/>
      <c r="V23" s="82"/>
      <c r="W23" s="82"/>
      <c r="X23" s="82"/>
      <c r="Y23" s="82"/>
      <c r="Z23" s="82"/>
      <c r="AA23" s="82"/>
      <c r="AB23" s="82"/>
      <c r="AC23" s="82"/>
      <c r="AD23" s="82"/>
      <c r="AE23" s="82"/>
      <c r="AF23" s="82"/>
      <c r="AG23" s="82"/>
      <c r="AH23" s="82"/>
      <c r="AI23" s="82"/>
      <c r="AJ23" s="84"/>
    </row>
    <row r="24" spans="1:36" x14ac:dyDescent="0.25">
      <c r="A24" s="3"/>
      <c r="B24" s="74" t="str">
        <f>IF(Config!B17&lt;&gt;"",Config!B17,"")</f>
        <v>EMPLOYE 14</v>
      </c>
      <c r="C24" s="34">
        <f t="shared" si="4"/>
        <v>0</v>
      </c>
      <c r="D24" s="36">
        <f t="shared" si="5"/>
        <v>0</v>
      </c>
      <c r="E24" s="37">
        <f t="shared" si="6"/>
        <v>0</v>
      </c>
      <c r="F24" s="81"/>
      <c r="G24" s="82"/>
      <c r="H24" s="82"/>
      <c r="I24" s="83"/>
      <c r="J24" s="82"/>
      <c r="K24" s="82"/>
      <c r="L24" s="82"/>
      <c r="M24" s="83"/>
      <c r="N24" s="82"/>
      <c r="O24" s="82"/>
      <c r="P24" s="82"/>
      <c r="Q24" s="82"/>
      <c r="R24" s="82"/>
      <c r="S24" s="82"/>
      <c r="T24" s="82"/>
      <c r="U24" s="82"/>
      <c r="V24" s="82"/>
      <c r="W24" s="82"/>
      <c r="X24" s="82"/>
      <c r="Y24" s="82"/>
      <c r="Z24" s="82"/>
      <c r="AA24" s="82"/>
      <c r="AB24" s="82"/>
      <c r="AC24" s="82"/>
      <c r="AD24" s="82"/>
      <c r="AE24" s="82"/>
      <c r="AF24" s="82"/>
      <c r="AG24" s="82"/>
      <c r="AH24" s="82"/>
      <c r="AI24" s="82"/>
      <c r="AJ24" s="84"/>
    </row>
    <row r="25" spans="1:36" x14ac:dyDescent="0.25">
      <c r="A25" s="3"/>
      <c r="B25" s="74" t="str">
        <f>IF(Config!B18&lt;&gt;"",Config!B18,"")</f>
        <v>EMPLOYE 15</v>
      </c>
      <c r="C25" s="34">
        <f t="shared" si="4"/>
        <v>0</v>
      </c>
      <c r="D25" s="36">
        <f t="shared" si="5"/>
        <v>0</v>
      </c>
      <c r="E25" s="37">
        <f t="shared" si="6"/>
        <v>0</v>
      </c>
      <c r="F25" s="81"/>
      <c r="G25" s="82"/>
      <c r="H25" s="82"/>
      <c r="I25" s="83"/>
      <c r="J25" s="82"/>
      <c r="K25" s="82"/>
      <c r="L25" s="82"/>
      <c r="M25" s="83"/>
      <c r="N25" s="82"/>
      <c r="O25" s="82"/>
      <c r="P25" s="82"/>
      <c r="Q25" s="82"/>
      <c r="R25" s="82"/>
      <c r="S25" s="82"/>
      <c r="T25" s="82"/>
      <c r="U25" s="82"/>
      <c r="V25" s="82"/>
      <c r="W25" s="82"/>
      <c r="X25" s="82"/>
      <c r="Y25" s="82"/>
      <c r="Z25" s="82"/>
      <c r="AA25" s="82"/>
      <c r="AB25" s="82"/>
      <c r="AC25" s="82"/>
      <c r="AD25" s="82"/>
      <c r="AE25" s="82"/>
      <c r="AF25" s="82"/>
      <c r="AG25" s="82"/>
      <c r="AH25" s="82"/>
      <c r="AI25" s="82"/>
      <c r="AJ25" s="84"/>
    </row>
    <row r="26" spans="1:36" x14ac:dyDescent="0.25">
      <c r="A26" s="3"/>
      <c r="B26" s="74" t="str">
        <f>IF(Config!B19&lt;&gt;"",Config!B19,"")</f>
        <v>EMPLOYE 16</v>
      </c>
      <c r="C26" s="34">
        <f t="shared" si="4"/>
        <v>0</v>
      </c>
      <c r="D26" s="36">
        <f t="shared" si="5"/>
        <v>0</v>
      </c>
      <c r="E26" s="37">
        <f t="shared" si="6"/>
        <v>0</v>
      </c>
      <c r="F26" s="81"/>
      <c r="G26" s="82"/>
      <c r="H26" s="82"/>
      <c r="I26" s="83"/>
      <c r="J26" s="82"/>
      <c r="K26" s="82"/>
      <c r="L26" s="82"/>
      <c r="M26" s="83"/>
      <c r="N26" s="82"/>
      <c r="O26" s="82"/>
      <c r="P26" s="82"/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82"/>
      <c r="AC26" s="82"/>
      <c r="AD26" s="82"/>
      <c r="AE26" s="82"/>
      <c r="AF26" s="82"/>
      <c r="AG26" s="82"/>
      <c r="AH26" s="82"/>
      <c r="AI26" s="82"/>
      <c r="AJ26" s="84"/>
    </row>
    <row r="27" spans="1:36" ht="15.75" thickBot="1" x14ac:dyDescent="0.3">
      <c r="A27" s="3"/>
      <c r="B27" s="75" t="str">
        <f>IF(Config!B20&lt;&gt;"",Config!B20,"")</f>
        <v>EMPLOYE 17</v>
      </c>
      <c r="C27" s="34">
        <f t="shared" si="4"/>
        <v>0</v>
      </c>
      <c r="D27" s="38">
        <f t="shared" si="5"/>
        <v>0</v>
      </c>
      <c r="E27" s="39">
        <f t="shared" si="6"/>
        <v>0</v>
      </c>
      <c r="F27" s="85"/>
      <c r="G27" s="86"/>
      <c r="H27" s="86"/>
      <c r="I27" s="87"/>
      <c r="J27" s="86"/>
      <c r="K27" s="86"/>
      <c r="L27" s="86"/>
      <c r="M27" s="87"/>
      <c r="N27" s="86"/>
      <c r="O27" s="86"/>
      <c r="P27" s="86"/>
      <c r="Q27" s="86"/>
      <c r="R27" s="86"/>
      <c r="S27" s="86"/>
      <c r="T27" s="86"/>
      <c r="U27" s="86"/>
      <c r="V27" s="86"/>
      <c r="W27" s="86"/>
      <c r="X27" s="86"/>
      <c r="Y27" s="86"/>
      <c r="Z27" s="86"/>
      <c r="AA27" s="86"/>
      <c r="AB27" s="86"/>
      <c r="AC27" s="86"/>
      <c r="AD27" s="86"/>
      <c r="AE27" s="86"/>
      <c r="AF27" s="86"/>
      <c r="AG27" s="86"/>
      <c r="AH27" s="86"/>
      <c r="AI27" s="86"/>
      <c r="AJ27" s="88"/>
    </row>
    <row r="28" spans="1:36" x14ac:dyDescent="0.25">
      <c r="C28" s="35"/>
    </row>
    <row r="29" spans="1:36" x14ac:dyDescent="0.25">
      <c r="B29" s="142"/>
      <c r="F29" s="14" t="s">
        <v>21</v>
      </c>
      <c r="G29" s="171" t="s">
        <v>19</v>
      </c>
      <c r="H29" s="171"/>
      <c r="I29" s="171"/>
      <c r="J29" s="171"/>
      <c r="L29" s="17" t="s">
        <v>28</v>
      </c>
      <c r="M29" s="172" t="s">
        <v>27</v>
      </c>
      <c r="N29" s="172"/>
      <c r="O29" s="172"/>
      <c r="P29" s="172"/>
      <c r="R29" s="13" t="s">
        <v>22</v>
      </c>
      <c r="S29" s="180" t="s">
        <v>17</v>
      </c>
      <c r="T29" s="180"/>
      <c r="U29" s="180"/>
      <c r="V29" s="180"/>
      <c r="X29" s="91"/>
      <c r="Y29" s="177" t="s">
        <v>38</v>
      </c>
      <c r="Z29" s="178"/>
      <c r="AA29" s="178"/>
      <c r="AB29" s="179"/>
      <c r="AD29" s="124" t="s">
        <v>49</v>
      </c>
    </row>
    <row r="30" spans="1:36" x14ac:dyDescent="0.25">
      <c r="B30" s="142"/>
      <c r="AD30" s="123" t="s">
        <v>48</v>
      </c>
    </row>
    <row r="31" spans="1:36" x14ac:dyDescent="0.25">
      <c r="B31" s="142"/>
      <c r="F31" s="18" t="s">
        <v>29</v>
      </c>
      <c r="G31" s="169" t="s">
        <v>30</v>
      </c>
      <c r="H31" s="169"/>
      <c r="I31" s="169"/>
      <c r="J31" s="169"/>
      <c r="L31" s="122" t="s">
        <v>26</v>
      </c>
      <c r="M31" s="182" t="s">
        <v>25</v>
      </c>
      <c r="N31" s="182"/>
      <c r="O31" s="182"/>
      <c r="P31" s="182"/>
      <c r="R31" s="16" t="s">
        <v>23</v>
      </c>
      <c r="S31" s="181" t="s">
        <v>24</v>
      </c>
      <c r="T31" s="181"/>
      <c r="U31" s="181"/>
      <c r="V31" s="181"/>
      <c r="X31" s="92"/>
      <c r="Y31" s="174" t="s">
        <v>37</v>
      </c>
      <c r="Z31" s="175"/>
      <c r="AA31" s="175"/>
      <c r="AB31" s="176"/>
      <c r="AD31" s="125" t="s">
        <v>50</v>
      </c>
    </row>
    <row r="32" spans="1:36" x14ac:dyDescent="0.25">
      <c r="B32" s="142"/>
      <c r="AD32" s="126" t="s">
        <v>51</v>
      </c>
    </row>
    <row r="33" spans="2:30" x14ac:dyDescent="0.25">
      <c r="B33" s="142"/>
      <c r="F33" s="15" t="s">
        <v>20</v>
      </c>
      <c r="G33" s="170" t="s">
        <v>18</v>
      </c>
      <c r="H33" s="170"/>
      <c r="I33" s="170"/>
      <c r="J33" s="170"/>
      <c r="L33" s="127" t="s">
        <v>52</v>
      </c>
      <c r="M33" s="168" t="s">
        <v>61</v>
      </c>
      <c r="N33" s="168"/>
      <c r="O33" s="168"/>
      <c r="P33" s="168"/>
      <c r="AD33" s="133" t="s">
        <v>53</v>
      </c>
    </row>
    <row r="34" spans="2:30" x14ac:dyDescent="0.25">
      <c r="B34" s="142"/>
      <c r="AD34" s="129" t="s">
        <v>54</v>
      </c>
    </row>
    <row r="35" spans="2:30" x14ac:dyDescent="0.25">
      <c r="B35" s="142"/>
      <c r="AD35" s="130" t="s">
        <v>55</v>
      </c>
    </row>
    <row r="36" spans="2:30" x14ac:dyDescent="0.25">
      <c r="B36" s="142"/>
      <c r="AD36" s="131" t="s">
        <v>56</v>
      </c>
    </row>
    <row r="37" spans="2:30" x14ac:dyDescent="0.25">
      <c r="B37" s="142"/>
      <c r="AD37" s="132" t="s">
        <v>57</v>
      </c>
    </row>
    <row r="38" spans="2:30" x14ac:dyDescent="0.25">
      <c r="B38" s="142"/>
      <c r="AD38" s="128" t="s">
        <v>58</v>
      </c>
    </row>
  </sheetData>
  <sheetProtection selectLockedCells="1"/>
  <mergeCells count="12">
    <mergeCell ref="B4:AJ7"/>
    <mergeCell ref="Y31:AB31"/>
    <mergeCell ref="Y29:AB29"/>
    <mergeCell ref="S29:V29"/>
    <mergeCell ref="S31:V31"/>
    <mergeCell ref="M31:P31"/>
    <mergeCell ref="C9:E9"/>
    <mergeCell ref="M33:P33"/>
    <mergeCell ref="G31:J31"/>
    <mergeCell ref="G33:J33"/>
    <mergeCell ref="G29:J29"/>
    <mergeCell ref="M29:P29"/>
  </mergeCells>
  <conditionalFormatting sqref="F10:AJ10">
    <cfRule type="expression" dxfId="23" priority="27">
      <formula>OR(F$10=1,F$10=7)</formula>
    </cfRule>
  </conditionalFormatting>
  <conditionalFormatting sqref="F11:AJ27">
    <cfRule type="cellIs" dxfId="22" priority="1" operator="equal">
      <formula>"G"</formula>
    </cfRule>
    <cfRule type="containsText" dxfId="21" priority="2" operator="containsText" text="Q">
      <formula>NOT(ISERROR(SEARCH("Q",F11)))</formula>
    </cfRule>
    <cfRule type="cellIs" dxfId="20" priority="3" operator="equal">
      <formula>"N"</formula>
    </cfRule>
    <cfRule type="cellIs" dxfId="19" priority="4" operator="equal">
      <formula>"PN"</formula>
    </cfRule>
    <cfRule type="containsText" dxfId="18" priority="5" operator="containsText" text="PJ">
      <formula>NOT(ISERROR(SEARCH("PJ",F11)))</formula>
    </cfRule>
    <cfRule type="containsText" dxfId="17" priority="6" operator="containsText" text="J">
      <formula>NOT(ISERROR(SEARCH("J",F11)))</formula>
    </cfRule>
    <cfRule type="containsText" dxfId="16" priority="7" operator="containsText" text="F">
      <formula>NOT(ISERROR(SEARCH("F",F11)))</formula>
    </cfRule>
    <cfRule type="containsText" dxfId="15" priority="8" operator="containsText" text="GP">
      <formula>NOT(ISERROR(SEARCH("GP",F11)))</formula>
    </cfRule>
    <cfRule type="containsText" dxfId="14" priority="9" operator="containsText" text="PM">
      <formula>NOT(ISERROR(SEARCH("PM",F11)))</formula>
    </cfRule>
    <cfRule type="cellIs" dxfId="13" priority="10" operator="equal">
      <formula>"GA"</formula>
    </cfRule>
    <cfRule type="containsText" dxfId="12" priority="11" operator="containsText" text="AM">
      <formula>NOT(ISERROR(SEARCH("AM",F11)))</formula>
    </cfRule>
    <cfRule type="cellIs" dxfId="11" priority="14" operator="equal">
      <formula>"CV"</formula>
    </cfRule>
    <cfRule type="cellIs" dxfId="10" priority="16" operator="equal">
      <formula>"ND"</formula>
    </cfRule>
    <cfRule type="cellIs" dxfId="9" priority="18" operator="equal">
      <formula>"CPA"</formula>
    </cfRule>
    <cfRule type="cellIs" dxfId="8" priority="19" operator="equal">
      <formula>"MA"</formula>
    </cfRule>
    <cfRule type="cellIs" dxfId="7" priority="20" operator="equal">
      <formula>"DR"</formula>
    </cfRule>
    <cfRule type="cellIs" dxfId="6" priority="21" operator="equal">
      <formula>"RC"</formula>
    </cfRule>
    <cfRule type="cellIs" dxfId="5" priority="23" operator="equal">
      <formula>"NC"</formula>
    </cfRule>
    <cfRule type="cellIs" dxfId="4" priority="24" operator="equal">
      <formula>"CP"</formula>
    </cfRule>
    <cfRule type="expression" dxfId="3" priority="25">
      <formula>OR(F$10=1,F$10=7)</formula>
    </cfRule>
    <cfRule type="cellIs" dxfId="2" priority="26" operator="equal">
      <formula>"R"</formula>
    </cfRule>
  </conditionalFormatting>
  <conditionalFormatting sqref="C11:E27">
    <cfRule type="cellIs" dxfId="1" priority="12" operator="equal">
      <formula>0</formula>
    </cfRule>
  </conditionalFormatting>
  <pageMargins left="0.7" right="0.7" top="0.75" bottom="0.75" header="0.3" footer="0.3"/>
  <pageSetup paperSize="9" scale="7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E9D9346C-1538-4C31-B20A-1F5F9EA8CA70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F11:AJ27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Config</vt:lpstr>
      <vt:lpstr>Juin 2018</vt:lpstr>
    </vt:vector>
  </TitlesOfParts>
  <Company>Huntsman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Despres</dc:creator>
  <cp:lastModifiedBy>Loic Despres</cp:lastModifiedBy>
  <cp:lastPrinted>2018-09-11T05:05:10Z</cp:lastPrinted>
  <dcterms:created xsi:type="dcterms:W3CDTF">2018-09-02T04:43:50Z</dcterms:created>
  <dcterms:modified xsi:type="dcterms:W3CDTF">2018-09-13T23:03:05Z</dcterms:modified>
</cp:coreProperties>
</file>