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drawings/drawing5.xml" ContentType="application/vnd.openxmlformats-officedocument.drawing+xml"/>
  <Override PartName="/xl/ctrlProps/ctrlProp5.xml" ContentType="application/vnd.ms-excel.controlproperties+xml"/>
  <Override PartName="/xl/drawings/drawing6.xml" ContentType="application/vnd.openxmlformats-officedocument.drawing+xml"/>
  <Override PartName="/xl/ctrlProps/ctrlProp6.xml" ContentType="application/vnd.ms-excel.controlproperties+xml"/>
  <Override PartName="/xl/drawings/drawing7.xml" ContentType="application/vnd.openxmlformats-officedocument.drawing+xml"/>
  <Override PartName="/xl/ctrlProps/ctrlProp7.xml" ContentType="application/vnd.ms-excel.controlproperties+xml"/>
  <Override PartName="/xl/drawings/drawing8.xml" ContentType="application/vnd.openxmlformats-officedocument.drawing+xml"/>
  <Override PartName="/xl/ctrlProps/ctrlProp8.xml" ContentType="application/vnd.ms-excel.controlproperties+xml"/>
  <Override PartName="/xl/drawings/drawing9.xml" ContentType="application/vnd.openxmlformats-officedocument.drawing+xml"/>
  <Override PartName="/xl/ctrlProps/ctrlProp9.xml" ContentType="application/vnd.ms-excel.controlproperties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trlProps/ctrlProp11.xml" ContentType="application/vnd.ms-excel.controlproperties+xml"/>
  <Override PartName="/xl/drawings/drawing12.xml" ContentType="application/vnd.openxmlformats-officedocument.drawing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18915" windowHeight="11070" tabRatio="718"/>
  </bookViews>
  <sheets>
    <sheet name="Config" sheetId="1" r:id="rId1"/>
    <sheet name="Juin" sheetId="2" r:id="rId2"/>
    <sheet name="Juillet " sheetId="3" r:id="rId3"/>
    <sheet name="Août " sheetId="4" r:id="rId4"/>
    <sheet name="Septembre" sheetId="15" r:id="rId5"/>
    <sheet name="Octobre " sheetId="6" r:id="rId6"/>
    <sheet name="Novembre " sheetId="7" r:id="rId7"/>
    <sheet name="Décembre " sheetId="8" r:id="rId8"/>
    <sheet name="Janvier " sheetId="9" r:id="rId9"/>
    <sheet name="Février" sheetId="10" r:id="rId10"/>
    <sheet name="Mars " sheetId="11" r:id="rId11"/>
    <sheet name="Avril " sheetId="12" r:id="rId12"/>
    <sheet name="Mai " sheetId="13" r:id="rId13"/>
  </sheets>
  <functionGroups builtInGroupCount="17"/>
  <calcPr calcId="145621"/>
</workbook>
</file>

<file path=xl/calcChain.xml><?xml version="1.0" encoding="utf-8"?>
<calcChain xmlns="http://schemas.openxmlformats.org/spreadsheetml/2006/main">
  <c r="AK24" i="2" l="1"/>
  <c r="AK20" i="2"/>
  <c r="AK25" i="2"/>
  <c r="AK27" i="2"/>
  <c r="AK26" i="2"/>
  <c r="AK21" i="2"/>
  <c r="AK17" i="2"/>
  <c r="AK23" i="2"/>
  <c r="AK18" i="2"/>
  <c r="AK22" i="2"/>
  <c r="U4" i="1" l="1"/>
  <c r="R11" i="1"/>
  <c r="AK20" i="3" l="1"/>
  <c r="AK24" i="3"/>
  <c r="AK25" i="3"/>
  <c r="AK13" i="4"/>
  <c r="AK20" i="4"/>
  <c r="AK24" i="4"/>
  <c r="AK25" i="4"/>
  <c r="AK13" i="15"/>
  <c r="AK20" i="15"/>
  <c r="AK24" i="15"/>
  <c r="AK25" i="15"/>
  <c r="AK13" i="6"/>
  <c r="AK20" i="6"/>
  <c r="AK24" i="6"/>
  <c r="AK25" i="6"/>
  <c r="AK13" i="7"/>
  <c r="AK20" i="7"/>
  <c r="AK24" i="7"/>
  <c r="AK25" i="7"/>
  <c r="AK20" i="8"/>
  <c r="AK24" i="8"/>
  <c r="AK25" i="8"/>
  <c r="AK13" i="9"/>
  <c r="AK20" i="9"/>
  <c r="AK24" i="9"/>
  <c r="AK25" i="9"/>
  <c r="AK20" i="10"/>
  <c r="AK24" i="10"/>
  <c r="AK25" i="10"/>
  <c r="AK13" i="11"/>
  <c r="AK20" i="11"/>
  <c r="AK24" i="11"/>
  <c r="AK25" i="11"/>
  <c r="AK13" i="12"/>
  <c r="AK20" i="12"/>
  <c r="AK24" i="12"/>
  <c r="AK25" i="12"/>
  <c r="AK13" i="13"/>
  <c r="AK20" i="13"/>
  <c r="AK24" i="13"/>
  <c r="AK25" i="13"/>
  <c r="AK13" i="8"/>
  <c r="AK13" i="10"/>
  <c r="AK13" i="3"/>
  <c r="AK21" i="13"/>
  <c r="AK23" i="11"/>
  <c r="AK22" i="10"/>
  <c r="AK21" i="9"/>
  <c r="AK17" i="13"/>
  <c r="AK17" i="9"/>
  <c r="AK17" i="15"/>
  <c r="AK18" i="11"/>
  <c r="AK18" i="7"/>
  <c r="AK18" i="3"/>
  <c r="AK22" i="13"/>
  <c r="AK26" i="10"/>
  <c r="AK23" i="7"/>
  <c r="AK22" i="6"/>
  <c r="AK27" i="4"/>
  <c r="AK21" i="3"/>
  <c r="AK26" i="11"/>
  <c r="AK27" i="7"/>
  <c r="AK27" i="6"/>
  <c r="AK22" i="15"/>
  <c r="AK26" i="3"/>
  <c r="AK23" i="12"/>
  <c r="AK22" i="11"/>
  <c r="AK21" i="10"/>
  <c r="AK23" i="8"/>
  <c r="AK17" i="12"/>
  <c r="AK17" i="8"/>
  <c r="AK17" i="4"/>
  <c r="AK18" i="10"/>
  <c r="AK18" i="6"/>
  <c r="AK27" i="11"/>
  <c r="AK26" i="7"/>
  <c r="AK26" i="6"/>
  <c r="AK21" i="15"/>
  <c r="AK23" i="3"/>
  <c r="AK27" i="12"/>
  <c r="AK26" i="8"/>
  <c r="AK17" i="3"/>
  <c r="AK27" i="15"/>
  <c r="AK21" i="4"/>
  <c r="AK22" i="12"/>
  <c r="AK21" i="11"/>
  <c r="AK23" i="9"/>
  <c r="AK22" i="8"/>
  <c r="AK17" i="11"/>
  <c r="AK17" i="7"/>
  <c r="AK18" i="13"/>
  <c r="AK18" i="9"/>
  <c r="AK18" i="15"/>
  <c r="AK26" i="12"/>
  <c r="AK27" i="8"/>
  <c r="AK23" i="15"/>
  <c r="AK27" i="3"/>
  <c r="AK26" i="13"/>
  <c r="AK27" i="9"/>
  <c r="AK22" i="7"/>
  <c r="AK21" i="6"/>
  <c r="AK23" i="4"/>
  <c r="AK23" i="13"/>
  <c r="AK21" i="12"/>
  <c r="AK23" i="10"/>
  <c r="AK22" i="9"/>
  <c r="AK21" i="8"/>
  <c r="AK17" i="10"/>
  <c r="AK17" i="6"/>
  <c r="AK18" i="12"/>
  <c r="AK18" i="8"/>
  <c r="AK18" i="4"/>
  <c r="AK27" i="13"/>
  <c r="AK26" i="9"/>
  <c r="AK26" i="15"/>
  <c r="AK22" i="4"/>
  <c r="AK27" i="10"/>
  <c r="AK21" i="7"/>
  <c r="AK23" i="6"/>
  <c r="AK26" i="4"/>
  <c r="AK22" i="3"/>
  <c r="W5" i="1" l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4" i="1"/>
  <c r="V5" i="1"/>
  <c r="V6" i="1"/>
  <c r="V7" i="1"/>
  <c r="V8" i="1"/>
  <c r="V9" i="1"/>
  <c r="V10" i="1"/>
  <c r="V11" i="1"/>
  <c r="V12" i="1"/>
  <c r="V13" i="1"/>
  <c r="V14" i="1"/>
  <c r="V15" i="1"/>
  <c r="V16" i="1"/>
  <c r="V17" i="1"/>
  <c r="V18" i="1"/>
  <c r="V19" i="1"/>
  <c r="V20" i="1"/>
  <c r="V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4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4" i="1"/>
  <c r="R5" i="1"/>
  <c r="R6" i="1"/>
  <c r="R7" i="1"/>
  <c r="R8" i="1"/>
  <c r="R9" i="1"/>
  <c r="R10" i="1"/>
  <c r="R12" i="1"/>
  <c r="R13" i="1"/>
  <c r="R14" i="1"/>
  <c r="R15" i="1"/>
  <c r="R16" i="1"/>
  <c r="R17" i="1"/>
  <c r="R18" i="1"/>
  <c r="R19" i="1"/>
  <c r="R20" i="1"/>
  <c r="R4" i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4" i="1"/>
  <c r="P5" i="1"/>
  <c r="P6" i="1"/>
  <c r="P7" i="1"/>
  <c r="P8" i="1"/>
  <c r="P9" i="1"/>
  <c r="P11" i="1"/>
  <c r="P12" i="1"/>
  <c r="P13" i="1"/>
  <c r="P14" i="1"/>
  <c r="P15" i="1"/>
  <c r="P16" i="1"/>
  <c r="P17" i="1"/>
  <c r="P18" i="1"/>
  <c r="P19" i="1"/>
  <c r="P20" i="1"/>
  <c r="P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4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4" i="1"/>
  <c r="K20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4" i="1"/>
  <c r="B27" i="15"/>
  <c r="E27" i="15" s="1"/>
  <c r="B26" i="15"/>
  <c r="C26" i="15" s="1"/>
  <c r="B25" i="15"/>
  <c r="D25" i="15" s="1"/>
  <c r="B24" i="15"/>
  <c r="D24" i="15" s="1"/>
  <c r="B23" i="15"/>
  <c r="C23" i="15" s="1"/>
  <c r="B22" i="15"/>
  <c r="C22" i="15" s="1"/>
  <c r="B21" i="15"/>
  <c r="D21" i="15" s="1"/>
  <c r="B20" i="15"/>
  <c r="D20" i="15" s="1"/>
  <c r="B19" i="15"/>
  <c r="C19" i="15" s="1"/>
  <c r="B18" i="15"/>
  <c r="E18" i="15" s="1"/>
  <c r="B17" i="15"/>
  <c r="D17" i="15" s="1"/>
  <c r="B16" i="15"/>
  <c r="D16" i="15" s="1"/>
  <c r="B15" i="15"/>
  <c r="C15" i="15" s="1"/>
  <c r="B14" i="15"/>
  <c r="C14" i="15" s="1"/>
  <c r="B13" i="15"/>
  <c r="B12" i="15"/>
  <c r="D12" i="15" s="1"/>
  <c r="B11" i="15"/>
  <c r="C11" i="15" s="1"/>
  <c r="D15" i="15" l="1"/>
  <c r="D11" i="15"/>
  <c r="C20" i="15"/>
  <c r="E14" i="15"/>
  <c r="E20" i="15"/>
  <c r="D23" i="15"/>
  <c r="E15" i="15"/>
  <c r="C16" i="15"/>
  <c r="E16" i="15"/>
  <c r="D19" i="15"/>
  <c r="E23" i="15"/>
  <c r="C24" i="15"/>
  <c r="E24" i="15"/>
  <c r="E19" i="15"/>
  <c r="E12" i="15"/>
  <c r="C12" i="15"/>
  <c r="E11" i="15"/>
  <c r="C25" i="15"/>
  <c r="D13" i="15"/>
  <c r="C13" i="15"/>
  <c r="E13" i="15"/>
  <c r="C18" i="15"/>
  <c r="D14" i="15"/>
  <c r="E17" i="15"/>
  <c r="D18" i="15"/>
  <c r="E21" i="15"/>
  <c r="D22" i="15"/>
  <c r="E25" i="15"/>
  <c r="D26" i="15"/>
  <c r="C27" i="15"/>
  <c r="E22" i="15"/>
  <c r="E26" i="15"/>
  <c r="D27" i="15"/>
  <c r="C17" i="15"/>
  <c r="C21" i="15"/>
  <c r="J24" i="1"/>
  <c r="B27" i="13" l="1"/>
  <c r="D27" i="13" s="1"/>
  <c r="B26" i="13"/>
  <c r="D26" i="13" s="1"/>
  <c r="B25" i="13"/>
  <c r="D25" i="13" s="1"/>
  <c r="B24" i="13"/>
  <c r="D24" i="13" s="1"/>
  <c r="B23" i="13"/>
  <c r="D23" i="13" s="1"/>
  <c r="B22" i="13"/>
  <c r="D22" i="13" s="1"/>
  <c r="B21" i="13"/>
  <c r="D21" i="13" s="1"/>
  <c r="B20" i="13"/>
  <c r="D20" i="13" s="1"/>
  <c r="B19" i="13"/>
  <c r="D19" i="13" s="1"/>
  <c r="B18" i="13"/>
  <c r="D18" i="13" s="1"/>
  <c r="B17" i="13"/>
  <c r="D17" i="13" s="1"/>
  <c r="B16" i="13"/>
  <c r="D16" i="13" s="1"/>
  <c r="B15" i="13"/>
  <c r="D15" i="13" s="1"/>
  <c r="B14" i="13"/>
  <c r="D14" i="13" s="1"/>
  <c r="B13" i="13"/>
  <c r="D13" i="13" s="1"/>
  <c r="B12" i="13"/>
  <c r="D12" i="13" s="1"/>
  <c r="B11" i="13"/>
  <c r="D11" i="13" s="1"/>
  <c r="B27" i="12"/>
  <c r="D27" i="12" s="1"/>
  <c r="B26" i="12"/>
  <c r="D26" i="12" s="1"/>
  <c r="B25" i="12"/>
  <c r="D25" i="12" s="1"/>
  <c r="B24" i="12"/>
  <c r="D24" i="12" s="1"/>
  <c r="B23" i="12"/>
  <c r="D23" i="12" s="1"/>
  <c r="B22" i="12"/>
  <c r="D22" i="12" s="1"/>
  <c r="B21" i="12"/>
  <c r="D21" i="12" s="1"/>
  <c r="B20" i="12"/>
  <c r="D20" i="12" s="1"/>
  <c r="B19" i="12"/>
  <c r="D19" i="12" s="1"/>
  <c r="B18" i="12"/>
  <c r="D18" i="12" s="1"/>
  <c r="B17" i="12"/>
  <c r="D17" i="12" s="1"/>
  <c r="B16" i="12"/>
  <c r="D16" i="12" s="1"/>
  <c r="B15" i="12"/>
  <c r="D15" i="12" s="1"/>
  <c r="B14" i="12"/>
  <c r="D14" i="12" s="1"/>
  <c r="B13" i="12"/>
  <c r="D13" i="12" s="1"/>
  <c r="B12" i="12"/>
  <c r="D12" i="12" s="1"/>
  <c r="B11" i="12"/>
  <c r="D11" i="12" s="1"/>
  <c r="B27" i="11"/>
  <c r="D27" i="11" s="1"/>
  <c r="B26" i="11"/>
  <c r="D26" i="11" s="1"/>
  <c r="B25" i="11"/>
  <c r="D25" i="11" s="1"/>
  <c r="B24" i="11"/>
  <c r="D24" i="11" s="1"/>
  <c r="B23" i="11"/>
  <c r="D23" i="11" s="1"/>
  <c r="B22" i="11"/>
  <c r="D22" i="11" s="1"/>
  <c r="B21" i="11"/>
  <c r="D21" i="11" s="1"/>
  <c r="B20" i="11"/>
  <c r="D20" i="11" s="1"/>
  <c r="B19" i="11"/>
  <c r="D19" i="11" s="1"/>
  <c r="B18" i="11"/>
  <c r="D18" i="11" s="1"/>
  <c r="B17" i="11"/>
  <c r="D17" i="11" s="1"/>
  <c r="B16" i="11"/>
  <c r="D16" i="11" s="1"/>
  <c r="B15" i="11"/>
  <c r="D15" i="11" s="1"/>
  <c r="B14" i="11"/>
  <c r="D14" i="11" s="1"/>
  <c r="B13" i="11"/>
  <c r="D13" i="11" s="1"/>
  <c r="B12" i="11"/>
  <c r="D12" i="11" s="1"/>
  <c r="B11" i="11"/>
  <c r="D11" i="11" s="1"/>
  <c r="B27" i="10"/>
  <c r="D27" i="10" s="1"/>
  <c r="B26" i="10"/>
  <c r="D26" i="10" s="1"/>
  <c r="B25" i="10"/>
  <c r="D25" i="10" s="1"/>
  <c r="B24" i="10"/>
  <c r="D24" i="10" s="1"/>
  <c r="B23" i="10"/>
  <c r="D23" i="10" s="1"/>
  <c r="B22" i="10"/>
  <c r="D22" i="10" s="1"/>
  <c r="B21" i="10"/>
  <c r="D21" i="10" s="1"/>
  <c r="B20" i="10"/>
  <c r="D20" i="10" s="1"/>
  <c r="B19" i="10"/>
  <c r="D19" i="10" s="1"/>
  <c r="B18" i="10"/>
  <c r="D18" i="10" s="1"/>
  <c r="B17" i="10"/>
  <c r="D17" i="10" s="1"/>
  <c r="B16" i="10"/>
  <c r="D16" i="10" s="1"/>
  <c r="B15" i="10"/>
  <c r="D15" i="10" s="1"/>
  <c r="B14" i="10"/>
  <c r="D14" i="10" s="1"/>
  <c r="B13" i="10"/>
  <c r="D13" i="10" s="1"/>
  <c r="B12" i="10"/>
  <c r="E12" i="10" s="1"/>
  <c r="B11" i="10"/>
  <c r="D11" i="10" s="1"/>
  <c r="B27" i="9"/>
  <c r="D27" i="9" s="1"/>
  <c r="B26" i="9"/>
  <c r="E26" i="9" s="1"/>
  <c r="B25" i="9"/>
  <c r="D25" i="9" s="1"/>
  <c r="B24" i="9"/>
  <c r="E24" i="9" s="1"/>
  <c r="B23" i="9"/>
  <c r="D23" i="9" s="1"/>
  <c r="B22" i="9"/>
  <c r="E22" i="9" s="1"/>
  <c r="B21" i="9"/>
  <c r="D21" i="9" s="1"/>
  <c r="B20" i="9"/>
  <c r="D20" i="9" s="1"/>
  <c r="B19" i="9"/>
  <c r="D19" i="9" s="1"/>
  <c r="B18" i="9"/>
  <c r="E18" i="9" s="1"/>
  <c r="B17" i="9"/>
  <c r="D17" i="9" s="1"/>
  <c r="B16" i="9"/>
  <c r="D16" i="9" s="1"/>
  <c r="B15" i="9"/>
  <c r="D15" i="9" s="1"/>
  <c r="B14" i="9"/>
  <c r="E14" i="9" s="1"/>
  <c r="B13" i="9"/>
  <c r="D13" i="9" s="1"/>
  <c r="B12" i="9"/>
  <c r="D12" i="9" s="1"/>
  <c r="B11" i="9"/>
  <c r="D11" i="9" s="1"/>
  <c r="B27" i="8"/>
  <c r="D27" i="8" s="1"/>
  <c r="B26" i="8"/>
  <c r="D26" i="8" s="1"/>
  <c r="B25" i="8"/>
  <c r="D25" i="8" s="1"/>
  <c r="B24" i="8"/>
  <c r="D24" i="8" s="1"/>
  <c r="B23" i="8"/>
  <c r="D23" i="8" s="1"/>
  <c r="B22" i="8"/>
  <c r="E22" i="8" s="1"/>
  <c r="B21" i="8"/>
  <c r="D21" i="8" s="1"/>
  <c r="B20" i="8"/>
  <c r="D20" i="8" s="1"/>
  <c r="B19" i="8"/>
  <c r="D19" i="8" s="1"/>
  <c r="B18" i="8"/>
  <c r="E18" i="8" s="1"/>
  <c r="B17" i="8"/>
  <c r="D17" i="8" s="1"/>
  <c r="B16" i="8"/>
  <c r="D16" i="8" s="1"/>
  <c r="B15" i="8"/>
  <c r="D15" i="8" s="1"/>
  <c r="B14" i="8"/>
  <c r="E14" i="8" s="1"/>
  <c r="B13" i="8"/>
  <c r="D13" i="8" s="1"/>
  <c r="B12" i="8"/>
  <c r="D12" i="8" s="1"/>
  <c r="B11" i="8"/>
  <c r="D11" i="8" s="1"/>
  <c r="B27" i="7"/>
  <c r="D27" i="7" s="1"/>
  <c r="B26" i="7"/>
  <c r="D26" i="7" s="1"/>
  <c r="B25" i="7"/>
  <c r="D25" i="7" s="1"/>
  <c r="B24" i="7"/>
  <c r="D24" i="7" s="1"/>
  <c r="B23" i="7"/>
  <c r="D23" i="7" s="1"/>
  <c r="B22" i="7"/>
  <c r="D22" i="7" s="1"/>
  <c r="B21" i="7"/>
  <c r="D21" i="7" s="1"/>
  <c r="B20" i="7"/>
  <c r="D20" i="7" s="1"/>
  <c r="B19" i="7"/>
  <c r="D19" i="7" s="1"/>
  <c r="B18" i="7"/>
  <c r="D18" i="7" s="1"/>
  <c r="B17" i="7"/>
  <c r="D17" i="7" s="1"/>
  <c r="B16" i="7"/>
  <c r="E16" i="7" s="1"/>
  <c r="B15" i="7"/>
  <c r="D15" i="7" s="1"/>
  <c r="B14" i="7"/>
  <c r="D14" i="7" s="1"/>
  <c r="B13" i="7"/>
  <c r="D13" i="7" s="1"/>
  <c r="B12" i="7"/>
  <c r="E12" i="7" s="1"/>
  <c r="B11" i="7"/>
  <c r="D11" i="7" s="1"/>
  <c r="B27" i="6"/>
  <c r="D27" i="6" s="1"/>
  <c r="B26" i="6"/>
  <c r="E26" i="6" s="1"/>
  <c r="B25" i="6"/>
  <c r="D25" i="6" s="1"/>
  <c r="B24" i="6"/>
  <c r="E24" i="6" s="1"/>
  <c r="B23" i="6"/>
  <c r="D23" i="6" s="1"/>
  <c r="B22" i="6"/>
  <c r="E22" i="6" s="1"/>
  <c r="B21" i="6"/>
  <c r="D21" i="6" s="1"/>
  <c r="B20" i="6"/>
  <c r="C20" i="6" s="1"/>
  <c r="B19" i="6"/>
  <c r="D19" i="6" s="1"/>
  <c r="B18" i="6"/>
  <c r="D18" i="6" s="1"/>
  <c r="B17" i="6"/>
  <c r="D17" i="6" s="1"/>
  <c r="B16" i="6"/>
  <c r="D16" i="6" s="1"/>
  <c r="B15" i="6"/>
  <c r="D15" i="6" s="1"/>
  <c r="B14" i="6"/>
  <c r="D14" i="6" s="1"/>
  <c r="B13" i="6"/>
  <c r="D13" i="6" s="1"/>
  <c r="B12" i="6"/>
  <c r="D12" i="6" s="1"/>
  <c r="B11" i="6"/>
  <c r="D11" i="6" s="1"/>
  <c r="B27" i="4"/>
  <c r="D27" i="4" s="1"/>
  <c r="B26" i="4"/>
  <c r="D26" i="4" s="1"/>
  <c r="B25" i="4"/>
  <c r="D25" i="4" s="1"/>
  <c r="B24" i="4"/>
  <c r="D24" i="4" s="1"/>
  <c r="B23" i="4"/>
  <c r="D23" i="4" s="1"/>
  <c r="B22" i="4"/>
  <c r="D22" i="4" s="1"/>
  <c r="B21" i="4"/>
  <c r="D21" i="4" s="1"/>
  <c r="B20" i="4"/>
  <c r="D20" i="4" s="1"/>
  <c r="B19" i="4"/>
  <c r="D19" i="4" s="1"/>
  <c r="B18" i="4"/>
  <c r="D18" i="4" s="1"/>
  <c r="B17" i="4"/>
  <c r="D17" i="4" s="1"/>
  <c r="B16" i="4"/>
  <c r="D16" i="4" s="1"/>
  <c r="B15" i="4"/>
  <c r="D15" i="4" s="1"/>
  <c r="B14" i="4"/>
  <c r="D14" i="4" s="1"/>
  <c r="B13" i="4"/>
  <c r="D13" i="4" s="1"/>
  <c r="B12" i="4"/>
  <c r="D12" i="4" s="1"/>
  <c r="B11" i="4"/>
  <c r="D11" i="4" s="1"/>
  <c r="B27" i="3"/>
  <c r="D27" i="3" s="1"/>
  <c r="B26" i="3"/>
  <c r="D26" i="3" s="1"/>
  <c r="B25" i="3"/>
  <c r="D25" i="3" s="1"/>
  <c r="B24" i="3"/>
  <c r="D24" i="3" s="1"/>
  <c r="B23" i="3"/>
  <c r="D23" i="3" s="1"/>
  <c r="B22" i="3"/>
  <c r="D22" i="3" s="1"/>
  <c r="B21" i="3"/>
  <c r="D21" i="3" s="1"/>
  <c r="B20" i="3"/>
  <c r="D20" i="3" s="1"/>
  <c r="B19" i="3"/>
  <c r="D19" i="3" s="1"/>
  <c r="B18" i="3"/>
  <c r="D18" i="3" s="1"/>
  <c r="B17" i="3"/>
  <c r="D17" i="3" s="1"/>
  <c r="B16" i="3"/>
  <c r="D16" i="3" s="1"/>
  <c r="B15" i="3"/>
  <c r="D15" i="3" s="1"/>
  <c r="B14" i="3"/>
  <c r="D14" i="3" s="1"/>
  <c r="B13" i="3"/>
  <c r="D13" i="3" s="1"/>
  <c r="B12" i="3"/>
  <c r="D12" i="3" s="1"/>
  <c r="B11" i="3"/>
  <c r="D11" i="3" s="1"/>
  <c r="C14" i="12" l="1"/>
  <c r="C18" i="12"/>
  <c r="C22" i="12"/>
  <c r="C16" i="6"/>
  <c r="C12" i="6"/>
  <c r="C12" i="8"/>
  <c r="C20" i="7"/>
  <c r="C14" i="3"/>
  <c r="C18" i="3"/>
  <c r="C22" i="3"/>
  <c r="C12" i="4"/>
  <c r="C16" i="4"/>
  <c r="C20" i="4"/>
  <c r="C24" i="4"/>
  <c r="C14" i="7"/>
  <c r="C24" i="7"/>
  <c r="C24" i="8"/>
  <c r="C16" i="9"/>
  <c r="C20" i="9"/>
  <c r="C12" i="13"/>
  <c r="C16" i="13"/>
  <c r="C20" i="13"/>
  <c r="C24" i="13"/>
  <c r="C18" i="7"/>
  <c r="C22" i="7"/>
  <c r="C26" i="7"/>
  <c r="C16" i="8"/>
  <c r="C20" i="8"/>
  <c r="C26" i="8"/>
  <c r="C12" i="9"/>
  <c r="C14" i="10"/>
  <c r="C14" i="11"/>
  <c r="C18" i="11"/>
  <c r="C22" i="11"/>
  <c r="C26" i="13"/>
  <c r="E12" i="6"/>
  <c r="C14" i="6"/>
  <c r="E16" i="6"/>
  <c r="C18" i="6"/>
  <c r="D20" i="6"/>
  <c r="E20" i="6"/>
  <c r="D24" i="6"/>
  <c r="C24" i="6"/>
  <c r="D16" i="7"/>
  <c r="C16" i="7"/>
  <c r="D14" i="8"/>
  <c r="C14" i="8"/>
  <c r="D22" i="8"/>
  <c r="C22" i="8"/>
  <c r="D14" i="9"/>
  <c r="C14" i="9"/>
  <c r="D22" i="9"/>
  <c r="C22" i="9"/>
  <c r="D26" i="9"/>
  <c r="C26" i="9"/>
  <c r="E14" i="6"/>
  <c r="E18" i="6"/>
  <c r="D22" i="6"/>
  <c r="C22" i="6"/>
  <c r="D26" i="6"/>
  <c r="C26" i="6"/>
  <c r="D12" i="7"/>
  <c r="C12" i="7"/>
  <c r="D18" i="8"/>
  <c r="C18" i="8"/>
  <c r="D18" i="9"/>
  <c r="C18" i="9"/>
  <c r="D24" i="9"/>
  <c r="C24" i="9"/>
  <c r="D12" i="10"/>
  <c r="C12" i="10"/>
  <c r="E14" i="7"/>
  <c r="E18" i="7"/>
  <c r="E20" i="7"/>
  <c r="E22" i="7"/>
  <c r="E24" i="7"/>
  <c r="E26" i="7"/>
  <c r="E12" i="8"/>
  <c r="E16" i="8"/>
  <c r="E20" i="8"/>
  <c r="E24" i="8"/>
  <c r="E26" i="8"/>
  <c r="E12" i="9"/>
  <c r="E16" i="9"/>
  <c r="E20" i="9"/>
  <c r="E14" i="10"/>
  <c r="C16" i="10"/>
  <c r="C18" i="10"/>
  <c r="C20" i="10"/>
  <c r="C22" i="10"/>
  <c r="C24" i="10"/>
  <c r="C26" i="10"/>
  <c r="C12" i="11"/>
  <c r="E14" i="11"/>
  <c r="C16" i="11"/>
  <c r="E18" i="11"/>
  <c r="C20" i="11"/>
  <c r="E22" i="11"/>
  <c r="C24" i="11"/>
  <c r="C26" i="11"/>
  <c r="C12" i="12"/>
  <c r="E14" i="12"/>
  <c r="C16" i="12"/>
  <c r="E18" i="12"/>
  <c r="C20" i="12"/>
  <c r="E22" i="12"/>
  <c r="C24" i="12"/>
  <c r="C26" i="12"/>
  <c r="E12" i="13"/>
  <c r="C14" i="13"/>
  <c r="E16" i="13"/>
  <c r="C18" i="13"/>
  <c r="E20" i="13"/>
  <c r="C22" i="13"/>
  <c r="E24" i="13"/>
  <c r="E26" i="13"/>
  <c r="E16" i="10"/>
  <c r="E18" i="10"/>
  <c r="E20" i="10"/>
  <c r="E22" i="10"/>
  <c r="E24" i="10"/>
  <c r="E26" i="10"/>
  <c r="E12" i="11"/>
  <c r="E16" i="11"/>
  <c r="E20" i="11"/>
  <c r="E24" i="11"/>
  <c r="E26" i="11"/>
  <c r="E12" i="12"/>
  <c r="E16" i="12"/>
  <c r="E20" i="12"/>
  <c r="E24" i="12"/>
  <c r="E26" i="12"/>
  <c r="E14" i="13"/>
  <c r="E18" i="13"/>
  <c r="E22" i="13"/>
  <c r="E11" i="13"/>
  <c r="C11" i="13"/>
  <c r="E13" i="13"/>
  <c r="C13" i="13"/>
  <c r="E15" i="13"/>
  <c r="C15" i="13"/>
  <c r="E17" i="13"/>
  <c r="C17" i="13"/>
  <c r="E19" i="13"/>
  <c r="C19" i="13"/>
  <c r="E21" i="13"/>
  <c r="C21" i="13"/>
  <c r="E23" i="13"/>
  <c r="C23" i="13"/>
  <c r="C25" i="13"/>
  <c r="E25" i="13"/>
  <c r="C27" i="13"/>
  <c r="E27" i="13"/>
  <c r="E11" i="12"/>
  <c r="C11" i="12"/>
  <c r="E13" i="12"/>
  <c r="C13" i="12"/>
  <c r="E15" i="12"/>
  <c r="C15" i="12"/>
  <c r="E17" i="12"/>
  <c r="C17" i="12"/>
  <c r="E19" i="12"/>
  <c r="C19" i="12"/>
  <c r="E21" i="12"/>
  <c r="C21" i="12"/>
  <c r="E23" i="12"/>
  <c r="C23" i="12"/>
  <c r="C25" i="12"/>
  <c r="E25" i="12"/>
  <c r="C27" i="12"/>
  <c r="E27" i="12"/>
  <c r="E11" i="11"/>
  <c r="C11" i="11"/>
  <c r="E13" i="11"/>
  <c r="C13" i="11"/>
  <c r="E15" i="11"/>
  <c r="C15" i="11"/>
  <c r="E17" i="11"/>
  <c r="C17" i="11"/>
  <c r="E19" i="11"/>
  <c r="C19" i="11"/>
  <c r="E21" i="11"/>
  <c r="C21" i="11"/>
  <c r="E23" i="11"/>
  <c r="C23" i="11"/>
  <c r="C25" i="11"/>
  <c r="E25" i="11"/>
  <c r="C27" i="11"/>
  <c r="E27" i="11"/>
  <c r="E11" i="10"/>
  <c r="C11" i="10"/>
  <c r="E13" i="10"/>
  <c r="C13" i="10"/>
  <c r="E15" i="10"/>
  <c r="C15" i="10"/>
  <c r="E17" i="10"/>
  <c r="C17" i="10"/>
  <c r="E19" i="10"/>
  <c r="C19" i="10"/>
  <c r="E21" i="10"/>
  <c r="C21" i="10"/>
  <c r="C23" i="10"/>
  <c r="E23" i="10"/>
  <c r="C25" i="10"/>
  <c r="E25" i="10"/>
  <c r="C27" i="10"/>
  <c r="E27" i="10"/>
  <c r="E11" i="9"/>
  <c r="C11" i="9"/>
  <c r="E13" i="9"/>
  <c r="C13" i="9"/>
  <c r="E15" i="9"/>
  <c r="C15" i="9"/>
  <c r="E17" i="9"/>
  <c r="C17" i="9"/>
  <c r="E19" i="9"/>
  <c r="C19" i="9"/>
  <c r="E21" i="9"/>
  <c r="C21" i="9"/>
  <c r="C23" i="9"/>
  <c r="E23" i="9"/>
  <c r="C25" i="9"/>
  <c r="E25" i="9"/>
  <c r="C27" i="9"/>
  <c r="E27" i="9"/>
  <c r="E11" i="8"/>
  <c r="C11" i="8"/>
  <c r="E13" i="8"/>
  <c r="C13" i="8"/>
  <c r="E15" i="8"/>
  <c r="C15" i="8"/>
  <c r="E17" i="8"/>
  <c r="C17" i="8"/>
  <c r="E19" i="8"/>
  <c r="C19" i="8"/>
  <c r="E21" i="8"/>
  <c r="C21" i="8"/>
  <c r="E23" i="8"/>
  <c r="C23" i="8"/>
  <c r="C25" i="8"/>
  <c r="E25" i="8"/>
  <c r="C27" i="8"/>
  <c r="E27" i="8"/>
  <c r="E11" i="7"/>
  <c r="C11" i="7"/>
  <c r="E13" i="7"/>
  <c r="C13" i="7"/>
  <c r="E15" i="7"/>
  <c r="C15" i="7"/>
  <c r="E17" i="7"/>
  <c r="C17" i="7"/>
  <c r="E19" i="7"/>
  <c r="C19" i="7"/>
  <c r="E21" i="7"/>
  <c r="C21" i="7"/>
  <c r="C23" i="7"/>
  <c r="E23" i="7"/>
  <c r="C25" i="7"/>
  <c r="E25" i="7"/>
  <c r="C27" i="7"/>
  <c r="E27" i="7"/>
  <c r="E11" i="6"/>
  <c r="C11" i="6"/>
  <c r="E13" i="6"/>
  <c r="C13" i="6"/>
  <c r="E15" i="6"/>
  <c r="C15" i="6"/>
  <c r="E17" i="6"/>
  <c r="C17" i="6"/>
  <c r="E19" i="6"/>
  <c r="C19" i="6"/>
  <c r="E21" i="6"/>
  <c r="C21" i="6"/>
  <c r="C23" i="6"/>
  <c r="E23" i="6"/>
  <c r="C25" i="6"/>
  <c r="E25" i="6"/>
  <c r="C27" i="6"/>
  <c r="E27" i="6"/>
  <c r="C26" i="4"/>
  <c r="E12" i="3"/>
  <c r="E16" i="3"/>
  <c r="E20" i="3"/>
  <c r="E24" i="3"/>
  <c r="E26" i="3"/>
  <c r="E14" i="4"/>
  <c r="C12" i="3"/>
  <c r="E14" i="3"/>
  <c r="C16" i="3"/>
  <c r="E18" i="3"/>
  <c r="C20" i="3"/>
  <c r="E22" i="3"/>
  <c r="C24" i="3"/>
  <c r="C26" i="3"/>
  <c r="E12" i="4"/>
  <c r="C14" i="4"/>
  <c r="E16" i="4"/>
  <c r="C18" i="4"/>
  <c r="E20" i="4"/>
  <c r="C22" i="4"/>
  <c r="E24" i="4"/>
  <c r="E26" i="4"/>
  <c r="E18" i="4"/>
  <c r="E22" i="4"/>
  <c r="E11" i="4"/>
  <c r="C11" i="4"/>
  <c r="E13" i="4"/>
  <c r="C13" i="4"/>
  <c r="E15" i="4"/>
  <c r="C15" i="4"/>
  <c r="E17" i="4"/>
  <c r="C17" i="4"/>
  <c r="E19" i="4"/>
  <c r="C19" i="4"/>
  <c r="E21" i="4"/>
  <c r="C21" i="4"/>
  <c r="E23" i="4"/>
  <c r="C23" i="4"/>
  <c r="C25" i="4"/>
  <c r="E25" i="4"/>
  <c r="C27" i="4"/>
  <c r="E27" i="4"/>
  <c r="E11" i="3"/>
  <c r="C11" i="3"/>
  <c r="E13" i="3"/>
  <c r="C13" i="3"/>
  <c r="E15" i="3"/>
  <c r="C15" i="3"/>
  <c r="E17" i="3"/>
  <c r="C17" i="3"/>
  <c r="E19" i="3"/>
  <c r="C19" i="3"/>
  <c r="E21" i="3"/>
  <c r="C21" i="3"/>
  <c r="E23" i="3"/>
  <c r="C23" i="3"/>
  <c r="E25" i="3"/>
  <c r="C25" i="3"/>
  <c r="C27" i="3"/>
  <c r="E27" i="3"/>
  <c r="B14" i="2" l="1"/>
  <c r="D14" i="2" s="1"/>
  <c r="I7" i="1" s="1"/>
  <c r="C14" i="2" l="1"/>
  <c r="H7" i="1" s="1"/>
  <c r="E14" i="2"/>
  <c r="J7" i="1" s="1"/>
  <c r="B11" i="2"/>
  <c r="B26" i="2"/>
  <c r="B27" i="2"/>
  <c r="B23" i="2"/>
  <c r="B24" i="2"/>
  <c r="B25" i="2"/>
  <c r="B22" i="2"/>
  <c r="B19" i="2"/>
  <c r="B20" i="2"/>
  <c r="B21" i="2"/>
  <c r="B17" i="2"/>
  <c r="B18" i="2"/>
  <c r="B12" i="2"/>
  <c r="B13" i="2"/>
  <c r="B15" i="2"/>
  <c r="B16" i="2"/>
  <c r="A1" i="2"/>
  <c r="B4" i="2" s="1"/>
  <c r="E7" i="1"/>
  <c r="A1" i="3" s="1"/>
  <c r="F6" i="1"/>
  <c r="A2" i="2" s="1"/>
  <c r="F3" i="3" l="1"/>
  <c r="B4" i="3"/>
  <c r="F7" i="1"/>
  <c r="A2" i="3" s="1"/>
  <c r="F3" i="2"/>
  <c r="F9" i="2" s="1"/>
  <c r="D16" i="2"/>
  <c r="I9" i="1" s="1"/>
  <c r="E16" i="2"/>
  <c r="J9" i="1" s="1"/>
  <c r="C16" i="2"/>
  <c r="H9" i="1" s="1"/>
  <c r="D18" i="2"/>
  <c r="I11" i="1" s="1"/>
  <c r="E18" i="2"/>
  <c r="J11" i="1" s="1"/>
  <c r="C18" i="2"/>
  <c r="H11" i="1" s="1"/>
  <c r="E19" i="2"/>
  <c r="J12" i="1" s="1"/>
  <c r="C19" i="2"/>
  <c r="H12" i="1" s="1"/>
  <c r="D19" i="2"/>
  <c r="I12" i="1" s="1"/>
  <c r="E25" i="2"/>
  <c r="J18" i="1" s="1"/>
  <c r="D25" i="2"/>
  <c r="I18" i="1" s="1"/>
  <c r="C25" i="2"/>
  <c r="H18" i="1" s="1"/>
  <c r="E23" i="2"/>
  <c r="J16" i="1" s="1"/>
  <c r="D23" i="2"/>
  <c r="I16" i="1" s="1"/>
  <c r="C23" i="2"/>
  <c r="H16" i="1" s="1"/>
  <c r="D26" i="2"/>
  <c r="I19" i="1" s="1"/>
  <c r="C26" i="2"/>
  <c r="H19" i="1" s="1"/>
  <c r="E26" i="2"/>
  <c r="J19" i="1" s="1"/>
  <c r="E13" i="2"/>
  <c r="J6" i="1" s="1"/>
  <c r="C13" i="2"/>
  <c r="H6" i="1" s="1"/>
  <c r="D13" i="2"/>
  <c r="I6" i="1" s="1"/>
  <c r="E21" i="2"/>
  <c r="J14" i="1" s="1"/>
  <c r="D21" i="2"/>
  <c r="I14" i="1" s="1"/>
  <c r="C21" i="2"/>
  <c r="H14" i="1" s="1"/>
  <c r="E15" i="2"/>
  <c r="J8" i="1" s="1"/>
  <c r="C15" i="2"/>
  <c r="H8" i="1" s="1"/>
  <c r="D15" i="2"/>
  <c r="I8" i="1" s="1"/>
  <c r="D12" i="2"/>
  <c r="I5" i="1" s="1"/>
  <c r="E12" i="2"/>
  <c r="J5" i="1" s="1"/>
  <c r="C12" i="2"/>
  <c r="H5" i="1" s="1"/>
  <c r="E17" i="2"/>
  <c r="J10" i="1" s="1"/>
  <c r="C17" i="2"/>
  <c r="H10" i="1" s="1"/>
  <c r="D17" i="2"/>
  <c r="I10" i="1" s="1"/>
  <c r="D20" i="2"/>
  <c r="I13" i="1" s="1"/>
  <c r="E20" i="2"/>
  <c r="J13" i="1" s="1"/>
  <c r="C20" i="2"/>
  <c r="H13" i="1" s="1"/>
  <c r="D22" i="2"/>
  <c r="I15" i="1" s="1"/>
  <c r="C22" i="2"/>
  <c r="H15" i="1" s="1"/>
  <c r="E22" i="2"/>
  <c r="J15" i="1" s="1"/>
  <c r="D24" i="2"/>
  <c r="I17" i="1" s="1"/>
  <c r="C24" i="2"/>
  <c r="H17" i="1" s="1"/>
  <c r="E24" i="2"/>
  <c r="J17" i="1" s="1"/>
  <c r="E27" i="2"/>
  <c r="J20" i="1" s="1"/>
  <c r="D27" i="2"/>
  <c r="I20" i="1" s="1"/>
  <c r="C27" i="2"/>
  <c r="H20" i="1" s="1"/>
  <c r="D11" i="2"/>
  <c r="I4" i="1" s="1"/>
  <c r="C11" i="2"/>
  <c r="H4" i="1" s="1"/>
  <c r="E11" i="2"/>
  <c r="J4" i="1" s="1"/>
  <c r="E8" i="1"/>
  <c r="A1" i="4" s="1"/>
  <c r="AK19" i="2"/>
  <c r="AK19" i="12"/>
  <c r="AK19" i="8"/>
  <c r="AK19" i="4"/>
  <c r="AK19" i="11"/>
  <c r="AK19" i="7"/>
  <c r="AK19" i="3"/>
  <c r="AK19" i="10"/>
  <c r="AK19" i="6"/>
  <c r="AK19" i="13"/>
  <c r="AK19" i="9"/>
  <c r="AK19" i="15"/>
  <c r="AK16" i="2"/>
  <c r="AK16" i="10"/>
  <c r="AK16" i="6"/>
  <c r="AK16" i="13"/>
  <c r="AK16" i="9"/>
  <c r="AK16" i="15"/>
  <c r="AK16" i="12"/>
  <c r="AK16" i="8"/>
  <c r="AK16" i="11"/>
  <c r="AK16" i="7"/>
  <c r="AK16" i="4"/>
  <c r="AK16" i="3"/>
  <c r="AK15" i="2"/>
  <c r="AK15" i="11"/>
  <c r="AK15" i="7"/>
  <c r="AK15" i="10"/>
  <c r="AK15" i="6"/>
  <c r="AK15" i="13"/>
  <c r="AK15" i="9"/>
  <c r="AK15" i="15"/>
  <c r="AK15" i="3"/>
  <c r="AK15" i="12"/>
  <c r="AK15" i="8"/>
  <c r="AK15" i="4"/>
  <c r="AK14" i="2"/>
  <c r="AK14" i="13"/>
  <c r="AK14" i="9"/>
  <c r="AK14" i="15"/>
  <c r="AK14" i="12"/>
  <c r="AK14" i="8"/>
  <c r="AK14" i="4"/>
  <c r="AK14" i="11"/>
  <c r="AK14" i="7"/>
  <c r="AK14" i="3"/>
  <c r="AK14" i="10"/>
  <c r="AK14" i="6"/>
  <c r="AK12" i="11"/>
  <c r="AK12" i="7"/>
  <c r="AK12" i="10"/>
  <c r="AK12" i="6"/>
  <c r="AK12" i="13"/>
  <c r="AK12" i="9"/>
  <c r="AK12" i="15"/>
  <c r="AK12" i="12"/>
  <c r="AK12" i="8"/>
  <c r="F3" i="4" l="1"/>
  <c r="B4" i="4"/>
  <c r="G3" i="3"/>
  <c r="F2" i="3"/>
  <c r="F10" i="3"/>
  <c r="F9" i="3"/>
  <c r="G3" i="2"/>
  <c r="F2" i="2"/>
  <c r="F10" i="2"/>
  <c r="E9" i="1"/>
  <c r="A1" i="15" s="1"/>
  <c r="F8" i="1"/>
  <c r="A2" i="4" s="1"/>
  <c r="B4" i="15" l="1"/>
  <c r="F3" i="15"/>
  <c r="G9" i="3"/>
  <c r="H3" i="3"/>
  <c r="G2" i="3"/>
  <c r="G10" i="3"/>
  <c r="G3" i="4"/>
  <c r="F2" i="4"/>
  <c r="F10" i="4"/>
  <c r="F9" i="4"/>
  <c r="H3" i="2"/>
  <c r="G2" i="2"/>
  <c r="G10" i="2"/>
  <c r="G9" i="2"/>
  <c r="E10" i="1"/>
  <c r="A1" i="6" s="1"/>
  <c r="F9" i="1"/>
  <c r="A2" i="15" s="1"/>
  <c r="B4" i="6" l="1"/>
  <c r="F3" i="6"/>
  <c r="G9" i="4"/>
  <c r="H3" i="4"/>
  <c r="G2" i="4"/>
  <c r="G10" i="4"/>
  <c r="H10" i="3"/>
  <c r="H9" i="3"/>
  <c r="I3" i="3"/>
  <c r="H2" i="3"/>
  <c r="F2" i="15"/>
  <c r="F10" i="15"/>
  <c r="G3" i="15"/>
  <c r="F9" i="15"/>
  <c r="I3" i="2"/>
  <c r="H2" i="2"/>
  <c r="H9" i="2"/>
  <c r="H10" i="2"/>
  <c r="E11" i="1"/>
  <c r="A1" i="7" s="1"/>
  <c r="F10" i="1"/>
  <c r="A2" i="6" s="1"/>
  <c r="F3" i="7" l="1"/>
  <c r="B4" i="7"/>
  <c r="G9" i="15"/>
  <c r="H3" i="15"/>
  <c r="G2" i="15"/>
  <c r="G10" i="15"/>
  <c r="I9" i="3"/>
  <c r="J3" i="3"/>
  <c r="I10" i="3"/>
  <c r="I2" i="3"/>
  <c r="H10" i="4"/>
  <c r="H9" i="4"/>
  <c r="I3" i="4"/>
  <c r="H2" i="4"/>
  <c r="F10" i="6"/>
  <c r="F9" i="6"/>
  <c r="G3" i="6"/>
  <c r="F2" i="6"/>
  <c r="J3" i="2"/>
  <c r="I2" i="2"/>
  <c r="I10" i="2"/>
  <c r="I9" i="2"/>
  <c r="E12" i="1"/>
  <c r="A1" i="8" s="1"/>
  <c r="F11" i="1"/>
  <c r="A2" i="7" s="1"/>
  <c r="J10" i="3" l="1"/>
  <c r="J2" i="3"/>
  <c r="K3" i="3"/>
  <c r="J9" i="3"/>
  <c r="I3" i="15"/>
  <c r="H10" i="15"/>
  <c r="H9" i="15"/>
  <c r="H2" i="15"/>
  <c r="F3" i="8"/>
  <c r="B4" i="8"/>
  <c r="G9" i="6"/>
  <c r="G10" i="6"/>
  <c r="H3" i="6"/>
  <c r="G2" i="6"/>
  <c r="I9" i="4"/>
  <c r="J3" i="4"/>
  <c r="I10" i="4"/>
  <c r="I2" i="4"/>
  <c r="F10" i="7"/>
  <c r="F9" i="7"/>
  <c r="G3" i="7"/>
  <c r="F2" i="7"/>
  <c r="K3" i="2"/>
  <c r="J2" i="2"/>
  <c r="J9" i="2"/>
  <c r="J10" i="2"/>
  <c r="E13" i="1"/>
  <c r="A1" i="9" s="1"/>
  <c r="F12" i="1"/>
  <c r="A2" i="8" s="1"/>
  <c r="J10" i="4" l="1"/>
  <c r="J2" i="4"/>
  <c r="K3" i="4"/>
  <c r="J9" i="4"/>
  <c r="B4" i="9"/>
  <c r="F3" i="9"/>
  <c r="G9" i="7"/>
  <c r="G10" i="7"/>
  <c r="H3" i="7"/>
  <c r="G2" i="7"/>
  <c r="H10" i="6"/>
  <c r="H9" i="6"/>
  <c r="I3" i="6"/>
  <c r="H2" i="6"/>
  <c r="F10" i="8"/>
  <c r="F9" i="8"/>
  <c r="G3" i="8"/>
  <c r="F2" i="8"/>
  <c r="I9" i="15"/>
  <c r="I2" i="15"/>
  <c r="I10" i="15"/>
  <c r="J3" i="15"/>
  <c r="K9" i="3"/>
  <c r="K10" i="3"/>
  <c r="K2" i="3"/>
  <c r="L3" i="3"/>
  <c r="L3" i="2"/>
  <c r="K2" i="2"/>
  <c r="K10" i="2"/>
  <c r="K9" i="2"/>
  <c r="E14" i="1"/>
  <c r="A1" i="10" s="1"/>
  <c r="F13" i="1"/>
  <c r="A2" i="9" s="1"/>
  <c r="F3" i="10" l="1"/>
  <c r="B4" i="10"/>
  <c r="G9" i="8"/>
  <c r="G10" i="8"/>
  <c r="H3" i="8"/>
  <c r="G2" i="8"/>
  <c r="I9" i="6"/>
  <c r="J3" i="6"/>
  <c r="I10" i="6"/>
  <c r="I2" i="6"/>
  <c r="H10" i="7"/>
  <c r="H9" i="7"/>
  <c r="I3" i="7"/>
  <c r="H2" i="7"/>
  <c r="M3" i="3"/>
  <c r="L2" i="3"/>
  <c r="L10" i="3"/>
  <c r="L9" i="3"/>
  <c r="J10" i="15"/>
  <c r="J9" i="15"/>
  <c r="J2" i="15"/>
  <c r="K3" i="15"/>
  <c r="G3" i="9"/>
  <c r="F2" i="9"/>
  <c r="F10" i="9"/>
  <c r="F9" i="9"/>
  <c r="K9" i="4"/>
  <c r="K10" i="4"/>
  <c r="L3" i="4"/>
  <c r="K2" i="4"/>
  <c r="M3" i="2"/>
  <c r="L2" i="2"/>
  <c r="L10" i="2"/>
  <c r="L9" i="2"/>
  <c r="E15" i="1"/>
  <c r="A1" i="11" s="1"/>
  <c r="F14" i="1"/>
  <c r="A2" i="10" s="1"/>
  <c r="L3" i="15" l="1"/>
  <c r="K9" i="15"/>
  <c r="K2" i="15"/>
  <c r="K10" i="15"/>
  <c r="J10" i="6"/>
  <c r="J2" i="6"/>
  <c r="K3" i="6"/>
  <c r="J9" i="6"/>
  <c r="F3" i="11"/>
  <c r="B4" i="11"/>
  <c r="M3" i="4"/>
  <c r="L2" i="4"/>
  <c r="L10" i="4"/>
  <c r="L9" i="4"/>
  <c r="G9" i="9"/>
  <c r="G10" i="9"/>
  <c r="H3" i="9"/>
  <c r="G2" i="9"/>
  <c r="N3" i="3"/>
  <c r="M10" i="3"/>
  <c r="M2" i="3"/>
  <c r="M9" i="3"/>
  <c r="I9" i="7"/>
  <c r="J3" i="7"/>
  <c r="I10" i="7"/>
  <c r="I2" i="7"/>
  <c r="H10" i="8"/>
  <c r="H9" i="8"/>
  <c r="I3" i="8"/>
  <c r="H2" i="8"/>
  <c r="G3" i="10"/>
  <c r="F2" i="10"/>
  <c r="F10" i="10"/>
  <c r="F9" i="10"/>
  <c r="N3" i="2"/>
  <c r="M2" i="2"/>
  <c r="M9" i="2"/>
  <c r="M10" i="2"/>
  <c r="E16" i="1"/>
  <c r="A1" i="12" s="1"/>
  <c r="F15" i="1"/>
  <c r="A2" i="11" s="1"/>
  <c r="J10" i="7" l="1"/>
  <c r="J2" i="7"/>
  <c r="K3" i="7"/>
  <c r="J9" i="7"/>
  <c r="F3" i="12"/>
  <c r="B4" i="12"/>
  <c r="G9" i="10"/>
  <c r="G10" i="10"/>
  <c r="H3" i="10"/>
  <c r="G2" i="10"/>
  <c r="I9" i="8"/>
  <c r="J3" i="8"/>
  <c r="I10" i="8"/>
  <c r="I2" i="8"/>
  <c r="N10" i="3"/>
  <c r="N2" i="3"/>
  <c r="N9" i="3"/>
  <c r="O3" i="3"/>
  <c r="H10" i="9"/>
  <c r="H9" i="9"/>
  <c r="I3" i="9"/>
  <c r="H2" i="9"/>
  <c r="N3" i="4"/>
  <c r="M10" i="4"/>
  <c r="M2" i="4"/>
  <c r="M9" i="4"/>
  <c r="G3" i="11"/>
  <c r="F2" i="11"/>
  <c r="F10" i="11"/>
  <c r="F9" i="11"/>
  <c r="K9" i="6"/>
  <c r="K10" i="6"/>
  <c r="L3" i="6"/>
  <c r="K2" i="6"/>
  <c r="M3" i="15"/>
  <c r="L10" i="15"/>
  <c r="L9" i="15"/>
  <c r="L2" i="15"/>
  <c r="O3" i="2"/>
  <c r="N2" i="2"/>
  <c r="N9" i="2"/>
  <c r="N10" i="2"/>
  <c r="E17" i="1"/>
  <c r="A1" i="13" s="1"/>
  <c r="F16" i="1"/>
  <c r="A2" i="12" s="1"/>
  <c r="O9" i="3" l="1"/>
  <c r="O10" i="3"/>
  <c r="P3" i="3"/>
  <c r="O2" i="3"/>
  <c r="J10" i="8"/>
  <c r="J2" i="8"/>
  <c r="K3" i="8"/>
  <c r="J9" i="8"/>
  <c r="F3" i="13"/>
  <c r="B4" i="13"/>
  <c r="M10" i="15"/>
  <c r="N3" i="15"/>
  <c r="M9" i="15"/>
  <c r="M2" i="15"/>
  <c r="M3" i="6"/>
  <c r="L2" i="6"/>
  <c r="L10" i="6"/>
  <c r="L9" i="6"/>
  <c r="G9" i="11"/>
  <c r="G10" i="11"/>
  <c r="H3" i="11"/>
  <c r="G2" i="11"/>
  <c r="N10" i="4"/>
  <c r="N2" i="4"/>
  <c r="O3" i="4"/>
  <c r="N9" i="4"/>
  <c r="I9" i="9"/>
  <c r="J3" i="9"/>
  <c r="I10" i="9"/>
  <c r="I2" i="9"/>
  <c r="H10" i="10"/>
  <c r="H9" i="10"/>
  <c r="I3" i="10"/>
  <c r="H2" i="10"/>
  <c r="G3" i="12"/>
  <c r="F2" i="12"/>
  <c r="F10" i="12"/>
  <c r="F9" i="12"/>
  <c r="K9" i="7"/>
  <c r="K10" i="7"/>
  <c r="L3" i="7"/>
  <c r="K2" i="7"/>
  <c r="P3" i="2"/>
  <c r="O2" i="2"/>
  <c r="O9" i="2"/>
  <c r="O10" i="2"/>
  <c r="F17" i="1"/>
  <c r="A2" i="13" s="1"/>
  <c r="J10" i="9" l="1"/>
  <c r="J2" i="9"/>
  <c r="K3" i="9"/>
  <c r="J9" i="9"/>
  <c r="N2" i="15"/>
  <c r="O3" i="15"/>
  <c r="N9" i="15"/>
  <c r="N10" i="15"/>
  <c r="M3" i="7"/>
  <c r="L2" i="7"/>
  <c r="L10" i="7"/>
  <c r="L9" i="7"/>
  <c r="G9" i="12"/>
  <c r="G10" i="12"/>
  <c r="H3" i="12"/>
  <c r="G2" i="12"/>
  <c r="I9" i="10"/>
  <c r="J3" i="10"/>
  <c r="I10" i="10"/>
  <c r="I2" i="10"/>
  <c r="O9" i="4"/>
  <c r="O10" i="4"/>
  <c r="P3" i="4"/>
  <c r="O2" i="4"/>
  <c r="H10" i="11"/>
  <c r="H9" i="11"/>
  <c r="I3" i="11"/>
  <c r="H2" i="11"/>
  <c r="M9" i="6"/>
  <c r="M10" i="6"/>
  <c r="M2" i="6"/>
  <c r="N3" i="6"/>
  <c r="F10" i="13"/>
  <c r="F9" i="13"/>
  <c r="G3" i="13"/>
  <c r="F2" i="13"/>
  <c r="K9" i="8"/>
  <c r="K10" i="8"/>
  <c r="K2" i="8"/>
  <c r="L3" i="8"/>
  <c r="P9" i="3"/>
  <c r="Q3" i="3"/>
  <c r="P2" i="3"/>
  <c r="P10" i="3"/>
  <c r="Q3" i="2"/>
  <c r="P2" i="2"/>
  <c r="P10" i="2"/>
  <c r="P9" i="2"/>
  <c r="Q9" i="3" l="1"/>
  <c r="R3" i="3"/>
  <c r="Q10" i="3"/>
  <c r="Q2" i="3"/>
  <c r="M3" i="8"/>
  <c r="L2" i="8"/>
  <c r="L10" i="8"/>
  <c r="L9" i="8"/>
  <c r="N10" i="6"/>
  <c r="N2" i="6"/>
  <c r="O3" i="6"/>
  <c r="N9" i="6"/>
  <c r="J10" i="10"/>
  <c r="J2" i="10"/>
  <c r="K3" i="10"/>
  <c r="J9" i="10"/>
  <c r="O2" i="15"/>
  <c r="O10" i="15"/>
  <c r="O9" i="15"/>
  <c r="P3" i="15"/>
  <c r="G9" i="13"/>
  <c r="G10" i="13"/>
  <c r="H3" i="13"/>
  <c r="G2" i="13"/>
  <c r="I9" i="11"/>
  <c r="J3" i="11"/>
  <c r="I10" i="11"/>
  <c r="I2" i="11"/>
  <c r="P9" i="4"/>
  <c r="Q3" i="4"/>
  <c r="P2" i="4"/>
  <c r="P10" i="4"/>
  <c r="H10" i="12"/>
  <c r="H9" i="12"/>
  <c r="I3" i="12"/>
  <c r="H2" i="12"/>
  <c r="M10" i="7"/>
  <c r="M2" i="7"/>
  <c r="M9" i="7"/>
  <c r="N3" i="7"/>
  <c r="K9" i="9"/>
  <c r="K10" i="9"/>
  <c r="L3" i="9"/>
  <c r="K2" i="9"/>
  <c r="R3" i="2"/>
  <c r="Q2" i="2"/>
  <c r="Q9" i="2"/>
  <c r="Q10" i="2"/>
  <c r="N10" i="7" l="1"/>
  <c r="N2" i="7"/>
  <c r="O3" i="7"/>
  <c r="N9" i="7"/>
  <c r="Q9" i="4"/>
  <c r="R3" i="4"/>
  <c r="Q10" i="4"/>
  <c r="Q2" i="4"/>
  <c r="J10" i="11"/>
  <c r="J2" i="11"/>
  <c r="K3" i="11"/>
  <c r="J9" i="11"/>
  <c r="Q3" i="15"/>
  <c r="P2" i="15"/>
  <c r="P9" i="15"/>
  <c r="P10" i="15"/>
  <c r="R10" i="3"/>
  <c r="R2" i="3"/>
  <c r="S3" i="3"/>
  <c r="R9" i="3"/>
  <c r="M3" i="9"/>
  <c r="L2" i="9"/>
  <c r="L10" i="9"/>
  <c r="L9" i="9"/>
  <c r="I9" i="12"/>
  <c r="J3" i="12"/>
  <c r="I10" i="12"/>
  <c r="I2" i="12"/>
  <c r="H10" i="13"/>
  <c r="H9" i="13"/>
  <c r="I3" i="13"/>
  <c r="H2" i="13"/>
  <c r="K9" i="10"/>
  <c r="K10" i="10"/>
  <c r="L3" i="10"/>
  <c r="K2" i="10"/>
  <c r="O9" i="6"/>
  <c r="O10" i="6"/>
  <c r="P3" i="6"/>
  <c r="O2" i="6"/>
  <c r="M10" i="8"/>
  <c r="M2" i="8"/>
  <c r="M9" i="8"/>
  <c r="N3" i="8"/>
  <c r="S3" i="2"/>
  <c r="R2" i="2"/>
  <c r="R9" i="2"/>
  <c r="R10" i="2"/>
  <c r="N10" i="8" l="1"/>
  <c r="N2" i="8"/>
  <c r="N9" i="8"/>
  <c r="O3" i="8"/>
  <c r="J10" i="12"/>
  <c r="J2" i="12"/>
  <c r="K3" i="12"/>
  <c r="J9" i="12"/>
  <c r="R10" i="4"/>
  <c r="R2" i="4"/>
  <c r="R9" i="4"/>
  <c r="S3" i="4"/>
  <c r="P10" i="6"/>
  <c r="Q3" i="6"/>
  <c r="P2" i="6"/>
  <c r="P9" i="6"/>
  <c r="M3" i="10"/>
  <c r="L2" i="10"/>
  <c r="L10" i="10"/>
  <c r="L9" i="10"/>
  <c r="I9" i="13"/>
  <c r="J3" i="13"/>
  <c r="I10" i="13"/>
  <c r="I2" i="13"/>
  <c r="M9" i="9"/>
  <c r="M10" i="9"/>
  <c r="M2" i="9"/>
  <c r="N3" i="9"/>
  <c r="S9" i="3"/>
  <c r="S10" i="3"/>
  <c r="T3" i="3"/>
  <c r="S2" i="3"/>
  <c r="Q9" i="15"/>
  <c r="Q2" i="15"/>
  <c r="Q10" i="15"/>
  <c r="R3" i="15"/>
  <c r="K9" i="11"/>
  <c r="K10" i="11"/>
  <c r="L3" i="11"/>
  <c r="K2" i="11"/>
  <c r="O9" i="7"/>
  <c r="O10" i="7"/>
  <c r="P3" i="7"/>
  <c r="O2" i="7"/>
  <c r="T3" i="2"/>
  <c r="S2" i="2"/>
  <c r="S10" i="2"/>
  <c r="S9" i="2"/>
  <c r="R10" i="15" l="1"/>
  <c r="S3" i="15"/>
  <c r="R2" i="15"/>
  <c r="R9" i="15"/>
  <c r="N10" i="9"/>
  <c r="N2" i="9"/>
  <c r="O3" i="9"/>
  <c r="N9" i="9"/>
  <c r="J10" i="13"/>
  <c r="J2" i="13"/>
  <c r="K3" i="13"/>
  <c r="J9" i="13"/>
  <c r="Q9" i="6"/>
  <c r="R3" i="6"/>
  <c r="Q10" i="6"/>
  <c r="Q2" i="6"/>
  <c r="S9" i="4"/>
  <c r="S10" i="4"/>
  <c r="T3" i="4"/>
  <c r="S2" i="4"/>
  <c r="O9" i="8"/>
  <c r="O10" i="8"/>
  <c r="P3" i="8"/>
  <c r="O2" i="8"/>
  <c r="Q3" i="7"/>
  <c r="P2" i="7"/>
  <c r="P10" i="7"/>
  <c r="P9" i="7"/>
  <c r="M3" i="11"/>
  <c r="L2" i="11"/>
  <c r="L10" i="11"/>
  <c r="L9" i="11"/>
  <c r="T10" i="3"/>
  <c r="T9" i="3"/>
  <c r="U3" i="3"/>
  <c r="T2" i="3"/>
  <c r="M10" i="10"/>
  <c r="M2" i="10"/>
  <c r="M9" i="10"/>
  <c r="N3" i="10"/>
  <c r="K9" i="12"/>
  <c r="K10" i="12"/>
  <c r="K2" i="12"/>
  <c r="L3" i="12"/>
  <c r="U3" i="2"/>
  <c r="T2" i="2"/>
  <c r="T10" i="2"/>
  <c r="T9" i="2"/>
  <c r="M3" i="12" l="1"/>
  <c r="L2" i="12"/>
  <c r="L10" i="12"/>
  <c r="L9" i="12"/>
  <c r="N10" i="10"/>
  <c r="N2" i="10"/>
  <c r="O3" i="10"/>
  <c r="N9" i="10"/>
  <c r="R10" i="6"/>
  <c r="R2" i="6"/>
  <c r="S3" i="6"/>
  <c r="R9" i="6"/>
  <c r="S2" i="15"/>
  <c r="S9" i="15"/>
  <c r="T3" i="15"/>
  <c r="S10" i="15"/>
  <c r="U9" i="3"/>
  <c r="V3" i="3"/>
  <c r="U10" i="3"/>
  <c r="U2" i="3"/>
  <c r="M10" i="11"/>
  <c r="M2" i="11"/>
  <c r="M9" i="11"/>
  <c r="N3" i="11"/>
  <c r="Q9" i="7"/>
  <c r="R3" i="7"/>
  <c r="Q2" i="7"/>
  <c r="Q10" i="7"/>
  <c r="P9" i="8"/>
  <c r="Q3" i="8"/>
  <c r="P2" i="8"/>
  <c r="P10" i="8"/>
  <c r="T10" i="4"/>
  <c r="T9" i="4"/>
  <c r="U3" i="4"/>
  <c r="T2" i="4"/>
  <c r="K9" i="13"/>
  <c r="K10" i="13"/>
  <c r="K2" i="13"/>
  <c r="L3" i="13"/>
  <c r="O9" i="9"/>
  <c r="O10" i="9"/>
  <c r="P3" i="9"/>
  <c r="O2" i="9"/>
  <c r="V3" i="2"/>
  <c r="V10" i="2" s="1"/>
  <c r="U2" i="2"/>
  <c r="U10" i="2"/>
  <c r="U9" i="2"/>
  <c r="M3" i="13" l="1"/>
  <c r="L2" i="13"/>
  <c r="L10" i="13"/>
  <c r="L9" i="13"/>
  <c r="Q9" i="8"/>
  <c r="R3" i="8"/>
  <c r="Q2" i="8"/>
  <c r="Q10" i="8"/>
  <c r="R10" i="7"/>
  <c r="R2" i="7"/>
  <c r="S3" i="7"/>
  <c r="R9" i="7"/>
  <c r="N10" i="11"/>
  <c r="N2" i="11"/>
  <c r="O3" i="11"/>
  <c r="N9" i="11"/>
  <c r="V10" i="3"/>
  <c r="V2" i="3"/>
  <c r="W3" i="3"/>
  <c r="V9" i="3"/>
  <c r="P10" i="9"/>
  <c r="Q3" i="9"/>
  <c r="P2" i="9"/>
  <c r="P9" i="9"/>
  <c r="U9" i="4"/>
  <c r="V3" i="4"/>
  <c r="U10" i="4"/>
  <c r="U2" i="4"/>
  <c r="U3" i="15"/>
  <c r="T10" i="15"/>
  <c r="T9" i="15"/>
  <c r="T2" i="15"/>
  <c r="S9" i="6"/>
  <c r="S10" i="6"/>
  <c r="T3" i="6"/>
  <c r="S2" i="6"/>
  <c r="O9" i="10"/>
  <c r="O10" i="10"/>
  <c r="P3" i="10"/>
  <c r="O2" i="10"/>
  <c r="M10" i="12"/>
  <c r="M2" i="12"/>
  <c r="M9" i="12"/>
  <c r="N3" i="12"/>
  <c r="W3" i="2"/>
  <c r="V2" i="2"/>
  <c r="V9" i="2"/>
  <c r="N10" i="12" l="1"/>
  <c r="N2" i="12"/>
  <c r="O3" i="12"/>
  <c r="N9" i="12"/>
  <c r="V10" i="4"/>
  <c r="V2" i="4"/>
  <c r="W3" i="4"/>
  <c r="V9" i="4"/>
  <c r="Q9" i="9"/>
  <c r="R3" i="9"/>
  <c r="Q2" i="9"/>
  <c r="Q10" i="9"/>
  <c r="R10" i="8"/>
  <c r="R2" i="8"/>
  <c r="S3" i="8"/>
  <c r="R9" i="8"/>
  <c r="P10" i="10"/>
  <c r="Q3" i="10"/>
  <c r="P2" i="10"/>
  <c r="P9" i="10"/>
  <c r="T10" i="6"/>
  <c r="T9" i="6"/>
  <c r="T2" i="6"/>
  <c r="U3" i="6"/>
  <c r="U9" i="15"/>
  <c r="U2" i="15"/>
  <c r="V3" i="15"/>
  <c r="U10" i="15"/>
  <c r="W9" i="3"/>
  <c r="X3" i="3"/>
  <c r="W2" i="3"/>
  <c r="W10" i="3"/>
  <c r="O9" i="11"/>
  <c r="O10" i="11"/>
  <c r="P3" i="11"/>
  <c r="O2" i="11"/>
  <c r="S9" i="7"/>
  <c r="S10" i="7"/>
  <c r="S2" i="7"/>
  <c r="T3" i="7"/>
  <c r="M10" i="13"/>
  <c r="M2" i="13"/>
  <c r="M9" i="13"/>
  <c r="N3" i="13"/>
  <c r="X3" i="2"/>
  <c r="W2" i="2"/>
  <c r="W9" i="2"/>
  <c r="W10" i="2"/>
  <c r="N10" i="13" l="1"/>
  <c r="N2" i="13"/>
  <c r="O3" i="13"/>
  <c r="N9" i="13"/>
  <c r="T10" i="7"/>
  <c r="T9" i="7"/>
  <c r="T2" i="7"/>
  <c r="U3" i="7"/>
  <c r="X10" i="3"/>
  <c r="Y3" i="3"/>
  <c r="X2" i="3"/>
  <c r="X9" i="3"/>
  <c r="U9" i="6"/>
  <c r="V3" i="6"/>
  <c r="U10" i="6"/>
  <c r="U2" i="6"/>
  <c r="Q9" i="10"/>
  <c r="R3" i="10"/>
  <c r="Q10" i="10"/>
  <c r="Q2" i="10"/>
  <c r="R10" i="9"/>
  <c r="R2" i="9"/>
  <c r="R9" i="9"/>
  <c r="S3" i="9"/>
  <c r="Q3" i="11"/>
  <c r="P2" i="11"/>
  <c r="P10" i="11"/>
  <c r="P9" i="11"/>
  <c r="V10" i="15"/>
  <c r="V9" i="15"/>
  <c r="V2" i="15"/>
  <c r="W3" i="15"/>
  <c r="S9" i="8"/>
  <c r="S10" i="8"/>
  <c r="S2" i="8"/>
  <c r="T3" i="8"/>
  <c r="W9" i="4"/>
  <c r="X3" i="4"/>
  <c r="W2" i="4"/>
  <c r="W10" i="4"/>
  <c r="O9" i="12"/>
  <c r="O10" i="12"/>
  <c r="P3" i="12"/>
  <c r="O2" i="12"/>
  <c r="Y3" i="2"/>
  <c r="X2" i="2"/>
  <c r="X10" i="2"/>
  <c r="X9" i="2"/>
  <c r="X10" i="4" l="1"/>
  <c r="Y3" i="4"/>
  <c r="X2" i="4"/>
  <c r="X9" i="4"/>
  <c r="T10" i="8"/>
  <c r="T9" i="8"/>
  <c r="T2" i="8"/>
  <c r="U3" i="8"/>
  <c r="X3" i="15"/>
  <c r="W9" i="15"/>
  <c r="W10" i="15"/>
  <c r="W2" i="15"/>
  <c r="S9" i="9"/>
  <c r="S10" i="9"/>
  <c r="S2" i="9"/>
  <c r="T3" i="9"/>
  <c r="R10" i="10"/>
  <c r="R2" i="10"/>
  <c r="S3" i="10"/>
  <c r="R9" i="10"/>
  <c r="V10" i="6"/>
  <c r="V2" i="6"/>
  <c r="W3" i="6"/>
  <c r="V9" i="6"/>
  <c r="Y9" i="3"/>
  <c r="Y10" i="3"/>
  <c r="Y2" i="3"/>
  <c r="Z3" i="3"/>
  <c r="U9" i="7"/>
  <c r="V3" i="7"/>
  <c r="U10" i="7"/>
  <c r="U2" i="7"/>
  <c r="P9" i="12"/>
  <c r="Q3" i="12"/>
  <c r="P2" i="12"/>
  <c r="P10" i="12"/>
  <c r="Q9" i="11"/>
  <c r="R3" i="11"/>
  <c r="Q10" i="11"/>
  <c r="Q2" i="11"/>
  <c r="O9" i="13"/>
  <c r="O10" i="13"/>
  <c r="P3" i="13"/>
  <c r="O2" i="13"/>
  <c r="Z3" i="2"/>
  <c r="Y2" i="2"/>
  <c r="Y9" i="2"/>
  <c r="Y10" i="2"/>
  <c r="AK13" i="2"/>
  <c r="R10" i="11" l="1"/>
  <c r="R2" i="11"/>
  <c r="S3" i="11"/>
  <c r="R9" i="11"/>
  <c r="Q9" i="12"/>
  <c r="R3" i="12"/>
  <c r="Q2" i="12"/>
  <c r="Q10" i="12"/>
  <c r="V10" i="7"/>
  <c r="V2" i="7"/>
  <c r="W3" i="7"/>
  <c r="V9" i="7"/>
  <c r="Z10" i="3"/>
  <c r="Z2" i="3"/>
  <c r="AA3" i="3"/>
  <c r="Z9" i="3"/>
  <c r="T10" i="9"/>
  <c r="T9" i="9"/>
  <c r="T2" i="9"/>
  <c r="U3" i="9"/>
  <c r="U9" i="8"/>
  <c r="V3" i="8"/>
  <c r="U10" i="8"/>
  <c r="U2" i="8"/>
  <c r="Y9" i="4"/>
  <c r="Y10" i="4"/>
  <c r="Y2" i="4"/>
  <c r="Z3" i="4"/>
  <c r="P9" i="13"/>
  <c r="Q3" i="13"/>
  <c r="P2" i="13"/>
  <c r="P10" i="13"/>
  <c r="W9" i="6"/>
  <c r="X3" i="6"/>
  <c r="W2" i="6"/>
  <c r="W10" i="6"/>
  <c r="S9" i="10"/>
  <c r="S10" i="10"/>
  <c r="T3" i="10"/>
  <c r="S2" i="10"/>
  <c r="Y3" i="15"/>
  <c r="X10" i="15"/>
  <c r="X9" i="15"/>
  <c r="X2" i="15"/>
  <c r="AA3" i="2"/>
  <c r="Z2" i="2"/>
  <c r="Z10" i="2"/>
  <c r="Z9" i="2"/>
  <c r="X10" i="6" l="1"/>
  <c r="X9" i="6"/>
  <c r="Y3" i="6"/>
  <c r="X2" i="6"/>
  <c r="Q9" i="13"/>
  <c r="R3" i="13"/>
  <c r="Q10" i="13"/>
  <c r="Q2" i="13"/>
  <c r="Z10" i="4"/>
  <c r="Z2" i="4"/>
  <c r="AA3" i="4"/>
  <c r="Z9" i="4"/>
  <c r="V10" i="8"/>
  <c r="V2" i="8"/>
  <c r="W3" i="8"/>
  <c r="V9" i="8"/>
  <c r="U9" i="9"/>
  <c r="V3" i="9"/>
  <c r="U10" i="9"/>
  <c r="U2" i="9"/>
  <c r="R10" i="12"/>
  <c r="R2" i="12"/>
  <c r="S3" i="12"/>
  <c r="R9" i="12"/>
  <c r="Y9" i="15"/>
  <c r="Y2" i="15"/>
  <c r="Y10" i="15"/>
  <c r="Z3" i="15"/>
  <c r="T10" i="10"/>
  <c r="T9" i="10"/>
  <c r="U3" i="10"/>
  <c r="T2" i="10"/>
  <c r="AA9" i="3"/>
  <c r="AB3" i="3"/>
  <c r="AA10" i="3"/>
  <c r="AA2" i="3"/>
  <c r="W9" i="7"/>
  <c r="X3" i="7"/>
  <c r="W2" i="7"/>
  <c r="W10" i="7"/>
  <c r="S9" i="11"/>
  <c r="S10" i="11"/>
  <c r="T3" i="11"/>
  <c r="S2" i="11"/>
  <c r="AB3" i="2"/>
  <c r="AA2" i="2"/>
  <c r="AA9" i="2"/>
  <c r="AA10" i="2"/>
  <c r="X10" i="7" l="1"/>
  <c r="X9" i="7"/>
  <c r="Y3" i="7"/>
  <c r="X2" i="7"/>
  <c r="AB10" i="3"/>
  <c r="AC3" i="3"/>
  <c r="AB2" i="3"/>
  <c r="AB9" i="3"/>
  <c r="Z2" i="15"/>
  <c r="Z9" i="15"/>
  <c r="Z10" i="15"/>
  <c r="AA3" i="15"/>
  <c r="V10" i="9"/>
  <c r="V2" i="9"/>
  <c r="W3" i="9"/>
  <c r="V9" i="9"/>
  <c r="R10" i="13"/>
  <c r="R2" i="13"/>
  <c r="R9" i="13"/>
  <c r="S3" i="13"/>
  <c r="T10" i="11"/>
  <c r="T9" i="11"/>
  <c r="U3" i="11"/>
  <c r="T2" i="11"/>
  <c r="U9" i="10"/>
  <c r="V3" i="10"/>
  <c r="U10" i="10"/>
  <c r="U2" i="10"/>
  <c r="S9" i="12"/>
  <c r="S10" i="12"/>
  <c r="T3" i="12"/>
  <c r="S2" i="12"/>
  <c r="W9" i="8"/>
  <c r="X3" i="8"/>
  <c r="W2" i="8"/>
  <c r="W10" i="8"/>
  <c r="AA9" i="4"/>
  <c r="AB3" i="4"/>
  <c r="AA2" i="4"/>
  <c r="AA10" i="4"/>
  <c r="Y9" i="6"/>
  <c r="Y10" i="6"/>
  <c r="Y2" i="6"/>
  <c r="Z3" i="6"/>
  <c r="AC3" i="2"/>
  <c r="AB2" i="2"/>
  <c r="AB9" i="2"/>
  <c r="AB10" i="2"/>
  <c r="Z10" i="6" l="1"/>
  <c r="Z2" i="6"/>
  <c r="AA3" i="6"/>
  <c r="Z9" i="6"/>
  <c r="AB10" i="4"/>
  <c r="AC3" i="4"/>
  <c r="AB2" i="4"/>
  <c r="AB9" i="4"/>
  <c r="X10" i="8"/>
  <c r="X9" i="8"/>
  <c r="Y3" i="8"/>
  <c r="X2" i="8"/>
  <c r="V10" i="10"/>
  <c r="V2" i="10"/>
  <c r="W3" i="10"/>
  <c r="V9" i="10"/>
  <c r="S9" i="13"/>
  <c r="S10" i="13"/>
  <c r="T3" i="13"/>
  <c r="S2" i="13"/>
  <c r="AA2" i="15"/>
  <c r="AA9" i="15"/>
  <c r="AB3" i="15"/>
  <c r="AA10" i="15"/>
  <c r="AC9" i="3"/>
  <c r="AC10" i="3"/>
  <c r="AC2" i="3"/>
  <c r="AD3" i="3"/>
  <c r="T10" i="12"/>
  <c r="T9" i="12"/>
  <c r="U3" i="12"/>
  <c r="T2" i="12"/>
  <c r="U9" i="11"/>
  <c r="V3" i="11"/>
  <c r="U10" i="11"/>
  <c r="U2" i="11"/>
  <c r="W9" i="9"/>
  <c r="X3" i="9"/>
  <c r="W2" i="9"/>
  <c r="W10" i="9"/>
  <c r="Y9" i="7"/>
  <c r="Y10" i="7"/>
  <c r="Y2" i="7"/>
  <c r="Z3" i="7"/>
  <c r="AD3" i="2"/>
  <c r="AC2" i="2"/>
  <c r="AC10" i="2"/>
  <c r="AC9" i="2"/>
  <c r="Z10" i="7" l="1"/>
  <c r="Z2" i="7"/>
  <c r="AA3" i="7"/>
  <c r="Z9" i="7"/>
  <c r="X10" i="9"/>
  <c r="X9" i="9"/>
  <c r="Y3" i="9"/>
  <c r="X2" i="9"/>
  <c r="V10" i="11"/>
  <c r="V2" i="11"/>
  <c r="W3" i="11"/>
  <c r="V9" i="11"/>
  <c r="AE3" i="3"/>
  <c r="AD9" i="3"/>
  <c r="AD10" i="3"/>
  <c r="AD2" i="3"/>
  <c r="AC9" i="4"/>
  <c r="AC10" i="4"/>
  <c r="AC2" i="4"/>
  <c r="AD3" i="4"/>
  <c r="U9" i="12"/>
  <c r="V3" i="12"/>
  <c r="U10" i="12"/>
  <c r="U2" i="12"/>
  <c r="AC3" i="15"/>
  <c r="AB10" i="15"/>
  <c r="AB9" i="15"/>
  <c r="AB2" i="15"/>
  <c r="T10" i="13"/>
  <c r="T9" i="13"/>
  <c r="U3" i="13"/>
  <c r="T2" i="13"/>
  <c r="W9" i="10"/>
  <c r="X3" i="10"/>
  <c r="W2" i="10"/>
  <c r="W10" i="10"/>
  <c r="Y9" i="8"/>
  <c r="Y10" i="8"/>
  <c r="Y2" i="8"/>
  <c r="Z3" i="8"/>
  <c r="AA9" i="6"/>
  <c r="AB3" i="6"/>
  <c r="AA2" i="6"/>
  <c r="AA10" i="6"/>
  <c r="AE3" i="2"/>
  <c r="AD2" i="2"/>
  <c r="AD9" i="2"/>
  <c r="AD10" i="2"/>
  <c r="AB10" i="6" l="1"/>
  <c r="AC3" i="6"/>
  <c r="AB2" i="6"/>
  <c r="AB9" i="6"/>
  <c r="Z10" i="8"/>
  <c r="Z2" i="8"/>
  <c r="AA3" i="8"/>
  <c r="Z9" i="8"/>
  <c r="X10" i="10"/>
  <c r="X9" i="10"/>
  <c r="Y3" i="10"/>
  <c r="X2" i="10"/>
  <c r="V10" i="12"/>
  <c r="V2" i="12"/>
  <c r="W3" i="12"/>
  <c r="V9" i="12"/>
  <c r="AD2" i="4"/>
  <c r="AE3" i="4"/>
  <c r="AD9" i="4"/>
  <c r="AD10" i="4"/>
  <c r="U9" i="13"/>
  <c r="V3" i="13"/>
  <c r="U10" i="13"/>
  <c r="U2" i="13"/>
  <c r="AC9" i="15"/>
  <c r="AD3" i="15"/>
  <c r="AC10" i="15"/>
  <c r="AC2" i="15"/>
  <c r="AF3" i="3"/>
  <c r="AE2" i="3"/>
  <c r="AE10" i="3"/>
  <c r="AE9" i="3"/>
  <c r="W9" i="11"/>
  <c r="X3" i="11"/>
  <c r="W2" i="11"/>
  <c r="W10" i="11"/>
  <c r="Y9" i="9"/>
  <c r="Y10" i="9"/>
  <c r="Y2" i="9"/>
  <c r="Z3" i="9"/>
  <c r="AA9" i="7"/>
  <c r="AB3" i="7"/>
  <c r="AA2" i="7"/>
  <c r="AA10" i="7"/>
  <c r="AF3" i="2"/>
  <c r="AE2" i="2"/>
  <c r="AE10" i="2"/>
  <c r="AE9" i="2"/>
  <c r="AB10" i="7" l="1"/>
  <c r="AB9" i="7"/>
  <c r="AC3" i="7"/>
  <c r="AB2" i="7"/>
  <c r="Z10" i="9"/>
  <c r="Z2" i="9"/>
  <c r="AA3" i="9"/>
  <c r="Z9" i="9"/>
  <c r="X10" i="11"/>
  <c r="X9" i="11"/>
  <c r="Y3" i="11"/>
  <c r="X2" i="11"/>
  <c r="AD10" i="15"/>
  <c r="AD9" i="15"/>
  <c r="AD2" i="15"/>
  <c r="AE3" i="15"/>
  <c r="V10" i="13"/>
  <c r="V2" i="13"/>
  <c r="W3" i="13"/>
  <c r="V9" i="13"/>
  <c r="AF3" i="4"/>
  <c r="AE2" i="4"/>
  <c r="AE10" i="4"/>
  <c r="AE9" i="4"/>
  <c r="AC9" i="6"/>
  <c r="AC10" i="6"/>
  <c r="AC2" i="6"/>
  <c r="AD3" i="6"/>
  <c r="AF10" i="3"/>
  <c r="AF9" i="3"/>
  <c r="AG3" i="3"/>
  <c r="AF2" i="3"/>
  <c r="W9" i="12"/>
  <c r="X3" i="12"/>
  <c r="W2" i="12"/>
  <c r="W10" i="12"/>
  <c r="Y9" i="10"/>
  <c r="Y10" i="10"/>
  <c r="Y2" i="10"/>
  <c r="Z3" i="10"/>
  <c r="AA9" i="8"/>
  <c r="AB3" i="8"/>
  <c r="AA2" i="8"/>
  <c r="AA10" i="8"/>
  <c r="AG3" i="2"/>
  <c r="AF2" i="2"/>
  <c r="AF9" i="2"/>
  <c r="AF10" i="2"/>
  <c r="AB10" i="8" l="1"/>
  <c r="AB9" i="8"/>
  <c r="AC3" i="8"/>
  <c r="AB2" i="8"/>
  <c r="Z10" i="10"/>
  <c r="Z2" i="10"/>
  <c r="AA3" i="10"/>
  <c r="Z9" i="10"/>
  <c r="X10" i="12"/>
  <c r="X9" i="12"/>
  <c r="Y3" i="12"/>
  <c r="X2" i="12"/>
  <c r="AD2" i="6"/>
  <c r="AE3" i="6"/>
  <c r="AD9" i="6"/>
  <c r="AD10" i="6"/>
  <c r="AF3" i="15"/>
  <c r="AE9" i="15"/>
  <c r="AE2" i="15"/>
  <c r="AE10" i="15"/>
  <c r="AG9" i="3"/>
  <c r="AG10" i="3"/>
  <c r="AG2" i="3"/>
  <c r="AH3" i="3"/>
  <c r="AF10" i="4"/>
  <c r="AF9" i="4"/>
  <c r="AG3" i="4"/>
  <c r="AF2" i="4"/>
  <c r="W9" i="13"/>
  <c r="X3" i="13"/>
  <c r="W2" i="13"/>
  <c r="W10" i="13"/>
  <c r="Y9" i="11"/>
  <c r="Y10" i="11"/>
  <c r="Y2" i="11"/>
  <c r="Z3" i="11"/>
  <c r="AA9" i="9"/>
  <c r="AB3" i="9"/>
  <c r="AA2" i="9"/>
  <c r="AA10" i="9"/>
  <c r="AC9" i="7"/>
  <c r="AC10" i="7"/>
  <c r="AC2" i="7"/>
  <c r="AD3" i="7"/>
  <c r="AH3" i="2"/>
  <c r="AG2" i="2"/>
  <c r="AG9" i="2"/>
  <c r="AG10" i="2"/>
  <c r="AB10" i="9" l="1"/>
  <c r="AB9" i="9"/>
  <c r="AC3" i="9"/>
  <c r="AB2" i="9"/>
  <c r="Z10" i="11"/>
  <c r="Z2" i="11"/>
  <c r="AA3" i="11"/>
  <c r="Z9" i="11"/>
  <c r="X10" i="13"/>
  <c r="X9" i="13"/>
  <c r="Y3" i="13"/>
  <c r="X2" i="13"/>
  <c r="AH10" i="3"/>
  <c r="AH2" i="3"/>
  <c r="AI3" i="3"/>
  <c r="AH9" i="3"/>
  <c r="AE9" i="6"/>
  <c r="AF3" i="6"/>
  <c r="AE2" i="6"/>
  <c r="AE10" i="6"/>
  <c r="AD10" i="7"/>
  <c r="AD2" i="7"/>
  <c r="AE3" i="7"/>
  <c r="AD9" i="7"/>
  <c r="AG9" i="4"/>
  <c r="AG10" i="4"/>
  <c r="AG2" i="4"/>
  <c r="AH3" i="4"/>
  <c r="AF9" i="15"/>
  <c r="AF10" i="15"/>
  <c r="AG3" i="15"/>
  <c r="AF2" i="15"/>
  <c r="Y9" i="12"/>
  <c r="Y10" i="12"/>
  <c r="Y2" i="12"/>
  <c r="Z3" i="12"/>
  <c r="AA9" i="10"/>
  <c r="AB3" i="10"/>
  <c r="AA2" i="10"/>
  <c r="AA10" i="10"/>
  <c r="AC9" i="8"/>
  <c r="AC10" i="8"/>
  <c r="AC2" i="8"/>
  <c r="AD3" i="8"/>
  <c r="AH2" i="2"/>
  <c r="AH10" i="2"/>
  <c r="AH9" i="2"/>
  <c r="AI3" i="2"/>
  <c r="AK11" i="4"/>
  <c r="AK11" i="12"/>
  <c r="AK11" i="7"/>
  <c r="AK11" i="15"/>
  <c r="AK11" i="3"/>
  <c r="AK11" i="9"/>
  <c r="AK11" i="13"/>
  <c r="AK11" i="8"/>
  <c r="AK11" i="2"/>
  <c r="AK11" i="11"/>
  <c r="AK11" i="10"/>
  <c r="AK11" i="6"/>
  <c r="AD10" i="8" l="1"/>
  <c r="AD2" i="8"/>
  <c r="AE3" i="8"/>
  <c r="AD9" i="8"/>
  <c r="AB10" i="10"/>
  <c r="AB9" i="10"/>
  <c r="AC3" i="10"/>
  <c r="AB2" i="10"/>
  <c r="Z10" i="12"/>
  <c r="Z2" i="12"/>
  <c r="AA3" i="12"/>
  <c r="Z9" i="12"/>
  <c r="AH10" i="4"/>
  <c r="AH2" i="4"/>
  <c r="AI3" i="4"/>
  <c r="AH9" i="4"/>
  <c r="AF10" i="6"/>
  <c r="AF9" i="6"/>
  <c r="AG3" i="6"/>
  <c r="AF2" i="6"/>
  <c r="AG9" i="15"/>
  <c r="AG2" i="15"/>
  <c r="AG10" i="15"/>
  <c r="AH3" i="15"/>
  <c r="AE9" i="7"/>
  <c r="AF3" i="7"/>
  <c r="AE2" i="7"/>
  <c r="AE10" i="7"/>
  <c r="AI9" i="3"/>
  <c r="AJ3" i="3"/>
  <c r="AI2" i="3"/>
  <c r="AI10" i="3"/>
  <c r="Y9" i="13"/>
  <c r="Y10" i="13"/>
  <c r="Y2" i="13"/>
  <c r="Z3" i="13"/>
  <c r="AA9" i="11"/>
  <c r="AB3" i="11"/>
  <c r="AA2" i="11"/>
  <c r="AA10" i="11"/>
  <c r="AC9" i="9"/>
  <c r="AC10" i="9"/>
  <c r="AC2" i="9"/>
  <c r="AD3" i="9"/>
  <c r="AI2" i="2"/>
  <c r="AI10" i="2"/>
  <c r="AI9" i="2"/>
  <c r="AJ3" i="2"/>
  <c r="AK12" i="4"/>
  <c r="AK12" i="3"/>
  <c r="AK12" i="2"/>
  <c r="AD10" i="9" l="1"/>
  <c r="AD2" i="9"/>
  <c r="AE3" i="9"/>
  <c r="AD9" i="9"/>
  <c r="AB10" i="11"/>
  <c r="AB9" i="11"/>
  <c r="AC3" i="11"/>
  <c r="AB2" i="11"/>
  <c r="Z10" i="13"/>
  <c r="Z2" i="13"/>
  <c r="AA3" i="13"/>
  <c r="Z9" i="13"/>
  <c r="AJ9" i="3"/>
  <c r="AJ10" i="3"/>
  <c r="AF10" i="7"/>
  <c r="AF9" i="7"/>
  <c r="AG3" i="7"/>
  <c r="AF2" i="7"/>
  <c r="AH2" i="15"/>
  <c r="AI3" i="15"/>
  <c r="AH10" i="15"/>
  <c r="AH9" i="15"/>
  <c r="AG9" i="6"/>
  <c r="AG10" i="6"/>
  <c r="AG2" i="6"/>
  <c r="AH3" i="6"/>
  <c r="AI9" i="4"/>
  <c r="AJ3" i="4"/>
  <c r="AI2" i="4"/>
  <c r="AI10" i="4"/>
  <c r="AA9" i="12"/>
  <c r="AB3" i="12"/>
  <c r="AA2" i="12"/>
  <c r="AA10" i="12"/>
  <c r="AC9" i="10"/>
  <c r="AC10" i="10"/>
  <c r="AC2" i="10"/>
  <c r="AD3" i="10"/>
  <c r="AE9" i="8"/>
  <c r="AF3" i="8"/>
  <c r="AE2" i="8"/>
  <c r="AE10" i="8"/>
  <c r="AJ9" i="2"/>
  <c r="AJ10" i="2"/>
  <c r="AF10" i="8" l="1"/>
  <c r="AF9" i="8"/>
  <c r="AG3" i="8"/>
  <c r="AF2" i="8"/>
  <c r="AD10" i="10"/>
  <c r="AD2" i="10"/>
  <c r="AE3" i="10"/>
  <c r="AD9" i="10"/>
  <c r="AB10" i="12"/>
  <c r="AB9" i="12"/>
  <c r="AC3" i="12"/>
  <c r="AB2" i="12"/>
  <c r="AJ10" i="4"/>
  <c r="AJ9" i="4"/>
  <c r="AH10" i="6"/>
  <c r="AH2" i="6"/>
  <c r="AI3" i="6"/>
  <c r="AH9" i="6"/>
  <c r="AI2" i="15"/>
  <c r="AI9" i="15"/>
  <c r="AJ3" i="15"/>
  <c r="AI10" i="15"/>
  <c r="AG9" i="7"/>
  <c r="AG10" i="7"/>
  <c r="AG2" i="7"/>
  <c r="AH3" i="7"/>
  <c r="AA9" i="13"/>
  <c r="AB3" i="13"/>
  <c r="AA2" i="13"/>
  <c r="AA10" i="13"/>
  <c r="AC9" i="11"/>
  <c r="AC10" i="11"/>
  <c r="AC2" i="11"/>
  <c r="AD3" i="11"/>
  <c r="AE9" i="9"/>
  <c r="AF3" i="9"/>
  <c r="AE2" i="9"/>
  <c r="AE10" i="9"/>
  <c r="AF10" i="9" l="1"/>
  <c r="AF9" i="9"/>
  <c r="AG3" i="9"/>
  <c r="AF2" i="9"/>
  <c r="AD10" i="11"/>
  <c r="AD2" i="11"/>
  <c r="AE3" i="11"/>
  <c r="AD9" i="11"/>
  <c r="AB10" i="13"/>
  <c r="AB9" i="13"/>
  <c r="AC3" i="13"/>
  <c r="AB2" i="13"/>
  <c r="AH10" i="7"/>
  <c r="AH2" i="7"/>
  <c r="AI3" i="7"/>
  <c r="AH9" i="7"/>
  <c r="AJ9" i="15"/>
  <c r="AJ10" i="15"/>
  <c r="AI9" i="6"/>
  <c r="AJ3" i="6"/>
  <c r="AI2" i="6"/>
  <c r="AI10" i="6"/>
  <c r="AC9" i="12"/>
  <c r="AC10" i="12"/>
  <c r="AC2" i="12"/>
  <c r="AD3" i="12"/>
  <c r="AE9" i="10"/>
  <c r="AF3" i="10"/>
  <c r="AE2" i="10"/>
  <c r="AE10" i="10"/>
  <c r="AG9" i="8"/>
  <c r="AG10" i="8"/>
  <c r="AG2" i="8"/>
  <c r="AH3" i="8"/>
  <c r="AF10" i="10" l="1"/>
  <c r="AF9" i="10"/>
  <c r="AG3" i="10"/>
  <c r="AF2" i="10"/>
  <c r="AD10" i="12"/>
  <c r="AD2" i="12"/>
  <c r="AE3" i="12"/>
  <c r="AD9" i="12"/>
  <c r="AJ9" i="6"/>
  <c r="AJ10" i="6"/>
  <c r="AH10" i="8"/>
  <c r="AH2" i="8"/>
  <c r="AI3" i="8"/>
  <c r="AH9" i="8"/>
  <c r="AI9" i="7"/>
  <c r="AJ3" i="7"/>
  <c r="AI2" i="7"/>
  <c r="AI10" i="7"/>
  <c r="AC9" i="13"/>
  <c r="AC10" i="13"/>
  <c r="AC2" i="13"/>
  <c r="AD3" i="13"/>
  <c r="AE9" i="11"/>
  <c r="AF3" i="11"/>
  <c r="AE2" i="11"/>
  <c r="AE10" i="11"/>
  <c r="AG9" i="9"/>
  <c r="AG10" i="9"/>
  <c r="AG2" i="9"/>
  <c r="AH3" i="9"/>
  <c r="AH10" i="9" l="1"/>
  <c r="AH2" i="9"/>
  <c r="AI3" i="9"/>
  <c r="AH9" i="9"/>
  <c r="AF10" i="11"/>
  <c r="AF9" i="11"/>
  <c r="AG3" i="11"/>
  <c r="AF2" i="11"/>
  <c r="AD10" i="13"/>
  <c r="AD2" i="13"/>
  <c r="AE3" i="13"/>
  <c r="AD9" i="13"/>
  <c r="AJ10" i="7"/>
  <c r="AJ9" i="7"/>
  <c r="AI9" i="8"/>
  <c r="AJ3" i="8"/>
  <c r="AI2" i="8"/>
  <c r="AI10" i="8"/>
  <c r="AE9" i="12"/>
  <c r="AF3" i="12"/>
  <c r="AE2" i="12"/>
  <c r="AE10" i="12"/>
  <c r="AG9" i="10"/>
  <c r="AG10" i="10"/>
  <c r="AG2" i="10"/>
  <c r="AH3" i="10"/>
  <c r="AH10" i="10" l="1"/>
  <c r="AH2" i="10"/>
  <c r="AI3" i="10"/>
  <c r="AH9" i="10"/>
  <c r="AF10" i="12"/>
  <c r="AF9" i="12"/>
  <c r="AG3" i="12"/>
  <c r="AF2" i="12"/>
  <c r="AJ9" i="8"/>
  <c r="AJ10" i="8"/>
  <c r="AE9" i="13"/>
  <c r="AF3" i="13"/>
  <c r="AE2" i="13"/>
  <c r="AE10" i="13"/>
  <c r="AG9" i="11"/>
  <c r="AG10" i="11"/>
  <c r="AG2" i="11"/>
  <c r="AH3" i="11"/>
  <c r="AI9" i="9"/>
  <c r="AJ3" i="9"/>
  <c r="AI2" i="9"/>
  <c r="AI10" i="9"/>
  <c r="AJ10" i="9" l="1"/>
  <c r="AJ9" i="9"/>
  <c r="AH10" i="11"/>
  <c r="AH2" i="11"/>
  <c r="AI3" i="11"/>
  <c r="AH9" i="11"/>
  <c r="AF10" i="13"/>
  <c r="AF9" i="13"/>
  <c r="AG3" i="13"/>
  <c r="AF2" i="13"/>
  <c r="AG9" i="12"/>
  <c r="AG10" i="12"/>
  <c r="AG2" i="12"/>
  <c r="AH3" i="12"/>
  <c r="AI9" i="10"/>
  <c r="AJ3" i="10"/>
  <c r="AI2" i="10"/>
  <c r="AI10" i="10"/>
  <c r="AJ10" i="10" l="1"/>
  <c r="AJ9" i="10"/>
  <c r="AH10" i="12"/>
  <c r="AH2" i="12"/>
  <c r="AI3" i="12"/>
  <c r="AH9" i="12"/>
  <c r="AG9" i="13"/>
  <c r="AG10" i="13"/>
  <c r="AG2" i="13"/>
  <c r="AH3" i="13"/>
  <c r="AI9" i="11"/>
  <c r="AJ3" i="11"/>
  <c r="AI2" i="11"/>
  <c r="AI10" i="11"/>
  <c r="AJ10" i="11" l="1"/>
  <c r="AJ9" i="11"/>
  <c r="AH10" i="13"/>
  <c r="AH2" i="13"/>
  <c r="AI3" i="13"/>
  <c r="AH9" i="13"/>
  <c r="AI9" i="12"/>
  <c r="AJ3" i="12"/>
  <c r="AI2" i="12"/>
  <c r="AI10" i="12"/>
  <c r="AJ10" i="12" l="1"/>
  <c r="AJ9" i="12"/>
  <c r="AI9" i="13"/>
  <c r="AJ3" i="13"/>
  <c r="AI2" i="13"/>
  <c r="AI10" i="13"/>
  <c r="AJ10" i="13" l="1"/>
  <c r="AJ9" i="13"/>
</calcChain>
</file>

<file path=xl/sharedStrings.xml><?xml version="1.0" encoding="utf-8"?>
<sst xmlns="http://schemas.openxmlformats.org/spreadsheetml/2006/main" count="4983" uniqueCount="96">
  <si>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</si>
  <si>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</si>
  <si>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</si>
  <si>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</si>
  <si>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</si>
  <si>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</si>
  <si>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</si>
  <si>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</si>
  <si>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</si>
  <si>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</si>
  <si>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</si>
  <si>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</si>
  <si>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</si>
  <si>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</si>
  <si>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</si>
  <si>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</si>
  <si>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</si>
  <si>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</si>
  <si>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</si>
  <si>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</si>
  <si>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</si>
  <si>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</si>
  <si>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</si>
  <si>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</si>
  <si>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</si>
  <si>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</si>
  <si>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</si>
  <si>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</si>
  <si>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</si>
  <si>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</si>
  <si>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</si>
  <si>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</si>
  <si>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</si>
  <si>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</si>
  <si>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</si>
  <si>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</si>
  <si>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</si>
  <si>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Saint Valentin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</si>
  <si>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</si>
  <si>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</si>
  <si>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</si>
  <si>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</si>
  <si>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</si>
  <si>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</si>
  <si>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</si>
  <si>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</si>
  <si>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</si>
  <si>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Week - end</t>
  </si>
  <si>
    <t>AM</t>
  </si>
  <si>
    <t>Non Décompté</t>
  </si>
  <si>
    <t>PM</t>
  </si>
  <si>
    <t>GP</t>
  </si>
  <si>
    <t>5h - 14h</t>
  </si>
  <si>
    <t>13h - 22h</t>
  </si>
  <si>
    <t>PJ</t>
  </si>
  <si>
    <t>6h - 18h</t>
  </si>
  <si>
    <t>18h - 6h</t>
  </si>
  <si>
    <t>PN</t>
  </si>
  <si>
    <t>J</t>
  </si>
  <si>
    <t>8h - 18h</t>
  </si>
  <si>
    <t>G</t>
  </si>
  <si>
    <t>Q</t>
  </si>
  <si>
    <t>8h - 16h30</t>
  </si>
  <si>
    <t>8h - 17h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</si>
  <si>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</si>
  <si>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</si>
  <si>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</si>
  <si>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</si>
  <si>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</si>
  <si>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</si>
  <si>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</si>
  <si>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</si>
  <si>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</si>
  <si>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21h - 5h</t>
  </si>
  <si>
    <t>Durée 8h , Vendredi 9h</t>
  </si>
  <si>
    <t>TOTAL DES JOURS ANNUEL (1er Juin au 31 Mai)</t>
  </si>
  <si>
    <t>R</t>
  </si>
  <si>
    <t>A</t>
  </si>
  <si>
    <t>D</t>
  </si>
  <si>
    <t>P</t>
  </si>
  <si>
    <t>Permanence</t>
  </si>
  <si>
    <t>Déléguation</t>
  </si>
  <si>
    <t>Si poste manquant cellule en rouge</t>
  </si>
  <si>
    <t>OPERATEUR1</t>
  </si>
  <si>
    <t>OPERATEUR2</t>
  </si>
  <si>
    <t>OPERATEUR3</t>
  </si>
  <si>
    <t>OPERATEUR4</t>
  </si>
  <si>
    <t>OPERATEUR5</t>
  </si>
  <si>
    <t>OPERATEUR6</t>
  </si>
  <si>
    <t>OPERATEUR7</t>
  </si>
  <si>
    <t>OPERATEUR8</t>
  </si>
  <si>
    <t>OPERATEUR9</t>
  </si>
  <si>
    <t>OPERATEUR10</t>
  </si>
  <si>
    <t>OPERATEUR11</t>
  </si>
  <si>
    <t>OPERATEUR12</t>
  </si>
  <si>
    <t>OPERATEUR13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</si>
</sst>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1"/>
      <color rgb="FF000000"/>
      <name val="Agency FB"/>
      <family val="2"/>
    </font>
    <font>
      <b/>
      <sz val="10"/>
      <color theme="1"/>
      <name val="Agency FB"/>
      <family val="2"/>
    </font>
  </fonts>
  <fills count="3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</fills>
  <borders count="10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0" fontId="0" fillId="0" borderId="5" xfId="0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4" borderId="31" xfId="0" applyNumberFormat="1" applyFont="1" applyFill="1" applyBorder="1"/>
    <xf numFmtId="14" fontId="6" fillId="14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29" xfId="0" applyBorder="1"/>
    <xf numFmtId="0" fontId="6" fillId="0" borderId="30" xfId="0" applyFont="1" applyBorder="1" applyAlignment="1">
      <alignment horizontal="center"/>
    </xf>
    <xf numFmtId="0" fontId="0" fillId="0" borderId="9" xfId="0" applyBorder="1"/>
    <xf numFmtId="0" fontId="0" fillId="0" borderId="6" xfId="0" applyBorder="1"/>
    <xf numFmtId="0" fontId="0" fillId="0" borderId="37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2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3" borderId="3" xfId="0" applyFont="1" applyFill="1" applyBorder="1" applyAlignment="1">
      <alignment horizontal="center"/>
    </xf>
    <xf numFmtId="0" fontId="2" fillId="13" borderId="13" xfId="0" applyFont="1" applyFill="1" applyBorder="1" applyAlignment="1">
      <alignment horizontal="center"/>
    </xf>
    <xf numFmtId="0" fontId="2" fillId="13" borderId="7" xfId="0" applyFont="1" applyFill="1" applyBorder="1" applyAlignment="1">
      <alignment horizontal="center"/>
    </xf>
    <xf numFmtId="14" fontId="2" fillId="13" borderId="3" xfId="0" applyNumberFormat="1" applyFont="1" applyFill="1" applyBorder="1" applyAlignment="1">
      <alignment horizontal="center"/>
    </xf>
    <xf numFmtId="0" fontId="2" fillId="14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0" fillId="13" borderId="3" xfId="0" applyFill="1" applyBorder="1" applyAlignment="1">
      <alignment horizontal="center"/>
    </xf>
    <xf numFmtId="0" fontId="0" fillId="13" borderId="24" xfId="0" applyFill="1" applyBorder="1" applyAlignment="1">
      <alignment horizontal="center"/>
    </xf>
    <xf numFmtId="0" fontId="12" fillId="14" borderId="27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7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0" fontId="0" fillId="0" borderId="0" xfId="0" applyFill="1"/>
    <xf numFmtId="0" fontId="2" fillId="8" borderId="1" xfId="0" applyFont="1" applyFill="1" applyBorder="1" applyAlignment="1">
      <alignment horizontal="center"/>
    </xf>
    <xf numFmtId="0" fontId="0" fillId="0" borderId="43" xfId="0" applyBorder="1"/>
    <xf numFmtId="0" fontId="2" fillId="7" borderId="1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1" fillId="12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6" fillId="22" borderId="27" xfId="0" applyFont="1" applyFill="1" applyBorder="1" applyAlignment="1">
      <alignment horizontal="center"/>
    </xf>
    <xf numFmtId="0" fontId="2" fillId="5" borderId="49" xfId="0" applyFont="1" applyFill="1" applyBorder="1" applyAlignment="1">
      <alignment horizontal="center"/>
    </xf>
    <xf numFmtId="0" fontId="0" fillId="0" borderId="50" xfId="0" applyBorder="1"/>
    <xf numFmtId="0" fontId="6" fillId="0" borderId="52" xfId="0" applyFon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6" fillId="0" borderId="56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6" fillId="0" borderId="60" xfId="0" applyFont="1" applyBorder="1" applyAlignment="1">
      <alignment horizontal="center"/>
    </xf>
    <xf numFmtId="0" fontId="6" fillId="0" borderId="61" xfId="0" applyFont="1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12" fillId="14" borderId="66" xfId="0" applyFont="1" applyFill="1" applyBorder="1" applyAlignment="1">
      <alignment horizontal="center"/>
    </xf>
    <xf numFmtId="0" fontId="6" fillId="0" borderId="65" xfId="0" applyFont="1" applyBorder="1" applyAlignment="1">
      <alignment horizontal="center"/>
    </xf>
    <xf numFmtId="0" fontId="6" fillId="0" borderId="67" xfId="0" applyFont="1" applyBorder="1" applyAlignment="1">
      <alignment horizontal="center"/>
    </xf>
    <xf numFmtId="0" fontId="2" fillId="15" borderId="55" xfId="0" applyFont="1" applyFill="1" applyBorder="1" applyAlignment="1">
      <alignment horizontal="center"/>
    </xf>
    <xf numFmtId="0" fontId="12" fillId="14" borderId="68" xfId="0" applyFont="1" applyFill="1" applyBorder="1" applyAlignment="1">
      <alignment horizontal="center"/>
    </xf>
    <xf numFmtId="0" fontId="0" fillId="0" borderId="66" xfId="0" applyBorder="1" applyAlignment="1">
      <alignment horizontal="center"/>
    </xf>
    <xf numFmtId="164" fontId="0" fillId="0" borderId="66" xfId="0" applyNumberFormat="1" applyBorder="1" applyAlignment="1">
      <alignment horizontal="center"/>
    </xf>
    <xf numFmtId="0" fontId="6" fillId="0" borderId="65" xfId="0" applyFont="1" applyBorder="1" applyAlignment="1" applyProtection="1">
      <alignment horizontal="center"/>
      <protection locked="0"/>
    </xf>
    <xf numFmtId="0" fontId="6" fillId="0" borderId="70" xfId="0" applyFont="1" applyBorder="1" applyAlignment="1" applyProtection="1">
      <alignment horizontal="center"/>
      <protection locked="0"/>
    </xf>
    <xf numFmtId="0" fontId="6" fillId="0" borderId="71" xfId="0" applyFont="1" applyBorder="1" applyAlignment="1" applyProtection="1">
      <alignment horizontal="center"/>
      <protection locked="0"/>
    </xf>
    <xf numFmtId="0" fontId="6" fillId="18" borderId="73" xfId="0" applyFont="1" applyFill="1" applyBorder="1" applyAlignment="1">
      <alignment horizontal="center"/>
    </xf>
    <xf numFmtId="0" fontId="6" fillId="14" borderId="72" xfId="0" applyNumberFormat="1" applyFont="1" applyFill="1" applyBorder="1" applyAlignment="1">
      <alignment horizontal="center"/>
    </xf>
    <xf numFmtId="0" fontId="6" fillId="14" borderId="74" xfId="0" applyNumberFormat="1" applyFont="1" applyFill="1" applyBorder="1" applyAlignment="1">
      <alignment horizontal="center"/>
    </xf>
    <xf numFmtId="0" fontId="6" fillId="14" borderId="73" xfId="0" applyNumberFormat="1" applyFont="1" applyFill="1" applyBorder="1" applyAlignment="1">
      <alignment horizontal="center"/>
    </xf>
    <xf numFmtId="0" fontId="6" fillId="14" borderId="75" xfId="0" applyNumberFormat="1" applyFont="1" applyFill="1" applyBorder="1" applyAlignment="1">
      <alignment horizontal="center"/>
    </xf>
    <xf numFmtId="0" fontId="6" fillId="14" borderId="59" xfId="0" applyNumberFormat="1" applyFont="1" applyFill="1" applyBorder="1" applyAlignment="1">
      <alignment horizontal="center"/>
    </xf>
    <xf numFmtId="0" fontId="6" fillId="18" borderId="76" xfId="0" applyFont="1" applyFill="1" applyBorder="1" applyAlignment="1">
      <alignment horizontal="center"/>
    </xf>
    <xf numFmtId="0" fontId="13" fillId="21" borderId="53" xfId="0" applyFont="1" applyFill="1" applyBorder="1" applyAlignment="1">
      <alignment horizontal="center"/>
    </xf>
    <xf numFmtId="0" fontId="13" fillId="21" borderId="54" xfId="0" applyFont="1" applyFill="1" applyBorder="1" applyAlignment="1">
      <alignment horizontal="center"/>
    </xf>
    <xf numFmtId="0" fontId="13" fillId="21" borderId="69" xfId="0" applyFont="1" applyFill="1" applyBorder="1" applyAlignment="1">
      <alignment horizontal="center"/>
    </xf>
    <xf numFmtId="0" fontId="2" fillId="27" borderId="78" xfId="0" applyFont="1" applyFill="1" applyBorder="1"/>
    <xf numFmtId="0" fontId="11" fillId="0" borderId="0" xfId="0" applyFont="1" applyFill="1" applyBorder="1" applyAlignment="1"/>
    <xf numFmtId="0" fontId="11" fillId="0" borderId="43" xfId="0" applyFont="1" applyFill="1" applyBorder="1" applyAlignment="1"/>
    <xf numFmtId="0" fontId="2" fillId="28" borderId="78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2" fillId="19" borderId="1" xfId="0" applyFont="1" applyFill="1" applyBorder="1" applyAlignment="1">
      <alignment horizontal="center"/>
    </xf>
    <xf numFmtId="0" fontId="11" fillId="19" borderId="1" xfId="0" applyFont="1" applyFill="1" applyBorder="1" applyAlignment="1">
      <alignment horizontal="center"/>
    </xf>
    <xf numFmtId="0" fontId="2" fillId="25" borderId="7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78" xfId="0" applyFont="1" applyFill="1" applyBorder="1" applyAlignment="1">
      <alignment horizontal="center"/>
    </xf>
    <xf numFmtId="0" fontId="2" fillId="23" borderId="1" xfId="0" applyFont="1" applyFill="1" applyBorder="1" applyAlignment="1">
      <alignment horizontal="center"/>
    </xf>
    <xf numFmtId="0" fontId="2" fillId="26" borderId="1" xfId="0" applyFont="1" applyFill="1" applyBorder="1" applyAlignment="1">
      <alignment horizontal="center"/>
    </xf>
    <xf numFmtId="0" fontId="2" fillId="24" borderId="1" xfId="0" applyFont="1" applyFill="1" applyBorder="1" applyAlignment="1">
      <alignment horizontal="center"/>
    </xf>
    <xf numFmtId="0" fontId="0" fillId="0" borderId="0" xfId="0" applyFill="1" applyBorder="1"/>
    <xf numFmtId="0" fontId="0" fillId="29" borderId="39" xfId="0" applyFill="1" applyBorder="1"/>
    <xf numFmtId="0" fontId="0" fillId="29" borderId="0" xfId="0" applyFill="1"/>
    <xf numFmtId="0" fontId="0" fillId="29" borderId="77" xfId="0" applyFill="1" applyBorder="1"/>
    <xf numFmtId="0" fontId="0" fillId="29" borderId="0" xfId="0" applyFill="1" applyBorder="1"/>
    <xf numFmtId="0" fontId="0" fillId="29" borderId="0" xfId="0" applyFill="1" applyBorder="1" applyAlignment="1">
      <alignment horizontal="center"/>
    </xf>
    <xf numFmtId="0" fontId="0" fillId="29" borderId="0" xfId="0" applyFill="1" applyAlignment="1">
      <alignment horizontal="center"/>
    </xf>
    <xf numFmtId="0" fontId="0" fillId="29" borderId="43" xfId="0" applyFill="1" applyBorder="1"/>
    <xf numFmtId="0" fontId="0" fillId="29" borderId="44" xfId="0" applyFill="1" applyBorder="1"/>
    <xf numFmtId="0" fontId="0" fillId="30" borderId="0" xfId="0" applyFill="1" applyBorder="1"/>
    <xf numFmtId="0" fontId="0" fillId="30" borderId="0" xfId="0" applyFill="1"/>
    <xf numFmtId="0" fontId="0" fillId="30" borderId="39" xfId="0" applyFill="1" applyBorder="1"/>
    <xf numFmtId="0" fontId="0" fillId="30" borderId="40" xfId="0" applyFill="1" applyBorder="1"/>
    <xf numFmtId="0" fontId="8" fillId="30" borderId="43" xfId="0" applyFont="1" applyFill="1" applyBorder="1" applyAlignment="1"/>
    <xf numFmtId="0" fontId="0" fillId="30" borderId="0" xfId="0" applyFill="1" applyAlignment="1">
      <alignment horizontal="center"/>
    </xf>
    <xf numFmtId="0" fontId="7" fillId="30" borderId="0" xfId="0" applyFont="1" applyFill="1" applyBorder="1" applyAlignment="1">
      <alignment horizontal="center"/>
    </xf>
    <xf numFmtId="0" fontId="7" fillId="30" borderId="43" xfId="0" applyFont="1" applyFill="1" applyBorder="1" applyAlignment="1">
      <alignment horizontal="center"/>
    </xf>
    <xf numFmtId="0" fontId="0" fillId="0" borderId="44" xfId="0" applyFill="1" applyBorder="1"/>
    <xf numFmtId="0" fontId="0" fillId="0" borderId="40" xfId="0" applyFill="1" applyBorder="1"/>
    <xf numFmtId="0" fontId="7" fillId="29" borderId="0" xfId="0" applyFont="1" applyFill="1" applyBorder="1" applyAlignment="1"/>
    <xf numFmtId="0" fontId="0" fillId="29" borderId="40" xfId="0" applyFill="1" applyBorder="1"/>
    <xf numFmtId="0" fontId="2" fillId="30" borderId="0" xfId="0" applyFont="1" applyFill="1" applyAlignment="1">
      <alignment horizontal="center"/>
    </xf>
    <xf numFmtId="0" fontId="1" fillId="30" borderId="0" xfId="0" applyFont="1" applyFill="1" applyAlignment="1">
      <alignment horizontal="center"/>
    </xf>
    <xf numFmtId="14" fontId="14" fillId="4" borderId="37" xfId="0" applyNumberFormat="1" applyFont="1" applyFill="1" applyBorder="1" applyAlignment="1">
      <alignment horizontal="center"/>
    </xf>
    <xf numFmtId="14" fontId="14" fillId="0" borderId="37" xfId="0" applyNumberFormat="1" applyFont="1" applyBorder="1" applyAlignment="1">
      <alignment horizontal="center"/>
    </xf>
    <xf numFmtId="14" fontId="15" fillId="0" borderId="11" xfId="0" applyNumberFormat="1" applyFont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4" borderId="37" xfId="0" applyNumberFormat="1" applyFont="1" applyFill="1" applyBorder="1" applyAlignment="1">
      <alignment horizontal="center"/>
    </xf>
    <xf numFmtId="14" fontId="15" fillId="24" borderId="11" xfId="0" applyNumberFormat="1" applyFont="1" applyFill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4" fontId="15" fillId="0" borderId="12" xfId="0" applyNumberFormat="1" applyFont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5" borderId="85" xfId="0" applyFont="1" applyFill="1" applyBorder="1" applyAlignment="1">
      <alignment horizontal="center"/>
    </xf>
    <xf numFmtId="0" fontId="2" fillId="5" borderId="86" xfId="0" applyFont="1" applyFill="1" applyBorder="1" applyAlignment="1">
      <alignment horizontal="center"/>
    </xf>
    <xf numFmtId="0" fontId="2" fillId="5" borderId="87" xfId="0" applyFont="1" applyFill="1" applyBorder="1" applyAlignment="1">
      <alignment horizontal="center"/>
    </xf>
    <xf numFmtId="0" fontId="2" fillId="5" borderId="88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31" borderId="51" xfId="0" applyFont="1" applyFill="1" applyBorder="1" applyAlignment="1">
      <alignment horizontal="center"/>
    </xf>
    <xf numFmtId="0" fontId="6" fillId="3" borderId="46" xfId="0" applyFont="1" applyFill="1" applyBorder="1" applyAlignment="1">
      <alignment horizontal="center"/>
    </xf>
    <xf numFmtId="0" fontId="6" fillId="24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8" borderId="27" xfId="0" applyFont="1" applyFill="1" applyBorder="1" applyAlignment="1">
      <alignment horizontal="center"/>
    </xf>
    <xf numFmtId="0" fontId="6" fillId="19" borderId="27" xfId="0" applyFont="1" applyFill="1" applyBorder="1" applyAlignment="1">
      <alignment horizontal="center"/>
    </xf>
    <xf numFmtId="0" fontId="6" fillId="26" borderId="46" xfId="0" applyFont="1" applyFill="1" applyBorder="1" applyAlignment="1">
      <alignment horizontal="center"/>
    </xf>
    <xf numFmtId="0" fontId="0" fillId="0" borderId="89" xfId="0" applyBorder="1"/>
    <xf numFmtId="0" fontId="0" fillId="0" borderId="90" xfId="0" applyBorder="1"/>
    <xf numFmtId="0" fontId="6" fillId="23" borderId="51" xfId="0" applyFont="1" applyFill="1" applyBorder="1" applyAlignment="1">
      <alignment horizontal="center"/>
    </xf>
    <xf numFmtId="0" fontId="6" fillId="25" borderId="91" xfId="0" applyFont="1" applyFill="1" applyBorder="1" applyAlignment="1">
      <alignment horizontal="center"/>
    </xf>
    <xf numFmtId="0" fontId="6" fillId="27" borderId="92" xfId="0" applyFont="1" applyFill="1" applyBorder="1" applyAlignment="1">
      <alignment horizontal="center"/>
    </xf>
    <xf numFmtId="0" fontId="2" fillId="5" borderId="93" xfId="0" applyFont="1" applyFill="1" applyBorder="1" applyAlignment="1">
      <alignment horizontal="center"/>
    </xf>
    <xf numFmtId="0" fontId="2" fillId="5" borderId="94" xfId="0" applyFont="1" applyFill="1" applyBorder="1" applyAlignment="1">
      <alignment horizontal="center"/>
    </xf>
    <xf numFmtId="0" fontId="2" fillId="5" borderId="95" xfId="0" applyFont="1" applyFill="1" applyBorder="1" applyAlignment="1">
      <alignment horizontal="center"/>
    </xf>
    <xf numFmtId="0" fontId="2" fillId="5" borderId="96" xfId="0" applyFont="1" applyFill="1" applyBorder="1" applyAlignment="1">
      <alignment horizontal="center"/>
    </xf>
    <xf numFmtId="0" fontId="2" fillId="5" borderId="97" xfId="0" applyFont="1" applyFill="1" applyBorder="1" applyAlignment="1">
      <alignment horizontal="center"/>
    </xf>
    <xf numFmtId="0" fontId="2" fillId="5" borderId="98" xfId="0" applyFont="1" applyFill="1" applyBorder="1" applyAlignment="1">
      <alignment horizontal="center"/>
    </xf>
    <xf numFmtId="0" fontId="2" fillId="5" borderId="99" xfId="0" applyFont="1" applyFill="1" applyBorder="1" applyAlignment="1">
      <alignment horizontal="center"/>
    </xf>
    <xf numFmtId="0" fontId="2" fillId="8" borderId="32" xfId="0" applyFont="1" applyFill="1" applyBorder="1" applyAlignment="1"/>
    <xf numFmtId="0" fontId="2" fillId="7" borderId="19" xfId="0" applyFont="1" applyFill="1" applyBorder="1" applyAlignment="1"/>
    <xf numFmtId="0" fontId="2" fillId="17" borderId="2" xfId="0" applyFont="1" applyFill="1" applyBorder="1" applyAlignment="1"/>
    <xf numFmtId="0" fontId="2" fillId="10" borderId="2" xfId="0" applyFont="1" applyFill="1" applyBorder="1" applyAlignment="1"/>
    <xf numFmtId="0" fontId="2" fillId="31" borderId="2" xfId="0" applyFont="1" applyFill="1" applyBorder="1" applyAlignment="1"/>
    <xf numFmtId="0" fontId="1" fillId="6" borderId="15" xfId="0" applyFont="1" applyFill="1" applyBorder="1" applyAlignment="1"/>
    <xf numFmtId="0" fontId="8" fillId="12" borderId="15" xfId="0" applyFont="1" applyFill="1" applyBorder="1" applyAlignment="1"/>
    <xf numFmtId="0" fontId="7" fillId="29" borderId="41" xfId="0" applyFont="1" applyFill="1" applyBorder="1" applyAlignment="1"/>
    <xf numFmtId="0" fontId="0" fillId="29" borderId="41" xfId="0" applyFill="1" applyBorder="1"/>
    <xf numFmtId="0" fontId="0" fillId="29" borderId="39" xfId="0" applyFill="1" applyBorder="1" applyAlignment="1">
      <alignment horizontal="center"/>
    </xf>
    <xf numFmtId="0" fontId="0" fillId="29" borderId="29" xfId="0" applyFill="1" applyBorder="1"/>
    <xf numFmtId="0" fontId="0" fillId="20" borderId="100" xfId="0" applyFill="1" applyBorder="1" applyAlignment="1"/>
    <xf numFmtId="0" fontId="2" fillId="27" borderId="78" xfId="0" applyFont="1" applyFill="1" applyBorder="1" applyAlignment="1">
      <alignment horizontal="center"/>
    </xf>
    <xf numFmtId="0" fontId="2" fillId="18" borderId="1" xfId="0" applyFont="1" applyFill="1" applyBorder="1" applyAlignment="1">
      <alignment horizontal="center"/>
    </xf>
    <xf numFmtId="0" fontId="11" fillId="29" borderId="0" xfId="0" applyFont="1" applyFill="1" applyBorder="1" applyAlignment="1"/>
    <xf numFmtId="0" fontId="11" fillId="28" borderId="38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3" fillId="0" borderId="101" xfId="0" applyFont="1" applyBorder="1" applyAlignment="1">
      <alignment horizontal="center"/>
    </xf>
    <xf numFmtId="0" fontId="6" fillId="14" borderId="102" xfId="0" applyNumberFormat="1" applyFont="1" applyFill="1" applyBorder="1" applyAlignment="1">
      <alignment horizontal="center"/>
    </xf>
    <xf numFmtId="0" fontId="6" fillId="14" borderId="103" xfId="0" applyNumberFormat="1" applyFont="1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2" fillId="33" borderId="1" xfId="0" applyFont="1" applyFill="1" applyBorder="1" applyAlignment="1">
      <alignment horizontal="center"/>
    </xf>
    <xf numFmtId="0" fontId="0" fillId="30" borderId="43" xfId="0" applyFill="1" applyBorder="1"/>
    <xf numFmtId="0" fontId="2" fillId="34" borderId="1" xfId="0" applyFont="1" applyFill="1" applyBorder="1" applyAlignment="1">
      <alignment horizontal="center"/>
    </xf>
    <xf numFmtId="0" fontId="2" fillId="32" borderId="83" xfId="0" applyFont="1" applyFill="1" applyBorder="1" applyAlignment="1">
      <alignment horizontal="center"/>
    </xf>
    <xf numFmtId="0" fontId="2" fillId="32" borderId="84" xfId="0" applyFont="1" applyFill="1" applyBorder="1" applyAlignment="1">
      <alignment horizontal="center"/>
    </xf>
    <xf numFmtId="0" fontId="2" fillId="32" borderId="85" xfId="0" applyFont="1" applyFill="1" applyBorder="1" applyAlignment="1">
      <alignment horizontal="center"/>
    </xf>
    <xf numFmtId="0" fontId="2" fillId="32" borderId="96" xfId="0" applyFont="1" applyFill="1" applyBorder="1" applyAlignment="1">
      <alignment horizontal="center"/>
    </xf>
    <xf numFmtId="0" fontId="2" fillId="32" borderId="95" xfId="0" applyFont="1" applyFill="1" applyBorder="1" applyAlignment="1">
      <alignment horizontal="center"/>
    </xf>
    <xf numFmtId="0" fontId="0" fillId="30" borderId="44" xfId="0" applyFill="1" applyBorder="1"/>
    <xf numFmtId="0" fontId="6" fillId="0" borderId="104" xfId="0" applyFont="1" applyBorder="1" applyAlignment="1">
      <alignment horizontal="center"/>
    </xf>
    <xf numFmtId="0" fontId="6" fillId="0" borderId="105" xfId="0" applyFont="1" applyBorder="1" applyAlignment="1">
      <alignment horizontal="center"/>
    </xf>
    <xf numFmtId="0" fontId="6" fillId="0" borderId="106" xfId="0" applyFont="1" applyBorder="1" applyAlignment="1">
      <alignment horizontal="center"/>
    </xf>
    <xf numFmtId="0" fontId="0" fillId="0" borderId="29" xfId="0" applyFill="1" applyBorder="1"/>
    <xf numFmtId="0" fontId="0" fillId="0" borderId="108" xfId="0" applyFill="1" applyBorder="1"/>
    <xf numFmtId="0" fontId="6" fillId="0" borderId="70" xfId="0" applyFont="1" applyBorder="1" applyAlignment="1" applyProtection="1">
      <protection locked="0"/>
    </xf>
    <xf numFmtId="0" fontId="0" fillId="14" borderId="107" xfId="0" applyFill="1" applyBorder="1"/>
    <xf numFmtId="0" fontId="0" fillId="14" borderId="25" xfId="0" applyFill="1" applyBorder="1"/>
    <xf numFmtId="0" fontId="6" fillId="30" borderId="20" xfId="0" applyFont="1" applyFill="1" applyBorder="1" applyAlignment="1" applyProtection="1">
      <alignment horizontal="center"/>
      <protection locked="0"/>
    </xf>
    <xf numFmtId="0" fontId="0" fillId="30" borderId="77" xfId="0" applyFill="1" applyBorder="1"/>
    <xf numFmtId="0" fontId="7" fillId="30" borderId="0" xfId="0" applyFont="1" applyFill="1" applyBorder="1" applyAlignment="1"/>
    <xf numFmtId="0" fontId="7" fillId="7" borderId="38" xfId="0" applyFont="1" applyFill="1" applyBorder="1" applyAlignment="1"/>
    <xf numFmtId="0" fontId="7" fillId="7" borderId="39" xfId="0" applyFont="1" applyFill="1" applyBorder="1" applyAlignment="1"/>
    <xf numFmtId="0" fontId="7" fillId="7" borderId="21" xfId="0" applyFont="1" applyFill="1" applyBorder="1" applyAlignment="1"/>
    <xf numFmtId="0" fontId="7" fillId="17" borderId="40" xfId="0" applyFont="1" applyFill="1" applyBorder="1" applyAlignment="1"/>
    <xf numFmtId="0" fontId="7" fillId="17" borderId="22" xfId="0" applyFont="1" applyFill="1" applyBorder="1" applyAlignment="1"/>
    <xf numFmtId="0" fontId="8" fillId="6" borderId="47" xfId="0" applyFont="1" applyFill="1" applyBorder="1" applyAlignment="1"/>
    <xf numFmtId="0" fontId="8" fillId="6" borderId="6" xfId="0" applyFont="1" applyFill="1" applyBorder="1" applyAlignment="1"/>
    <xf numFmtId="0" fontId="8" fillId="6" borderId="9" xfId="0" applyFont="1" applyFill="1" applyBorder="1" applyAlignment="1"/>
    <xf numFmtId="0" fontId="7" fillId="10" borderId="48" xfId="0" applyFont="1" applyFill="1" applyBorder="1" applyAlignment="1"/>
    <xf numFmtId="0" fontId="7" fillId="10" borderId="40" xfId="0" applyFont="1" applyFill="1" applyBorder="1" applyAlignment="1"/>
    <xf numFmtId="0" fontId="7" fillId="10" borderId="22" xfId="0" applyFont="1" applyFill="1" applyBorder="1" applyAlignment="1"/>
    <xf numFmtId="0" fontId="7" fillId="8" borderId="45" xfId="0" applyFont="1" applyFill="1" applyBorder="1" applyAlignment="1"/>
    <xf numFmtId="0" fontId="7" fillId="8" borderId="41" xfId="0" applyFont="1" applyFill="1" applyBorder="1" applyAlignment="1"/>
    <xf numFmtId="0" fontId="7" fillId="8" borderId="34" xfId="0" applyFont="1" applyFill="1" applyBorder="1" applyAlignment="1"/>
    <xf numFmtId="0" fontId="0" fillId="20" borderId="45" xfId="0" applyFill="1" applyBorder="1" applyAlignment="1"/>
    <xf numFmtId="0" fontId="0" fillId="20" borderId="41" xfId="0" applyFill="1" applyBorder="1" applyAlignment="1"/>
    <xf numFmtId="0" fontId="0" fillId="20" borderId="34" xfId="0" applyFill="1" applyBorder="1" applyAlignment="1"/>
    <xf numFmtId="0" fontId="7" fillId="31" borderId="40" xfId="0" applyFont="1" applyFill="1" applyBorder="1" applyAlignment="1"/>
    <xf numFmtId="0" fontId="7" fillId="31" borderId="22" xfId="0" applyFont="1" applyFill="1" applyBorder="1" applyAlignment="1"/>
    <xf numFmtId="0" fontId="8" fillId="12" borderId="6" xfId="0" applyFont="1" applyFill="1" applyBorder="1" applyAlignment="1"/>
    <xf numFmtId="0" fontId="8" fillId="12" borderId="9" xfId="0" applyFont="1" applyFill="1" applyBorder="1" applyAlignment="1"/>
    <xf numFmtId="0" fontId="11" fillId="27" borderId="38" xfId="0" applyFont="1" applyFill="1" applyBorder="1" applyAlignment="1">
      <alignment horizontal="center"/>
    </xf>
    <xf numFmtId="0" fontId="11" fillId="27" borderId="39" xfId="0" applyFont="1" applyFill="1" applyBorder="1" applyAlignment="1">
      <alignment horizontal="center"/>
    </xf>
    <xf numFmtId="0" fontId="11" fillId="27" borderId="20" xfId="0" applyFont="1" applyFill="1" applyBorder="1" applyAlignment="1">
      <alignment horizontal="center"/>
    </xf>
    <xf numFmtId="0" fontId="11" fillId="23" borderId="38" xfId="0" applyFont="1" applyFill="1" applyBorder="1" applyAlignment="1">
      <alignment horizontal="center"/>
    </xf>
    <xf numFmtId="0" fontId="11" fillId="23" borderId="39" xfId="0" applyFont="1" applyFill="1" applyBorder="1" applyAlignment="1">
      <alignment horizontal="center"/>
    </xf>
    <xf numFmtId="0" fontId="11" fillId="23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11" fillId="18" borderId="38" xfId="0" applyFont="1" applyFill="1" applyBorder="1" applyAlignment="1">
      <alignment horizontal="center"/>
    </xf>
    <xf numFmtId="0" fontId="11" fillId="18" borderId="39" xfId="0" applyFont="1" applyFill="1" applyBorder="1" applyAlignment="1">
      <alignment horizontal="center"/>
    </xf>
    <xf numFmtId="0" fontId="11" fillId="18" borderId="20" xfId="0" applyFont="1" applyFill="1" applyBorder="1" applyAlignment="1">
      <alignment horizontal="center"/>
    </xf>
    <xf numFmtId="0" fontId="11" fillId="28" borderId="38" xfId="0" applyFont="1" applyFill="1" applyBorder="1" applyAlignment="1">
      <alignment horizontal="center"/>
    </xf>
    <xf numFmtId="0" fontId="11" fillId="28" borderId="39" xfId="0" applyFont="1" applyFill="1" applyBorder="1" applyAlignment="1">
      <alignment horizontal="center"/>
    </xf>
    <xf numFmtId="0" fontId="11" fillId="28" borderId="20" xfId="0" applyFont="1" applyFill="1" applyBorder="1" applyAlignment="1">
      <alignment horizontal="center"/>
    </xf>
    <xf numFmtId="0" fontId="11" fillId="19" borderId="38" xfId="0" applyFont="1" applyFill="1" applyBorder="1" applyAlignment="1">
      <alignment horizontal="center"/>
    </xf>
    <xf numFmtId="0" fontId="11" fillId="19" borderId="39" xfId="0" applyFont="1" applyFill="1" applyBorder="1" applyAlignment="1">
      <alignment horizontal="center"/>
    </xf>
    <xf numFmtId="0" fontId="11" fillId="19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26" borderId="38" xfId="0" applyFont="1" applyFill="1" applyBorder="1" applyAlignment="1">
      <alignment horizontal="center"/>
    </xf>
    <xf numFmtId="0" fontId="11" fillId="26" borderId="39" xfId="0" applyFont="1" applyFill="1" applyBorder="1" applyAlignment="1">
      <alignment horizontal="center"/>
    </xf>
    <xf numFmtId="0" fontId="11" fillId="26" borderId="20" xfId="0" applyFont="1" applyFill="1" applyBorder="1" applyAlignment="1">
      <alignment horizontal="center"/>
    </xf>
    <xf numFmtId="0" fontId="7" fillId="34" borderId="38" xfId="0" applyFont="1" applyFill="1" applyBorder="1" applyAlignment="1">
      <alignment horizontal="center"/>
    </xf>
    <xf numFmtId="0" fontId="7" fillId="34" borderId="39" xfId="0" applyFont="1" applyFill="1" applyBorder="1" applyAlignment="1">
      <alignment horizontal="center"/>
    </xf>
    <xf numFmtId="0" fontId="7" fillId="34" borderId="20" xfId="0" applyFont="1" applyFill="1" applyBorder="1" applyAlignment="1">
      <alignment horizontal="center"/>
    </xf>
    <xf numFmtId="0" fontId="11" fillId="3" borderId="79" xfId="0" applyFont="1" applyFill="1" applyBorder="1" applyAlignment="1">
      <alignment horizontal="center"/>
    </xf>
    <xf numFmtId="0" fontId="11" fillId="3" borderId="77" xfId="0" applyFont="1" applyFill="1" applyBorder="1" applyAlignment="1">
      <alignment horizontal="center"/>
    </xf>
    <xf numFmtId="0" fontId="11" fillId="3" borderId="52" xfId="0" applyFont="1" applyFill="1" applyBorder="1" applyAlignment="1">
      <alignment horizontal="center"/>
    </xf>
    <xf numFmtId="0" fontId="8" fillId="12" borderId="38" xfId="0" applyFont="1" applyFill="1" applyBorder="1" applyAlignment="1">
      <alignment horizontal="center"/>
    </xf>
    <xf numFmtId="0" fontId="8" fillId="12" borderId="39" xfId="0" applyFont="1" applyFill="1" applyBorder="1" applyAlignment="1">
      <alignment horizontal="center"/>
    </xf>
    <xf numFmtId="0" fontId="8" fillId="12" borderId="20" xfId="0" applyFont="1" applyFill="1" applyBorder="1" applyAlignment="1">
      <alignment horizontal="center"/>
    </xf>
    <xf numFmtId="0" fontId="7" fillId="16" borderId="38" xfId="0" applyFont="1" applyFill="1" applyBorder="1" applyAlignment="1">
      <alignment horizontal="center"/>
    </xf>
    <xf numFmtId="0" fontId="7" fillId="16" borderId="39" xfId="0" applyFont="1" applyFill="1" applyBorder="1" applyAlignment="1">
      <alignment horizontal="center"/>
    </xf>
    <xf numFmtId="0" fontId="7" fillId="16" borderId="20" xfId="0" applyFont="1" applyFill="1" applyBorder="1" applyAlignment="1">
      <alignment horizontal="center"/>
    </xf>
    <xf numFmtId="0" fontId="7" fillId="11" borderId="38" xfId="0" applyFont="1" applyFill="1" applyBorder="1" applyAlignment="1">
      <alignment horizontal="center"/>
    </xf>
    <xf numFmtId="0" fontId="7" fillId="11" borderId="39" xfId="0" applyFont="1" applyFill="1" applyBorder="1" applyAlignment="1">
      <alignment horizontal="center"/>
    </xf>
    <xf numFmtId="0" fontId="7" fillId="11" borderId="20" xfId="0" applyFont="1" applyFill="1" applyBorder="1" applyAlignment="1">
      <alignment horizontal="center"/>
    </xf>
    <xf numFmtId="0" fontId="7" fillId="4" borderId="38" xfId="0" applyFont="1" applyFill="1" applyBorder="1" applyAlignment="1">
      <alignment horizontal="center"/>
    </xf>
    <xf numFmtId="0" fontId="7" fillId="4" borderId="39" xfId="0" applyFont="1" applyFill="1" applyBorder="1" applyAlignment="1">
      <alignment horizontal="center"/>
    </xf>
    <xf numFmtId="0" fontId="7" fillId="4" borderId="20" xfId="0" applyFont="1" applyFill="1" applyBorder="1" applyAlignment="1">
      <alignment horizontal="center"/>
    </xf>
    <xf numFmtId="0" fontId="8" fillId="6" borderId="38" xfId="0" applyFont="1" applyFill="1" applyBorder="1" applyAlignment="1">
      <alignment horizontal="center"/>
    </xf>
    <xf numFmtId="0" fontId="8" fillId="6" borderId="39" xfId="0" applyFont="1" applyFill="1" applyBorder="1" applyAlignment="1">
      <alignment horizontal="center"/>
    </xf>
    <xf numFmtId="0" fontId="7" fillId="8" borderId="38" xfId="0" applyFont="1" applyFill="1" applyBorder="1" applyAlignment="1">
      <alignment horizontal="center"/>
    </xf>
    <xf numFmtId="0" fontId="7" fillId="8" borderId="39" xfId="0" applyFont="1" applyFill="1" applyBorder="1" applyAlignment="1">
      <alignment horizontal="center"/>
    </xf>
    <xf numFmtId="0" fontId="7" fillId="8" borderId="20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0" xfId="0" applyFont="1" applyFill="1" applyBorder="1" applyAlignment="1">
      <alignment horizontal="center"/>
    </xf>
    <xf numFmtId="0" fontId="7" fillId="17" borderId="38" xfId="0" applyFont="1" applyFill="1" applyBorder="1" applyAlignment="1">
      <alignment horizontal="center"/>
    </xf>
    <xf numFmtId="0" fontId="7" fillId="17" borderId="39" xfId="0" applyFont="1" applyFill="1" applyBorder="1" applyAlignment="1">
      <alignment horizontal="center"/>
    </xf>
    <xf numFmtId="0" fontId="7" fillId="17" borderId="20" xfId="0" applyFont="1" applyFill="1" applyBorder="1" applyAlignment="1">
      <alignment horizontal="center"/>
    </xf>
    <xf numFmtId="0" fontId="7" fillId="33" borderId="38" xfId="0" applyFont="1" applyFill="1" applyBorder="1" applyAlignment="1">
      <alignment horizontal="center"/>
    </xf>
    <xf numFmtId="0" fontId="7" fillId="33" borderId="39" xfId="0" applyFont="1" applyFill="1" applyBorder="1" applyAlignment="1">
      <alignment horizontal="center"/>
    </xf>
    <xf numFmtId="0" fontId="7" fillId="33" borderId="20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6" fillId="15" borderId="63" xfId="0" applyFont="1" applyFill="1" applyBorder="1" applyAlignment="1">
      <alignment horizontal="center"/>
    </xf>
    <xf numFmtId="0" fontId="6" fillId="15" borderId="64" xfId="0" applyFont="1" applyFill="1" applyBorder="1" applyAlignment="1">
      <alignment horizontal="center"/>
    </xf>
    <xf numFmtId="0" fontId="6" fillId="15" borderId="58" xfId="0" applyFont="1" applyFill="1" applyBorder="1" applyAlignment="1">
      <alignment horizontal="center"/>
    </xf>
    <xf numFmtId="0" fontId="7" fillId="30" borderId="0" xfId="0" applyFont="1" applyFill="1" applyAlignment="1">
      <alignment horizontal="center"/>
    </xf>
    <xf numFmtId="0" fontId="17" fillId="18" borderId="24" xfId="0" applyFont="1" applyFill="1" applyBorder="1" applyAlignment="1">
      <alignment horizontal="center"/>
    </xf>
    <xf numFmtId="0" fontId="17" fillId="18" borderId="25" xfId="0" applyFont="1" applyFill="1" applyBorder="1" applyAlignment="1">
      <alignment horizontal="center"/>
    </xf>
    <xf numFmtId="0" fontId="17" fillId="18" borderId="108" xfId="0" applyFont="1" applyFill="1" applyBorder="1" applyAlignment="1">
      <alignment horizontal="center"/>
    </xf>
  </cellXfs>
  <cellStyles count="1">
    <cellStyle name="Normal" xfId="0" builtinId="0"/>
  </cellStyles>
  <dxfs count="1171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ont>
        <color theme="0"/>
      </font>
    </dxf>
    <dxf>
      <fill>
        <patternFill>
          <bgColor theme="4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/>
        <i val="0"/>
        <color auto="1"/>
      </font>
      <fill>
        <patternFill>
          <bgColor rgb="FFFFFF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CCFFCC"/>
      <color rgb="FFFF00FF"/>
      <color rgb="FFFFFFCC"/>
      <color rgb="FFCCECFF"/>
      <color rgb="FFCCFFFF"/>
      <color rgb="FFFFCCFF"/>
      <color rgb="FFFF0000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9525</xdr:colOff>
          <xdr:row>5</xdr:row>
          <xdr:rowOff>161925</xdr:rowOff>
        </xdr:from>
        <xdr:to>
          <xdr:col>37</xdr:col>
          <xdr:colOff>9525</xdr:colOff>
          <xdr:row>7</xdr:row>
          <xdr:rowOff>161925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152400</xdr:rowOff>
        </xdr:from>
        <xdr:to>
          <xdr:col>37</xdr:col>
          <xdr:colOff>19050</xdr:colOff>
          <xdr:row>7</xdr:row>
          <xdr:rowOff>152400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11266" name="Button 2" hidden="1">
              <a:extLst>
                <a:ext uri="{63B3BB69-23CF-44E3-9099-C40C66FF867C}">
                  <a14:compatExt spid="_x0000_s1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133350</xdr:rowOff>
        </xdr:from>
        <xdr:to>
          <xdr:col>37</xdr:col>
          <xdr:colOff>19050</xdr:colOff>
          <xdr:row>7</xdr:row>
          <xdr:rowOff>133350</xdr:rowOff>
        </xdr:to>
        <xdr:sp macro="" textlink="">
          <xdr:nvSpPr>
            <xdr:cNvPr id="12290" name="Button 2" hidden="1">
              <a:extLst>
                <a:ext uri="{63B3BB69-23CF-44E3-9099-C40C66FF867C}">
                  <a14:compatExt spid="_x0000_s1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13314" name="Button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133350</xdr:rowOff>
        </xdr:from>
        <xdr:to>
          <xdr:col>37</xdr:col>
          <xdr:colOff>19050</xdr:colOff>
          <xdr:row>7</xdr:row>
          <xdr:rowOff>133350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19050</xdr:colOff>
          <xdr:row>5</xdr:row>
          <xdr:rowOff>142875</xdr:rowOff>
        </xdr:from>
        <xdr:to>
          <xdr:col>37</xdr:col>
          <xdr:colOff>19050</xdr:colOff>
          <xdr:row>7</xdr:row>
          <xdr:rowOff>142875</xdr:rowOff>
        </xdr:to>
        <xdr:sp macro="" textlink="">
          <xdr:nvSpPr>
            <xdr:cNvPr id="9219" name="Button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Agency FB"/>
                </a:rPr>
                <a:t>Mise à Jour des Heures du Mois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B3:B20" totalsRowShown="0" headerRowDxfId="1170" dataDxfId="1168" headerRowBorderDxfId="1169">
  <autoFilter ref="B3:B20"/>
  <tableColumns count="1">
    <tableColumn id="1" name="EFFECTIF" dataDxfId="116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166" headerRowBorderDxfId="1165">
  <autoFilter ref="D22:E35"/>
  <tableColumns count="2">
    <tableColumn id="1" name="Date" dataDxfId="1164"/>
    <tableColumn id="2" name="Jours Fériés" dataDxfId="1163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4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trlProp" Target="../ctrlProps/ctrlProp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trlProp" Target="../ctrlProps/ctrlProp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trlProp" Target="../ctrlProps/ctrlProp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Relationship Id="rId4" Type="http://schemas.openxmlformats.org/officeDocument/2006/relationships/ctrlProp" Target="../ctrlProps/ctrlProp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C00000"/>
    <pageSetUpPr fitToPage="1"/>
  </sheetPr>
  <dimension ref="A1:X40"/>
  <sheetViews>
    <sheetView showZeros="0" tabSelected="1" workbookViewId="0">
      <selection activeCell="C19" sqref="C19"/>
    </sheetView>
  </sheetViews>
  <sheetFormatPr baseColWidth="10" defaultRowHeight="15" x14ac:dyDescent="0.25"/>
  <cols>
    <col min="2" max="2" width="15.7109375" customWidth="1"/>
    <col min="3" max="3" width="11.42578125" customWidth="1"/>
    <col min="4" max="4" width="13.7109375" customWidth="1"/>
    <col min="5" max="6" width="15.7109375" style="2" customWidth="1"/>
    <col min="8" max="23" width="6.7109375" customWidth="1"/>
  </cols>
  <sheetData>
    <row r="1" spans="1:24" ht="15.75" thickBot="1" x14ac:dyDescent="0.3">
      <c r="J1" s="4"/>
      <c r="P1" s="170"/>
      <c r="Q1" s="171"/>
      <c r="R1" s="26"/>
    </row>
    <row r="2" spans="1:24" ht="15.75" thickBot="1" x14ac:dyDescent="0.3">
      <c r="H2" s="253" t="s">
        <v>75</v>
      </c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5"/>
    </row>
    <row r="3" spans="1:24" ht="15.75" thickBot="1" x14ac:dyDescent="0.3">
      <c r="A3" s="3"/>
      <c r="B3" s="39" t="s">
        <v>0</v>
      </c>
      <c r="C3" s="25"/>
      <c r="D3" s="53" t="s">
        <v>13</v>
      </c>
      <c r="E3" s="52">
        <v>43252</v>
      </c>
      <c r="F3" s="6"/>
      <c r="G3" s="25"/>
      <c r="H3" s="28" t="s">
        <v>22</v>
      </c>
      <c r="I3" s="29" t="s">
        <v>21</v>
      </c>
      <c r="J3" s="161" t="s">
        <v>20</v>
      </c>
      <c r="K3" s="162" t="s">
        <v>27</v>
      </c>
      <c r="L3" s="76" t="s">
        <v>43</v>
      </c>
      <c r="M3" s="163" t="s">
        <v>26</v>
      </c>
      <c r="N3" s="30" t="s">
        <v>23</v>
      </c>
      <c r="O3" s="164" t="s">
        <v>48</v>
      </c>
      <c r="P3" s="173" t="s">
        <v>42</v>
      </c>
      <c r="Q3" s="174" t="s">
        <v>50</v>
      </c>
      <c r="R3" s="172" t="s">
        <v>51</v>
      </c>
      <c r="S3" s="165" t="s">
        <v>60</v>
      </c>
      <c r="T3" s="166" t="s">
        <v>58</v>
      </c>
      <c r="U3" s="167" t="s">
        <v>54</v>
      </c>
      <c r="V3" s="168" t="s">
        <v>57</v>
      </c>
      <c r="W3" s="169" t="s">
        <v>61</v>
      </c>
      <c r="X3" s="27"/>
    </row>
    <row r="4" spans="1:24" ht="15.75" thickBot="1" x14ac:dyDescent="0.3">
      <c r="A4" s="3"/>
      <c r="B4" s="37" t="s">
        <v>83</v>
      </c>
      <c r="C4" s="31"/>
      <c r="D4" s="31"/>
      <c r="E4" s="32"/>
      <c r="F4" s="32"/>
      <c r="G4" s="31"/>
      <c r="H4" s="152">
        <f>IF(B4="","",Juin!C11+'Juillet '!C11+'Août '!C11+Septembre!C11+'Octobre '!C11+'Novembre '!C11+'Décembre '!C11+'Janvier '!C11+Février!C11+'Mars '!C11+'Avril '!C11+'Mai '!C11)</f>
        <v>0</v>
      </c>
      <c r="I4" s="153">
        <f>IF(B4="","",Juin!D11+'Juillet '!D11+'Août '!D11+Septembre!D11+'Octobre '!D11+'Novembre '!D11+'Décembre '!D11+'Janvier '!D11+Février!D11+'Mars '!D11+'Avril '!D11+'Mai '!D11)</f>
        <v>0</v>
      </c>
      <c r="J4" s="153">
        <f>IF(B4="","",Juin!E11+'Juillet '!E11+'Août '!E11+Septembre!E11+'Octobre '!E11+'Novembre '!E11+'Décembre '!E11+'Janvier '!E11+Février!E11+'Mars '!E11+'Avril '!E11+'Mai '!E11)</f>
        <v>0</v>
      </c>
      <c r="K4" s="153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153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153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154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75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35</v>
      </c>
      <c r="P4" s="153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32</v>
      </c>
      <c r="Q4" s="153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31</v>
      </c>
      <c r="R4" s="176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21</v>
      </c>
      <c r="S4" s="153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153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153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26</v>
      </c>
      <c r="V4" s="153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26</v>
      </c>
      <c r="W4" s="154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</row>
    <row r="5" spans="1:24" ht="15.75" thickBot="1" x14ac:dyDescent="0.3">
      <c r="A5" s="3"/>
      <c r="B5" s="37" t="s">
        <v>84</v>
      </c>
      <c r="D5" s="49" t="s">
        <v>16</v>
      </c>
      <c r="E5" s="50" t="s">
        <v>14</v>
      </c>
      <c r="F5" s="51" t="s">
        <v>15</v>
      </c>
      <c r="H5" s="206">
        <f>IF(B5="","",Juin!C12+'Juillet '!C12+'Août '!C12+Septembre!C12+'Octobre '!C12+'Novembre '!C12+'Décembre '!C12+'Janvier '!C12+Février!C12+'Mars '!C12+'Avril '!C12+'Mai '!C12)</f>
        <v>0</v>
      </c>
      <c r="I5" s="207">
        <f>IF(B5="","",Juin!D12+'Juillet '!D12+'Août '!D12+Septembre!D12+'Octobre '!D12+'Novembre '!D12+'Décembre '!D12+'Janvier '!D12+Février!D12+'Mars '!D12+'Avril '!D12+'Mai '!D12)</f>
        <v>0</v>
      </c>
      <c r="J5" s="207">
        <f>IF(B5="","",Juin!E12+'Juillet '!E12+'Août '!E12+Septembre!E12+'Octobre '!E12+'Novembre '!E12+'Décembre '!E12+'Janvier '!E12+Février!E12+'Mars '!E12+'Avril '!E12+'Mai '!E12)</f>
        <v>0</v>
      </c>
      <c r="K5" s="207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207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207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208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209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207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31</v>
      </c>
      <c r="Q5" s="207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35</v>
      </c>
      <c r="R5" s="210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21</v>
      </c>
      <c r="S5" s="207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207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207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28</v>
      </c>
      <c r="V5" s="207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208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27"/>
    </row>
    <row r="6" spans="1:24" x14ac:dyDescent="0.25">
      <c r="A6" s="3"/>
      <c r="B6" s="199"/>
      <c r="C6" s="33"/>
      <c r="D6" s="46" t="s">
        <v>6</v>
      </c>
      <c r="E6" s="47">
        <v>43252</v>
      </c>
      <c r="F6" s="48">
        <f>EOMONTH(E6,0)</f>
        <v>43281</v>
      </c>
      <c r="G6" s="31"/>
      <c r="H6" s="155" t="str">
        <f>IF(B6="","",Juin!C13+'Juillet '!C13+'Août '!C13+Septembre!C13+'Octobre '!C13+'Novembre '!C13+'Décembre '!C13+'Janvier '!C13+Février!C13+'Mars '!C13+'Avril '!C13+'Mai '!C13)</f>
        <v/>
      </c>
      <c r="I6" s="156" t="str">
        <f>IF(B6="","",Juin!D13+'Juillet '!D13+'Août '!D13+Septembre!D13+'Octobre '!D13+'Novembre '!D13+'Décembre '!D13+'Janvier '!D13+Février!D13+'Mars '!D13+'Avril '!D13+'Mai '!D13)</f>
        <v/>
      </c>
      <c r="J6" s="156" t="str">
        <f>IF(B6="","",Juin!E13+'Juillet '!E13+'Août '!E13+Septembre!E13+'Octobre '!E13+'Novembre '!E13+'Décembre '!E13+'Janvier '!E13+Février!E13+'Mars '!E13+'Avril '!E13+'Mai '!E13)</f>
        <v/>
      </c>
      <c r="K6" s="156" t="str">
        <f>IF(B6="","",COUNTIF(Juin!F13:AJ13,"ND")+COUNTIF('Juillet '!F13:AJ13,"ND")+(COUNTIF('Août '!F13:AJ13,"ND")+COUNTIF(Septembre!F13:AJ13,"ND")+(COUNTIF('Octobre '!F13:AJ13,"ND")+COUNTIF('Novembre '!F13:AJ13,"ND")+COUNTIF('Décembre '!F13:AJ13,"ND")+COUNTIF('Janvier '!F13:AJ13,"ND")+(COUNTIF(Février!F13:AJ13,"ND")+COUNTIF('Mars '!F13:AJ13,"ND")+(COUNTIF('Avril '!F13:AJ13,"ND")+COUNTIF('Mai '!F13:AJ13,"ND"))))))</f>
        <v/>
      </c>
      <c r="L6" s="156" t="str">
        <f>IF(B6="","",COUNTIF(Juin!F13:AJ13,"F")+COUNTIF('Juillet '!F13:AJ13,"F")+(COUNTIF('Août '!F13:AJ13,"F")+COUNTIF(Septembre!F13:AJ13,"F")+(COUNTIF('Octobre '!F13:AJ13,"F")+COUNTIF('Novembre '!F13:AJ13,"F")+COUNTIF('Décembre '!F13:AJ13,"F")+COUNTIF('Janvier '!F13:AJ13,"F")+(COUNTIF(Février!F13:AJ13,"F")+COUNTIF('Mars '!F13:AJ13,"F")+(COUNTIF('Avril '!F13:AJ13,"F")+COUNTIF('Mai '!F13:AJ13,"F"))))))</f>
        <v/>
      </c>
      <c r="M6" s="156" t="str">
        <f>IF(B6="","",COUNTIF(Juin!F13:AJ13,"DR")+COUNTIF('Juillet '!F13:AJ13,"DR")+(COUNTIF('Août '!F13:AJ13,"DR")+COUNTIF(Septembre!F13:AJ13,"DR")+(COUNTIF('Octobre '!F13:AJ13,"DR")+COUNTIF('Novembre '!F13:AJ13,"DR")+COUNTIF('Décembre '!F13:AJ13,"DR")+COUNTIF('Janvier '!F13:AJ13,"DR")+(COUNTIF(Février!F13:AJ13,"DR")+COUNTIF('Mars '!F13:AJ13,"DR")+(COUNTIF('Avril '!F13:AJ13,"DR")+COUNTIF('Mai '!F13:AJ13,"DR"))))))</f>
        <v/>
      </c>
      <c r="N6" s="157" t="str">
        <f>IF(B6="","",COUNTIF(Juin!F13:AJ13,"CPA")+COUNTIF('Juillet '!F13:AJ13,"CPA")+(COUNTIF('Août '!F13:AJ13,"CPA")+COUNTIF(Septembre!F13:AJ13,"CPA")+(COUNTIF('Octobre '!F13:AJ13,"CPA")+COUNTIF('Novembre '!F13:AJ13,"CPA")+COUNTIF('Décembre '!F13:AJ13,"CPA")+COUNTIF('Janvier '!F13:AJ13,"CPA")+(COUNTIF(Février!F13:AJ13,"CPA")+COUNTIF('Mars '!F13:AJ13,"CPA")+(COUNTIF('Avril '!F13:AJ13,"CPA")+COUNTIF('Mai '!F13:AJ13,"CPA"))))))</f>
        <v/>
      </c>
      <c r="O6" s="178" t="str">
        <f>IF(B6="","",COUNTIF(Juin!F13:AJ13,"AM")+COUNTIF('Juillet '!F13:AJ13,"AM")+(COUNTIF('Août '!F13:AJ13,"AM")+COUNTIF(Septembre!F13:AJ13,"AM")+(COUNTIF('Octobre '!F13:AJ13,"AM")+COUNTIF('Novembre '!F13:AJ13,"AM")+COUNTIF('Décembre '!F13:AJ13,"AM")+COUNTIF('Janvier '!F13:AJ13,"AM")+(COUNTIF(Février!F13:AJ13,"AM")+COUNTIF('Mars '!F13:AJ13,"AM")+(COUNTIF('Avril '!F13:AJ13,"AM")+COUNTIF('Mai '!F13:AJ13,"AM"))))))</f>
        <v/>
      </c>
      <c r="P6" s="156" t="str">
        <f>IF(B6="","",COUNTIF(Juin!F13:AJ13,"GA")+COUNTIF('Juillet '!F13:AJ13,"GA")+(COUNTIF('Août '!F13:AJ13,"GA")+COUNTIF(Septembre!F13:AJ13,"GA")+(COUNTIF('Octobre '!F13:AJ13,"GA")+COUNTIF('Novembre '!F13:AJ13,"GA")+COUNTIF('Décembre '!F13:AJ13,"GA")+COUNTIF('Janvier '!F13:AJ13,"GA")+(COUNTIF(Février!F13:AJ13,"GA")+COUNTIF('Mars '!F13:AJ13,"GA")+(COUNTIF('Avril '!F13:AJ13,"GA")+COUNTIF('Mai '!F13:AJ13,"GA"))))))</f>
        <v/>
      </c>
      <c r="Q6" s="156" t="str">
        <f>IF(B6="","",COUNTIF(Juin!F13:AJ13,"PM")+COUNTIF('Juillet '!F13:AJ13,"PM")+(COUNTIF('Août '!F13:AJ13,"PM")+COUNTIF(Septembre!F13:AJ13,"PM")+(COUNTIF('Octobre '!F13:AJ13,"PM")+COUNTIF('Novembre '!F13:AJ13,"PM")+COUNTIF('Décembre '!F13:AJ13,"PM")+COUNTIF('Janvier '!F13:AJ13,"PM")+(COUNTIF(Février!F13:AJ13,"PM")+COUNTIF('Mars '!F13:AJ13,"PM")+(COUNTIF('Avril '!F13:AJ13,"PM")+COUNTIF('Mai '!F13:AJ13,"PM"))))))</f>
        <v/>
      </c>
      <c r="R6" s="177" t="str">
        <f>IF(B6="","",COUNTIF(Juin!F13:AJ13,"GP")+COUNTIF('Juillet '!F13:AJ13,"GP")+(COUNTIF('Août '!F13:AJ13,"GP")+COUNTIF(Septembre!F13:AJ13,"GP")+(COUNTIF('Octobre '!F13:AJ13,"GP")+COUNTIF('Novembre '!F13:AJ13,"GP")+COUNTIF('Décembre '!F13:AJ13,"GP")+COUNTIF('Janvier '!F13:AJ13,"GP")+(COUNTIF(Février!F13:AJ13,"GP")+COUNTIF('Mars '!F13:AJ13,"GP")+(COUNTIF('Avril '!F13:AJ13,"GP")+COUNTIF('Mai '!F13:AJ13,"GP"))))))</f>
        <v/>
      </c>
      <c r="S6" s="156" t="str">
        <f>IF(B6="","",COUNTIF(Juin!F13:AJ13,"G")+COUNTIF('Juillet '!F13:AJ13,"G")+(COUNTIF('Août '!F13:AJ13,"G")+COUNTIF(Septembre!F13:AJ13,"G")+(COUNTIF('Octobre '!F13:AJ13,"G")+COUNTIF('Novembre '!F13:AJ13,"G")+COUNTIF('Décembre '!F13:AJ13,"G")+COUNTIF('Janvier '!F13:AJ13,"G")+(COUNTIF(Février!F13:AJ13,"G")+COUNTIF('Mars '!F13:AJ13,"G")+(COUNTIF('Avril '!F13:AJ13,"G")+COUNTIF('Mai '!F13:AJ13,"G"))))))</f>
        <v/>
      </c>
      <c r="T6" s="156" t="str">
        <f>IF(B6="","",COUNTIF(Juin!F13:AJ13,"J")+COUNTIF('Juillet '!F13:AJ13,"J")+(COUNTIF('Août '!F13:AJ13,"J")+COUNTIF(Septembre!F13:AJ13,"J")+(COUNTIF('Octobre '!F13:AJ13,"J")+COUNTIF('Novembre '!F13:AJ13,"J")+COUNTIF('Décembre '!F13:AJ13,"J")+COUNTIF('Janvier '!F13:AJ13,"J")+(COUNTIF(Février!F13:AJ13,"J")+COUNTIF('Mars '!F13:AJ13,"J")+(COUNTIF('Avril '!F13:AJ13,"J")+COUNTIF('Mai '!F13:AJ13,"J"))))))</f>
        <v/>
      </c>
      <c r="U6" s="156" t="str">
        <f>IF(B6="","",COUNTIF(Juin!F13:AJ13,"PJ")+COUNTIF('Juillet '!F13:AJ13,"PJ")+(COUNTIF('Août '!F13:AJ13,"PJ")+COUNTIF(Septembre!F13:AJ13,"PJ")+(COUNTIF('Octobre '!F13:AJ13,"PJ")+COUNTIF('Novembre '!F13:AJ13,"PJ")+COUNTIF('Décembre '!F13:AJ13,"PJ")+COUNTIF('Janvier '!F13:AJ13,"PJ")+(COUNTIF(Février!F13:AJ13,"PJ")+COUNTIF('Mars '!F13:AJ13,"PJ")+(COUNTIF('Avril '!F13:AJ13,"PJ")+COUNTIF('Mai '!F13:AJ13,"PJ"))))))</f>
        <v/>
      </c>
      <c r="V6" s="156" t="str">
        <f>IF(B6="","",COUNTIF(Juin!F13:AJ13,"PN")+COUNTIF('Juillet '!F13:AJ13,"PN")+(COUNTIF('Août '!F13:AJ13,"PN")+COUNTIF(Septembre!F13:AJ13,"PN")+(COUNTIF('Octobre '!F13:AJ13,"PN")+COUNTIF('Novembre '!F13:AJ13,"PN")+COUNTIF('Décembre '!F13:AJ13,"PN")+COUNTIF('Janvier '!F13:AJ13,"PN")+(COUNTIF(Février!F13:AJ13,"PN")+COUNTIF('Mars '!F13:AJ13,"PN")+(COUNTIF('Avril '!F13:AJ13,"PN")+COUNTIF('Mai '!F13:AJ13,"PN"))))))</f>
        <v/>
      </c>
      <c r="W6" s="157" t="str">
        <f>IF(B6="","",COUNTIF(Juin!F13:AJ13,"Q")+COUNTIF('Juillet '!F13:AJ13,"Q")+(COUNTIF('Août '!F13:AJ13,"Q")+COUNTIF(Septembre!F13:AJ13,"Q")+(COUNTIF('Octobre '!F13:AJ13,"Q")+COUNTIF('Novembre '!F13:AJ13,"Q")+COUNTIF('Décembre '!F13:AJ13,"Q")+COUNTIF('Janvier '!F13:AJ13,"Q")+(COUNTIF(Février!F13:AJ13,"Q")+COUNTIF('Mars '!F13:AJ13,"Q")+(COUNTIF('Avril '!F13:AJ13,"Q")+COUNTIF('Mai '!F13:AJ13,"Q"))))))</f>
        <v/>
      </c>
    </row>
    <row r="7" spans="1:24" x14ac:dyDescent="0.25">
      <c r="A7" s="3"/>
      <c r="B7" s="38" t="s">
        <v>85</v>
      </c>
      <c r="C7" s="3"/>
      <c r="D7" s="12" t="s">
        <v>7</v>
      </c>
      <c r="E7" s="15">
        <f>EDATE(E6,1)</f>
        <v>43282</v>
      </c>
      <c r="F7" s="16">
        <f>EOMONTH(E7,0)</f>
        <v>43312</v>
      </c>
      <c r="H7" s="206">
        <f>IF(B7="","",Juin!C14+'Juillet '!C14+'Août '!C14+Septembre!C14+'Octobre '!C14+'Novembre '!C14+'Décembre '!C14+'Janvier '!C14+Février!C14+'Mars '!C14+'Avril '!C14+'Mai '!C14)</f>
        <v>0</v>
      </c>
      <c r="I7" s="207">
        <f>IF(B7="","",Juin!D14+'Juillet '!D14+'Août '!D14+Septembre!D14+'Octobre '!D14+'Novembre '!D14+'Décembre '!D14+'Janvier '!D14+Février!D14+'Mars '!D14+'Avril '!D14+'Mai '!D14)</f>
        <v>0</v>
      </c>
      <c r="J7" s="207">
        <f>IF(B7="","",Juin!E14+'Juillet '!E14+'Août '!E14+Septembre!E14+'Octobre '!E14+'Novembre '!E14+'Décembre '!E14+'Janvier '!E14+Février!E14+'Mars '!E14+'Avril '!E14+'Mai '!E14)</f>
        <v>0</v>
      </c>
      <c r="K7" s="207">
        <f>IF(B7="","",COUNTIF(Juin!F14:AJ14,"ND")+COUNTIF('Juillet '!F14:AJ14,"ND")+(COUNTIF('Août '!F14:AJ14,"ND")+COUNTIF(Septembre!F14:AJ14,"ND")+(COUNTIF('Octobre '!F14:AJ14,"ND")+COUNTIF('Novembre '!F14:AJ14,"ND")+COUNTIF('Décembre '!F14:AJ14,"ND")+COUNTIF('Janvier '!F14:AJ14,"ND")+(COUNTIF(Février!F14:AJ14,"ND")+COUNTIF('Mars '!F14:AJ14,"ND")+(COUNTIF('Avril '!F14:AJ14,"ND")+COUNTIF('Mai '!F14:AJ14,"ND"))))))</f>
        <v>0</v>
      </c>
      <c r="L7" s="207">
        <f>IF(B7="","",COUNTIF(Juin!F14:AJ14,"F")+COUNTIF('Juillet '!F14:AJ14,"F")+(COUNTIF('Août '!F14:AJ14,"F")+COUNTIF(Septembre!F14:AJ14,"F")+(COUNTIF('Octobre '!F14:AJ14,"F")+COUNTIF('Novembre '!F14:AJ14,"F")+COUNTIF('Décembre '!F14:AJ14,"F")+COUNTIF('Janvier '!F14:AJ14,"F")+(COUNTIF(Février!F14:AJ14,"F")+COUNTIF('Mars '!F14:AJ14,"F")+(COUNTIF('Avril '!F14:AJ14,"F")+COUNTIF('Mai '!F14:AJ14,"F"))))))</f>
        <v>0</v>
      </c>
      <c r="M7" s="207">
        <f>IF(B7="","",COUNTIF(Juin!F14:AJ14,"DR")+COUNTIF('Juillet '!F14:AJ14,"DR")+(COUNTIF('Août '!F14:AJ14,"DR")+COUNTIF(Septembre!F14:AJ14,"DR")+(COUNTIF('Octobre '!F14:AJ14,"DR")+COUNTIF('Novembre '!F14:AJ14,"DR")+COUNTIF('Décembre '!F14:AJ14,"DR")+COUNTIF('Janvier '!F14:AJ14,"DR")+(COUNTIF(Février!F14:AJ14,"DR")+COUNTIF('Mars '!F14:AJ14,"DR")+(COUNTIF('Avril '!F14:AJ14,"DR")+COUNTIF('Mai '!F14:AJ14,"DR"))))))</f>
        <v>0</v>
      </c>
      <c r="N7" s="208">
        <f>IF(B7="","",COUNTIF(Juin!F14:AJ14,"CPA")+COUNTIF('Juillet '!F14:AJ14,"CPA")+(COUNTIF('Août '!F14:AJ14,"CPA")+COUNTIF(Septembre!F14:AJ14,"CPA")+(COUNTIF('Octobre '!F14:AJ14,"CPA")+COUNTIF('Novembre '!F14:AJ14,"CPA")+COUNTIF('Décembre '!F14:AJ14,"CPA")+COUNTIF('Janvier '!F14:AJ14,"CPA")+(COUNTIF(Février!F14:AJ14,"CPA")+COUNTIF('Mars '!F14:AJ14,"CPA")+(COUNTIF('Avril '!F14:AJ14,"CPA")+COUNTIF('Mai '!F14:AJ14,"CPA"))))))</f>
        <v>0</v>
      </c>
      <c r="O7" s="209">
        <f>IF(B7="","",COUNTIF(Juin!F14:AJ14,"AM")+COUNTIF('Juillet '!F14:AJ14,"AM")+(COUNTIF('Août '!F14:AJ14,"AM")+COUNTIF(Septembre!F14:AJ14,"AM")+(COUNTIF('Octobre '!F14:AJ14,"AM")+COUNTIF('Novembre '!F14:AJ14,"AM")+COUNTIF('Décembre '!F14:AJ14,"AM")+COUNTIF('Janvier '!F14:AJ14,"AM")+(COUNTIF(Février!F14:AJ14,"AM")+COUNTIF('Mars '!F14:AJ14,"AM")+(COUNTIF('Avril '!F14:AJ14,"AM")+COUNTIF('Mai '!F14:AJ14,"AM"))))))</f>
        <v>30</v>
      </c>
      <c r="P7" s="207">
        <f>IF(B7="","",COUNTIF(Juin!F14:AJ14,"GA")+COUNTIF('Juillet '!F14:AJ14,"GA")+(COUNTIF('Août '!F14:AJ14,"GA")+COUNTIF(Septembre!F14:AJ14,"GA")+(COUNTIF('Octobre '!F14:AJ14,"GA")+COUNTIF('Novembre '!F14:AJ14,"GA")+COUNTIF('Décembre '!F14:AJ14,"GA")+COUNTIF('Janvier '!F14:AJ14,"GA")+(COUNTIF(Février!F14:AJ14,"GA")+COUNTIF('Mars '!F14:AJ14,"GA")+(COUNTIF('Avril '!F14:AJ14,"GA")+COUNTIF('Mai '!F14:AJ14,"GA"))))))</f>
        <v>33</v>
      </c>
      <c r="Q7" s="207">
        <f>IF(B7="","",COUNTIF(Juin!F14:AJ14,"PM")+COUNTIF('Juillet '!F14:AJ14,"PM")+(COUNTIF('Août '!F14:AJ14,"PM")+COUNTIF(Septembre!F14:AJ14,"PM")+(COUNTIF('Octobre '!F14:AJ14,"PM")+COUNTIF('Novembre '!F14:AJ14,"PM")+COUNTIF('Décembre '!F14:AJ14,"PM")+COUNTIF('Janvier '!F14:AJ14,"PM")+(COUNTIF(Février!F14:AJ14,"PM")+COUNTIF('Mars '!F14:AJ14,"PM")+(COUNTIF('Avril '!F14:AJ14,"PM")+COUNTIF('Mai '!F14:AJ14,"PM"))))))</f>
        <v>34</v>
      </c>
      <c r="R7" s="210">
        <f>IF(B7="","",COUNTIF(Juin!F14:AJ14,"GP")+COUNTIF('Juillet '!F14:AJ14,"GP")+(COUNTIF('Août '!F14:AJ14,"GP")+COUNTIF(Septembre!F14:AJ14,"GP")+(COUNTIF('Octobre '!F14:AJ14,"GP")+COUNTIF('Novembre '!F14:AJ14,"GP")+COUNTIF('Décembre '!F14:AJ14,"GP")+COUNTIF('Janvier '!F14:AJ14,"GP")+(COUNTIF(Février!F14:AJ14,"GP")+COUNTIF('Mars '!F14:AJ14,"GP")+(COUNTIF('Avril '!F14:AJ14,"GP")+COUNTIF('Mai '!F14:AJ14,"GP"))))))</f>
        <v>18</v>
      </c>
      <c r="S7" s="207">
        <f>IF(B7="","",COUNTIF(Juin!F14:AJ14,"G")+COUNTIF('Juillet '!F14:AJ14,"G")+(COUNTIF('Août '!F14:AJ14,"G")+COUNTIF(Septembre!F14:AJ14,"G")+(COUNTIF('Octobre '!F14:AJ14,"G")+COUNTIF('Novembre '!F14:AJ14,"G")+COUNTIF('Décembre '!F14:AJ14,"G")+COUNTIF('Janvier '!F14:AJ14,"G")+(COUNTIF(Février!F14:AJ14,"G")+COUNTIF('Mars '!F14:AJ14,"G")+(COUNTIF('Avril '!F14:AJ14,"G")+COUNTIF('Mai '!F14:AJ14,"G"))))))</f>
        <v>0</v>
      </c>
      <c r="T7" s="207">
        <f>IF(B7="","",COUNTIF(Juin!F14:AJ14,"J")+COUNTIF('Juillet '!F14:AJ14,"J")+(COUNTIF('Août '!F14:AJ14,"J")+COUNTIF(Septembre!F14:AJ14,"J")+(COUNTIF('Octobre '!F14:AJ14,"J")+COUNTIF('Novembre '!F14:AJ14,"J")+COUNTIF('Décembre '!F14:AJ14,"J")+COUNTIF('Janvier '!F14:AJ14,"J")+(COUNTIF(Février!F14:AJ14,"J")+COUNTIF('Mars '!F14:AJ14,"J")+(COUNTIF('Avril '!F14:AJ14,"J")+COUNTIF('Mai '!F14:AJ14,"J"))))))</f>
        <v>0</v>
      </c>
      <c r="U7" s="207">
        <f>IF(B7="","",COUNTIF(Juin!F14:AJ14,"PJ")+COUNTIF('Juillet '!F14:AJ14,"PJ")+(COUNTIF('Août '!F14:AJ14,"PJ")+COUNTIF(Septembre!F14:AJ14,"PJ")+(COUNTIF('Octobre '!F14:AJ14,"PJ")+COUNTIF('Novembre '!F14:AJ14,"PJ")+COUNTIF('Décembre '!F14:AJ14,"PJ")+COUNTIF('Janvier '!F14:AJ14,"PJ")+(COUNTIF(Février!F14:AJ14,"PJ")+COUNTIF('Mars '!F14:AJ14,"PJ")+(COUNTIF('Avril '!F14:AJ14,"PJ")+COUNTIF('Mai '!F14:AJ14,"PJ"))))))</f>
        <v>26</v>
      </c>
      <c r="V7" s="207">
        <f>IF(B7="","",COUNTIF(Juin!F14:AJ14,"PN")+COUNTIF('Juillet '!F14:AJ14,"PN")+(COUNTIF('Août '!F14:AJ14,"PN")+COUNTIF(Septembre!F14:AJ14,"PN")+(COUNTIF('Octobre '!F14:AJ14,"PN")+COUNTIF('Novembre '!F14:AJ14,"PN")+COUNTIF('Décembre '!F14:AJ14,"PN")+COUNTIF('Janvier '!F14:AJ14,"PN")+(COUNTIF(Février!F14:AJ14,"PN")+COUNTIF('Mars '!F14:AJ14,"PN")+(COUNTIF('Avril '!F14:AJ14,"PN")+COUNTIF('Mai '!F14:AJ14,"PN"))))))</f>
        <v>26</v>
      </c>
      <c r="W7" s="208">
        <f>IF(B7="","",COUNTIF(Juin!F14:AJ14,"Q")+COUNTIF('Juillet '!F14:AJ14,"Q")+(COUNTIF('Août '!F14:AJ14,"Q")+COUNTIF(Septembre!F14:AJ14,"Q")+(COUNTIF('Octobre '!F14:AJ14,"Q")+COUNTIF('Novembre '!F14:AJ14,"Q")+COUNTIF('Décembre '!F14:AJ14,"Q")+COUNTIF('Janvier '!F14:AJ14,"Q")+(COUNTIF(Février!F14:AJ14,"Q")+COUNTIF('Mars '!F14:AJ14,"Q")+(COUNTIF('Avril '!F14:AJ14,"Q")+COUNTIF('Mai '!F14:AJ14,"Q"))))))</f>
        <v>0</v>
      </c>
    </row>
    <row r="8" spans="1:24" x14ac:dyDescent="0.25">
      <c r="A8" s="3"/>
      <c r="B8" s="38" t="s">
        <v>86</v>
      </c>
      <c r="C8" s="33"/>
      <c r="D8" s="43" t="s">
        <v>8</v>
      </c>
      <c r="E8" s="44">
        <f t="shared" ref="E8:E17" si="0">EDATE(E7,1)</f>
        <v>43313</v>
      </c>
      <c r="F8" s="45">
        <f t="shared" ref="F8:F17" si="1">EOMONTH(E8,0)</f>
        <v>43343</v>
      </c>
      <c r="G8" s="31"/>
      <c r="H8" s="155">
        <f>IF(B8="","",Juin!C15+'Juillet '!C15+'Août '!C15+Septembre!C15+'Octobre '!C15+'Novembre '!C15+'Décembre '!C15+'Janvier '!C15+Février!C15+'Mars '!C15+'Avril '!C15+'Mai '!C15)</f>
        <v>0</v>
      </c>
      <c r="I8" s="156">
        <f>IF(B8="","",Juin!D15+'Juillet '!D15+'Août '!D15+Septembre!D15+'Octobre '!D15+'Novembre '!D15+'Décembre '!D15+'Janvier '!D15+Février!D15+'Mars '!D15+'Avril '!D15+'Mai '!D15)</f>
        <v>0</v>
      </c>
      <c r="J8" s="156">
        <f>IF(B8="","",Juin!E15+'Juillet '!E15+'Août '!E15+Septembre!E15+'Octobre '!E15+'Novembre '!E15+'Décembre '!E15+'Janvier '!E15+Février!E15+'Mars '!E15+'Avril '!E15+'Mai '!E15)</f>
        <v>0</v>
      </c>
      <c r="K8" s="156">
        <f>IF(B8="","",COUNTIF(Juin!F15:AJ15,"ND")+COUNTIF('Juillet '!F15:AJ15,"ND")+(COUNTIF('Août '!F15:AJ15,"ND")+COUNTIF(Septembre!F15:AJ15,"ND")+(COUNTIF('Octobre '!F15:AJ15,"ND")+COUNTIF('Novembre '!F15:AJ15,"ND")+COUNTIF('Décembre '!F15:AJ15,"ND")+COUNTIF('Janvier '!F15:AJ15,"ND")+(COUNTIF(Février!F15:AJ15,"ND")+COUNTIF('Mars '!F15:AJ15,"ND")+(COUNTIF('Avril '!F15:AJ15,"ND")+COUNTIF('Mai '!F15:AJ15,"ND"))))))</f>
        <v>0</v>
      </c>
      <c r="L8" s="156">
        <f>IF(B8="","",COUNTIF(Juin!F15:AJ15,"F")+COUNTIF('Juillet '!F15:AJ15,"F")+(COUNTIF('Août '!F15:AJ15,"F")+COUNTIF(Septembre!F15:AJ15,"F")+(COUNTIF('Octobre '!F15:AJ15,"F")+COUNTIF('Novembre '!F15:AJ15,"F")+COUNTIF('Décembre '!F15:AJ15,"F")+COUNTIF('Janvier '!F15:AJ15,"F")+(COUNTIF(Février!F15:AJ15,"F")+COUNTIF('Mars '!F15:AJ15,"F")+(COUNTIF('Avril '!F15:AJ15,"F")+COUNTIF('Mai '!F15:AJ15,"F"))))))</f>
        <v>0</v>
      </c>
      <c r="M8" s="156">
        <f>IF(B8="","",COUNTIF(Juin!F15:AJ15,"DR")+COUNTIF('Juillet '!F15:AJ15,"DR")+(COUNTIF('Août '!F15:AJ15,"DR")+COUNTIF(Septembre!F15:AJ15,"DR")+(COUNTIF('Octobre '!F15:AJ15,"DR")+COUNTIF('Novembre '!F15:AJ15,"DR")+COUNTIF('Décembre '!F15:AJ15,"DR")+COUNTIF('Janvier '!F15:AJ15,"DR")+(COUNTIF(Février!F15:AJ15,"DR")+COUNTIF('Mars '!F15:AJ15,"DR")+(COUNTIF('Avril '!F15:AJ15,"DR")+COUNTIF('Mai '!F15:AJ15,"DR"))))))</f>
        <v>0</v>
      </c>
      <c r="N8" s="157">
        <f>IF(B8="","",COUNTIF(Juin!F15:AJ15,"CPA")+COUNTIF('Juillet '!F15:AJ15,"CPA")+(COUNTIF('Août '!F15:AJ15,"CPA")+COUNTIF(Septembre!F15:AJ15,"CPA")+(COUNTIF('Octobre '!F15:AJ15,"CPA")+COUNTIF('Novembre '!F15:AJ15,"CPA")+COUNTIF('Décembre '!F15:AJ15,"CPA")+COUNTIF('Janvier '!F15:AJ15,"CPA")+(COUNTIF(Février!F15:AJ15,"CPA")+COUNTIF('Mars '!F15:AJ15,"CPA")+(COUNTIF('Avril '!F15:AJ15,"CPA")+COUNTIF('Mai '!F15:AJ15,"CPA"))))))</f>
        <v>0</v>
      </c>
      <c r="O8" s="178">
        <f>IF(B8="","",COUNTIF(Juin!F15:AJ15,"AM")+COUNTIF('Juillet '!F15:AJ15,"AM")+(COUNTIF('Août '!F15:AJ15,"AM")+COUNTIF(Septembre!F15:AJ15,"AM")+(COUNTIF('Octobre '!F15:AJ15,"AM")+COUNTIF('Novembre '!F15:AJ15,"AM")+COUNTIF('Décembre '!F15:AJ15,"AM")+COUNTIF('Janvier '!F15:AJ15,"AM")+(COUNTIF(Février!F15:AJ15,"AM")+COUNTIF('Mars '!F15:AJ15,"AM")+(COUNTIF('Avril '!F15:AJ15,"AM")+COUNTIF('Mai '!F15:AJ15,"AM"))))))</f>
        <v>31</v>
      </c>
      <c r="P8" s="156">
        <f>IF(B8="","",COUNTIF(Juin!F15:AJ15,"GA")+COUNTIF('Juillet '!F15:AJ15,"GA")+(COUNTIF('Août '!F15:AJ15,"GA")+COUNTIF(Septembre!F15:AJ15,"GA")+(COUNTIF('Octobre '!F15:AJ15,"GA")+COUNTIF('Novembre '!F15:AJ15,"GA")+COUNTIF('Décembre '!F15:AJ15,"GA")+COUNTIF('Janvier '!F15:AJ15,"GA")+(COUNTIF(Février!F15:AJ15,"GA")+COUNTIF('Mars '!F15:AJ15,"GA")+(COUNTIF('Avril '!F15:AJ15,"GA")+COUNTIF('Mai '!F15:AJ15,"GA"))))))</f>
        <v>35</v>
      </c>
      <c r="Q8" s="156">
        <f>IF(B8="","",COUNTIF(Juin!F15:AJ15,"PM")+COUNTIF('Juillet '!F15:AJ15,"PM")+(COUNTIF('Août '!F15:AJ15,"PM")+COUNTIF(Septembre!F15:AJ15,"PM")+(COUNTIF('Octobre '!F15:AJ15,"PM")+COUNTIF('Novembre '!F15:AJ15,"PM")+COUNTIF('Décembre '!F15:AJ15,"PM")+COUNTIF('Janvier '!F15:AJ15,"PM")+(COUNTIF(Février!F15:AJ15,"PM")+COUNTIF('Mars '!F15:AJ15,"PM")+(COUNTIF('Avril '!F15:AJ15,"PM")+COUNTIF('Mai '!F15:AJ15,"PM"))))))</f>
        <v>34</v>
      </c>
      <c r="R8" s="177">
        <f>IF(B8="","",COUNTIF(Juin!F15:AJ15,"GP")+COUNTIF('Juillet '!F15:AJ15,"GP")+(COUNTIF('Août '!F15:AJ15,"GP")+COUNTIF(Septembre!F15:AJ15,"GP")+(COUNTIF('Octobre '!F15:AJ15,"GP")+COUNTIF('Novembre '!F15:AJ15,"GP")+COUNTIF('Décembre '!F15:AJ15,"GP")+COUNTIF('Janvier '!F15:AJ15,"GP")+(COUNTIF(Février!F15:AJ15,"GP")+COUNTIF('Mars '!F15:AJ15,"GP")+(COUNTIF('Avril '!F15:AJ15,"GP")+COUNTIF('Mai '!F15:AJ15,"GP"))))))</f>
        <v>18</v>
      </c>
      <c r="S8" s="156">
        <f>IF(B8="","",COUNTIF(Juin!F15:AJ15,"G")+COUNTIF('Juillet '!F15:AJ15,"G")+(COUNTIF('Août '!F15:AJ15,"G")+COUNTIF(Septembre!F15:AJ15,"G")+(COUNTIF('Octobre '!F15:AJ15,"G")+COUNTIF('Novembre '!F15:AJ15,"G")+COUNTIF('Décembre '!F15:AJ15,"G")+COUNTIF('Janvier '!F15:AJ15,"G")+(COUNTIF(Février!F15:AJ15,"G")+COUNTIF('Mars '!F15:AJ15,"G")+(COUNTIF('Avril '!F15:AJ15,"G")+COUNTIF('Mai '!F15:AJ15,"G"))))))</f>
        <v>0</v>
      </c>
      <c r="T8" s="156">
        <f>IF(B8="","",COUNTIF(Juin!F15:AJ15,"J")+COUNTIF('Juillet '!F15:AJ15,"J")+(COUNTIF('Août '!F15:AJ15,"J")+COUNTIF(Septembre!F15:AJ15,"J")+(COUNTIF('Octobre '!F15:AJ15,"J")+COUNTIF('Novembre '!F15:AJ15,"J")+COUNTIF('Décembre '!F15:AJ15,"J")+COUNTIF('Janvier '!F15:AJ15,"J")+(COUNTIF(Février!F15:AJ15,"J")+COUNTIF('Mars '!F15:AJ15,"J")+(COUNTIF('Avril '!F15:AJ15,"J")+COUNTIF('Mai '!F15:AJ15,"J"))))))</f>
        <v>0</v>
      </c>
      <c r="U8" s="156">
        <f>IF(B8="","",COUNTIF(Juin!F15:AJ15,"PJ")+COUNTIF('Juillet '!F15:AJ15,"PJ")+(COUNTIF('Août '!F15:AJ15,"PJ")+COUNTIF(Septembre!F15:AJ15,"PJ")+(COUNTIF('Octobre '!F15:AJ15,"PJ")+COUNTIF('Novembre '!F15:AJ15,"PJ")+COUNTIF('Décembre '!F15:AJ15,"PJ")+COUNTIF('Janvier '!F15:AJ15,"PJ")+(COUNTIF(Février!F15:AJ15,"PJ")+COUNTIF('Mars '!F15:AJ15,"PJ")+(COUNTIF('Avril '!F15:AJ15,"PJ")+COUNTIF('Mai '!F15:AJ15,"PJ"))))))</f>
        <v>26</v>
      </c>
      <c r="V8" s="156">
        <f>IF(B8="","",COUNTIF(Juin!F15:AJ15,"PN")+COUNTIF('Juillet '!F15:AJ15,"PN")+(COUNTIF('Août '!F15:AJ15,"PN")+COUNTIF(Septembre!F15:AJ15,"PN")+(COUNTIF('Octobre '!F15:AJ15,"PN")+COUNTIF('Novembre '!F15:AJ15,"PN")+COUNTIF('Décembre '!F15:AJ15,"PN")+COUNTIF('Janvier '!F15:AJ15,"PN")+(COUNTIF(Février!F15:AJ15,"PN")+COUNTIF('Mars '!F15:AJ15,"PN")+(COUNTIF('Avril '!F15:AJ15,"PN")+COUNTIF('Mai '!F15:AJ15,"PN"))))))</f>
        <v>26</v>
      </c>
      <c r="W8" s="157">
        <f>IF(B8="","",COUNTIF(Juin!F15:AJ15,"Q")+COUNTIF('Juillet '!F15:AJ15,"Q")+(COUNTIF('Août '!F15:AJ15,"Q")+COUNTIF(Septembre!F15:AJ15,"Q")+(COUNTIF('Octobre '!F15:AJ15,"Q")+COUNTIF('Novembre '!F15:AJ15,"Q")+COUNTIF('Décembre '!F15:AJ15,"Q")+COUNTIF('Janvier '!F15:AJ15,"Q")+(COUNTIF(Février!F15:AJ15,"Q")+COUNTIF('Mars '!F15:AJ15,"Q")+(COUNTIF('Avril '!F15:AJ15,"Q")+COUNTIF('Mai '!F15:AJ15,"Q"))))))</f>
        <v>0</v>
      </c>
    </row>
    <row r="9" spans="1:24" x14ac:dyDescent="0.25">
      <c r="A9" s="3"/>
      <c r="B9" s="38" t="s">
        <v>87</v>
      </c>
      <c r="C9" s="3"/>
      <c r="D9" s="12" t="s">
        <v>9</v>
      </c>
      <c r="E9" s="15">
        <f t="shared" si="0"/>
        <v>43344</v>
      </c>
      <c r="F9" s="16">
        <f t="shared" si="1"/>
        <v>43373</v>
      </c>
      <c r="H9" s="206">
        <f>IF(B9="","",Juin!C16+'Juillet '!C16+'Août '!C16+Septembre!C16+'Octobre '!C16+'Novembre '!C16+'Décembre '!C16+'Janvier '!C16+Février!C16+'Mars '!C16+'Avril '!C16+'Mai '!C16)</f>
        <v>0</v>
      </c>
      <c r="I9" s="207">
        <f>IF(B9="","",Juin!D16+'Juillet '!D16+'Août '!D16+Septembre!D16+'Octobre '!D16+'Novembre '!D16+'Décembre '!D16+'Janvier '!D16+Février!D16+'Mars '!D16+'Avril '!D16+'Mai '!D16)</f>
        <v>0</v>
      </c>
      <c r="J9" s="207">
        <f>IF(B9="","",Juin!E16+'Juillet '!E16+'Août '!E16+Septembre!E16+'Octobre '!E16+'Novembre '!E16+'Décembre '!E16+'Janvier '!E16+Février!E16+'Mars '!E16+'Avril '!E16+'Mai '!E16)</f>
        <v>0</v>
      </c>
      <c r="K9" s="207">
        <f>IF(B9="","",COUNTIF(Juin!F16:AJ16,"ND")+COUNTIF('Juillet '!F16:AJ16,"ND")+(COUNTIF('Août '!F16:AJ16,"ND")+COUNTIF(Septembre!F16:AJ16,"ND")+(COUNTIF('Octobre '!F16:AJ16,"ND")+COUNTIF('Novembre '!F16:AJ16,"ND")+COUNTIF('Décembre '!F16:AJ16,"ND")+COUNTIF('Janvier '!F16:AJ16,"ND")+(COUNTIF(Février!F16:AJ16,"ND")+COUNTIF('Mars '!F16:AJ16,"ND")+(COUNTIF('Avril '!F16:AJ16,"ND")+COUNTIF('Mai '!F16:AJ16,"ND"))))))</f>
        <v>0</v>
      </c>
      <c r="L9" s="207">
        <f>IF(B9="","",COUNTIF(Juin!F16:AJ16,"F")+COUNTIF('Juillet '!F16:AJ16,"F")+(COUNTIF('Août '!F16:AJ16,"F")+COUNTIF(Septembre!F16:AJ16,"F")+(COUNTIF('Octobre '!F16:AJ16,"F")+COUNTIF('Novembre '!F16:AJ16,"F")+COUNTIF('Décembre '!F16:AJ16,"F")+COUNTIF('Janvier '!F16:AJ16,"F")+(COUNTIF(Février!F16:AJ16,"F")+COUNTIF('Mars '!F16:AJ16,"F")+(COUNTIF('Avril '!F16:AJ16,"F")+COUNTIF('Mai '!F16:AJ16,"F"))))))</f>
        <v>0</v>
      </c>
      <c r="M9" s="207">
        <f>IF(B9="","",COUNTIF(Juin!F16:AJ16,"DR")+COUNTIF('Juillet '!F16:AJ16,"DR")+(COUNTIF('Août '!F16:AJ16,"DR")+COUNTIF(Septembre!F16:AJ16,"DR")+(COUNTIF('Octobre '!F16:AJ16,"DR")+COUNTIF('Novembre '!F16:AJ16,"DR")+COUNTIF('Décembre '!F16:AJ16,"DR")+COUNTIF('Janvier '!F16:AJ16,"DR")+(COUNTIF(Février!F16:AJ16,"DR")+COUNTIF('Mars '!F16:AJ16,"DR")+(COUNTIF('Avril '!F16:AJ16,"DR")+COUNTIF('Mai '!F16:AJ16,"DR"))))))</f>
        <v>0</v>
      </c>
      <c r="N9" s="208">
        <f>IF(B9="","",COUNTIF(Juin!F16:AJ16,"CPA")+COUNTIF('Juillet '!F16:AJ16,"CPA")+(COUNTIF('Août '!F16:AJ16,"CPA")+COUNTIF(Septembre!F16:AJ16,"CPA")+(COUNTIF('Octobre '!F16:AJ16,"CPA")+COUNTIF('Novembre '!F16:AJ16,"CPA")+COUNTIF('Décembre '!F16:AJ16,"CPA")+COUNTIF('Janvier '!F16:AJ16,"CPA")+(COUNTIF(Février!F16:AJ16,"CPA")+COUNTIF('Mars '!F16:AJ16,"CPA")+(COUNTIF('Avril '!F16:AJ16,"CPA")+COUNTIF('Mai '!F16:AJ16,"CPA"))))))</f>
        <v>0</v>
      </c>
      <c r="O9" s="209">
        <f>IF(B9="","",COUNTIF(Juin!F16:AJ16,"AM")+COUNTIF('Juillet '!F16:AJ16,"AM")+(COUNTIF('Août '!F16:AJ16,"AM")+COUNTIF(Septembre!F16:AJ16,"AM")+(COUNTIF('Octobre '!F16:AJ16,"AM")+COUNTIF('Novembre '!F16:AJ16,"AM")+COUNTIF('Décembre '!F16:AJ16,"AM")+COUNTIF('Janvier '!F16:AJ16,"AM")+(COUNTIF(Février!F16:AJ16,"AM")+COUNTIF('Mars '!F16:AJ16,"AM")+(COUNTIF('Avril '!F16:AJ16,"AM")+COUNTIF('Mai '!F16:AJ16,"AM"))))))</f>
        <v>32</v>
      </c>
      <c r="P9" s="207">
        <f>IF(B9="","",COUNTIF(Juin!F16:AJ16,"GA")+COUNTIF('Juillet '!F16:AJ16,"GA")+(COUNTIF('Août '!F16:AJ16,"GA")+COUNTIF(Septembre!F16:AJ16,"GA")+(COUNTIF('Octobre '!F16:AJ16,"GA")+COUNTIF('Novembre '!F16:AJ16,"GA")+COUNTIF('Décembre '!F16:AJ16,"GA")+COUNTIF('Janvier '!F16:AJ16,"GA")+(COUNTIF(Février!F16:AJ16,"GA")+COUNTIF('Mars '!F16:AJ16,"GA")+(COUNTIF('Avril '!F16:AJ16,"GA")+COUNTIF('Mai '!F16:AJ16,"GA"))))))</f>
        <v>30</v>
      </c>
      <c r="Q9" s="207">
        <f>IF(B9="","",COUNTIF(Juin!F16:AJ16,"PM")+COUNTIF('Juillet '!F16:AJ16,"PM")+(COUNTIF('Août '!F16:AJ16,"PM")+COUNTIF(Septembre!F16:AJ16,"PM")+(COUNTIF('Octobre '!F16:AJ16,"PM")+COUNTIF('Novembre '!F16:AJ16,"PM")+COUNTIF('Décembre '!F16:AJ16,"PM")+COUNTIF('Janvier '!F16:AJ16,"PM")+(COUNTIF(Février!F16:AJ16,"PM")+COUNTIF('Mars '!F16:AJ16,"PM")+(COUNTIF('Avril '!F16:AJ16,"PM")+COUNTIF('Mai '!F16:AJ16,"PM"))))))</f>
        <v>35</v>
      </c>
      <c r="R9" s="210">
        <f>IF(B9="","",COUNTIF(Juin!F16:AJ16,"GP")+COUNTIF('Juillet '!F16:AJ16,"GP")+(COUNTIF('Août '!F16:AJ16,"GP")+COUNTIF(Septembre!F16:AJ16,"GP")+(COUNTIF('Octobre '!F16:AJ16,"GP")+COUNTIF('Novembre '!F16:AJ16,"GP")+COUNTIF('Décembre '!F16:AJ16,"GP")+COUNTIF('Janvier '!F16:AJ16,"GP")+(COUNTIF(Février!F16:AJ16,"GP")+COUNTIF('Mars '!F16:AJ16,"GP")+(COUNTIF('Avril '!F16:AJ16,"GP")+COUNTIF('Mai '!F16:AJ16,"GP"))))))</f>
        <v>21</v>
      </c>
      <c r="S9" s="207">
        <f>IF(B9="","",COUNTIF(Juin!F16:AJ16,"G")+COUNTIF('Juillet '!F16:AJ16,"G")+(COUNTIF('Août '!F16:AJ16,"G")+COUNTIF(Septembre!F16:AJ16,"G")+(COUNTIF('Octobre '!F16:AJ16,"G")+COUNTIF('Novembre '!F16:AJ16,"G")+COUNTIF('Décembre '!F16:AJ16,"G")+COUNTIF('Janvier '!F16:AJ16,"G")+(COUNTIF(Février!F16:AJ16,"G")+COUNTIF('Mars '!F16:AJ16,"G")+(COUNTIF('Avril '!F16:AJ16,"G")+COUNTIF('Mai '!F16:AJ16,"G"))))))</f>
        <v>0</v>
      </c>
      <c r="T9" s="207">
        <f>IF(B9="","",COUNTIF(Juin!F16:AJ16,"J")+COUNTIF('Juillet '!F16:AJ16,"J")+(COUNTIF('Août '!F16:AJ16,"J")+COUNTIF(Septembre!F16:AJ16,"J")+(COUNTIF('Octobre '!F16:AJ16,"J")+COUNTIF('Novembre '!F16:AJ16,"J")+COUNTIF('Décembre '!F16:AJ16,"J")+COUNTIF('Janvier '!F16:AJ16,"J")+(COUNTIF(Février!F16:AJ16,"J")+COUNTIF('Mars '!F16:AJ16,"J")+(COUNTIF('Avril '!F16:AJ16,"J")+COUNTIF('Mai '!F16:AJ16,"J"))))))</f>
        <v>0</v>
      </c>
      <c r="U9" s="207">
        <f>IF(B9="","",COUNTIF(Juin!F16:AJ16,"PJ")+COUNTIF('Juillet '!F16:AJ16,"PJ")+(COUNTIF('Août '!F16:AJ16,"PJ")+COUNTIF(Septembre!F16:AJ16,"PJ")+(COUNTIF('Octobre '!F16:AJ16,"PJ")+COUNTIF('Novembre '!F16:AJ16,"PJ")+COUNTIF('Décembre '!F16:AJ16,"PJ")+COUNTIF('Janvier '!F16:AJ16,"PJ")+(COUNTIF(Février!F16:AJ16,"PJ")+COUNTIF('Mars '!F16:AJ16,"PJ")+(COUNTIF('Avril '!F16:AJ16,"PJ")+COUNTIF('Mai '!F16:AJ16,"PJ"))))))</f>
        <v>28</v>
      </c>
      <c r="V9" s="207">
        <f>IF(B9="","",COUNTIF(Juin!F16:AJ16,"PN")+COUNTIF('Juillet '!F16:AJ16,"PN")+(COUNTIF('Août '!F16:AJ16,"PN")+COUNTIF(Septembre!F16:AJ16,"PN")+(COUNTIF('Octobre '!F16:AJ16,"PN")+COUNTIF('Novembre '!F16:AJ16,"PN")+COUNTIF('Décembre '!F16:AJ16,"PN")+COUNTIF('Janvier '!F16:AJ16,"PN")+(COUNTIF(Février!F16:AJ16,"PN")+COUNTIF('Mars '!F16:AJ16,"PN")+(COUNTIF('Avril '!F16:AJ16,"PN")+COUNTIF('Mai '!F16:AJ16,"PN"))))))</f>
        <v>24</v>
      </c>
      <c r="W9" s="208">
        <f>IF(B9="","",COUNTIF(Juin!F16:AJ16,"Q")+COUNTIF('Juillet '!F16:AJ16,"Q")+(COUNTIF('Août '!F16:AJ16,"Q")+COUNTIF(Septembre!F16:AJ16,"Q")+(COUNTIF('Octobre '!F16:AJ16,"Q")+COUNTIF('Novembre '!F16:AJ16,"Q")+COUNTIF('Décembre '!F16:AJ16,"Q")+COUNTIF('Janvier '!F16:AJ16,"Q")+(COUNTIF(Février!F16:AJ16,"Q")+COUNTIF('Mars '!F16:AJ16,"Q")+(COUNTIF('Avril '!F16:AJ16,"Q")+COUNTIF('Mai '!F16:AJ16,"Q"))))))</f>
        <v>0</v>
      </c>
    </row>
    <row r="10" spans="1:24" x14ac:dyDescent="0.25">
      <c r="A10" s="3"/>
      <c r="B10" s="38" t="s">
        <v>88</v>
      </c>
      <c r="C10" s="33"/>
      <c r="D10" s="43" t="s">
        <v>10</v>
      </c>
      <c r="E10" s="44">
        <f t="shared" si="0"/>
        <v>43374</v>
      </c>
      <c r="F10" s="45">
        <f t="shared" si="1"/>
        <v>43404</v>
      </c>
      <c r="G10" s="31"/>
      <c r="H10" s="155">
        <f>IF(B10="","",Juin!C17+'Juillet '!C17+'Août '!C17+Septembre!C17+'Octobre '!C17+'Novembre '!C17+'Décembre '!C17+'Janvier '!C17+Février!C17+'Mars '!C17+'Avril '!C17+'Mai '!C17)</f>
        <v>0</v>
      </c>
      <c r="I10" s="156">
        <f>IF(B10="","",Juin!D17+'Juillet '!D17+'Août '!D17+Septembre!D17+'Octobre '!D17+'Novembre '!D17+'Décembre '!D17+'Janvier '!D17+Février!D17+'Mars '!D17+'Avril '!D17+'Mai '!D17)</f>
        <v>0</v>
      </c>
      <c r="J10" s="156">
        <f>IF(B10="","",Juin!E17+'Juillet '!E17+'Août '!E17+Septembre!E17+'Octobre '!E17+'Novembre '!E17+'Décembre '!E17+'Janvier '!E17+Février!E17+'Mars '!E17+'Avril '!E17+'Mai '!E17)</f>
        <v>0</v>
      </c>
      <c r="K10" s="156">
        <f>IF(B10="","",COUNTIF(Juin!F17:AJ17,"ND")+COUNTIF('Juillet '!F17:AJ17,"ND")+(COUNTIF('Août '!F17:AJ17,"ND")+COUNTIF(Septembre!F17:AJ17,"ND")+(COUNTIF('Octobre '!F17:AJ17,"ND")+COUNTIF('Novembre '!F17:AJ17,"ND")+COUNTIF('Décembre '!F17:AJ17,"ND")+COUNTIF('Janvier '!F17:AJ17,"ND")+(COUNTIF(Février!F17:AJ17,"ND")+COUNTIF('Mars '!F17:AJ17,"ND")+(COUNTIF('Avril '!F17:AJ17,"ND")+COUNTIF('Mai '!F17:AJ17,"ND"))))))</f>
        <v>0</v>
      </c>
      <c r="L10" s="156">
        <f>IF(B10="","",COUNTIF(Juin!F17:AJ17,"F")+COUNTIF('Juillet '!F17:AJ17,"F")+(COUNTIF('Août '!F17:AJ17,"F")+COUNTIF(Septembre!F17:AJ17,"F")+(COUNTIF('Octobre '!F17:AJ17,"F")+COUNTIF('Novembre '!F17:AJ17,"F")+COUNTIF('Décembre '!F17:AJ17,"F")+COUNTIF('Janvier '!F17:AJ17,"F")+(COUNTIF(Février!F17:AJ17,"F")+COUNTIF('Mars '!F17:AJ17,"F")+(COUNTIF('Avril '!F17:AJ17,"F")+COUNTIF('Mai '!F17:AJ17,"F"))))))</f>
        <v>0</v>
      </c>
      <c r="M10" s="156">
        <f>IF(B10="","",COUNTIF(Juin!F17:AJ17,"DR")+COUNTIF('Juillet '!F17:AJ17,"DR")+(COUNTIF('Août '!F17:AJ17,"DR")+COUNTIF(Septembre!F17:AJ17,"DR")+(COUNTIF('Octobre '!F17:AJ17,"DR")+COUNTIF('Novembre '!F17:AJ17,"DR")+COUNTIF('Décembre '!F17:AJ17,"DR")+COUNTIF('Janvier '!F17:AJ17,"DR")+(COUNTIF(Février!F17:AJ17,"DR")+COUNTIF('Mars '!F17:AJ17,"DR")+(COUNTIF('Avril '!F17:AJ17,"DR")+COUNTIF('Mai '!F17:AJ17,"DR"))))))</f>
        <v>0</v>
      </c>
      <c r="N10" s="157">
        <f>IF(B10="","",COUNTIF(Juin!F17:AJ17,"CPA")+COUNTIF('Juillet '!F17:AJ17,"CPA")+(COUNTIF('Août '!F17:AJ17,"CPA")+COUNTIF(Septembre!F17:AJ17,"CPA")+(COUNTIF('Octobre '!F17:AJ17,"CPA")+COUNTIF('Novembre '!F17:AJ17,"CPA")+COUNTIF('Décembre '!F17:AJ17,"CPA")+COUNTIF('Janvier '!F17:AJ17,"CPA")+(COUNTIF(Février!F17:AJ17,"CPA")+COUNTIF('Mars '!F17:AJ17,"CPA")+(COUNTIF('Avril '!F17:AJ17,"CPA")+COUNTIF('Mai '!F17:AJ17,"CPA"))))))</f>
        <v>0</v>
      </c>
      <c r="O10" s="178">
        <f>IF(B10="","",COUNTIF(Juin!F17:AJ17,"AM")+COUNTIF('Juillet '!F17:AJ17,"AM")+(COUNTIF('Août '!F17:AJ17,"AM")+COUNTIF(Septembre!F17:AJ17,"AM")+(COUNTIF('Octobre '!F17:AJ17,"AM")+COUNTIF('Novembre '!F17:AJ17,"AM")+COUNTIF('Décembre '!F17:AJ17,"AM")+COUNTIF('Janvier '!F17:AJ17,"AM")+(COUNTIF(Février!F17:AJ17,"AM")+COUNTIF('Mars '!F17:AJ17,"AM")+(COUNTIF('Avril '!F17:AJ17,"AM")+COUNTIF('Mai '!F17:AJ17,"AM"))))))</f>
        <v>35</v>
      </c>
      <c r="P10" s="156"/>
      <c r="Q10" s="156">
        <f>IF(B10="","",COUNTIF(Juin!F17:AJ17,"PM")+COUNTIF('Juillet '!F17:AJ17,"PM")+(COUNTIF('Août '!F17:AJ17,"PM")+COUNTIF(Septembre!F17:AJ17,"PM")+(COUNTIF('Octobre '!F17:AJ17,"PM")+COUNTIF('Novembre '!F17:AJ17,"PM")+COUNTIF('Décembre '!F17:AJ17,"PM")+COUNTIF('Janvier '!F17:AJ17,"PM")+(COUNTIF(Février!F17:AJ17,"PM")+COUNTIF('Mars '!F17:AJ17,"PM")+(COUNTIF('Avril '!F17:AJ17,"PM")+COUNTIF('Mai '!F17:AJ17,"PM"))))))</f>
        <v>30</v>
      </c>
      <c r="R10" s="177">
        <f>IF(B10="","",COUNTIF(Juin!F17:AJ17,"GP")+COUNTIF('Juillet '!F17:AJ17,"GP")+(COUNTIF('Août '!F17:AJ17,"GP")+COUNTIF(Septembre!F17:AJ17,"GP")+(COUNTIF('Octobre '!F17:AJ17,"GP")+COUNTIF('Novembre '!F17:AJ17,"GP")+COUNTIF('Décembre '!F17:AJ17,"GP")+COUNTIF('Janvier '!F17:AJ17,"GP")+(COUNTIF(Février!F17:AJ17,"GP")+COUNTIF('Mars '!F17:AJ17,"GP")+(COUNTIF('Avril '!F17:AJ17,"GP")+COUNTIF('Mai '!F17:AJ17,"GP"))))))</f>
        <v>19</v>
      </c>
      <c r="S10" s="156">
        <f>IF(B10="","",COUNTIF(Juin!F17:AJ17,"G")+COUNTIF('Juillet '!F17:AJ17,"G")+(COUNTIF('Août '!F17:AJ17,"G")+COUNTIF(Septembre!F17:AJ17,"G")+(COUNTIF('Octobre '!F17:AJ17,"G")+COUNTIF('Novembre '!F17:AJ17,"G")+COUNTIF('Décembre '!F17:AJ17,"G")+COUNTIF('Janvier '!F17:AJ17,"G")+(COUNTIF(Février!F17:AJ17,"G")+COUNTIF('Mars '!F17:AJ17,"G")+(COUNTIF('Avril '!F17:AJ17,"G")+COUNTIF('Mai '!F17:AJ17,"G"))))))</f>
        <v>0</v>
      </c>
      <c r="T10" s="156">
        <f>IF(B10="","",COUNTIF(Juin!F17:AJ17,"J")+COUNTIF('Juillet '!F17:AJ17,"J")+(COUNTIF('Août '!F17:AJ17,"J")+COUNTIF(Septembre!F17:AJ17,"J")+(COUNTIF('Octobre '!F17:AJ17,"J")+COUNTIF('Novembre '!F17:AJ17,"J")+COUNTIF('Décembre '!F17:AJ17,"J")+COUNTIF('Janvier '!F17:AJ17,"J")+(COUNTIF(Février!F17:AJ17,"J")+COUNTIF('Mars '!F17:AJ17,"J")+(COUNTIF('Avril '!F17:AJ17,"J")+COUNTIF('Mai '!F17:AJ17,"J"))))))</f>
        <v>0</v>
      </c>
      <c r="U10" s="156">
        <f>IF(B10="","",COUNTIF(Juin!F17:AJ17,"PJ")+COUNTIF('Juillet '!F17:AJ17,"PJ")+(COUNTIF('Août '!F17:AJ17,"PJ")+COUNTIF(Septembre!F17:AJ17,"PJ")+(COUNTIF('Octobre '!F17:AJ17,"PJ")+COUNTIF('Novembre '!F17:AJ17,"PJ")+COUNTIF('Décembre '!F17:AJ17,"PJ")+COUNTIF('Janvier '!F17:AJ17,"PJ")+(COUNTIF(Février!F17:AJ17,"PJ")+COUNTIF('Mars '!F17:AJ17,"PJ")+(COUNTIF('Avril '!F17:AJ17,"PJ")+COUNTIF('Mai '!F17:AJ17,"PJ"))))))</f>
        <v>24</v>
      </c>
      <c r="V10" s="156">
        <f>IF(B10="","",COUNTIF(Juin!F17:AJ17,"PN")+COUNTIF('Juillet '!F17:AJ17,"PN")+(COUNTIF('Août '!F17:AJ17,"PN")+COUNTIF(Septembre!F17:AJ17,"PN")+(COUNTIF('Octobre '!F17:AJ17,"PN")+COUNTIF('Novembre '!F17:AJ17,"PN")+COUNTIF('Décembre '!F17:AJ17,"PN")+COUNTIF('Janvier '!F17:AJ17,"PN")+(COUNTIF(Février!F17:AJ17,"PN")+COUNTIF('Mars '!F17:AJ17,"PN")+(COUNTIF('Avril '!F17:AJ17,"PN")+COUNTIF('Mai '!F17:AJ17,"PN"))))))</f>
        <v>28</v>
      </c>
      <c r="W10" s="157">
        <f>IF(B10="","",COUNTIF(Juin!F17:AJ17,"Q")+COUNTIF('Juillet '!F17:AJ17,"Q")+(COUNTIF('Août '!F17:AJ17,"Q")+COUNTIF(Septembre!F17:AJ17,"Q")+(COUNTIF('Octobre '!F17:AJ17,"Q")+COUNTIF('Novembre '!F17:AJ17,"Q")+COUNTIF('Décembre '!F17:AJ17,"Q")+COUNTIF('Janvier '!F17:AJ17,"Q")+(COUNTIF(Février!F17:AJ17,"Q")+COUNTIF('Mars '!F17:AJ17,"Q")+(COUNTIF('Avril '!F17:AJ17,"Q")+COUNTIF('Mai '!F17:AJ17,"Q"))))))</f>
        <v>0</v>
      </c>
      <c r="X10" s="27"/>
    </row>
    <row r="11" spans="1:24" x14ac:dyDescent="0.25">
      <c r="A11" s="3"/>
      <c r="B11" s="38" t="s">
        <v>89</v>
      </c>
      <c r="C11" s="3"/>
      <c r="D11" s="13" t="s">
        <v>11</v>
      </c>
      <c r="E11" s="17">
        <f t="shared" si="0"/>
        <v>43405</v>
      </c>
      <c r="F11" s="18">
        <f t="shared" si="1"/>
        <v>43434</v>
      </c>
      <c r="H11" s="206">
        <f>IF(B11="","",Juin!C18+'Juillet '!C18+'Août '!C18+Septembre!C18+'Octobre '!C18+'Novembre '!C18+'Décembre '!C18+'Janvier '!C18+Février!C18+'Mars '!C18+'Avril '!C18+'Mai '!C18)</f>
        <v>0</v>
      </c>
      <c r="I11" s="207">
        <f>IF(B11="","",Juin!D18+'Juillet '!D18+'Août '!D18+Septembre!D18+'Octobre '!D18+'Novembre '!D18+'Décembre '!D18+'Janvier '!D18+Février!D18+'Mars '!D18+'Avril '!D18+'Mai '!D18)</f>
        <v>0</v>
      </c>
      <c r="J11" s="207">
        <f>IF(B11="","",Juin!E18+'Juillet '!E18+'Août '!E18+Septembre!E18+'Octobre '!E18+'Novembre '!E18+'Décembre '!E18+'Janvier '!E18+Février!E18+'Mars '!E18+'Avril '!E18+'Mai '!E18)</f>
        <v>0</v>
      </c>
      <c r="K11" s="207">
        <f>IF(B11="","",COUNTIF(Juin!F18:AJ18,"ND")+COUNTIF('Juillet '!F18:AJ18,"ND")+(COUNTIF('Août '!F18:AJ18,"ND")+COUNTIF(Septembre!F18:AJ18,"ND")+(COUNTIF('Octobre '!F18:AJ18,"ND")+COUNTIF('Novembre '!F18:AJ18,"ND")+COUNTIF('Décembre '!F18:AJ18,"ND")+COUNTIF('Janvier '!F18:AJ18,"ND")+(COUNTIF(Février!F18:AJ18,"ND")+COUNTIF('Mars '!F18:AJ18,"ND")+(COUNTIF('Avril '!F18:AJ18,"ND")+COUNTIF('Mai '!F18:AJ18,"ND"))))))</f>
        <v>0</v>
      </c>
      <c r="L11" s="207">
        <f>IF(B11="","",COUNTIF(Juin!F18:AJ18,"F")+COUNTIF('Juillet '!F18:AJ18,"F")+(COUNTIF('Août '!F18:AJ18,"F")+COUNTIF(Septembre!F18:AJ18,"F")+(COUNTIF('Octobre '!F18:AJ18,"F")+COUNTIF('Novembre '!F18:AJ18,"F")+COUNTIF('Décembre '!F18:AJ18,"F")+COUNTIF('Janvier '!F18:AJ18,"F")+(COUNTIF(Février!F18:AJ18,"F")+COUNTIF('Mars '!F18:AJ18,"F")+(COUNTIF('Avril '!F18:AJ18,"F")+COUNTIF('Mai '!F18:AJ18,"F"))))))</f>
        <v>0</v>
      </c>
      <c r="M11" s="207">
        <f>IF(B11="","",COUNTIF(Juin!F18:AJ18,"DR")+COUNTIF('Juillet '!F18:AJ18,"DR")+(COUNTIF('Août '!F18:AJ18,"DR")+COUNTIF(Septembre!F18:AJ18,"DR")+(COUNTIF('Octobre '!F18:AJ18,"DR")+COUNTIF('Novembre '!F18:AJ18,"DR")+COUNTIF('Décembre '!F18:AJ18,"DR")+COUNTIF('Janvier '!F18:AJ18,"DR")+(COUNTIF(Février!F18:AJ18,"DR")+COUNTIF('Mars '!F18:AJ18,"DR")+(COUNTIF('Avril '!F18:AJ18,"DR")+COUNTIF('Mai '!F18:AJ18,"DR"))))))</f>
        <v>0</v>
      </c>
      <c r="N11" s="208">
        <f>IF(B11="","",COUNTIF(Juin!F18:AJ18,"CPA")+COUNTIF('Juillet '!F18:AJ18,"CPA")+(COUNTIF('Août '!F18:AJ18,"CPA")+COUNTIF(Septembre!F18:AJ18,"CPA")+(COUNTIF('Octobre '!F18:AJ18,"CPA")+COUNTIF('Novembre '!F18:AJ18,"CPA")+COUNTIF('Décembre '!F18:AJ18,"CPA")+COUNTIF('Janvier '!F18:AJ18,"CPA")+(COUNTIF(Février!F18:AJ18,"CPA")+COUNTIF('Mars '!F18:AJ18,"CPA")+(COUNTIF('Avril '!F18:AJ18,"CPA")+COUNTIF('Mai '!F18:AJ18,"CPA"))))))</f>
        <v>0</v>
      </c>
      <c r="O11" s="209">
        <f>IF(B11="","",COUNTIF(Juin!F18:AJ18,"AM")+COUNTIF('Juillet '!F18:AJ18,"AM")+(COUNTIF('Août '!F18:AJ18,"AM")+COUNTIF(Septembre!F18:AJ18,"AM")+(COUNTIF('Octobre '!F18:AJ18,"AM")+COUNTIF('Novembre '!F18:AJ18,"AM")+COUNTIF('Décembre '!F18:AJ18,"AM")+COUNTIF('Janvier '!F18:AJ18,"AM")+(COUNTIF(Février!F18:AJ18,"AM")+COUNTIF('Mars '!F18:AJ18,"AM")+(COUNTIF('Avril '!F18:AJ18,"AM")+COUNTIF('Mai '!F18:AJ18,"AM"))))))</f>
        <v>33</v>
      </c>
      <c r="P11" s="207">
        <f>IF(B11="","",COUNTIF(Juin!F18:AJ18,"GA")+COUNTIF('Juillet '!F18:AJ18,"GA")+(COUNTIF('Août '!F18:AJ18,"GA")+COUNTIF(Septembre!F18:AJ18,"GA")+(COUNTIF('Octobre '!F18:AJ18,"GA")+COUNTIF('Novembre '!F18:AJ18,"GA")+COUNTIF('Décembre '!F18:AJ18,"GA")+COUNTIF('Janvier '!F18:AJ18,"GA")+(COUNTIF(Février!F18:AJ18,"GA")+COUNTIF('Mars '!F18:AJ18,"GA")+(COUNTIF('Avril '!F18:AJ18,"GA")+COUNTIF('Mai '!F18:AJ18,"GA"))))))</f>
        <v>35</v>
      </c>
      <c r="Q11" s="207">
        <f>IF(B11="","",COUNTIF(Juin!F18:AJ18,"PM")+COUNTIF('Juillet '!F18:AJ18,"PM")+(COUNTIF('Août '!F18:AJ18,"PM")+COUNTIF(Septembre!F18:AJ18,"PM")+(COUNTIF('Octobre '!F18:AJ18,"PM")+COUNTIF('Novembre '!F18:AJ18,"PM")+COUNTIF('Décembre '!F18:AJ18,"PM")+COUNTIF('Janvier '!F18:AJ18,"PM")+(COUNTIF(Février!F18:AJ18,"PM")+COUNTIF('Mars '!F18:AJ18,"PM")+(COUNTIF('Avril '!F18:AJ18,"PM")+COUNTIF('Mai '!F18:AJ18,"PM"))))))</f>
        <v>30</v>
      </c>
      <c r="R11" s="210">
        <f>IF(B11="","",COUNTIF(Juin!F18:AJ18,"GP")+COUNTIF('Juillet '!F18:AJ18,"GP")+(COUNTIF('Août '!F18:AJ18,"GP")+COUNTIF(Septembre!F18:AJ18,"GP")+(COUNTIF('Octobre '!F18:AJ18,"GP")+COUNTIF('Novembre '!F18:AJ18,"GP")+COUNTIF('Décembre '!F18:AJ18,"GP")+COUNTIF('Janvier '!F18:AJ18,"GP")+(COUNTIF(Février!F18:AJ18,"GP")+COUNTIF('Mars '!F18:AJ18,"GP")+(COUNTIF('Avril '!F18:AJ18,"GP")+COUNTIF('Mai '!F18:AJ18,"GP"))))))</f>
        <v>18</v>
      </c>
      <c r="S11" s="207">
        <f>IF(B11="","",COUNTIF(Juin!F18:AJ18,"G")+COUNTIF('Juillet '!F18:AJ18,"G")+(COUNTIF('Août '!F18:AJ18,"G")+COUNTIF(Septembre!F18:AJ18,"G")+(COUNTIF('Octobre '!F18:AJ18,"G")+COUNTIF('Novembre '!F18:AJ18,"G")+COUNTIF('Décembre '!F18:AJ18,"G")+COUNTIF('Janvier '!F18:AJ18,"G")+(COUNTIF(Février!F18:AJ18,"G")+COUNTIF('Mars '!F18:AJ18,"G")+(COUNTIF('Avril '!F18:AJ18,"G")+COUNTIF('Mai '!F18:AJ18,"G"))))))</f>
        <v>0</v>
      </c>
      <c r="T11" s="207">
        <f>IF(B11="","",COUNTIF(Juin!F18:AJ18,"J")+COUNTIF('Juillet '!F18:AJ18,"J")+(COUNTIF('Août '!F18:AJ18,"J")+COUNTIF(Septembre!F18:AJ18,"J")+(COUNTIF('Octobre '!F18:AJ18,"J")+COUNTIF('Novembre '!F18:AJ18,"J")+COUNTIF('Décembre '!F18:AJ18,"J")+COUNTIF('Janvier '!F18:AJ18,"J")+(COUNTIF(Février!F18:AJ18,"J")+COUNTIF('Mars '!F18:AJ18,"J")+(COUNTIF('Avril '!F18:AJ18,"J")+COUNTIF('Mai '!F18:AJ18,"J"))))))</f>
        <v>0</v>
      </c>
      <c r="U11" s="207">
        <f>IF(B11="","",COUNTIF(Juin!F18:AJ18,"PJ")+COUNTIF('Juillet '!F18:AJ18,"PJ")+(COUNTIF('Août '!F18:AJ18,"PJ")+COUNTIF(Septembre!F18:AJ18,"PJ")+(COUNTIF('Octobre '!F18:AJ18,"PJ")+COUNTIF('Novembre '!F18:AJ18,"PJ")+COUNTIF('Décembre '!F18:AJ18,"PJ")+COUNTIF('Janvier '!F18:AJ18,"PJ")+(COUNTIF(Février!F18:AJ18,"PJ")+COUNTIF('Mars '!F18:AJ18,"PJ")+(COUNTIF('Avril '!F18:AJ18,"PJ")+COUNTIF('Mai '!F18:AJ18,"PJ"))))))</f>
        <v>24</v>
      </c>
      <c r="V11" s="207">
        <f>IF(B11="","",COUNTIF(Juin!F18:AJ18,"PN")+COUNTIF('Juillet '!F18:AJ18,"PN")+(COUNTIF('Août '!F18:AJ18,"PN")+COUNTIF(Septembre!F18:AJ18,"PN")+(COUNTIF('Octobre '!F18:AJ18,"PN")+COUNTIF('Novembre '!F18:AJ18,"PN")+COUNTIF('Décembre '!F18:AJ18,"PN")+COUNTIF('Janvier '!F18:AJ18,"PN")+(COUNTIF(Février!F18:AJ18,"PN")+COUNTIF('Mars '!F18:AJ18,"PN")+(COUNTIF('Avril '!F18:AJ18,"PN")+COUNTIF('Mai '!F18:AJ18,"PN"))))))</f>
        <v>28</v>
      </c>
      <c r="W11" s="208">
        <f>IF(B11="","",COUNTIF(Juin!F18:AJ18,"Q")+COUNTIF('Juillet '!F18:AJ18,"Q")+(COUNTIF('Août '!F18:AJ18,"Q")+COUNTIF(Septembre!F18:AJ18,"Q")+(COUNTIF('Octobre '!F18:AJ18,"Q")+COUNTIF('Novembre '!F18:AJ18,"Q")+COUNTIF('Décembre '!F18:AJ18,"Q")+COUNTIF('Janvier '!F18:AJ18,"Q")+(COUNTIF(Février!F18:AJ18,"Q")+COUNTIF('Mars '!F18:AJ18,"Q")+(COUNTIF('Avril '!F18:AJ18,"Q")+COUNTIF('Mai '!F18:AJ18,"Q"))))))</f>
        <v>0</v>
      </c>
    </row>
    <row r="12" spans="1:24" x14ac:dyDescent="0.25">
      <c r="A12" s="3"/>
      <c r="B12" s="38" t="s">
        <v>90</v>
      </c>
      <c r="C12" s="33"/>
      <c r="D12" s="43" t="s">
        <v>12</v>
      </c>
      <c r="E12" s="44">
        <f t="shared" si="0"/>
        <v>43435</v>
      </c>
      <c r="F12" s="45">
        <f t="shared" si="1"/>
        <v>43465</v>
      </c>
      <c r="G12" s="31"/>
      <c r="H12" s="155">
        <f>IF(B12="","",Juin!C19+'Juillet '!C19+'Août '!C19+Septembre!C19+'Octobre '!C19+'Novembre '!C19+'Décembre '!C19+'Janvier '!C19+Février!C19+'Mars '!C19+'Avril '!C19+'Mai '!C19)</f>
        <v>0</v>
      </c>
      <c r="I12" s="156">
        <f>IF(B12="","",Juin!D19+'Juillet '!D19+'Août '!D19+Septembre!D19+'Octobre '!D19+'Novembre '!D19+'Décembre '!D19+'Janvier '!D19+Février!D19+'Mars '!D19+'Avril '!D19+'Mai '!D19)</f>
        <v>0</v>
      </c>
      <c r="J12" s="156">
        <f>IF(B12="","",Juin!E19+'Juillet '!E19+'Août '!E19+Septembre!E19+'Octobre '!E19+'Novembre '!E19+'Décembre '!E19+'Janvier '!E19+Février!E19+'Mars '!E19+'Avril '!E19+'Mai '!E19)</f>
        <v>0</v>
      </c>
      <c r="K12" s="156">
        <f>IF(B12="","",COUNTIF(Juin!F19:AJ19,"ND")+COUNTIF('Juillet '!F19:AJ19,"ND")+(COUNTIF('Août '!F19:AJ19,"ND")+COUNTIF(Septembre!F19:AJ19,"ND")+(COUNTIF('Octobre '!F19:AJ19,"ND")+COUNTIF('Novembre '!F19:AJ19,"ND")+COUNTIF('Décembre '!F19:AJ19,"ND")+COUNTIF('Janvier '!F19:AJ19,"ND")+(COUNTIF(Février!F19:AJ19,"ND")+COUNTIF('Mars '!F19:AJ19,"ND")+(COUNTIF('Avril '!F19:AJ19,"ND")+COUNTIF('Mai '!F19:AJ19,"ND"))))))</f>
        <v>0</v>
      </c>
      <c r="L12" s="156">
        <f>IF(B12="","",COUNTIF(Juin!F19:AJ19,"F")+COUNTIF('Juillet '!F19:AJ19,"F")+(COUNTIF('Août '!F19:AJ19,"F")+COUNTIF(Septembre!F19:AJ19,"F")+(COUNTIF('Octobre '!F19:AJ19,"F")+COUNTIF('Novembre '!F19:AJ19,"F")+COUNTIF('Décembre '!F19:AJ19,"F")+COUNTIF('Janvier '!F19:AJ19,"F")+(COUNTIF(Février!F19:AJ19,"F")+COUNTIF('Mars '!F19:AJ19,"F")+(COUNTIF('Avril '!F19:AJ19,"F")+COUNTIF('Mai '!F19:AJ19,"F"))))))</f>
        <v>0</v>
      </c>
      <c r="M12" s="156">
        <f>IF(B12="","",COUNTIF(Juin!F19:AJ19,"DR")+COUNTIF('Juillet '!F19:AJ19,"DR")+(COUNTIF('Août '!F19:AJ19,"DR")+COUNTIF(Septembre!F19:AJ19,"DR")+(COUNTIF('Octobre '!F19:AJ19,"DR")+COUNTIF('Novembre '!F19:AJ19,"DR")+COUNTIF('Décembre '!F19:AJ19,"DR")+COUNTIF('Janvier '!F19:AJ19,"DR")+(COUNTIF(Février!F19:AJ19,"DR")+COUNTIF('Mars '!F19:AJ19,"DR")+(COUNTIF('Avril '!F19:AJ19,"DR")+COUNTIF('Mai '!F19:AJ19,"DR"))))))</f>
        <v>0</v>
      </c>
      <c r="N12" s="157">
        <f>IF(B12="","",COUNTIF(Juin!F19:AJ19,"CPA")+COUNTIF('Juillet '!F19:AJ19,"CPA")+(COUNTIF('Août '!F19:AJ19,"CPA")+COUNTIF(Septembre!F19:AJ19,"CPA")+(COUNTIF('Octobre '!F19:AJ19,"CPA")+COUNTIF('Novembre '!F19:AJ19,"CPA")+COUNTIF('Décembre '!F19:AJ19,"CPA")+COUNTIF('Janvier '!F19:AJ19,"CPA")+(COUNTIF(Février!F19:AJ19,"CPA")+COUNTIF('Mars '!F19:AJ19,"CPA")+(COUNTIF('Avril '!F19:AJ19,"CPA")+COUNTIF('Mai '!F19:AJ19,"CPA"))))))</f>
        <v>0</v>
      </c>
      <c r="O12" s="178">
        <f>IF(B12="","",COUNTIF(Juin!F19:AJ19,"AM")+COUNTIF('Juillet '!F19:AJ19,"AM")+(COUNTIF('Août '!F19:AJ19,"AM")+COUNTIF(Septembre!F19:AJ19,"AM")+(COUNTIF('Octobre '!F19:AJ19,"AM")+COUNTIF('Novembre '!F19:AJ19,"AM")+COUNTIF('Décembre '!F19:AJ19,"AM")+COUNTIF('Janvier '!F19:AJ19,"AM")+(COUNTIF(Février!F19:AJ19,"AM")+COUNTIF('Mars '!F19:AJ19,"AM")+(COUNTIF('Avril '!F19:AJ19,"AM")+COUNTIF('Mai '!F19:AJ19,"AM"))))))</f>
        <v>35</v>
      </c>
      <c r="P12" s="156">
        <f>IF(B12="","",COUNTIF(Juin!F19:AJ19,"GA")+COUNTIF('Juillet '!F19:AJ19,"GA")+(COUNTIF('Août '!F19:AJ19,"GA")+COUNTIF(Septembre!F19:AJ19,"GA")+(COUNTIF('Octobre '!F19:AJ19,"GA")+COUNTIF('Novembre '!F19:AJ19,"GA")+COUNTIF('Décembre '!F19:AJ19,"GA")+COUNTIF('Janvier '!F19:AJ19,"GA")+(COUNTIF(Février!F19:AJ19,"GA")+COUNTIF('Mars '!F19:AJ19,"GA")+(COUNTIF('Avril '!F19:AJ19,"GA")+COUNTIF('Mai '!F19:AJ19,"GA"))))))</f>
        <v>30</v>
      </c>
      <c r="Q12" s="156">
        <f>IF(B12="","",COUNTIF(Juin!F19:AJ19,"PM")+COUNTIF('Juillet '!F19:AJ19,"PM")+(COUNTIF('Août '!F19:AJ19,"PM")+COUNTIF(Septembre!F19:AJ19,"PM")+(COUNTIF('Octobre '!F19:AJ19,"PM")+COUNTIF('Novembre '!F19:AJ19,"PM")+COUNTIF('Décembre '!F19:AJ19,"PM")+COUNTIF('Janvier '!F19:AJ19,"PM")+(COUNTIF(Février!F19:AJ19,"PM")+COUNTIF('Mars '!F19:AJ19,"PM")+(COUNTIF('Avril '!F19:AJ19,"PM")+COUNTIF('Mai '!F19:AJ19,"PM"))))))</f>
        <v>32</v>
      </c>
      <c r="R12" s="177">
        <f>IF(B12="","",COUNTIF(Juin!F19:AJ19,"GP")+COUNTIF('Juillet '!F19:AJ19,"GP")+(COUNTIF('Août '!F19:AJ19,"GP")+COUNTIF(Septembre!F19:AJ19,"GP")+(COUNTIF('Octobre '!F19:AJ19,"GP")+COUNTIF('Novembre '!F19:AJ19,"GP")+COUNTIF('Décembre '!F19:AJ19,"GP")+COUNTIF('Janvier '!F19:AJ19,"GP")+(COUNTIF(Février!F19:AJ19,"GP")+COUNTIF('Mars '!F19:AJ19,"GP")+(COUNTIF('Avril '!F19:AJ19,"GP")+COUNTIF('Mai '!F19:AJ19,"GP"))))))</f>
        <v>21</v>
      </c>
      <c r="S12" s="156">
        <f>IF(B12="","",COUNTIF(Juin!F19:AJ19,"G")+COUNTIF('Juillet '!F19:AJ19,"G")+(COUNTIF('Août '!F19:AJ19,"G")+COUNTIF(Septembre!F19:AJ19,"G")+(COUNTIF('Octobre '!F19:AJ19,"G")+COUNTIF('Novembre '!F19:AJ19,"G")+COUNTIF('Décembre '!F19:AJ19,"G")+COUNTIF('Janvier '!F19:AJ19,"G")+(COUNTIF(Février!F19:AJ19,"G")+COUNTIF('Mars '!F19:AJ19,"G")+(COUNTIF('Avril '!F19:AJ19,"G")+COUNTIF('Mai '!F19:AJ19,"G"))))))</f>
        <v>0</v>
      </c>
      <c r="T12" s="156">
        <f>IF(B12="","",COUNTIF(Juin!F19:AJ19,"J")+COUNTIF('Juillet '!F19:AJ19,"J")+(COUNTIF('Août '!F19:AJ19,"J")+COUNTIF(Septembre!F19:AJ19,"J")+(COUNTIF('Octobre '!F19:AJ19,"J")+COUNTIF('Novembre '!F19:AJ19,"J")+COUNTIF('Décembre '!F19:AJ19,"J")+COUNTIF('Janvier '!F19:AJ19,"J")+(COUNTIF(Février!F19:AJ19,"J")+COUNTIF('Mars '!F19:AJ19,"J")+(COUNTIF('Avril '!F19:AJ19,"J")+COUNTIF('Mai '!F19:AJ19,"J"))))))</f>
        <v>0</v>
      </c>
      <c r="U12" s="156">
        <f>IF(B12="","",COUNTIF(Juin!F19:AJ19,"PJ")+COUNTIF('Juillet '!F19:AJ19,"PJ")+(COUNTIF('Août '!F19:AJ19,"PJ")+COUNTIF(Septembre!F19:AJ19,"PJ")+(COUNTIF('Octobre '!F19:AJ19,"PJ")+COUNTIF('Novembre '!F19:AJ19,"PJ")+COUNTIF('Décembre '!F19:AJ19,"PJ")+COUNTIF('Janvier '!F19:AJ19,"PJ")+(COUNTIF(Février!F19:AJ19,"PJ")+COUNTIF('Mars '!F19:AJ19,"PJ")+(COUNTIF('Avril '!F19:AJ19,"PJ")+COUNTIF('Mai '!F19:AJ19,"PJ"))))))</f>
        <v>26</v>
      </c>
      <c r="V12" s="156">
        <f>IF(B12="","",COUNTIF(Juin!F19:AJ19,"PN")+COUNTIF('Juillet '!F19:AJ19,"PN")+(COUNTIF('Août '!F19:AJ19,"PN")+COUNTIF(Septembre!F19:AJ19,"PN")+(COUNTIF('Octobre '!F19:AJ19,"PN")+COUNTIF('Novembre '!F19:AJ19,"PN")+COUNTIF('Décembre '!F19:AJ19,"PN")+COUNTIF('Janvier '!F19:AJ19,"PN")+(COUNTIF(Février!F19:AJ19,"PN")+COUNTIF('Mars '!F19:AJ19,"PN")+(COUNTIF('Avril '!F19:AJ19,"PN")+COUNTIF('Mai '!F19:AJ19,"PN"))))))</f>
        <v>26</v>
      </c>
      <c r="W12" s="157">
        <f>IF(B12="","",COUNTIF(Juin!F19:AJ19,"Q")+COUNTIF('Juillet '!F19:AJ19,"Q")+(COUNTIF('Août '!F19:AJ19,"Q")+COUNTIF(Septembre!F19:AJ19,"Q")+(COUNTIF('Octobre '!F19:AJ19,"Q")+COUNTIF('Novembre '!F19:AJ19,"Q")+COUNTIF('Décembre '!F19:AJ19,"Q")+COUNTIF('Janvier '!F19:AJ19,"Q")+(COUNTIF(Février!F19:AJ19,"Q")+COUNTIF('Mars '!F19:AJ19,"Q")+(COUNTIF('Avril '!F19:AJ19,"Q")+COUNTIF('Mai '!F19:AJ19,"Q"))))))</f>
        <v>0</v>
      </c>
    </row>
    <row r="13" spans="1:24" x14ac:dyDescent="0.25">
      <c r="A13" s="3"/>
      <c r="B13" s="38"/>
      <c r="C13" s="3"/>
      <c r="D13" s="12" t="s">
        <v>1</v>
      </c>
      <c r="E13" s="15">
        <f t="shared" si="0"/>
        <v>43466</v>
      </c>
      <c r="F13" s="16">
        <f t="shared" si="1"/>
        <v>43496</v>
      </c>
      <c r="H13" s="206" t="str">
        <f>IF(B13="","",Juin!C20+'Juillet '!C20+'Août '!C20+Septembre!C20+'Octobre '!C20+'Novembre '!C20+'Décembre '!C20+'Janvier '!C20+Février!C20+'Mars '!C20+'Avril '!C20+'Mai '!C20)</f>
        <v/>
      </c>
      <c r="I13" s="207" t="str">
        <f>IF(B13="","",Juin!D20+'Juillet '!D20+'Août '!D20+Septembre!D20+'Octobre '!D20+'Novembre '!D20+'Décembre '!D20+'Janvier '!D20+Février!D20+'Mars '!D20+'Avril '!D20+'Mai '!D20)</f>
        <v/>
      </c>
      <c r="J13" s="207" t="str">
        <f>IF(B13="","",Juin!E20+'Juillet '!E20+'Août '!E20+Septembre!E20+'Octobre '!E20+'Novembre '!E20+'Décembre '!E20+'Janvier '!E20+Février!E20+'Mars '!E20+'Avril '!E20+'Mai '!E20)</f>
        <v/>
      </c>
      <c r="K13" s="207" t="str">
        <f>IF(B13="","",COUNTIF(Juin!F20:AJ20,"ND")+COUNTIF('Juillet '!F20:AJ20,"ND")+(COUNTIF('Août '!F20:AJ20,"ND")+COUNTIF(Septembre!F20:AJ20,"ND")+(COUNTIF('Octobre '!F20:AJ20,"ND")+COUNTIF('Novembre '!F20:AJ20,"ND")+COUNTIF('Décembre '!F20:AJ20,"ND")+COUNTIF('Janvier '!F20:AJ20,"ND")+(COUNTIF(Février!F20:AJ20,"ND")+COUNTIF('Mars '!F20:AJ20,"ND")+(COUNTIF('Avril '!F20:AJ20,"ND")+COUNTIF('Mai '!F20:AJ20,"ND"))))))</f>
        <v/>
      </c>
      <c r="L13" s="207" t="str">
        <f>IF(B13="","",COUNTIF(Juin!F20:AJ20,"F")+COUNTIF('Juillet '!F20:AJ20,"F")+(COUNTIF('Août '!F20:AJ20,"F")+COUNTIF(Septembre!F20:AJ20,"F")+(COUNTIF('Octobre '!F20:AJ20,"F")+COUNTIF('Novembre '!F20:AJ20,"F")+COUNTIF('Décembre '!F20:AJ20,"F")+COUNTIF('Janvier '!F20:AJ20,"F")+(COUNTIF(Février!F20:AJ20,"F")+COUNTIF('Mars '!F20:AJ20,"F")+(COUNTIF('Avril '!F20:AJ20,"F")+COUNTIF('Mai '!F20:AJ20,"F"))))))</f>
        <v/>
      </c>
      <c r="M13" s="207" t="str">
        <f>IF(B13="","",COUNTIF(Juin!F20:AJ20,"DR")+COUNTIF('Juillet '!F20:AJ20,"DR")+(COUNTIF('Août '!F20:AJ20,"DR")+COUNTIF(Septembre!F20:AJ20,"DR")+(COUNTIF('Octobre '!F20:AJ20,"DR")+COUNTIF('Novembre '!F20:AJ20,"DR")+COUNTIF('Décembre '!F20:AJ20,"DR")+COUNTIF('Janvier '!F20:AJ20,"DR")+(COUNTIF(Février!F20:AJ20,"DR")+COUNTIF('Mars '!F20:AJ20,"DR")+(COUNTIF('Avril '!F20:AJ20,"DR")+COUNTIF('Mai '!F20:AJ20,"DR"))))))</f>
        <v/>
      </c>
      <c r="N13" s="208" t="str">
        <f>IF(B13="","",COUNTIF(Juin!F20:AJ20,"CPA")+COUNTIF('Juillet '!F20:AJ20,"CPA")+(COUNTIF('Août '!F20:AJ20,"CPA")+COUNTIF(Septembre!F20:AJ20,"CPA")+(COUNTIF('Octobre '!F20:AJ20,"CPA")+COUNTIF('Novembre '!F20:AJ20,"CPA")+COUNTIF('Décembre '!F20:AJ20,"CPA")+COUNTIF('Janvier '!F20:AJ20,"CPA")+(COUNTIF(Février!F20:AJ20,"CPA")+COUNTIF('Mars '!F20:AJ20,"CPA")+(COUNTIF('Avril '!F20:AJ20,"CPA")+COUNTIF('Mai '!F20:AJ20,"CPA"))))))</f>
        <v/>
      </c>
      <c r="O13" s="209" t="str">
        <f>IF(B13="","",COUNTIF(Juin!F20:AJ20,"AM")+COUNTIF('Juillet '!F20:AJ20,"AM")+(COUNTIF('Août '!F20:AJ20,"AM")+COUNTIF(Septembre!F20:AJ20,"AM")+(COUNTIF('Octobre '!F20:AJ20,"AM")+COUNTIF('Novembre '!F20:AJ20,"AM")+COUNTIF('Décembre '!F20:AJ20,"AM")+COUNTIF('Janvier '!F20:AJ20,"AM")+(COUNTIF(Février!F20:AJ20,"AM")+COUNTIF('Mars '!F20:AJ20,"AM")+(COUNTIF('Avril '!F20:AJ20,"AM")+COUNTIF('Mai '!F20:AJ20,"AM"))))))</f>
        <v/>
      </c>
      <c r="P13" s="207" t="str">
        <f>IF(B13="","",COUNTIF(Juin!F20:AJ20,"GA")+COUNTIF('Juillet '!F20:AJ20,"GA")+(COUNTIF('Août '!F20:AJ20,"GA")+COUNTIF(Septembre!F20:AJ20,"GA")+(COUNTIF('Octobre '!F20:AJ20,"GA")+COUNTIF('Novembre '!F20:AJ20,"GA")+COUNTIF('Décembre '!F20:AJ20,"GA")+COUNTIF('Janvier '!F20:AJ20,"GA")+(COUNTIF(Février!F20:AJ20,"GA")+COUNTIF('Mars '!F20:AJ20,"GA")+(COUNTIF('Avril '!F20:AJ20,"GA")+COUNTIF('Mai '!F20:AJ20,"GA"))))))</f>
        <v/>
      </c>
      <c r="Q13" s="207" t="str">
        <f>IF(B13="","",COUNTIF(Juin!F20:AJ20,"PM")+COUNTIF('Juillet '!F20:AJ20,"PM")+(COUNTIF('Août '!F20:AJ20,"PM")+COUNTIF(Septembre!F20:AJ20,"PM")+(COUNTIF('Octobre '!F20:AJ20,"PM")+COUNTIF('Novembre '!F20:AJ20,"PM")+COUNTIF('Décembre '!F20:AJ20,"PM")+COUNTIF('Janvier '!F20:AJ20,"PM")+(COUNTIF(Février!F20:AJ20,"PM")+COUNTIF('Mars '!F20:AJ20,"PM")+(COUNTIF('Avril '!F20:AJ20,"PM")+COUNTIF('Mai '!F20:AJ20,"PM"))))))</f>
        <v/>
      </c>
      <c r="R13" s="210" t="str">
        <f>IF(B13="","",COUNTIF(Juin!F20:AJ20,"GP")+COUNTIF('Juillet '!F20:AJ20,"GP")+(COUNTIF('Août '!F20:AJ20,"GP")+COUNTIF(Septembre!F20:AJ20,"GP")+(COUNTIF('Octobre '!F20:AJ20,"GP")+COUNTIF('Novembre '!F20:AJ20,"GP")+COUNTIF('Décembre '!F20:AJ20,"GP")+COUNTIF('Janvier '!F20:AJ20,"GP")+(COUNTIF(Février!F20:AJ20,"GP")+COUNTIF('Mars '!F20:AJ20,"GP")+(COUNTIF('Avril '!F20:AJ20,"GP")+COUNTIF('Mai '!F20:AJ20,"GP"))))))</f>
        <v/>
      </c>
      <c r="S13" s="207" t="str">
        <f>IF(B13="","",COUNTIF(Juin!F20:AJ20,"G")+COUNTIF('Juillet '!F20:AJ20,"G")+(COUNTIF('Août '!F20:AJ20,"G")+COUNTIF(Septembre!F20:AJ20,"G")+(COUNTIF('Octobre '!F20:AJ20,"G")+COUNTIF('Novembre '!F20:AJ20,"G")+COUNTIF('Décembre '!F20:AJ20,"G")+COUNTIF('Janvier '!F20:AJ20,"G")+(COUNTIF(Février!F20:AJ20,"G")+COUNTIF('Mars '!F20:AJ20,"G")+(COUNTIF('Avril '!F20:AJ20,"G")+COUNTIF('Mai '!F20:AJ20,"G"))))))</f>
        <v/>
      </c>
      <c r="T13" s="207" t="str">
        <f>IF(B13="","",COUNTIF(Juin!F20:AJ20,"J")+COUNTIF('Juillet '!F20:AJ20,"J")+(COUNTIF('Août '!F20:AJ20,"J")+COUNTIF(Septembre!F20:AJ20,"J")+(COUNTIF('Octobre '!F20:AJ20,"J")+COUNTIF('Novembre '!F20:AJ20,"J")+COUNTIF('Décembre '!F20:AJ20,"J")+COUNTIF('Janvier '!F20:AJ20,"J")+(COUNTIF(Février!F20:AJ20,"J")+COUNTIF('Mars '!F20:AJ20,"J")+(COUNTIF('Avril '!F20:AJ20,"J")+COUNTIF('Mai '!F20:AJ20,"J"))))))</f>
        <v/>
      </c>
      <c r="U13" s="207" t="str">
        <f>IF(B13="","",COUNTIF(Juin!F20:AJ20,"PJ")+COUNTIF('Juillet '!F20:AJ20,"PJ")+(COUNTIF('Août '!F20:AJ20,"PJ")+COUNTIF(Septembre!F20:AJ20,"PJ")+(COUNTIF('Octobre '!F20:AJ20,"PJ")+COUNTIF('Novembre '!F20:AJ20,"PJ")+COUNTIF('Décembre '!F20:AJ20,"PJ")+COUNTIF('Janvier '!F20:AJ20,"PJ")+(COUNTIF(Février!F20:AJ20,"PJ")+COUNTIF('Mars '!F20:AJ20,"PJ")+(COUNTIF('Avril '!F20:AJ20,"PJ")+COUNTIF('Mai '!F20:AJ20,"PJ"))))))</f>
        <v/>
      </c>
      <c r="V13" s="207" t="str">
        <f>IF(B13="","",COUNTIF(Juin!F20:AJ20,"PN")+COUNTIF('Juillet '!F20:AJ20,"PN")+(COUNTIF('Août '!F20:AJ20,"PN")+COUNTIF(Septembre!F20:AJ20,"PN")+(COUNTIF('Octobre '!F20:AJ20,"PN")+COUNTIF('Novembre '!F20:AJ20,"PN")+COUNTIF('Décembre '!F20:AJ20,"PN")+COUNTIF('Janvier '!F20:AJ20,"PN")+(COUNTIF(Février!F20:AJ20,"PN")+COUNTIF('Mars '!F20:AJ20,"PN")+(COUNTIF('Avril '!F20:AJ20,"PN")+COUNTIF('Mai '!F20:AJ20,"PN"))))))</f>
        <v/>
      </c>
      <c r="W13" s="208" t="str">
        <f>IF(B13="","",COUNTIF(Juin!F20:AJ20,"Q")+COUNTIF('Juillet '!F20:AJ20,"Q")+(COUNTIF('Août '!F20:AJ20,"Q")+COUNTIF(Septembre!F20:AJ20,"Q")+(COUNTIF('Octobre '!F20:AJ20,"Q")+COUNTIF('Novembre '!F20:AJ20,"Q")+COUNTIF('Décembre '!F20:AJ20,"Q")+COUNTIF('Janvier '!F20:AJ20,"Q")+(COUNTIF(Février!F20:AJ20,"Q")+COUNTIF('Mars '!F20:AJ20,"Q")+(COUNTIF('Avril '!F20:AJ20,"Q")+COUNTIF('Mai '!F20:AJ20,"Q"))))))</f>
        <v/>
      </c>
    </row>
    <row r="14" spans="1:24" x14ac:dyDescent="0.25">
      <c r="A14" s="3"/>
      <c r="B14" s="199" t="s">
        <v>91</v>
      </c>
      <c r="C14" s="33"/>
      <c r="D14" s="43" t="s">
        <v>2</v>
      </c>
      <c r="E14" s="44">
        <f t="shared" si="0"/>
        <v>43497</v>
      </c>
      <c r="F14" s="45">
        <f t="shared" si="1"/>
        <v>43524</v>
      </c>
      <c r="G14" s="31"/>
      <c r="H14" s="155">
        <f>IF(B14="","",Juin!C21+'Juillet '!C21+'Août '!C21+Septembre!C21+'Octobre '!C21+'Novembre '!C21+'Décembre '!C21+'Janvier '!C21+Février!C21+'Mars '!C21+'Avril '!C21+'Mai '!C21)</f>
        <v>0</v>
      </c>
      <c r="I14" s="156">
        <f>IF(B14="","",Juin!D21+'Juillet '!D21+'Août '!D21+Septembre!D21+'Octobre '!D21+'Novembre '!D21+'Décembre '!D21+'Janvier '!D21+Février!D21+'Mars '!D21+'Avril '!D21+'Mai '!D21)</f>
        <v>0</v>
      </c>
      <c r="J14" s="156">
        <f>IF(B14="","",Juin!E21+'Juillet '!E21+'Août '!E21+Septembre!E21+'Octobre '!E21+'Novembre '!E21+'Décembre '!E21+'Janvier '!E21+Février!E21+'Mars '!E21+'Avril '!E21+'Mai '!E21)</f>
        <v>0</v>
      </c>
      <c r="K14" s="156">
        <f>IF(B14="","",COUNTIF(Juin!F21:AJ21,"ND")+COUNTIF('Juillet '!F21:AJ21,"ND")+(COUNTIF('Août '!F21:AJ21,"ND")+COUNTIF(Septembre!F21:AJ21,"ND")+(COUNTIF('Octobre '!F21:AJ21,"ND")+COUNTIF('Novembre '!F21:AJ21,"ND")+COUNTIF('Décembre '!F21:AJ21,"ND")+COUNTIF('Janvier '!F21:AJ21,"ND")+(COUNTIF(Février!F21:AJ21,"ND")+COUNTIF('Mars '!F21:AJ21,"ND")+(COUNTIF('Avril '!F21:AJ21,"ND")+COUNTIF('Mai '!F21:AJ21,"ND"))))))</f>
        <v>0</v>
      </c>
      <c r="L14" s="156">
        <f>IF(B14="","",COUNTIF(Juin!F21:AJ21,"F")+COUNTIF('Juillet '!F21:AJ21,"F")+(COUNTIF('Août '!F21:AJ21,"F")+COUNTIF(Septembre!F21:AJ21,"F")+(COUNTIF('Octobre '!F21:AJ21,"F")+COUNTIF('Novembre '!F21:AJ21,"F")+COUNTIF('Décembre '!F21:AJ21,"F")+COUNTIF('Janvier '!F21:AJ21,"F")+(COUNTIF(Février!F21:AJ21,"F")+COUNTIF('Mars '!F21:AJ21,"F")+(COUNTIF('Avril '!F21:AJ21,"F")+COUNTIF('Mai '!F21:AJ21,"F"))))))</f>
        <v>0</v>
      </c>
      <c r="M14" s="156">
        <f>IF(B14="","",COUNTIF(Juin!F21:AJ21,"DR")+COUNTIF('Juillet '!F21:AJ21,"DR")+(COUNTIF('Août '!F21:AJ21,"DR")+COUNTIF(Septembre!F21:AJ21,"DR")+(COUNTIF('Octobre '!F21:AJ21,"DR")+COUNTIF('Novembre '!F21:AJ21,"DR")+COUNTIF('Décembre '!F21:AJ21,"DR")+COUNTIF('Janvier '!F21:AJ21,"DR")+(COUNTIF(Février!F21:AJ21,"DR")+COUNTIF('Mars '!F21:AJ21,"DR")+(COUNTIF('Avril '!F21:AJ21,"DR")+COUNTIF('Mai '!F21:AJ21,"DR"))))))</f>
        <v>0</v>
      </c>
      <c r="N14" s="157">
        <f>IF(B14="","",COUNTIF(Juin!F21:AJ21,"CPA")+COUNTIF('Juillet '!F21:AJ21,"CPA")+(COUNTIF('Août '!F21:AJ21,"CPA")+COUNTIF(Septembre!F21:AJ21,"CPA")+(COUNTIF('Octobre '!F21:AJ21,"CPA")+COUNTIF('Novembre '!F21:AJ21,"CPA")+COUNTIF('Décembre '!F21:AJ21,"CPA")+COUNTIF('Janvier '!F21:AJ21,"CPA")+(COUNTIF(Février!F21:AJ21,"CPA")+COUNTIF('Mars '!F21:AJ21,"CPA")+(COUNTIF('Avril '!F21:AJ21,"CPA")+COUNTIF('Mai '!F21:AJ21,"CPA"))))))</f>
        <v>0</v>
      </c>
      <c r="O14" s="178">
        <f>IF(B14="","",COUNTIF(Juin!F21:AJ21,"AM")+COUNTIF('Juillet '!F21:AJ21,"AM")+(COUNTIF('Août '!F21:AJ21,"AM")+COUNTIF(Septembre!F21:AJ21,"AM")+(COUNTIF('Octobre '!F21:AJ21,"AM")+COUNTIF('Novembre '!F21:AJ21,"AM")+COUNTIF('Décembre '!F21:AJ21,"AM")+COUNTIF('Janvier '!F21:AJ21,"AM")+(COUNTIF(Février!F21:AJ21,"AM")+COUNTIF('Mars '!F21:AJ21,"AM")+(COUNTIF('Avril '!F21:AJ21,"AM")+COUNTIF('Mai '!F21:AJ21,"AM"))))))</f>
        <v>0</v>
      </c>
      <c r="P14" s="156">
        <f>IF(B14="","",COUNTIF(Juin!F21:AJ21,"GA")+COUNTIF('Juillet '!F21:AJ21,"GA")+(COUNTIF('Août '!F21:AJ21,"GA")+COUNTIF(Septembre!F21:AJ21,"GA")+(COUNTIF('Octobre '!F21:AJ21,"GA")+COUNTIF('Novembre '!F21:AJ21,"GA")+COUNTIF('Décembre '!F21:AJ21,"GA")+COUNTIF('Janvier '!F21:AJ21,"GA")+(COUNTIF(Février!F21:AJ21,"GA")+COUNTIF('Mars '!F21:AJ21,"GA")+(COUNTIF('Avril '!F21:AJ21,"GA")+COUNTIF('Mai '!F21:AJ21,"GA"))))))</f>
        <v>0</v>
      </c>
      <c r="Q14" s="156">
        <f>IF(B14="","",COUNTIF(Juin!F21:AJ21,"PM")+COUNTIF('Juillet '!F21:AJ21,"PM")+(COUNTIF('Août '!F21:AJ21,"PM")+COUNTIF(Septembre!F21:AJ21,"PM")+(COUNTIF('Octobre '!F21:AJ21,"PM")+COUNTIF('Novembre '!F21:AJ21,"PM")+COUNTIF('Décembre '!F21:AJ21,"PM")+COUNTIF('Janvier '!F21:AJ21,"PM")+(COUNTIF(Février!F21:AJ21,"PM")+COUNTIF('Mars '!F21:AJ21,"PM")+(COUNTIF('Avril '!F21:AJ21,"PM")+COUNTIF('Mai '!F21:AJ21,"PM"))))))</f>
        <v>0</v>
      </c>
      <c r="R14" s="177">
        <f>IF(B14="","",COUNTIF(Juin!F21:AJ21,"GP")+COUNTIF('Juillet '!F21:AJ21,"GP")+(COUNTIF('Août '!F21:AJ21,"GP")+COUNTIF(Septembre!F21:AJ21,"GP")+(COUNTIF('Octobre '!F21:AJ21,"GP")+COUNTIF('Novembre '!F21:AJ21,"GP")+COUNTIF('Décembre '!F21:AJ21,"GP")+COUNTIF('Janvier '!F21:AJ21,"GP")+(COUNTIF(Février!F21:AJ21,"GP")+COUNTIF('Mars '!F21:AJ21,"GP")+(COUNTIF('Avril '!F21:AJ21,"GP")+COUNTIF('Mai '!F21:AJ21,"GP"))))))</f>
        <v>0</v>
      </c>
      <c r="S14" s="156">
        <f>IF(B14="","",COUNTIF(Juin!F21:AJ21,"G")+COUNTIF('Juillet '!F21:AJ21,"G")+(COUNTIF('Août '!F21:AJ21,"G")+COUNTIF(Septembre!F21:AJ21,"G")+(COUNTIF('Octobre '!F21:AJ21,"G")+COUNTIF('Novembre '!F21:AJ21,"G")+COUNTIF('Décembre '!F21:AJ21,"G")+COUNTIF('Janvier '!F21:AJ21,"G")+(COUNTIF(Février!F21:AJ21,"G")+COUNTIF('Mars '!F21:AJ21,"G")+(COUNTIF('Avril '!F21:AJ21,"G")+COUNTIF('Mai '!F21:AJ21,"G"))))))</f>
        <v>250</v>
      </c>
      <c r="T14" s="156">
        <f>IF(B14="","",COUNTIF(Juin!F21:AJ21,"J")+COUNTIF('Juillet '!F21:AJ21,"J")+(COUNTIF('Août '!F21:AJ21,"J")+COUNTIF(Septembre!F21:AJ21,"J")+(COUNTIF('Octobre '!F21:AJ21,"J")+COUNTIF('Novembre '!F21:AJ21,"J")+COUNTIF('Décembre '!F21:AJ21,"J")+COUNTIF('Janvier '!F21:AJ21,"J")+(COUNTIF(Février!F21:AJ21,"J")+COUNTIF('Mars '!F21:AJ21,"J")+(COUNTIF('Avril '!F21:AJ21,"J")+COUNTIF('Mai '!F21:AJ21,"J"))))))</f>
        <v>0</v>
      </c>
      <c r="U14" s="156">
        <f>IF(B14="","",COUNTIF(Juin!F21:AJ21,"PJ")+COUNTIF('Juillet '!F21:AJ21,"PJ")+(COUNTIF('Août '!F21:AJ21,"PJ")+COUNTIF(Septembre!F21:AJ21,"PJ")+(COUNTIF('Octobre '!F21:AJ21,"PJ")+COUNTIF('Novembre '!F21:AJ21,"PJ")+COUNTIF('Décembre '!F21:AJ21,"PJ")+COUNTIF('Janvier '!F21:AJ21,"PJ")+(COUNTIF(Février!F21:AJ21,"PJ")+COUNTIF('Mars '!F21:AJ21,"PJ")+(COUNTIF('Avril '!F21:AJ21,"PJ")+COUNTIF('Mai '!F21:AJ21,"PJ"))))))</f>
        <v>0</v>
      </c>
      <c r="V14" s="156">
        <f>IF(B14="","",COUNTIF(Juin!F21:AJ21,"PN")+COUNTIF('Juillet '!F21:AJ21,"PN")+(COUNTIF('Août '!F21:AJ21,"PN")+COUNTIF(Septembre!F21:AJ21,"PN")+(COUNTIF('Octobre '!F21:AJ21,"PN")+COUNTIF('Novembre '!F21:AJ21,"PN")+COUNTIF('Décembre '!F21:AJ21,"PN")+COUNTIF('Janvier '!F21:AJ21,"PN")+(COUNTIF(Février!F21:AJ21,"PN")+COUNTIF('Mars '!F21:AJ21,"PN")+(COUNTIF('Avril '!F21:AJ21,"PN")+COUNTIF('Mai '!F21:AJ21,"PN"))))))</f>
        <v>0</v>
      </c>
      <c r="W14" s="157">
        <f>IF(B14="","",COUNTIF(Juin!F21:AJ21,"Q")+COUNTIF('Juillet '!F21:AJ21,"Q")+(COUNTIF('Août '!F21:AJ21,"Q")+COUNTIF(Septembre!F21:AJ21,"Q")+(COUNTIF('Octobre '!F21:AJ21,"Q")+COUNTIF('Novembre '!F21:AJ21,"Q")+COUNTIF('Décembre '!F21:AJ21,"Q")+COUNTIF('Janvier '!F21:AJ21,"Q")+(COUNTIF(Février!F21:AJ21,"Q")+COUNTIF('Mars '!F21:AJ21,"Q")+(COUNTIF('Avril '!F21:AJ21,"Q")+COUNTIF('Mai '!F21:AJ21,"Q"))))))</f>
        <v>0</v>
      </c>
    </row>
    <row r="15" spans="1:24" x14ac:dyDescent="0.25">
      <c r="A15" s="3"/>
      <c r="B15" s="199" t="s">
        <v>92</v>
      </c>
      <c r="C15" s="3"/>
      <c r="D15" s="12" t="s">
        <v>3</v>
      </c>
      <c r="E15" s="15">
        <f t="shared" si="0"/>
        <v>43525</v>
      </c>
      <c r="F15" s="16">
        <f t="shared" si="1"/>
        <v>43555</v>
      </c>
      <c r="H15" s="206">
        <f>IF(B15="","",Juin!C22+'Juillet '!C22+'Août '!C22+Septembre!C22+'Octobre '!C22+'Novembre '!C22+'Décembre '!C22+'Janvier '!C22+Février!C22+'Mars '!C22+'Avril '!C22+'Mai '!C22)</f>
        <v>0</v>
      </c>
      <c r="I15" s="207">
        <f>IF(B15="","",Juin!D22+'Juillet '!D22+'Août '!D22+Septembre!D22+'Octobre '!D22+'Novembre '!D22+'Décembre '!D22+'Janvier '!D22+Février!D22+'Mars '!D22+'Avril '!D22+'Mai '!D22)</f>
        <v>0</v>
      </c>
      <c r="J15" s="207">
        <f>IF(B15="","",Juin!E22+'Juillet '!E22+'Août '!E22+Septembre!E22+'Octobre '!E22+'Novembre '!E22+'Décembre '!E22+'Janvier '!E22+Février!E22+'Mars '!E22+'Avril '!E22+'Mai '!E22)</f>
        <v>0</v>
      </c>
      <c r="K15" s="207">
        <f>IF(B15="","",COUNTIF(Juin!F22:AJ22,"ND")+COUNTIF('Juillet '!F22:AJ22,"ND")+(COUNTIF('Août '!F22:AJ22,"ND")+COUNTIF(Septembre!F22:AJ22,"ND")+(COUNTIF('Octobre '!F22:AJ22,"ND")+COUNTIF('Novembre '!F22:AJ22,"ND")+COUNTIF('Décembre '!F22:AJ22,"ND")+COUNTIF('Janvier '!F22:AJ22,"ND")+(COUNTIF(Février!F22:AJ22,"ND")+COUNTIF('Mars '!F22:AJ22,"ND")+(COUNTIF('Avril '!F22:AJ22,"ND")+COUNTIF('Mai '!F22:AJ22,"ND"))))))</f>
        <v>0</v>
      </c>
      <c r="L15" s="207">
        <f>IF(B15="","",COUNTIF(Juin!F22:AJ22,"F")+COUNTIF('Juillet '!F22:AJ22,"F")+(COUNTIF('Août '!F22:AJ22,"F")+COUNTIF(Septembre!F22:AJ22,"F")+(COUNTIF('Octobre '!F22:AJ22,"F")+COUNTIF('Novembre '!F22:AJ22,"F")+COUNTIF('Décembre '!F22:AJ22,"F")+COUNTIF('Janvier '!F22:AJ22,"F")+(COUNTIF(Février!F22:AJ22,"F")+COUNTIF('Mars '!F22:AJ22,"F")+(COUNTIF('Avril '!F22:AJ22,"F")+COUNTIF('Mai '!F22:AJ22,"F"))))))</f>
        <v>0</v>
      </c>
      <c r="M15" s="207">
        <f>IF(B15="","",COUNTIF(Juin!F22:AJ22,"DR")+COUNTIF('Juillet '!F22:AJ22,"DR")+(COUNTIF('Août '!F22:AJ22,"DR")+COUNTIF(Septembre!F22:AJ22,"DR")+(COUNTIF('Octobre '!F22:AJ22,"DR")+COUNTIF('Novembre '!F22:AJ22,"DR")+COUNTIF('Décembre '!F22:AJ22,"DR")+COUNTIF('Janvier '!F22:AJ22,"DR")+(COUNTIF(Février!F22:AJ22,"DR")+COUNTIF('Mars '!F22:AJ22,"DR")+(COUNTIF('Avril '!F22:AJ22,"DR")+COUNTIF('Mai '!F22:AJ22,"DR"))))))</f>
        <v>0</v>
      </c>
      <c r="N15" s="208">
        <f>IF(B15="","",COUNTIF(Juin!F22:AJ22,"CPA")+COUNTIF('Juillet '!F22:AJ22,"CPA")+(COUNTIF('Août '!F22:AJ22,"CPA")+COUNTIF(Septembre!F22:AJ22,"CPA")+(COUNTIF('Octobre '!F22:AJ22,"CPA")+COUNTIF('Novembre '!F22:AJ22,"CPA")+COUNTIF('Décembre '!F22:AJ22,"CPA")+COUNTIF('Janvier '!F22:AJ22,"CPA")+(COUNTIF(Février!F22:AJ22,"CPA")+COUNTIF('Mars '!F22:AJ22,"CPA")+(COUNTIF('Avril '!F22:AJ22,"CPA")+COUNTIF('Mai '!F22:AJ22,"CPA"))))))</f>
        <v>0</v>
      </c>
      <c r="O15" s="209">
        <f>IF(B15="","",COUNTIF(Juin!F22:AJ22,"AM")+COUNTIF('Juillet '!F22:AJ22,"AM")+(COUNTIF('Août '!F22:AJ22,"AM")+COUNTIF(Septembre!F22:AJ22,"AM")+(COUNTIF('Octobre '!F22:AJ22,"AM")+COUNTIF('Novembre '!F22:AJ22,"AM")+COUNTIF('Décembre '!F22:AJ22,"AM")+COUNTIF('Janvier '!F22:AJ22,"AM")+(COUNTIF(Février!F22:AJ22,"AM")+COUNTIF('Mars '!F22:AJ22,"AM")+(COUNTIF('Avril '!F22:AJ22,"AM")+COUNTIF('Mai '!F22:AJ22,"AM"))))))</f>
        <v>0</v>
      </c>
      <c r="P15" s="207">
        <f>IF(B15="","",COUNTIF(Juin!F22:AJ22,"GA")+COUNTIF('Juillet '!F22:AJ22,"GA")+(COUNTIF('Août '!F22:AJ22,"GA")+COUNTIF(Septembre!F22:AJ22,"GA")+(COUNTIF('Octobre '!F22:AJ22,"GA")+COUNTIF('Novembre '!F22:AJ22,"GA")+COUNTIF('Décembre '!F22:AJ22,"GA")+COUNTIF('Janvier '!F22:AJ22,"GA")+(COUNTIF(Février!F22:AJ22,"GA")+COUNTIF('Mars '!F22:AJ22,"GA")+(COUNTIF('Avril '!F22:AJ22,"GA")+COUNTIF('Mai '!F22:AJ22,"GA"))))))</f>
        <v>0</v>
      </c>
      <c r="Q15" s="207">
        <f>IF(B15="","",COUNTIF(Juin!F22:AJ22,"PM")+COUNTIF('Juillet '!F22:AJ22,"PM")+(COUNTIF('Août '!F22:AJ22,"PM")+COUNTIF(Septembre!F22:AJ22,"PM")+(COUNTIF('Octobre '!F22:AJ22,"PM")+COUNTIF('Novembre '!F22:AJ22,"PM")+COUNTIF('Décembre '!F22:AJ22,"PM")+COUNTIF('Janvier '!F22:AJ22,"PM")+(COUNTIF(Février!F22:AJ22,"PM")+COUNTIF('Mars '!F22:AJ22,"PM")+(COUNTIF('Avril '!F22:AJ22,"PM")+COUNTIF('Mai '!F22:AJ22,"PM"))))))</f>
        <v>0</v>
      </c>
      <c r="R15" s="210">
        <f>IF(B15="","",COUNTIF(Juin!F22:AJ22,"GP")+COUNTIF('Juillet '!F22:AJ22,"GP")+(COUNTIF('Août '!F22:AJ22,"GP")+COUNTIF(Septembre!F22:AJ22,"GP")+(COUNTIF('Octobre '!F22:AJ22,"GP")+COUNTIF('Novembre '!F22:AJ22,"GP")+COUNTIF('Décembre '!F22:AJ22,"GP")+COUNTIF('Janvier '!F22:AJ22,"GP")+(COUNTIF(Février!F22:AJ22,"GP")+COUNTIF('Mars '!F22:AJ22,"GP")+(COUNTIF('Avril '!F22:AJ22,"GP")+COUNTIF('Mai '!F22:AJ22,"GP"))))))</f>
        <v>0</v>
      </c>
      <c r="S15" s="207">
        <f>IF(B15="","",COUNTIF(Juin!F22:AJ22,"G")+COUNTIF('Juillet '!F22:AJ22,"G")+(COUNTIF('Août '!F22:AJ22,"G")+COUNTIF(Septembre!F22:AJ22,"G")+(COUNTIF('Octobre '!F22:AJ22,"G")+COUNTIF('Novembre '!F22:AJ22,"G")+COUNTIF('Décembre '!F22:AJ22,"G")+COUNTIF('Janvier '!F22:AJ22,"G")+(COUNTIF(Février!F22:AJ22,"G")+COUNTIF('Mars '!F22:AJ22,"G")+(COUNTIF('Avril '!F22:AJ22,"G")+COUNTIF('Mai '!F22:AJ22,"G"))))))</f>
        <v>0</v>
      </c>
      <c r="T15" s="207">
        <f>IF(B15="","",COUNTIF(Juin!F22:AJ22,"J")+COUNTIF('Juillet '!F22:AJ22,"J")+(COUNTIF('Août '!F22:AJ22,"J")+COUNTIF(Septembre!F22:AJ22,"J")+(COUNTIF('Octobre '!F22:AJ22,"J")+COUNTIF('Novembre '!F22:AJ22,"J")+COUNTIF('Décembre '!F22:AJ22,"J")+COUNTIF('Janvier '!F22:AJ22,"J")+(COUNTIF(Février!F22:AJ22,"J")+COUNTIF('Mars '!F22:AJ22,"J")+(COUNTIF('Avril '!F22:AJ22,"J")+COUNTIF('Mai '!F22:AJ22,"J"))))))</f>
        <v>0</v>
      </c>
      <c r="U15" s="207">
        <f>IF(B15="","",COUNTIF(Juin!F22:AJ22,"PJ")+COUNTIF('Juillet '!F22:AJ22,"PJ")+(COUNTIF('Août '!F22:AJ22,"PJ")+COUNTIF(Septembre!F22:AJ22,"PJ")+(COUNTIF('Octobre '!F22:AJ22,"PJ")+COUNTIF('Novembre '!F22:AJ22,"PJ")+COUNTIF('Décembre '!F22:AJ22,"PJ")+COUNTIF('Janvier '!F22:AJ22,"PJ")+(COUNTIF(Février!F22:AJ22,"PJ")+COUNTIF('Mars '!F22:AJ22,"PJ")+(COUNTIF('Avril '!F22:AJ22,"PJ")+COUNTIF('Mai '!F22:AJ22,"PJ"))))))</f>
        <v>0</v>
      </c>
      <c r="V15" s="207">
        <f>IF(B15="","",COUNTIF(Juin!F22:AJ22,"PN")+COUNTIF('Juillet '!F22:AJ22,"PN")+(COUNTIF('Août '!F22:AJ22,"PN")+COUNTIF(Septembre!F22:AJ22,"PN")+(COUNTIF('Octobre '!F22:AJ22,"PN")+COUNTIF('Novembre '!F22:AJ22,"PN")+COUNTIF('Décembre '!F22:AJ22,"PN")+COUNTIF('Janvier '!F22:AJ22,"PN")+(COUNTIF(Février!F22:AJ22,"PN")+COUNTIF('Mars '!F22:AJ22,"PN")+(COUNTIF('Avril '!F22:AJ22,"PN")+COUNTIF('Mai '!F22:AJ22,"PN"))))))</f>
        <v>0</v>
      </c>
      <c r="W15" s="208">
        <f>IF(B15="","",COUNTIF(Juin!F22:AJ22,"Q")+COUNTIF('Juillet '!F22:AJ22,"Q")+(COUNTIF('Août '!F22:AJ22,"Q")+COUNTIF(Septembre!F22:AJ22,"Q")+(COUNTIF('Octobre '!F22:AJ22,"Q")+COUNTIF('Novembre '!F22:AJ22,"Q")+COUNTIF('Décembre '!F22:AJ22,"Q")+COUNTIF('Janvier '!F22:AJ22,"Q")+(COUNTIF(Février!F22:AJ22,"Q")+COUNTIF('Mars '!F22:AJ22,"Q")+(COUNTIF('Avril '!F22:AJ22,"Q")+COUNTIF('Mai '!F22:AJ22,"Q"))))))</f>
        <v>0</v>
      </c>
    </row>
    <row r="16" spans="1:24" x14ac:dyDescent="0.25">
      <c r="A16" s="3"/>
      <c r="B16" s="199" t="s">
        <v>93</v>
      </c>
      <c r="C16" s="33"/>
      <c r="D16" s="40" t="s">
        <v>4</v>
      </c>
      <c r="E16" s="41">
        <f t="shared" si="0"/>
        <v>43556</v>
      </c>
      <c r="F16" s="42">
        <f t="shared" si="1"/>
        <v>43585</v>
      </c>
      <c r="G16" s="31"/>
      <c r="H16" s="155">
        <f>IF(B16="","",Juin!C23+'Juillet '!C23+'Août '!C23+Septembre!C23+'Octobre '!C23+'Novembre '!C23+'Décembre '!C23+'Janvier '!C23+Février!C23+'Mars '!C23+'Avril '!C23+'Mai '!C23)</f>
        <v>0</v>
      </c>
      <c r="I16" s="156">
        <f>IF(B16="","",Juin!D23+'Juillet '!D23+'Août '!D23+Septembre!D23+'Octobre '!D23+'Novembre '!D23+'Décembre '!D23+'Janvier '!D23+Février!D23+'Mars '!D23+'Avril '!D23+'Mai '!D23)</f>
        <v>0</v>
      </c>
      <c r="J16" s="156">
        <f>IF(B16="","",Juin!E23+'Juillet '!E23+'Août '!E23+Septembre!E23+'Octobre '!E23+'Novembre '!E23+'Décembre '!E23+'Janvier '!E23+Février!E23+'Mars '!E23+'Avril '!E23+'Mai '!E23)</f>
        <v>0</v>
      </c>
      <c r="K16" s="156">
        <f>IF(B16="","",COUNTIF(Juin!F23:AJ23,"ND")+COUNTIF('Juillet '!F23:AJ23,"ND")+(COUNTIF('Août '!F23:AJ23,"ND")+COUNTIF(Septembre!F23:AJ23,"ND")+(COUNTIF('Octobre '!F23:AJ23,"ND")+COUNTIF('Novembre '!F23:AJ23,"ND")+COUNTIF('Décembre '!F23:AJ23,"ND")+COUNTIF('Janvier '!F23:AJ23,"ND")+(COUNTIF(Février!F23:AJ23,"ND")+COUNTIF('Mars '!F23:AJ23,"ND")+(COUNTIF('Avril '!F23:AJ23,"ND")+COUNTIF('Mai '!F23:AJ23,"ND"))))))</f>
        <v>0</v>
      </c>
      <c r="L16" s="156">
        <f>IF(B16="","",COUNTIF(Juin!F23:AJ23,"F")+COUNTIF('Juillet '!F23:AJ23,"F")+(COUNTIF('Août '!F23:AJ23,"F")+COUNTIF(Septembre!F23:AJ23,"F")+(COUNTIF('Octobre '!F23:AJ23,"F")+COUNTIF('Novembre '!F23:AJ23,"F")+COUNTIF('Décembre '!F23:AJ23,"F")+COUNTIF('Janvier '!F23:AJ23,"F")+(COUNTIF(Février!F23:AJ23,"F")+COUNTIF('Mars '!F23:AJ23,"F")+(COUNTIF('Avril '!F23:AJ23,"F")+COUNTIF('Mai '!F23:AJ23,"F"))))))</f>
        <v>0</v>
      </c>
      <c r="M16" s="156">
        <f>IF(B16="","",COUNTIF(Juin!F23:AJ23,"DR")+COUNTIF('Juillet '!F23:AJ23,"DR")+(COUNTIF('Août '!F23:AJ23,"DR")+COUNTIF(Septembre!F23:AJ23,"DR")+(COUNTIF('Octobre '!F23:AJ23,"DR")+COUNTIF('Novembre '!F23:AJ23,"DR")+COUNTIF('Décembre '!F23:AJ23,"DR")+COUNTIF('Janvier '!F23:AJ23,"DR")+(COUNTIF(Février!F23:AJ23,"DR")+COUNTIF('Mars '!F23:AJ23,"DR")+(COUNTIF('Avril '!F23:AJ23,"DR")+COUNTIF('Mai '!F23:AJ23,"DR"))))))</f>
        <v>0</v>
      </c>
      <c r="N16" s="157">
        <f>IF(B16="","",COUNTIF(Juin!F23:AJ23,"CPA")+COUNTIF('Juillet '!F23:AJ23,"CPA")+(COUNTIF('Août '!F23:AJ23,"CPA")+COUNTIF(Septembre!F23:AJ23,"CPA")+(COUNTIF('Octobre '!F23:AJ23,"CPA")+COUNTIF('Novembre '!F23:AJ23,"CPA")+COUNTIF('Décembre '!F23:AJ23,"CPA")+COUNTIF('Janvier '!F23:AJ23,"CPA")+(COUNTIF(Février!F23:AJ23,"CPA")+COUNTIF('Mars '!F23:AJ23,"CPA")+(COUNTIF('Avril '!F23:AJ23,"CPA")+COUNTIF('Mai '!F23:AJ23,"CPA"))))))</f>
        <v>0</v>
      </c>
      <c r="O16" s="178">
        <f>IF(B16="","",COUNTIF(Juin!F23:AJ23,"AM")+COUNTIF('Juillet '!F23:AJ23,"AM")+(COUNTIF('Août '!F23:AJ23,"AM")+COUNTIF(Septembre!F23:AJ23,"AM")+(COUNTIF('Octobre '!F23:AJ23,"AM")+COUNTIF('Novembre '!F23:AJ23,"AM")+COUNTIF('Décembre '!F23:AJ23,"AM")+COUNTIF('Janvier '!F23:AJ23,"AM")+(COUNTIF(Février!F23:AJ23,"AM")+COUNTIF('Mars '!F23:AJ23,"AM")+(COUNTIF('Avril '!F23:AJ23,"AM")+COUNTIF('Mai '!F23:AJ23,"AM"))))))</f>
        <v>0</v>
      </c>
      <c r="P16" s="156">
        <f>IF(B16="","",COUNTIF(Juin!F23:AJ23,"GA")+COUNTIF('Juillet '!F23:AJ23,"GA")+(COUNTIF('Août '!F23:AJ23,"GA")+COUNTIF(Septembre!F23:AJ23,"GA")+(COUNTIF('Octobre '!F23:AJ23,"GA")+COUNTIF('Novembre '!F23:AJ23,"GA")+COUNTIF('Décembre '!F23:AJ23,"GA")+COUNTIF('Janvier '!F23:AJ23,"GA")+(COUNTIF(Février!F23:AJ23,"GA")+COUNTIF('Mars '!F23:AJ23,"GA")+(COUNTIF('Avril '!F23:AJ23,"GA")+COUNTIF('Mai '!F23:AJ23,"GA"))))))</f>
        <v>0</v>
      </c>
      <c r="Q16" s="156">
        <f>IF(B16="","",COUNTIF(Juin!F23:AJ23,"PM")+COUNTIF('Juillet '!F23:AJ23,"PM")+(COUNTIF('Août '!F23:AJ23,"PM")+COUNTIF(Septembre!F23:AJ23,"PM")+(COUNTIF('Octobre '!F23:AJ23,"PM")+COUNTIF('Novembre '!F23:AJ23,"PM")+COUNTIF('Décembre '!F23:AJ23,"PM")+COUNTIF('Janvier '!F23:AJ23,"PM")+(COUNTIF(Février!F23:AJ23,"PM")+COUNTIF('Mars '!F23:AJ23,"PM")+(COUNTIF('Avril '!F23:AJ23,"PM")+COUNTIF('Mai '!F23:AJ23,"PM"))))))</f>
        <v>0</v>
      </c>
      <c r="R16" s="177">
        <f>IF(B16="","",COUNTIF(Juin!F23:AJ23,"GP")+COUNTIF('Juillet '!F23:AJ23,"GP")+(COUNTIF('Août '!F23:AJ23,"GP")+COUNTIF(Septembre!F23:AJ23,"GP")+(COUNTIF('Octobre '!F23:AJ23,"GP")+COUNTIF('Novembre '!F23:AJ23,"GP")+COUNTIF('Décembre '!F23:AJ23,"GP")+COUNTIF('Janvier '!F23:AJ23,"GP")+(COUNTIF(Février!F23:AJ23,"GP")+COUNTIF('Mars '!F23:AJ23,"GP")+(COUNTIF('Avril '!F23:AJ23,"GP")+COUNTIF('Mai '!F23:AJ23,"GP"))))))</f>
        <v>0</v>
      </c>
      <c r="S16" s="156">
        <f>IF(B16="","",COUNTIF(Juin!F23:AJ23,"G")+COUNTIF('Juillet '!F23:AJ23,"G")+(COUNTIF('Août '!F23:AJ23,"G")+COUNTIF(Septembre!F23:AJ23,"G")+(COUNTIF('Octobre '!F23:AJ23,"G")+COUNTIF('Novembre '!F23:AJ23,"G")+COUNTIF('Décembre '!F23:AJ23,"G")+COUNTIF('Janvier '!F23:AJ23,"G")+(COUNTIF(Février!F23:AJ23,"G")+COUNTIF('Mars '!F23:AJ23,"G")+(COUNTIF('Avril '!F23:AJ23,"G")+COUNTIF('Mai '!F23:AJ23,"G"))))))</f>
        <v>0</v>
      </c>
      <c r="T16" s="156">
        <f>IF(B16="","",COUNTIF(Juin!F23:AJ23,"J")+COUNTIF('Juillet '!F23:AJ23,"J")+(COUNTIF('Août '!F23:AJ23,"J")+COUNTIF(Septembre!F23:AJ23,"J")+(COUNTIF('Octobre '!F23:AJ23,"J")+COUNTIF('Novembre '!F23:AJ23,"J")+COUNTIF('Décembre '!F23:AJ23,"J")+COUNTIF('Janvier '!F23:AJ23,"J")+(COUNTIF(Février!F23:AJ23,"J")+COUNTIF('Mars '!F23:AJ23,"J")+(COUNTIF('Avril '!F23:AJ23,"J")+COUNTIF('Mai '!F23:AJ23,"J"))))))</f>
        <v>0</v>
      </c>
      <c r="U16" s="156">
        <f>IF(B16="","",COUNTIF(Juin!F23:AJ23,"PJ")+COUNTIF('Juillet '!F23:AJ23,"PJ")+(COUNTIF('Août '!F23:AJ23,"PJ")+COUNTIF(Septembre!F23:AJ23,"PJ")+(COUNTIF('Octobre '!F23:AJ23,"PJ")+COUNTIF('Novembre '!F23:AJ23,"PJ")+COUNTIF('Décembre '!F23:AJ23,"PJ")+COUNTIF('Janvier '!F23:AJ23,"PJ")+(COUNTIF(Février!F23:AJ23,"PJ")+COUNTIF('Mars '!F23:AJ23,"PJ")+(COUNTIF('Avril '!F23:AJ23,"PJ")+COUNTIF('Mai '!F23:AJ23,"PJ"))))))</f>
        <v>0</v>
      </c>
      <c r="V16" s="156">
        <f>IF(B16="","",COUNTIF(Juin!F23:AJ23,"PN")+COUNTIF('Juillet '!F23:AJ23,"PN")+(COUNTIF('Août '!F23:AJ23,"PN")+COUNTIF(Septembre!F23:AJ23,"PN")+(COUNTIF('Octobre '!F23:AJ23,"PN")+COUNTIF('Novembre '!F23:AJ23,"PN")+COUNTIF('Décembre '!F23:AJ23,"PN")+COUNTIF('Janvier '!F23:AJ23,"PN")+(COUNTIF(Février!F23:AJ23,"PN")+COUNTIF('Mars '!F23:AJ23,"PN")+(COUNTIF('Avril '!F23:AJ23,"PN")+COUNTIF('Mai '!F23:AJ23,"PN"))))))</f>
        <v>0</v>
      </c>
      <c r="W16" s="157">
        <f>IF(B16="","",COUNTIF(Juin!F23:AJ23,"Q")+COUNTIF('Juillet '!F23:AJ23,"Q")+(COUNTIF('Août '!F23:AJ23,"Q")+COUNTIF(Septembre!F23:AJ23,"Q")+(COUNTIF('Octobre '!F23:AJ23,"Q")+COUNTIF('Novembre '!F23:AJ23,"Q")+COUNTIF('Décembre '!F23:AJ23,"Q")+COUNTIF('Janvier '!F23:AJ23,"Q")+(COUNTIF(Février!F23:AJ23,"Q")+COUNTIF('Mars '!F23:AJ23,"Q")+(COUNTIF('Avril '!F23:AJ23,"Q")+COUNTIF('Mai '!F23:AJ23,"Q"))))))</f>
        <v>250</v>
      </c>
    </row>
    <row r="17" spans="1:24" ht="15.75" thickBot="1" x14ac:dyDescent="0.3">
      <c r="A17" s="3"/>
      <c r="B17" s="199"/>
      <c r="C17" s="3"/>
      <c r="D17" s="14" t="s">
        <v>5</v>
      </c>
      <c r="E17" s="19">
        <f t="shared" si="0"/>
        <v>43586</v>
      </c>
      <c r="F17" s="20">
        <f t="shared" si="1"/>
        <v>43616</v>
      </c>
      <c r="H17" s="206" t="str">
        <f>IF(B17="","",Juin!C24+'Juillet '!C24+'Août '!C24+Septembre!C24+'Octobre '!C24+'Novembre '!C24+'Décembre '!C24+'Janvier '!C24+Février!C24+'Mars '!C24+'Avril '!C24+'Mai '!C24)</f>
        <v/>
      </c>
      <c r="I17" s="207" t="str">
        <f>IF(B17="","",Juin!D24+'Juillet '!D24+'Août '!D24+Septembre!D24+'Octobre '!D24+'Novembre '!D24+'Décembre '!D24+'Janvier '!D24+Février!D24+'Mars '!D24+'Avril '!D24+'Mai '!D24)</f>
        <v/>
      </c>
      <c r="J17" s="207" t="str">
        <f>IF(B17="","",Juin!E24+'Juillet '!E24+'Août '!E24+Septembre!E24+'Octobre '!E24+'Novembre '!E24+'Décembre '!E24+'Janvier '!E24+Février!E24+'Mars '!E24+'Avril '!E24+'Mai '!E24)</f>
        <v/>
      </c>
      <c r="K17" s="207" t="str">
        <f>IF(B17="","",COUNTIF(Juin!F24:AJ24,"ND")+COUNTIF('Juillet '!F24:AJ24,"ND")+(COUNTIF('Août '!F24:AJ24,"ND")+COUNTIF(Septembre!F24:AJ24,"ND")+(COUNTIF('Octobre '!F24:AJ24,"ND")+COUNTIF('Novembre '!F24:AJ24,"ND")+COUNTIF('Décembre '!F24:AJ24,"ND")+COUNTIF('Janvier '!F24:AJ24,"ND")+(COUNTIF(Février!F24:AJ24,"ND")+COUNTIF('Mars '!F24:AJ24,"ND")+(COUNTIF('Avril '!F24:AJ24,"ND")+COUNTIF('Mai '!F24:AJ24,"ND"))))))</f>
        <v/>
      </c>
      <c r="L17" s="207" t="str">
        <f>IF(B17="","",COUNTIF(Juin!F24:AJ24,"F")+COUNTIF('Juillet '!F24:AJ24,"F")+(COUNTIF('Août '!F24:AJ24,"F")+COUNTIF(Septembre!F24:AJ24,"F")+(COUNTIF('Octobre '!F24:AJ24,"F")+COUNTIF('Novembre '!F24:AJ24,"F")+COUNTIF('Décembre '!F24:AJ24,"F")+COUNTIF('Janvier '!F24:AJ24,"F")+(COUNTIF(Février!F24:AJ24,"F")+COUNTIF('Mars '!F24:AJ24,"F")+(COUNTIF('Avril '!F24:AJ24,"F")+COUNTIF('Mai '!F24:AJ24,"F"))))))</f>
        <v/>
      </c>
      <c r="M17" s="207" t="str">
        <f>IF(B17="","",COUNTIF(Juin!F24:AJ24,"DR")+COUNTIF('Juillet '!F24:AJ24,"DR")+(COUNTIF('Août '!F24:AJ24,"DR")+COUNTIF(Septembre!F24:AJ24,"DR")+(COUNTIF('Octobre '!F24:AJ24,"DR")+COUNTIF('Novembre '!F24:AJ24,"DR")+COUNTIF('Décembre '!F24:AJ24,"DR")+COUNTIF('Janvier '!F24:AJ24,"DR")+(COUNTIF(Février!F24:AJ24,"DR")+COUNTIF('Mars '!F24:AJ24,"DR")+(COUNTIF('Avril '!F24:AJ24,"DR")+COUNTIF('Mai '!F24:AJ24,"DR"))))))</f>
        <v/>
      </c>
      <c r="N17" s="208" t="str">
        <f>IF(B17="","",COUNTIF(Juin!F24:AJ24,"CPA")+COUNTIF('Juillet '!F24:AJ24,"CPA")+(COUNTIF('Août '!F24:AJ24,"CPA")+COUNTIF(Septembre!F24:AJ24,"CPA")+(COUNTIF('Octobre '!F24:AJ24,"CPA")+COUNTIF('Novembre '!F24:AJ24,"CPA")+COUNTIF('Décembre '!F24:AJ24,"CPA")+COUNTIF('Janvier '!F24:AJ24,"CPA")+(COUNTIF(Février!F24:AJ24,"CPA")+COUNTIF('Mars '!F24:AJ24,"CPA")+(COUNTIF('Avril '!F24:AJ24,"CPA")+COUNTIF('Mai '!F24:AJ24,"CPA"))))))</f>
        <v/>
      </c>
      <c r="O17" s="209" t="str">
        <f>IF(B17="","",COUNTIF(Juin!F24:AJ24,"AM")+COUNTIF('Juillet '!F24:AJ24,"AM")+(COUNTIF('Août '!F24:AJ24,"AM")+COUNTIF(Septembre!F24:AJ24,"AM")+(COUNTIF('Octobre '!F24:AJ24,"AM")+COUNTIF('Novembre '!F24:AJ24,"AM")+COUNTIF('Décembre '!F24:AJ24,"AM")+COUNTIF('Janvier '!F24:AJ24,"AM")+(COUNTIF(Février!F24:AJ24,"AM")+COUNTIF('Mars '!F24:AJ24,"AM")+(COUNTIF('Avril '!F24:AJ24,"AM")+COUNTIF('Mai '!F24:AJ24,"AM"))))))</f>
        <v/>
      </c>
      <c r="P17" s="207" t="str">
        <f>IF(B17="","",COUNTIF(Juin!F24:AJ24,"GA")+COUNTIF('Juillet '!F24:AJ24,"GA")+(COUNTIF('Août '!F24:AJ24,"GA")+COUNTIF(Septembre!F24:AJ24,"GA")+(COUNTIF('Octobre '!F24:AJ24,"GA")+COUNTIF('Novembre '!F24:AJ24,"GA")+COUNTIF('Décembre '!F24:AJ24,"GA")+COUNTIF('Janvier '!F24:AJ24,"GA")+(COUNTIF(Février!F24:AJ24,"GA")+COUNTIF('Mars '!F24:AJ24,"GA")+(COUNTIF('Avril '!F24:AJ24,"GA")+COUNTIF('Mai '!F24:AJ24,"GA"))))))</f>
        <v/>
      </c>
      <c r="Q17" s="207" t="str">
        <f>IF(B17="","",COUNTIF(Juin!F24:AJ24,"PM")+COUNTIF('Juillet '!F24:AJ24,"PM")+(COUNTIF('Août '!F24:AJ24,"PM")+COUNTIF(Septembre!F24:AJ24,"PM")+(COUNTIF('Octobre '!F24:AJ24,"PM")+COUNTIF('Novembre '!F24:AJ24,"PM")+COUNTIF('Décembre '!F24:AJ24,"PM")+COUNTIF('Janvier '!F24:AJ24,"PM")+(COUNTIF(Février!F24:AJ24,"PM")+COUNTIF('Mars '!F24:AJ24,"PM")+(COUNTIF('Avril '!F24:AJ24,"PM")+COUNTIF('Mai '!F24:AJ24,"PM"))))))</f>
        <v/>
      </c>
      <c r="R17" s="210" t="str">
        <f>IF(B17="","",COUNTIF(Juin!F24:AJ24,"GP")+COUNTIF('Juillet '!F24:AJ24,"GP")+(COUNTIF('Août '!F24:AJ24,"GP")+COUNTIF(Septembre!F24:AJ24,"GP")+(COUNTIF('Octobre '!F24:AJ24,"GP")+COUNTIF('Novembre '!F24:AJ24,"GP")+COUNTIF('Décembre '!F24:AJ24,"GP")+COUNTIF('Janvier '!F24:AJ24,"GP")+(COUNTIF(Février!F24:AJ24,"GP")+COUNTIF('Mars '!F24:AJ24,"GP")+(COUNTIF('Avril '!F24:AJ24,"GP")+COUNTIF('Mai '!F24:AJ24,"GP"))))))</f>
        <v/>
      </c>
      <c r="S17" s="207" t="str">
        <f>IF(B17="","",COUNTIF(Juin!F24:AJ24,"G")+COUNTIF('Juillet '!F24:AJ24,"G")+(COUNTIF('Août '!F24:AJ24,"G")+COUNTIF(Septembre!F24:AJ24,"G")+(COUNTIF('Octobre '!F24:AJ24,"G")+COUNTIF('Novembre '!F24:AJ24,"G")+COUNTIF('Décembre '!F24:AJ24,"G")+COUNTIF('Janvier '!F24:AJ24,"G")+(COUNTIF(Février!F24:AJ24,"G")+COUNTIF('Mars '!F24:AJ24,"G")+(COUNTIF('Avril '!F24:AJ24,"G")+COUNTIF('Mai '!F24:AJ24,"G"))))))</f>
        <v/>
      </c>
      <c r="T17" s="207" t="str">
        <f>IF(B17="","",COUNTIF(Juin!F24:AJ24,"J")+COUNTIF('Juillet '!F24:AJ24,"J")+(COUNTIF('Août '!F24:AJ24,"J")+COUNTIF(Septembre!F24:AJ24,"J")+(COUNTIF('Octobre '!F24:AJ24,"J")+COUNTIF('Novembre '!F24:AJ24,"J")+COUNTIF('Décembre '!F24:AJ24,"J")+COUNTIF('Janvier '!F24:AJ24,"J")+(COUNTIF(Février!F24:AJ24,"J")+COUNTIF('Mars '!F24:AJ24,"J")+(COUNTIF('Avril '!F24:AJ24,"J")+COUNTIF('Mai '!F24:AJ24,"J"))))))</f>
        <v/>
      </c>
      <c r="U17" s="207" t="str">
        <f>IF(B17="","",COUNTIF(Juin!F24:AJ24,"PJ")+COUNTIF('Juillet '!F24:AJ24,"PJ")+(COUNTIF('Août '!F24:AJ24,"PJ")+COUNTIF(Septembre!F24:AJ24,"PJ")+(COUNTIF('Octobre '!F24:AJ24,"PJ")+COUNTIF('Novembre '!F24:AJ24,"PJ")+COUNTIF('Décembre '!F24:AJ24,"PJ")+COUNTIF('Janvier '!F24:AJ24,"PJ")+(COUNTIF(Février!F24:AJ24,"PJ")+COUNTIF('Mars '!F24:AJ24,"PJ")+(COUNTIF('Avril '!F24:AJ24,"PJ")+COUNTIF('Mai '!F24:AJ24,"PJ"))))))</f>
        <v/>
      </c>
      <c r="V17" s="207" t="str">
        <f>IF(B17="","",COUNTIF(Juin!F24:AJ24,"PN")+COUNTIF('Juillet '!F24:AJ24,"PN")+(COUNTIF('Août '!F24:AJ24,"PN")+COUNTIF(Septembre!F24:AJ24,"PN")+(COUNTIF('Octobre '!F24:AJ24,"PN")+COUNTIF('Novembre '!F24:AJ24,"PN")+COUNTIF('Décembre '!F24:AJ24,"PN")+COUNTIF('Janvier '!F24:AJ24,"PN")+(COUNTIF(Février!F24:AJ24,"PN")+COUNTIF('Mars '!F24:AJ24,"PN")+(COUNTIF('Avril '!F24:AJ24,"PN")+COUNTIF('Mai '!F24:AJ24,"PN"))))))</f>
        <v/>
      </c>
      <c r="W17" s="208" t="str">
        <f>IF(B17="","",COUNTIF(Juin!F24:AJ24,"Q")+COUNTIF('Juillet '!F24:AJ24,"Q")+(COUNTIF('Août '!F24:AJ24,"Q")+COUNTIF(Septembre!F24:AJ24,"Q")+(COUNTIF('Octobre '!F24:AJ24,"Q")+COUNTIF('Novembre '!F24:AJ24,"Q")+COUNTIF('Décembre '!F24:AJ24,"Q")+COUNTIF('Janvier '!F24:AJ24,"Q")+(COUNTIF(Février!F24:AJ24,"Q")+COUNTIF('Mars '!F24:AJ24,"Q")+(COUNTIF('Avril '!F24:AJ24,"Q")+COUNTIF('Mai '!F24:AJ24,"Q"))))))</f>
        <v/>
      </c>
    </row>
    <row r="18" spans="1:24" x14ac:dyDescent="0.25">
      <c r="A18" s="3"/>
      <c r="B18" s="199"/>
      <c r="C18" s="31"/>
      <c r="D18" s="31"/>
      <c r="E18" s="32"/>
      <c r="F18" s="32"/>
      <c r="G18" s="31"/>
      <c r="H18" s="155" t="str">
        <f>IF(B18="","",Juin!C25+'Juillet '!C25+'Août '!C25+Septembre!C25+'Octobre '!C25+'Novembre '!C25+'Décembre '!C25+'Janvier '!C25+Février!C25+'Mars '!C25+'Avril '!C25+'Mai '!C25)</f>
        <v/>
      </c>
      <c r="I18" s="156" t="str">
        <f>IF(B18="","",Juin!D25+'Juillet '!D25+'Août '!D25+Septembre!D25+'Octobre '!D25+'Novembre '!D25+'Décembre '!D25+'Janvier '!D25+Février!D25+'Mars '!D25+'Avril '!D25+'Mai '!D25)</f>
        <v/>
      </c>
      <c r="J18" s="156" t="str">
        <f>IF(B18="","",Juin!E25+'Juillet '!E25+'Août '!E25+Septembre!E25+'Octobre '!E25+'Novembre '!E25+'Décembre '!E25+'Janvier '!E25+Février!E25+'Mars '!E25+'Avril '!E25+'Mai '!E25)</f>
        <v/>
      </c>
      <c r="K18" s="156" t="str">
        <f>IF(B18="","",COUNTIF(Juin!F25:AJ25,"ND")+COUNTIF('Juillet '!F25:AJ25,"ND")+(COUNTIF('Août '!F25:AJ25,"ND")+COUNTIF(Septembre!F25:AJ25,"ND")+(COUNTIF('Octobre '!F25:AJ25,"ND")+COUNTIF('Novembre '!F25:AJ25,"ND")+COUNTIF('Décembre '!F25:AJ25,"ND")+COUNTIF('Janvier '!F25:AJ25,"ND")+(COUNTIF(Février!F25:AJ25,"ND")+COUNTIF('Mars '!F25:AJ25,"ND")+(COUNTIF('Avril '!F25:AJ25,"ND")+COUNTIF('Mai '!F25:AJ25,"ND"))))))</f>
        <v/>
      </c>
      <c r="L18" s="156" t="str">
        <f>IF(B18="","",COUNTIF(Juin!F25:AJ25,"F")+COUNTIF('Juillet '!F25:AJ25,"F")+(COUNTIF('Août '!F25:AJ25,"F")+COUNTIF(Septembre!F25:AJ25,"F")+(COUNTIF('Octobre '!F25:AJ25,"F")+COUNTIF('Novembre '!F25:AJ25,"F")+COUNTIF('Décembre '!F25:AJ25,"F")+COUNTIF('Janvier '!F25:AJ25,"F")+(COUNTIF(Février!F25:AJ25,"F")+COUNTIF('Mars '!F25:AJ25,"F")+(COUNTIF('Avril '!F25:AJ25,"F")+COUNTIF('Mai '!F25:AJ25,"F"))))))</f>
        <v/>
      </c>
      <c r="M18" s="156" t="str">
        <f>IF(B18="","",COUNTIF(Juin!F25:AJ25,"DR")+COUNTIF('Juillet '!F25:AJ25,"DR")+(COUNTIF('Août '!F25:AJ25,"DR")+COUNTIF(Septembre!F25:AJ25,"DR")+(COUNTIF('Octobre '!F25:AJ25,"DR")+COUNTIF('Novembre '!F25:AJ25,"DR")+COUNTIF('Décembre '!F25:AJ25,"DR")+COUNTIF('Janvier '!F25:AJ25,"DR")+(COUNTIF(Février!F25:AJ25,"DR")+COUNTIF('Mars '!F25:AJ25,"DR")+(COUNTIF('Avril '!F25:AJ25,"DR")+COUNTIF('Mai '!F25:AJ25,"DR"))))))</f>
        <v/>
      </c>
      <c r="N18" s="157" t="str">
        <f>IF(B18="","",COUNTIF(Juin!F25:AJ25,"CPA")+COUNTIF('Juillet '!F25:AJ25,"CPA")+(COUNTIF('Août '!F25:AJ25,"CPA")+COUNTIF(Septembre!F25:AJ25,"CPA")+(COUNTIF('Octobre '!F25:AJ25,"CPA")+COUNTIF('Novembre '!F25:AJ25,"CPA")+COUNTIF('Décembre '!F25:AJ25,"CPA")+COUNTIF('Janvier '!F25:AJ25,"CPA")+(COUNTIF(Février!F25:AJ25,"CPA")+COUNTIF('Mars '!F25:AJ25,"CPA")+(COUNTIF('Avril '!F25:AJ25,"CPA")+COUNTIF('Mai '!F25:AJ25,"CPA"))))))</f>
        <v/>
      </c>
      <c r="O18" s="178" t="str">
        <f>IF(B18="","",COUNTIF(Juin!F25:AJ25,"AM")+COUNTIF('Juillet '!F25:AJ25,"AM")+(COUNTIF('Août '!F25:AJ25,"AM")+COUNTIF(Septembre!F25:AJ25,"AM")+(COUNTIF('Octobre '!F25:AJ25,"AM")+COUNTIF('Novembre '!F25:AJ25,"AM")+COUNTIF('Décembre '!F25:AJ25,"AM")+COUNTIF('Janvier '!F25:AJ25,"AM")+(COUNTIF(Février!F25:AJ25,"AM")+COUNTIF('Mars '!F25:AJ25,"AM")+(COUNTIF('Avril '!F25:AJ25,"AM")+COUNTIF('Mai '!F25:AJ25,"AM"))))))</f>
        <v/>
      </c>
      <c r="P18" s="156" t="str">
        <f>IF(B18="","",COUNTIF(Juin!F25:AJ25,"GA")+COUNTIF('Juillet '!F25:AJ25,"GA")+(COUNTIF('Août '!F25:AJ25,"GA")+COUNTIF(Septembre!F25:AJ25,"GA")+(COUNTIF('Octobre '!F25:AJ25,"GA")+COUNTIF('Novembre '!F25:AJ25,"GA")+COUNTIF('Décembre '!F25:AJ25,"GA")+COUNTIF('Janvier '!F25:AJ25,"GA")+(COUNTIF(Février!F25:AJ25,"GA")+COUNTIF('Mars '!F25:AJ25,"GA")+(COUNTIF('Avril '!F25:AJ25,"GA")+COUNTIF('Mai '!F25:AJ25,"GA"))))))</f>
        <v/>
      </c>
      <c r="Q18" s="156" t="str">
        <f>IF(B18="","",COUNTIF(Juin!F25:AJ25,"PM")+COUNTIF('Juillet '!F25:AJ25,"PM")+(COUNTIF('Août '!F25:AJ25,"PM")+COUNTIF(Septembre!F25:AJ25,"PM")+(COUNTIF('Octobre '!F25:AJ25,"PM")+COUNTIF('Novembre '!F25:AJ25,"PM")+COUNTIF('Décembre '!F25:AJ25,"PM")+COUNTIF('Janvier '!F25:AJ25,"PM")+(COUNTIF(Février!F25:AJ25,"PM")+COUNTIF('Mars '!F25:AJ25,"PM")+(COUNTIF('Avril '!F25:AJ25,"PM")+COUNTIF('Mai '!F25:AJ25,"PM"))))))</f>
        <v/>
      </c>
      <c r="R18" s="177" t="str">
        <f>IF(B18="","",COUNTIF(Juin!F25:AJ25,"GP")+COUNTIF('Juillet '!F25:AJ25,"GP")+(COUNTIF('Août '!F25:AJ25,"GP")+COUNTIF(Septembre!F25:AJ25,"GP")+(COUNTIF('Octobre '!F25:AJ25,"GP")+COUNTIF('Novembre '!F25:AJ25,"GP")+COUNTIF('Décembre '!F25:AJ25,"GP")+COUNTIF('Janvier '!F25:AJ25,"GP")+(COUNTIF(Février!F25:AJ25,"GP")+COUNTIF('Mars '!F25:AJ25,"GP")+(COUNTIF('Avril '!F25:AJ25,"GP")+COUNTIF('Mai '!F25:AJ25,"GP"))))))</f>
        <v/>
      </c>
      <c r="S18" s="156" t="str">
        <f>IF(B18="","",COUNTIF(Juin!F25:AJ25,"G")+COUNTIF('Juillet '!F25:AJ25,"G")+(COUNTIF('Août '!F25:AJ25,"G")+COUNTIF(Septembre!F25:AJ25,"G")+(COUNTIF('Octobre '!F25:AJ25,"G")+COUNTIF('Novembre '!F25:AJ25,"G")+COUNTIF('Décembre '!F25:AJ25,"G")+COUNTIF('Janvier '!F25:AJ25,"G")+(COUNTIF(Février!F25:AJ25,"G")+COUNTIF('Mars '!F25:AJ25,"G")+(COUNTIF('Avril '!F25:AJ25,"G")+COUNTIF('Mai '!F25:AJ25,"G"))))))</f>
        <v/>
      </c>
      <c r="T18" s="156" t="str">
        <f>IF(B18="","",COUNTIF(Juin!F25:AJ25,"J")+COUNTIF('Juillet '!F25:AJ25,"J")+(COUNTIF('Août '!F25:AJ25,"J")+COUNTIF(Septembre!F25:AJ25,"J")+(COUNTIF('Octobre '!F25:AJ25,"J")+COUNTIF('Novembre '!F25:AJ25,"J")+COUNTIF('Décembre '!F25:AJ25,"J")+COUNTIF('Janvier '!F25:AJ25,"J")+(COUNTIF(Février!F25:AJ25,"J")+COUNTIF('Mars '!F25:AJ25,"J")+(COUNTIF('Avril '!F25:AJ25,"J")+COUNTIF('Mai '!F25:AJ25,"J"))))))</f>
        <v/>
      </c>
      <c r="U18" s="156" t="str">
        <f>IF(B18="","",COUNTIF(Juin!F25:AJ25,"PJ")+COUNTIF('Juillet '!F25:AJ25,"PJ")+(COUNTIF('Août '!F25:AJ25,"PJ")+COUNTIF(Septembre!F25:AJ25,"PJ")+(COUNTIF('Octobre '!F25:AJ25,"PJ")+COUNTIF('Novembre '!F25:AJ25,"PJ")+COUNTIF('Décembre '!F25:AJ25,"PJ")+COUNTIF('Janvier '!F25:AJ25,"PJ")+(COUNTIF(Février!F25:AJ25,"PJ")+COUNTIF('Mars '!F25:AJ25,"PJ")+(COUNTIF('Avril '!F25:AJ25,"PJ")+COUNTIF('Mai '!F25:AJ25,"PJ"))))))</f>
        <v/>
      </c>
      <c r="V18" s="156" t="str">
        <f>IF(B18="","",COUNTIF(Juin!F25:AJ25,"PN")+COUNTIF('Juillet '!F25:AJ25,"PN")+(COUNTIF('Août '!F25:AJ25,"PN")+COUNTIF(Septembre!F25:AJ25,"PN")+(COUNTIF('Octobre '!F25:AJ25,"PN")+COUNTIF('Novembre '!F25:AJ25,"PN")+COUNTIF('Décembre '!F25:AJ25,"PN")+COUNTIF('Janvier '!F25:AJ25,"PN")+(COUNTIF(Février!F25:AJ25,"PN")+COUNTIF('Mars '!F25:AJ25,"PN")+(COUNTIF('Avril '!F25:AJ25,"PN")+COUNTIF('Mai '!F25:AJ25,"PN"))))))</f>
        <v/>
      </c>
      <c r="W18" s="157" t="str">
        <f>IF(B18="","",COUNTIF(Juin!F25:AJ25,"Q")+COUNTIF('Juillet '!F25:AJ25,"Q")+(COUNTIF('Août '!F25:AJ25,"Q")+COUNTIF(Septembre!F25:AJ25,"Q")+(COUNTIF('Octobre '!F25:AJ25,"Q")+COUNTIF('Novembre '!F25:AJ25,"Q")+COUNTIF('Décembre '!F25:AJ25,"Q")+COUNTIF('Janvier '!F25:AJ25,"Q")+(COUNTIF(Février!F25:AJ25,"Q")+COUNTIF('Mars '!F25:AJ25,"Q")+(COUNTIF('Avril '!F25:AJ25,"Q")+COUNTIF('Mai '!F25:AJ25,"Q"))))))</f>
        <v/>
      </c>
    </row>
    <row r="19" spans="1:24" x14ac:dyDescent="0.25">
      <c r="A19" s="3"/>
      <c r="B19" s="199" t="s">
        <v>94</v>
      </c>
      <c r="H19" s="206">
        <f>IF(B19="","",Juin!C26+'Juillet '!C26+'Août '!C26+Septembre!C26+'Octobre '!C26+'Novembre '!C26+'Décembre '!C26+'Janvier '!C26+Février!C26+'Mars '!C26+'Avril '!C26+'Mai '!C26)</f>
        <v>0</v>
      </c>
      <c r="I19" s="207">
        <f>IF(B19="","",Juin!D26+'Juillet '!D26+'Août '!D26+Septembre!D26+'Octobre '!D26+'Novembre '!D26+'Décembre '!D26+'Janvier '!D26+Février!D26+'Mars '!D26+'Avril '!D26+'Mai '!D26)</f>
        <v>0</v>
      </c>
      <c r="J19" s="207">
        <f>IF(B19="","",Juin!E26+'Juillet '!E26+'Août '!E26+Septembre!E26+'Octobre '!E26+'Novembre '!E26+'Décembre '!E26+'Janvier '!E26+Février!E26+'Mars '!E26+'Avril '!E26+'Mai '!E26)</f>
        <v>0</v>
      </c>
      <c r="K19" s="207">
        <f>IF(B19="","",COUNTIF(Juin!F26:AJ26,"ND")+COUNTIF('Juillet '!F26:AJ26,"ND")+(COUNTIF('Août '!F26:AJ26,"ND")+COUNTIF(Septembre!F26:AJ26,"ND")+(COUNTIF('Octobre '!F26:AJ26,"ND")+COUNTIF('Novembre '!F26:AJ26,"ND")+COUNTIF('Décembre '!F26:AJ26,"ND")+COUNTIF('Janvier '!F26:AJ26,"ND")+(COUNTIF(Février!F26:AJ26,"ND")+COUNTIF('Mars '!F26:AJ26,"ND")+(COUNTIF('Avril '!F26:AJ26,"ND")+COUNTIF('Mai '!F26:AJ26,"ND"))))))</f>
        <v>0</v>
      </c>
      <c r="L19" s="207">
        <f>IF(B19="","",COUNTIF(Juin!F26:AJ26,"F")+COUNTIF('Juillet '!F26:AJ26,"F")+(COUNTIF('Août '!F26:AJ26,"F")+COUNTIF(Septembre!F26:AJ26,"F")+(COUNTIF('Octobre '!F26:AJ26,"F")+COUNTIF('Novembre '!F26:AJ26,"F")+COUNTIF('Décembre '!F26:AJ26,"F")+COUNTIF('Janvier '!F26:AJ26,"F")+(COUNTIF(Février!F26:AJ26,"F")+COUNTIF('Mars '!F26:AJ26,"F")+(COUNTIF('Avril '!F26:AJ26,"F")+COUNTIF('Mai '!F26:AJ26,"F"))))))</f>
        <v>0</v>
      </c>
      <c r="M19" s="207">
        <f>IF(B19="","",COUNTIF(Juin!F26:AJ26,"DR")+COUNTIF('Juillet '!F26:AJ26,"DR")+(COUNTIF('Août '!F26:AJ26,"DR")+COUNTIF(Septembre!F26:AJ26,"DR")+(COUNTIF('Octobre '!F26:AJ26,"DR")+COUNTIF('Novembre '!F26:AJ26,"DR")+COUNTIF('Décembre '!F26:AJ26,"DR")+COUNTIF('Janvier '!F26:AJ26,"DR")+(COUNTIF(Février!F26:AJ26,"DR")+COUNTIF('Mars '!F26:AJ26,"DR")+(COUNTIF('Avril '!F26:AJ26,"DR")+COUNTIF('Mai '!F26:AJ26,"DR"))))))</f>
        <v>0</v>
      </c>
      <c r="N19" s="208">
        <f>IF(B19="","",COUNTIF(Juin!F26:AJ26,"CPA")+COUNTIF('Juillet '!F26:AJ26,"CPA")+(COUNTIF('Août '!F26:AJ26,"CPA")+COUNTIF(Septembre!F26:AJ26,"CPA")+(COUNTIF('Octobre '!F26:AJ26,"CPA")+COUNTIF('Novembre '!F26:AJ26,"CPA")+COUNTIF('Décembre '!F26:AJ26,"CPA")+COUNTIF('Janvier '!F26:AJ26,"CPA")+(COUNTIF(Février!F26:AJ26,"CPA")+COUNTIF('Mars '!F26:AJ26,"CPA")+(COUNTIF('Avril '!F26:AJ26,"CPA")+COUNTIF('Mai '!F26:AJ26,"CPA"))))))</f>
        <v>0</v>
      </c>
      <c r="O19" s="209">
        <f>IF(B19="","",COUNTIF(Juin!F26:AJ26,"AM")+COUNTIF('Juillet '!F26:AJ26,"AM")+(COUNTIF('Août '!F26:AJ26,"AM")+COUNTIF(Septembre!F26:AJ26,"AM")+(COUNTIF('Octobre '!F26:AJ26,"AM")+COUNTIF('Novembre '!F26:AJ26,"AM")+COUNTIF('Décembre '!F26:AJ26,"AM")+COUNTIF('Janvier '!F26:AJ26,"AM")+(COUNTIF(Février!F26:AJ26,"AM")+COUNTIF('Mars '!F26:AJ26,"AM")+(COUNTIF('Avril '!F26:AJ26,"AM")+COUNTIF('Mai '!F26:AJ26,"AM"))))))</f>
        <v>0</v>
      </c>
      <c r="P19" s="207">
        <f>IF(B19="","",COUNTIF(Juin!F26:AJ26,"GA")+COUNTIF('Juillet '!F26:AJ26,"GA")+(COUNTIF('Août '!F26:AJ26,"GA")+COUNTIF(Septembre!F26:AJ26,"GA")+(COUNTIF('Octobre '!F26:AJ26,"GA")+COUNTIF('Novembre '!F26:AJ26,"GA")+COUNTIF('Décembre '!F26:AJ26,"GA")+COUNTIF('Janvier '!F26:AJ26,"GA")+(COUNTIF(Février!F26:AJ26,"GA")+COUNTIF('Mars '!F26:AJ26,"GA")+(COUNTIF('Avril '!F26:AJ26,"GA")+COUNTIF('Mai '!F26:AJ26,"GA"))))))</f>
        <v>0</v>
      </c>
      <c r="Q19" s="207">
        <f>IF(B19="","",COUNTIF(Juin!F26:AJ26,"PM")+COUNTIF('Juillet '!F26:AJ26,"PM")+(COUNTIF('Août '!F26:AJ26,"PM")+COUNTIF(Septembre!F26:AJ26,"PM")+(COUNTIF('Octobre '!F26:AJ26,"PM")+COUNTIF('Novembre '!F26:AJ26,"PM")+COUNTIF('Décembre '!F26:AJ26,"PM")+COUNTIF('Janvier '!F26:AJ26,"PM")+(COUNTIF(Février!F26:AJ26,"PM")+COUNTIF('Mars '!F26:AJ26,"PM")+(COUNTIF('Avril '!F26:AJ26,"PM")+COUNTIF('Mai '!F26:AJ26,"PM"))))))</f>
        <v>0</v>
      </c>
      <c r="R19" s="210">
        <f>IF(B19="","",COUNTIF(Juin!F26:AJ26,"GP")+COUNTIF('Juillet '!F26:AJ26,"GP")+(COUNTIF('Août '!F26:AJ26,"GP")+COUNTIF(Septembre!F26:AJ26,"GP")+(COUNTIF('Octobre '!F26:AJ26,"GP")+COUNTIF('Novembre '!F26:AJ26,"GP")+COUNTIF('Décembre '!F26:AJ26,"GP")+COUNTIF('Janvier '!F26:AJ26,"GP")+(COUNTIF(Février!F26:AJ26,"GP")+COUNTIF('Mars '!F26:AJ26,"GP")+(COUNTIF('Avril '!F26:AJ26,"GP")+COUNTIF('Mai '!F26:AJ26,"GP"))))))</f>
        <v>54</v>
      </c>
      <c r="S19" s="207">
        <f>IF(B19="","",COUNTIF(Juin!F26:AJ26,"G")+COUNTIF('Juillet '!F26:AJ26,"G")+(COUNTIF('Août '!F26:AJ26,"G")+COUNTIF(Septembre!F26:AJ26,"G")+(COUNTIF('Octobre '!F26:AJ26,"G")+COUNTIF('Novembre '!F26:AJ26,"G")+COUNTIF('Décembre '!F26:AJ26,"G")+COUNTIF('Janvier '!F26:AJ26,"G")+(COUNTIF(Février!F26:AJ26,"G")+COUNTIF('Mars '!F26:AJ26,"G")+(COUNTIF('Avril '!F26:AJ26,"G")+COUNTIF('Mai '!F26:AJ26,"G"))))))</f>
        <v>0</v>
      </c>
      <c r="T19" s="207">
        <f>IF(B19="","",COUNTIF(Juin!F26:AJ26,"J")+COUNTIF('Juillet '!F26:AJ26,"J")+(COUNTIF('Août '!F26:AJ26,"J")+COUNTIF(Septembre!F26:AJ26,"J")+(COUNTIF('Octobre '!F26:AJ26,"J")+COUNTIF('Novembre '!F26:AJ26,"J")+COUNTIF('Décembre '!F26:AJ26,"J")+COUNTIF('Janvier '!F26:AJ26,"J")+(COUNTIF(Février!F26:AJ26,"J")+COUNTIF('Mars '!F26:AJ26,"J")+(COUNTIF('Avril '!F26:AJ26,"J")+COUNTIF('Mai '!F26:AJ26,"J"))))))</f>
        <v>0</v>
      </c>
      <c r="U19" s="207">
        <f>IF(B19="","",COUNTIF(Juin!F26:AJ26,"PJ")+COUNTIF('Juillet '!F26:AJ26,"PJ")+(COUNTIF('Août '!F26:AJ26,"PJ")+COUNTIF(Septembre!F26:AJ26,"PJ")+(COUNTIF('Octobre '!F26:AJ26,"PJ")+COUNTIF('Novembre '!F26:AJ26,"PJ")+COUNTIF('Décembre '!F26:AJ26,"PJ")+COUNTIF('Janvier '!F26:AJ26,"PJ")+(COUNTIF(Février!F26:AJ26,"PJ")+COUNTIF('Mars '!F26:AJ26,"PJ")+(COUNTIF('Avril '!F26:AJ26,"PJ")+COUNTIF('Mai '!F26:AJ26,"PJ"))))))</f>
        <v>0</v>
      </c>
      <c r="V19" s="207">
        <f>IF(B19="","",COUNTIF(Juin!F26:AJ26,"PN")+COUNTIF('Juillet '!F26:AJ26,"PN")+(COUNTIF('Août '!F26:AJ26,"PN")+COUNTIF(Septembre!F26:AJ26,"PN")+(COUNTIF('Octobre '!F26:AJ26,"PN")+COUNTIF('Novembre '!F26:AJ26,"PN")+COUNTIF('Décembre '!F26:AJ26,"PN")+COUNTIF('Janvier '!F26:AJ26,"PN")+(COUNTIF(Février!F26:AJ26,"PN")+COUNTIF('Mars '!F26:AJ26,"PN")+(COUNTIF('Avril '!F26:AJ26,"PN")+COUNTIF('Mai '!F26:AJ26,"PN"))))))</f>
        <v>0</v>
      </c>
      <c r="W19" s="208">
        <f>IF(B19="","",COUNTIF(Juin!F26:AJ26,"Q")+COUNTIF('Juillet '!F26:AJ26,"Q")+(COUNTIF('Août '!F26:AJ26,"Q")+COUNTIF(Septembre!F26:AJ26,"Q")+(COUNTIF('Octobre '!F26:AJ26,"Q")+COUNTIF('Novembre '!F26:AJ26,"Q")+COUNTIF('Décembre '!F26:AJ26,"Q")+COUNTIF('Janvier '!F26:AJ26,"Q")+(COUNTIF(Février!F26:AJ26,"Q")+COUNTIF('Mars '!F26:AJ26,"Q")+(COUNTIF('Avril '!F26:AJ26,"Q")+COUNTIF('Mai '!F26:AJ26,"Q"))))))</f>
        <v>0</v>
      </c>
    </row>
    <row r="20" spans="1:24" ht="15.75" thickBot="1" x14ac:dyDescent="0.3">
      <c r="A20" s="3"/>
      <c r="B20" s="199" t="s">
        <v>95</v>
      </c>
      <c r="C20" s="34"/>
      <c r="D20" s="34"/>
      <c r="E20" s="35"/>
      <c r="F20" s="35"/>
      <c r="G20" s="36"/>
      <c r="H20" s="158">
        <f>IF(B20="","",Juin!C27+'Juillet '!C27+'Août '!C27+Septembre!C27+'Octobre '!C27+'Novembre '!C27+'Décembre '!C27+'Janvier '!C27+Février!C27+'Mars '!C27+'Avril '!C27+'Mai '!C27)</f>
        <v>0</v>
      </c>
      <c r="I20" s="77">
        <f>IF(B20="","",Juin!D27+'Juillet '!D27+'Août '!D27+Septembre!D27+'Octobre '!D27+'Novembre '!D27+'Décembre '!D27+'Janvier '!D27+Février!D27+'Mars '!D27+'Avril '!D27+'Mai '!D27)</f>
        <v>0</v>
      </c>
      <c r="J20" s="159">
        <f>IF(B20="","",Juin!E27+'Juillet '!E27+'Août '!E27+Septembre!E27+'Octobre '!E27+'Novembre '!E27+'Décembre '!E27+'Janvier '!E27+Février!E27+'Mars '!E27+'Avril '!E27+'Mai '!E27)</f>
        <v>0</v>
      </c>
      <c r="K20" s="159">
        <f>IF(B20="","",COUNTIF(Juin!F27:AJ27,"ND")+COUNTIF('Juillet '!F27:AJ27,"ND")+(COUNTIF('Août '!F27:AJ27,"ND")+COUNTIF(Septembre!F27:AJ27,"ND")+(COUNTIF('Octobre '!F27:AJ27,"ND")+COUNTIF('Novembre '!F27:AJ27,"ND")+COUNTIF('Décembre '!F27:AJ27,"ND")+COUNTIF('Janvier '!F27:AJ27,"ND")+(COUNTIF(Février!F27:AJ27,"ND")+COUNTIF('Mars '!F27:AJ27,"ND")+(COUNTIF('Avril '!F27:AJ27,"ND")+COUNTIF('Mai '!F27:AJ27,"ND"))))))</f>
        <v>0</v>
      </c>
      <c r="L20" s="159">
        <f>IF(B20="","",COUNTIF(Juin!F27:AJ27,"F")+COUNTIF('Juillet '!F27:AJ27,"F")+(COUNTIF('Août '!F27:AJ27,"F")+COUNTIF(Septembre!F27:AJ27,"F")+(COUNTIF('Octobre '!F27:AJ27,"F")+COUNTIF('Novembre '!F27:AJ27,"F")+COUNTIF('Décembre '!F27:AJ27,"F")+COUNTIF('Janvier '!F27:AJ27,"F")+(COUNTIF(Février!F27:AJ27,"F")+COUNTIF('Mars '!F27:AJ27,"F")+(COUNTIF('Avril '!F27:AJ27,"F")+COUNTIF('Mai '!F27:AJ27,"F"))))))</f>
        <v>0</v>
      </c>
      <c r="M20" s="160">
        <f>IF(B20="","",COUNTIF(Juin!F27:AJ27,"DR")+COUNTIF('Juillet '!F27:AJ27,"DR")+(COUNTIF('Août '!F27:AJ27,"DR")+COUNTIF(Septembre!F27:AJ27,"DR")+(COUNTIF('Octobre '!F27:AJ27,"DR")+COUNTIF('Novembre '!F27:AJ27,"DR")+COUNTIF('Décembre '!F27:AJ27,"DR")+COUNTIF('Janvier '!F27:AJ27,"DR")+(COUNTIF(Février!F27:AJ27,"DR")+COUNTIF('Mars '!F27:AJ27,"DR")+(COUNTIF('Avril '!F27:AJ27,"DR")+COUNTIF('Mai '!F27:AJ27,"DR"))))))</f>
        <v>0</v>
      </c>
      <c r="N20" s="181">
        <f>IF(B20="","",COUNTIF(Juin!F27:AJ27,"CPA")+COUNTIF('Juillet '!F27:AJ27,"CPA")+(COUNTIF('Août '!F27:AJ27,"CPA")+COUNTIF(Septembre!F27:AJ27,"CPA")+(COUNTIF('Octobre '!F27:AJ27,"CPA")+COUNTIF('Novembre '!F27:AJ27,"CPA")+COUNTIF('Décembre '!F27:AJ27,"CPA")+COUNTIF('Janvier '!F27:AJ27,"CPA")+(COUNTIF(Février!F27:AJ27,"CPA")+COUNTIF('Mars '!F27:AJ27,"CPA")+(COUNTIF('Avril '!F27:AJ27,"CPA")+COUNTIF('Mai '!F27:AJ27,"CPA"))))))</f>
        <v>0</v>
      </c>
      <c r="O20" s="179">
        <f>IF(B20="","",COUNTIF(Juin!F27:AJ27,"AM")+COUNTIF('Juillet '!F27:AJ27,"AM")+(COUNTIF('Août '!F27:AJ27,"AM")+COUNTIF(Septembre!F27:AJ27,"AM")+(COUNTIF('Octobre '!F27:AJ27,"AM")+COUNTIF('Novembre '!F27:AJ27,"AM")+COUNTIF('Décembre '!F27:AJ27,"AM")+COUNTIF('Janvier '!F27:AJ27,"AM")+(COUNTIF(Février!F27:AJ27,"AM")+COUNTIF('Mars '!F27:AJ27,"AM")+(COUNTIF('Avril '!F27:AJ27,"AM")+COUNTIF('Mai '!F27:AJ27,"AM"))))))</f>
        <v>0</v>
      </c>
      <c r="P20" s="160">
        <f>IF(B20="","",COUNTIF(Juin!F27:AJ27,"GA")+COUNTIF('Juillet '!F27:AJ27,"GA")+(COUNTIF('Août '!F27:AJ27,"GA")+COUNTIF(Septembre!F27:AJ27,"GA")+(COUNTIF('Octobre '!F27:AJ27,"GA")+COUNTIF('Novembre '!F27:AJ27,"GA")+COUNTIF('Décembre '!F27:AJ27,"GA")+COUNTIF('Janvier '!F27:AJ27,"GA")+(COUNTIF(Février!F27:AJ27,"GA")+COUNTIF('Mars '!F27:AJ27,"GA")+(COUNTIF('Avril '!F27:AJ27,"GA")+COUNTIF('Mai '!F27:AJ27,"GA"))))))</f>
        <v>0</v>
      </c>
      <c r="Q20" s="160">
        <f>IF(B20="","",COUNTIF(Juin!F27:AJ27,"PM")+COUNTIF('Juillet '!F27:AJ27,"PM")+(COUNTIF('Août '!F27:AJ27,"PM")+COUNTIF(Septembre!F27:AJ27,"PM")+(COUNTIF('Octobre '!F27:AJ27,"PM")+COUNTIF('Novembre '!F27:AJ27,"PM")+COUNTIF('Décembre '!F27:AJ27,"PM")+COUNTIF('Janvier '!F27:AJ27,"PM")+(COUNTIF(Février!F27:AJ27,"PM")+COUNTIF('Mars '!F27:AJ27,"PM")+(COUNTIF('Avril '!F27:AJ27,"PM")+COUNTIF('Mai '!F27:AJ27,"PM"))))))</f>
        <v>0</v>
      </c>
      <c r="R20" s="180">
        <f>IF(B20="","",COUNTIF(Juin!F27:AJ27,"GP")+COUNTIF('Juillet '!F27:AJ27,"GP")+(COUNTIF('Août '!F27:AJ27,"GP")+COUNTIF(Septembre!F27:AJ27,"GP")+(COUNTIF('Octobre '!F27:AJ27,"GP")+COUNTIF('Novembre '!F27:AJ27,"GP")+COUNTIF('Décembre '!F27:AJ27,"GP")+COUNTIF('Janvier '!F27:AJ27,"GP")+(COUNTIF(Février!F27:AJ27,"GP")+COUNTIF('Mars '!F27:AJ27,"GP")+(COUNTIF('Avril '!F27:AJ27,"GP")+COUNTIF('Mai '!F27:AJ27,"GP"))))))</f>
        <v>50</v>
      </c>
      <c r="S20" s="160">
        <f>IF(B20="","",COUNTIF(Juin!F27:AJ27,"G")+COUNTIF('Juillet '!F27:AJ27,"G")+(COUNTIF('Août '!F27:AJ27,"G")+COUNTIF(Septembre!F27:AJ27,"G")+(COUNTIF('Octobre '!F27:AJ27,"G")+COUNTIF('Novembre '!F27:AJ27,"G")+COUNTIF('Décembre '!F27:AJ27,"G")+COUNTIF('Janvier '!F27:AJ27,"G")+(COUNTIF(Février!F27:AJ27,"G")+COUNTIF('Mars '!F27:AJ27,"G")+(COUNTIF('Avril '!F27:AJ27,"G")+COUNTIF('Mai '!F27:AJ27,"G"))))))</f>
        <v>0</v>
      </c>
      <c r="T20" s="160">
        <f>IF(B20="","",COUNTIF(Juin!F27:AJ27,"J")+COUNTIF('Juillet '!F27:AJ27,"J")+(COUNTIF('Août '!F27:AJ27,"J")+COUNTIF(Septembre!F27:AJ27,"J")+(COUNTIF('Octobre '!F27:AJ27,"J")+COUNTIF('Novembre '!F27:AJ27,"J")+COUNTIF('Décembre '!F27:AJ27,"J")+COUNTIF('Janvier '!F27:AJ27,"J")+(COUNTIF(Février!F27:AJ27,"J")+COUNTIF('Mars '!F27:AJ27,"J")+(COUNTIF('Avril '!F27:AJ27,"J")+COUNTIF('Mai '!F27:AJ27,"J"))))))</f>
        <v>0</v>
      </c>
      <c r="U20" s="160">
        <f>IF(B20="","",COUNTIF(Juin!F27:AJ27,"PJ")+COUNTIF('Juillet '!F27:AJ27,"PJ")+(COUNTIF('Août '!F27:AJ27,"PJ")+COUNTIF(Septembre!F27:AJ27,"PJ")+(COUNTIF('Octobre '!F27:AJ27,"PJ")+COUNTIF('Novembre '!F27:AJ27,"PJ")+COUNTIF('Décembre '!F27:AJ27,"PJ")+COUNTIF('Janvier '!F27:AJ27,"PJ")+(COUNTIF(Février!F27:AJ27,"PJ")+COUNTIF('Mars '!F27:AJ27,"PJ")+(COUNTIF('Avril '!F27:AJ27,"PJ")+COUNTIF('Mai '!F27:AJ27,"PJ"))))))</f>
        <v>0</v>
      </c>
      <c r="V20" s="160">
        <f>IF(B20="","",COUNTIF(Juin!F27:AJ27,"PN")+COUNTIF('Juillet '!F27:AJ27,"PN")+(COUNTIF('Août '!F27:AJ27,"PN")+COUNTIF(Septembre!F27:AJ27,"PN")+(COUNTIF('Octobre '!F27:AJ27,"PN")+COUNTIF('Novembre '!F27:AJ27,"PN")+COUNTIF('Décembre '!F27:AJ27,"PN")+COUNTIF('Janvier '!F27:AJ27,"PN")+(COUNTIF(Février!F27:AJ27,"PN")+COUNTIF('Mars '!F27:AJ27,"PN")+(COUNTIF('Avril '!F27:AJ27,"PN")+COUNTIF('Mai '!F27:AJ27,"PN"))))))</f>
        <v>0</v>
      </c>
      <c r="W20" s="181">
        <f>IF(B20="","",COUNTIF(Juin!F27:AJ27,"Q")+COUNTIF('Juillet '!F27:AJ27,"Q")+(COUNTIF('Août '!F27:AJ27,"Q")+COUNTIF(Septembre!F27:AJ27,"Q")+(COUNTIF('Octobre '!F27:AJ27,"Q")+COUNTIF('Novembre '!F27:AJ27,"Q")+COUNTIF('Décembre '!F27:AJ27,"Q")+COUNTIF('Janvier '!F27:AJ27,"Q")+(COUNTIF(Février!F27:AJ27,"Q")+COUNTIF('Mars '!F27:AJ27,"Q")+(COUNTIF('Avril '!F27:AJ27,"Q")+COUNTIF('Mai '!F27:AJ27,"Q"))))))</f>
        <v>0</v>
      </c>
    </row>
    <row r="21" spans="1:24" ht="15.75" thickBot="1" x14ac:dyDescent="0.3">
      <c r="B21" s="23"/>
      <c r="G21" s="123"/>
      <c r="H21" s="192"/>
      <c r="I21" s="189"/>
      <c r="J21" s="189"/>
      <c r="K21" s="189"/>
      <c r="L21" s="190"/>
      <c r="M21" s="123"/>
      <c r="N21" s="123"/>
      <c r="O21" s="123"/>
      <c r="P21" s="123"/>
      <c r="Q21" s="123"/>
      <c r="R21" s="123"/>
      <c r="S21" s="123"/>
      <c r="T21" s="141"/>
      <c r="U21" s="141"/>
      <c r="V21" s="141"/>
      <c r="W21" s="123"/>
    </row>
    <row r="22" spans="1:24" ht="15.75" thickBot="1" x14ac:dyDescent="0.3">
      <c r="D22" s="61" t="s">
        <v>29</v>
      </c>
      <c r="E22" s="60" t="s">
        <v>35</v>
      </c>
      <c r="G22" s="123"/>
      <c r="H22" s="125"/>
      <c r="I22" s="117" t="s">
        <v>48</v>
      </c>
      <c r="J22" s="268" t="s">
        <v>67</v>
      </c>
      <c r="K22" s="269"/>
      <c r="L22" s="270"/>
      <c r="M22" s="128"/>
      <c r="N22" s="194" t="s">
        <v>50</v>
      </c>
      <c r="O22" s="244" t="s">
        <v>68</v>
      </c>
      <c r="P22" s="245"/>
      <c r="Q22" s="246"/>
      <c r="R22" s="123"/>
      <c r="S22" s="110" t="s">
        <v>54</v>
      </c>
      <c r="T22" s="259" t="s">
        <v>70</v>
      </c>
      <c r="U22" s="260"/>
      <c r="V22" s="261"/>
      <c r="W22" s="123"/>
    </row>
    <row r="23" spans="1:24" x14ac:dyDescent="0.25">
      <c r="C23" s="3"/>
      <c r="D23" s="145">
        <v>43295</v>
      </c>
      <c r="E23" s="146" t="s">
        <v>64</v>
      </c>
      <c r="G23" s="123"/>
      <c r="H23" s="123"/>
      <c r="I23" s="122"/>
      <c r="J23" s="122"/>
      <c r="K23" s="122"/>
      <c r="L23" s="122"/>
      <c r="M23" s="123"/>
      <c r="N23" s="124"/>
      <c r="O23" s="125"/>
      <c r="P23" s="123"/>
      <c r="Q23" s="123"/>
      <c r="R23" s="123"/>
      <c r="S23" s="124"/>
      <c r="T23" s="122"/>
      <c r="U23" s="122"/>
      <c r="V23" s="122"/>
      <c r="W23" s="123"/>
    </row>
    <row r="24" spans="1:24" x14ac:dyDescent="0.25">
      <c r="C24" s="3"/>
      <c r="D24" s="144">
        <v>43327</v>
      </c>
      <c r="E24" s="147" t="s">
        <v>31</v>
      </c>
      <c r="G24" s="123"/>
      <c r="H24" s="123"/>
      <c r="I24" s="114" t="s">
        <v>42</v>
      </c>
      <c r="J24" s="271" t="str">
        <f t="shared" ref="J24" si="2">$J$22</f>
        <v>Durée : 9h , Lundi 8h</v>
      </c>
      <c r="K24" s="272"/>
      <c r="L24" s="273"/>
      <c r="M24" s="128"/>
      <c r="N24" s="118" t="s">
        <v>51</v>
      </c>
      <c r="O24" s="247" t="s">
        <v>68</v>
      </c>
      <c r="P24" s="248"/>
      <c r="Q24" s="249"/>
      <c r="R24" s="123"/>
      <c r="S24" s="112" t="s">
        <v>57</v>
      </c>
      <c r="T24" s="262" t="s">
        <v>70</v>
      </c>
      <c r="U24" s="263"/>
      <c r="V24" s="264"/>
      <c r="W24" s="123"/>
    </row>
    <row r="25" spans="1:24" x14ac:dyDescent="0.25">
      <c r="C25" s="3"/>
      <c r="D25" s="148">
        <v>43405</v>
      </c>
      <c r="E25" s="149" t="s">
        <v>41</v>
      </c>
      <c r="G25" s="123"/>
      <c r="H25" s="123"/>
      <c r="I25" s="122"/>
      <c r="J25" s="122"/>
      <c r="K25" s="122"/>
      <c r="L25" s="122"/>
      <c r="M25" s="123"/>
      <c r="N25" s="123"/>
      <c r="O25" s="123"/>
      <c r="P25" s="123"/>
      <c r="Q25" s="126"/>
      <c r="R25" s="123"/>
      <c r="S25" s="124"/>
      <c r="T25" s="191"/>
      <c r="U25" s="122"/>
      <c r="V25" s="122"/>
      <c r="W25" s="123"/>
    </row>
    <row r="26" spans="1:24" x14ac:dyDescent="0.25">
      <c r="C26" s="3"/>
      <c r="D26" s="144">
        <v>43415</v>
      </c>
      <c r="E26" s="147" t="s">
        <v>65</v>
      </c>
      <c r="G26" s="125"/>
      <c r="H26" s="125"/>
      <c r="I26" s="119" t="s">
        <v>61</v>
      </c>
      <c r="J26" s="274" t="s">
        <v>68</v>
      </c>
      <c r="K26" s="275"/>
      <c r="L26" s="276"/>
      <c r="M26" s="123"/>
      <c r="N26" s="120" t="s">
        <v>60</v>
      </c>
      <c r="O26" s="250" t="s">
        <v>69</v>
      </c>
      <c r="P26" s="251"/>
      <c r="Q26" s="252"/>
      <c r="R26" s="129"/>
      <c r="S26" s="116" t="s">
        <v>58</v>
      </c>
      <c r="T26" s="265" t="s">
        <v>71</v>
      </c>
      <c r="U26" s="266"/>
      <c r="V26" s="267"/>
      <c r="W26" s="123"/>
    </row>
    <row r="27" spans="1:24" x14ac:dyDescent="0.25">
      <c r="C27" s="3"/>
      <c r="D27" s="145">
        <v>43459</v>
      </c>
      <c r="E27" s="146" t="s">
        <v>39</v>
      </c>
      <c r="G27" s="123"/>
      <c r="H27" s="123"/>
      <c r="I27" s="123"/>
      <c r="J27" s="123"/>
      <c r="K27" s="123"/>
      <c r="L27" s="125"/>
      <c r="M27" s="123"/>
      <c r="N27" s="124"/>
      <c r="O27" s="123"/>
      <c r="P27" s="123"/>
      <c r="Q27" s="123"/>
      <c r="R27" s="123"/>
      <c r="S27" s="123"/>
      <c r="T27" s="122"/>
      <c r="U27" s="122"/>
      <c r="V27" s="122"/>
      <c r="W27" s="125"/>
    </row>
    <row r="28" spans="1:24" ht="15.75" thickBot="1" x14ac:dyDescent="0.3">
      <c r="C28" s="3"/>
      <c r="D28" s="144">
        <v>43460</v>
      </c>
      <c r="E28" s="147" t="s">
        <v>40</v>
      </c>
      <c r="G28" s="131"/>
      <c r="H28" s="131"/>
      <c r="I28" s="131"/>
      <c r="J28" s="131"/>
      <c r="K28" s="131"/>
      <c r="L28" s="135"/>
      <c r="M28" s="131"/>
      <c r="N28" s="131"/>
      <c r="O28" s="131"/>
      <c r="P28" s="131"/>
      <c r="Q28" s="131"/>
      <c r="R28" s="123"/>
      <c r="S28" s="195" t="s">
        <v>72</v>
      </c>
      <c r="T28" s="256" t="s">
        <v>74</v>
      </c>
      <c r="U28" s="257"/>
      <c r="V28" s="258"/>
      <c r="W28" s="196"/>
      <c r="X28" s="4"/>
    </row>
    <row r="29" spans="1:24" x14ac:dyDescent="0.25">
      <c r="C29" s="3"/>
      <c r="D29" s="145">
        <v>43466</v>
      </c>
      <c r="E29" s="146" t="s">
        <v>36</v>
      </c>
      <c r="G29" s="131"/>
      <c r="H29" s="182" t="s">
        <v>21</v>
      </c>
      <c r="I29" s="234" t="s">
        <v>19</v>
      </c>
      <c r="J29" s="235"/>
      <c r="K29" s="236"/>
      <c r="L29" s="193"/>
      <c r="M29" s="237"/>
      <c r="N29" s="238"/>
      <c r="O29" s="239"/>
      <c r="P29" s="135"/>
      <c r="Q29" s="131"/>
      <c r="R29" s="123"/>
      <c r="S29" s="123"/>
      <c r="T29" s="123"/>
      <c r="U29" s="123"/>
      <c r="V29" s="123"/>
      <c r="W29" s="125"/>
    </row>
    <row r="30" spans="1:24" x14ac:dyDescent="0.25">
      <c r="C30" s="3"/>
      <c r="D30" s="144">
        <v>43510</v>
      </c>
      <c r="E30" s="147" t="s">
        <v>37</v>
      </c>
      <c r="G30" s="131"/>
      <c r="H30" s="183" t="s">
        <v>27</v>
      </c>
      <c r="I30" s="223" t="s">
        <v>28</v>
      </c>
      <c r="J30" s="224"/>
      <c r="K30" s="225"/>
      <c r="L30" s="184" t="s">
        <v>43</v>
      </c>
      <c r="M30" s="226" t="s">
        <v>44</v>
      </c>
      <c r="N30" s="226"/>
      <c r="O30" s="227"/>
      <c r="P30" s="131"/>
      <c r="Q30" s="131"/>
    </row>
    <row r="31" spans="1:24" x14ac:dyDescent="0.25">
      <c r="C31" s="3"/>
      <c r="D31" s="145">
        <v>43574</v>
      </c>
      <c r="E31" s="146" t="s">
        <v>32</v>
      </c>
      <c r="G31" s="131"/>
      <c r="H31" s="185" t="s">
        <v>20</v>
      </c>
      <c r="I31" s="231" t="s">
        <v>18</v>
      </c>
      <c r="J31" s="232"/>
      <c r="K31" s="233"/>
      <c r="L31" s="186" t="s">
        <v>26</v>
      </c>
      <c r="M31" s="240" t="s">
        <v>25</v>
      </c>
      <c r="N31" s="240"/>
      <c r="O31" s="241"/>
      <c r="P31" s="131"/>
      <c r="Q31" s="135"/>
      <c r="T31" s="2"/>
    </row>
    <row r="32" spans="1:24" ht="15.75" thickBot="1" x14ac:dyDescent="0.3">
      <c r="C32" s="3"/>
      <c r="D32" s="144">
        <v>43577</v>
      </c>
      <c r="E32" s="147" t="s">
        <v>38</v>
      </c>
      <c r="G32" s="131"/>
      <c r="H32" s="187" t="s">
        <v>22</v>
      </c>
      <c r="I32" s="228" t="s">
        <v>17</v>
      </c>
      <c r="J32" s="229"/>
      <c r="K32" s="230"/>
      <c r="L32" s="188" t="s">
        <v>23</v>
      </c>
      <c r="M32" s="242" t="s">
        <v>24</v>
      </c>
      <c r="N32" s="242"/>
      <c r="O32" s="243"/>
      <c r="P32" s="131"/>
      <c r="Q32" s="131"/>
      <c r="U32" s="2"/>
    </row>
    <row r="33" spans="1:17" x14ac:dyDescent="0.25">
      <c r="C33" s="3"/>
      <c r="D33" s="145">
        <v>43586</v>
      </c>
      <c r="E33" s="146" t="s">
        <v>33</v>
      </c>
      <c r="G33" s="131"/>
      <c r="H33" s="135"/>
      <c r="I33" s="131"/>
      <c r="J33" s="131"/>
      <c r="K33" s="131"/>
      <c r="L33" s="131"/>
      <c r="M33" s="131"/>
      <c r="N33" s="131"/>
      <c r="O33" s="131"/>
      <c r="P33" s="131"/>
      <c r="Q33" s="131"/>
    </row>
    <row r="34" spans="1:17" x14ac:dyDescent="0.25">
      <c r="C34" s="3"/>
      <c r="D34" s="144">
        <v>43593</v>
      </c>
      <c r="E34" s="147" t="s">
        <v>34</v>
      </c>
    </row>
    <row r="35" spans="1:17" ht="15.75" thickBot="1" x14ac:dyDescent="0.3">
      <c r="B35" s="4"/>
      <c r="C35" s="3"/>
      <c r="D35" s="150">
        <v>43615</v>
      </c>
      <c r="E35" s="151" t="s">
        <v>30</v>
      </c>
      <c r="K35" s="2"/>
      <c r="M35" s="2"/>
    </row>
    <row r="36" spans="1:17" x14ac:dyDescent="0.25">
      <c r="B36" s="65"/>
      <c r="C36" s="66"/>
      <c r="D36" s="66"/>
      <c r="E36" s="66"/>
      <c r="F36" s="63"/>
      <c r="G36" s="64"/>
      <c r="H36" s="64"/>
      <c r="I36" s="64"/>
    </row>
    <row r="37" spans="1:17" x14ac:dyDescent="0.25">
      <c r="A37" s="4"/>
      <c r="B37" s="63"/>
      <c r="C37" s="64"/>
      <c r="D37" s="64"/>
      <c r="E37" s="64"/>
      <c r="F37" s="63"/>
      <c r="G37" s="64"/>
      <c r="H37" s="64"/>
      <c r="I37" s="64"/>
    </row>
    <row r="38" spans="1:17" x14ac:dyDescent="0.25">
      <c r="A38" s="4"/>
      <c r="B38" s="63"/>
    </row>
    <row r="39" spans="1:17" x14ac:dyDescent="0.25">
      <c r="A39" s="4"/>
      <c r="B39" s="63"/>
    </row>
    <row r="40" spans="1:17" x14ac:dyDescent="0.25">
      <c r="N40" s="2"/>
    </row>
  </sheetData>
  <sheetProtection selectLockedCells="1" selectUnlockedCells="1"/>
  <mergeCells count="19">
    <mergeCell ref="O22:Q22"/>
    <mergeCell ref="O24:Q24"/>
    <mergeCell ref="O26:Q26"/>
    <mergeCell ref="H2:W2"/>
    <mergeCell ref="T28:V28"/>
    <mergeCell ref="T22:V22"/>
    <mergeCell ref="T24:V24"/>
    <mergeCell ref="T26:V26"/>
    <mergeCell ref="J22:L22"/>
    <mergeCell ref="J24:L24"/>
    <mergeCell ref="J26:L26"/>
    <mergeCell ref="I30:K30"/>
    <mergeCell ref="M30:O30"/>
    <mergeCell ref="I32:K32"/>
    <mergeCell ref="I31:K31"/>
    <mergeCell ref="I29:K29"/>
    <mergeCell ref="M29:O29"/>
    <mergeCell ref="M31:O31"/>
    <mergeCell ref="M32:O32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7" tint="-0.499984740745262"/>
    <pageSetUpPr fitToPage="1"/>
  </sheetPr>
  <dimension ref="A1:AT39"/>
  <sheetViews>
    <sheetView showGridLines="0" topLeftCell="B4" workbookViewId="0">
      <selection activeCell="Q28" sqref="Q2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Config!E6</f>
        <v>43252</v>
      </c>
    </row>
    <row r="2" spans="1:46" ht="15.75" hidden="1" thickBot="1" x14ac:dyDescent="0.3">
      <c r="A2" s="11">
        <f>Config!F6</f>
        <v>43281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43252</v>
      </c>
      <c r="G3" s="5">
        <f>F3+1</f>
        <v>43253</v>
      </c>
      <c r="H3" s="5">
        <f t="shared" ref="H3:AG3" si="1">G3+1</f>
        <v>43254</v>
      </c>
      <c r="I3" s="5">
        <f t="shared" si="1"/>
        <v>43255</v>
      </c>
      <c r="J3" s="5">
        <f t="shared" si="1"/>
        <v>43256</v>
      </c>
      <c r="K3" s="5">
        <f t="shared" si="1"/>
        <v>43257</v>
      </c>
      <c r="L3" s="5">
        <f t="shared" si="1"/>
        <v>43258</v>
      </c>
      <c r="M3" s="5">
        <f t="shared" si="1"/>
        <v>43259</v>
      </c>
      <c r="N3" s="5">
        <f t="shared" si="1"/>
        <v>43260</v>
      </c>
      <c r="O3" s="5">
        <f t="shared" si="1"/>
        <v>43261</v>
      </c>
      <c r="P3" s="5">
        <f t="shared" si="1"/>
        <v>43262</v>
      </c>
      <c r="Q3" s="5">
        <f t="shared" si="1"/>
        <v>43263</v>
      </c>
      <c r="R3" s="5">
        <f t="shared" si="1"/>
        <v>43264</v>
      </c>
      <c r="S3" s="5">
        <f t="shared" si="1"/>
        <v>43265</v>
      </c>
      <c r="T3" s="5">
        <f t="shared" si="1"/>
        <v>43266</v>
      </c>
      <c r="U3" s="5">
        <f t="shared" si="1"/>
        <v>43267</v>
      </c>
      <c r="V3" s="5">
        <f t="shared" si="1"/>
        <v>43268</v>
      </c>
      <c r="W3" s="5">
        <f t="shared" si="1"/>
        <v>43269</v>
      </c>
      <c r="X3" s="5">
        <f t="shared" si="1"/>
        <v>43270</v>
      </c>
      <c r="Y3" s="5">
        <f t="shared" si="1"/>
        <v>43271</v>
      </c>
      <c r="Z3" s="5">
        <f t="shared" si="1"/>
        <v>43272</v>
      </c>
      <c r="AA3" s="5">
        <f t="shared" si="1"/>
        <v>43273</v>
      </c>
      <c r="AB3" s="5">
        <f t="shared" si="1"/>
        <v>43274</v>
      </c>
      <c r="AC3" s="5">
        <f t="shared" si="1"/>
        <v>43275</v>
      </c>
      <c r="AD3" s="5">
        <f t="shared" si="1"/>
        <v>43276</v>
      </c>
      <c r="AE3" s="5">
        <f t="shared" si="1"/>
        <v>43277</v>
      </c>
      <c r="AF3" s="5">
        <f t="shared" si="1"/>
        <v>43278</v>
      </c>
      <c r="AG3" s="5">
        <f t="shared" si="1"/>
        <v>43279</v>
      </c>
      <c r="AH3" s="5">
        <f>IFERROR(IF(AG3+1&gt;A2,"",AG3+1),"")</f>
        <v>43280</v>
      </c>
      <c r="AI3" s="5">
        <f>IFERROR(IF(AH3+1&gt;A2,"",AH3+1),"")</f>
        <v>43281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juin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54</v>
      </c>
      <c r="H11" s="55" t="s">
        <v>54</v>
      </c>
      <c r="I11" s="55" t="s">
        <v>76</v>
      </c>
      <c r="J11" s="54" t="s">
        <v>50</v>
      </c>
      <c r="K11" s="54" t="s">
        <v>51</v>
      </c>
      <c r="L11" s="54" t="s">
        <v>51</v>
      </c>
      <c r="M11" s="55" t="s">
        <v>51</v>
      </c>
      <c r="N11" s="55" t="s">
        <v>76</v>
      </c>
      <c r="O11" s="55" t="s">
        <v>76</v>
      </c>
      <c r="P11" s="54" t="s">
        <v>48</v>
      </c>
      <c r="Q11" s="54" t="s">
        <v>48</v>
      </c>
      <c r="R11" s="54" t="s">
        <v>76</v>
      </c>
      <c r="S11" s="55" t="s">
        <v>72</v>
      </c>
      <c r="T11" s="55" t="s">
        <v>72</v>
      </c>
      <c r="U11" s="55" t="s">
        <v>57</v>
      </c>
      <c r="V11" s="55" t="s">
        <v>57</v>
      </c>
      <c r="W11" s="55" t="s">
        <v>76</v>
      </c>
      <c r="X11" s="55" t="s">
        <v>76</v>
      </c>
      <c r="Y11" s="55" t="s">
        <v>48</v>
      </c>
      <c r="Z11" s="55" t="s">
        <v>48</v>
      </c>
      <c r="AA11" s="55" t="s">
        <v>48</v>
      </c>
      <c r="AB11" s="55" t="s">
        <v>76</v>
      </c>
      <c r="AC11" s="55" t="s">
        <v>76</v>
      </c>
      <c r="AD11" s="55" t="s">
        <v>42</v>
      </c>
      <c r="AE11" s="55" t="s">
        <v>42</v>
      </c>
      <c r="AF11" s="55" t="s">
        <v>76</v>
      </c>
      <c r="AG11" s="55" t="s">
        <v>72</v>
      </c>
      <c r="AH11" s="55" t="s">
        <v>72</v>
      </c>
      <c r="AI11" s="55" t="s">
        <v>57</v>
      </c>
      <c r="AJ11" s="94"/>
      <c r="AK11" s="201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42</v>
      </c>
      <c r="G12" s="56" t="s">
        <v>76</v>
      </c>
      <c r="H12" s="56" t="s">
        <v>76</v>
      </c>
      <c r="I12" s="57" t="s">
        <v>72</v>
      </c>
      <c r="J12" s="56" t="s">
        <v>72</v>
      </c>
      <c r="K12" s="56" t="s">
        <v>72</v>
      </c>
      <c r="L12" s="56" t="s">
        <v>76</v>
      </c>
      <c r="M12" s="57" t="s">
        <v>76</v>
      </c>
      <c r="N12" s="56" t="s">
        <v>54</v>
      </c>
      <c r="O12" s="56" t="s">
        <v>54</v>
      </c>
      <c r="P12" s="56" t="s">
        <v>50</v>
      </c>
      <c r="Q12" s="56" t="s">
        <v>76</v>
      </c>
      <c r="R12" s="56" t="s">
        <v>50</v>
      </c>
      <c r="S12" s="56" t="s">
        <v>50</v>
      </c>
      <c r="T12" s="56" t="s">
        <v>50</v>
      </c>
      <c r="U12" s="56" t="s">
        <v>76</v>
      </c>
      <c r="V12" s="56" t="s">
        <v>76</v>
      </c>
      <c r="W12" s="56" t="s">
        <v>72</v>
      </c>
      <c r="X12" s="56" t="s">
        <v>72</v>
      </c>
      <c r="Y12" s="56" t="s">
        <v>72</v>
      </c>
      <c r="Z12" s="56" t="s">
        <v>76</v>
      </c>
      <c r="AA12" s="56" t="s">
        <v>76</v>
      </c>
      <c r="AB12" s="56" t="s">
        <v>54</v>
      </c>
      <c r="AC12" s="56" t="s">
        <v>54</v>
      </c>
      <c r="AD12" s="56" t="s">
        <v>76</v>
      </c>
      <c r="AE12" s="56" t="s">
        <v>50</v>
      </c>
      <c r="AF12" s="56" t="s">
        <v>51</v>
      </c>
      <c r="AG12" s="56" t="s">
        <v>51</v>
      </c>
      <c r="AH12" s="56" t="s">
        <v>51</v>
      </c>
      <c r="AI12" s="56" t="s">
        <v>76</v>
      </c>
      <c r="AJ12" s="95"/>
      <c r="AK12" s="100" t="str">
        <f ca="1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99" t="str">
        <f>IF(COUNTA(F13:AJ13)=0,"",TotH())</f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72</v>
      </c>
      <c r="G14" s="56" t="s">
        <v>57</v>
      </c>
      <c r="H14" s="56" t="s">
        <v>57</v>
      </c>
      <c r="I14" s="57" t="s">
        <v>76</v>
      </c>
      <c r="J14" s="56" t="s">
        <v>76</v>
      </c>
      <c r="K14" s="56" t="s">
        <v>42</v>
      </c>
      <c r="L14" s="56" t="s">
        <v>42</v>
      </c>
      <c r="M14" s="57" t="s">
        <v>42</v>
      </c>
      <c r="N14" s="56" t="s">
        <v>76</v>
      </c>
      <c r="O14" s="56" t="s">
        <v>76</v>
      </c>
      <c r="P14" s="56" t="s">
        <v>72</v>
      </c>
      <c r="Q14" s="56" t="s">
        <v>72</v>
      </c>
      <c r="R14" s="56" t="s">
        <v>72</v>
      </c>
      <c r="S14" s="56" t="s">
        <v>76</v>
      </c>
      <c r="T14" s="56" t="s">
        <v>76</v>
      </c>
      <c r="U14" s="56" t="s">
        <v>54</v>
      </c>
      <c r="V14" s="56" t="s">
        <v>54</v>
      </c>
      <c r="W14" s="56" t="s">
        <v>50</v>
      </c>
      <c r="X14" s="56" t="s">
        <v>76</v>
      </c>
      <c r="Y14" s="56" t="s">
        <v>50</v>
      </c>
      <c r="Z14" s="56" t="s">
        <v>50</v>
      </c>
      <c r="AA14" s="56" t="s">
        <v>50</v>
      </c>
      <c r="AB14" s="56" t="s">
        <v>76</v>
      </c>
      <c r="AC14" s="56" t="s">
        <v>76</v>
      </c>
      <c r="AD14" s="56" t="s">
        <v>72</v>
      </c>
      <c r="AE14" s="56" t="s">
        <v>72</v>
      </c>
      <c r="AF14" s="56" t="s">
        <v>72</v>
      </c>
      <c r="AG14" s="56" t="s">
        <v>76</v>
      </c>
      <c r="AH14" s="56" t="s">
        <v>76</v>
      </c>
      <c r="AI14" s="56" t="s">
        <v>54</v>
      </c>
      <c r="AJ14" s="95"/>
      <c r="AK14" s="99" t="str">
        <f ca="1">IF(COUNTA(F14:AJ14)=0,"",TotH())</f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48</v>
      </c>
      <c r="G15" s="56" t="s">
        <v>76</v>
      </c>
      <c r="H15" s="56" t="s">
        <v>76</v>
      </c>
      <c r="I15" s="57" t="s">
        <v>42</v>
      </c>
      <c r="J15" s="56" t="s">
        <v>42</v>
      </c>
      <c r="K15" s="56" t="s">
        <v>76</v>
      </c>
      <c r="L15" s="56" t="s">
        <v>72</v>
      </c>
      <c r="M15" s="57" t="s">
        <v>72</v>
      </c>
      <c r="N15" s="56" t="s">
        <v>57</v>
      </c>
      <c r="O15" s="56" t="s">
        <v>57</v>
      </c>
      <c r="P15" s="56" t="s">
        <v>76</v>
      </c>
      <c r="Q15" s="56" t="s">
        <v>76</v>
      </c>
      <c r="R15" s="56" t="s">
        <v>42</v>
      </c>
      <c r="S15" s="56" t="s">
        <v>42</v>
      </c>
      <c r="T15" s="56" t="s">
        <v>42</v>
      </c>
      <c r="U15" s="56" t="s">
        <v>76</v>
      </c>
      <c r="V15" s="56" t="s">
        <v>76</v>
      </c>
      <c r="W15" s="56" t="s">
        <v>72</v>
      </c>
      <c r="X15" s="56" t="s">
        <v>72</v>
      </c>
      <c r="Y15" s="56" t="s">
        <v>72</v>
      </c>
      <c r="Z15" s="56" t="s">
        <v>76</v>
      </c>
      <c r="AA15" s="56" t="s">
        <v>76</v>
      </c>
      <c r="AB15" s="56" t="s">
        <v>54</v>
      </c>
      <c r="AC15" s="56" t="s">
        <v>54</v>
      </c>
      <c r="AD15" s="56" t="s">
        <v>50</v>
      </c>
      <c r="AE15" s="56" t="s">
        <v>76</v>
      </c>
      <c r="AF15" s="56" t="s">
        <v>50</v>
      </c>
      <c r="AG15" s="56" t="s">
        <v>50</v>
      </c>
      <c r="AH15" s="56" t="s">
        <v>50</v>
      </c>
      <c r="AI15" s="56" t="s">
        <v>76</v>
      </c>
      <c r="AJ15" s="95"/>
      <c r="AK15" s="99" t="str">
        <f ca="1">IF(COUNTA(F15:AJ15)=0,"",TotH())</f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76</v>
      </c>
      <c r="G16" s="56" t="s">
        <v>54</v>
      </c>
      <c r="H16" s="56" t="s">
        <v>54</v>
      </c>
      <c r="I16" s="57" t="s">
        <v>50</v>
      </c>
      <c r="J16" s="56" t="s">
        <v>76</v>
      </c>
      <c r="K16" s="56" t="s">
        <v>50</v>
      </c>
      <c r="L16" s="56" t="s">
        <v>50</v>
      </c>
      <c r="M16" s="57" t="s">
        <v>50</v>
      </c>
      <c r="N16" s="56" t="s">
        <v>76</v>
      </c>
      <c r="O16" s="56" t="s">
        <v>76</v>
      </c>
      <c r="P16" s="56" t="s">
        <v>72</v>
      </c>
      <c r="Q16" s="56" t="s">
        <v>72</v>
      </c>
      <c r="R16" s="56" t="s">
        <v>72</v>
      </c>
      <c r="S16" s="56" t="s">
        <v>76</v>
      </c>
      <c r="T16" s="56" t="s">
        <v>76</v>
      </c>
      <c r="U16" s="56" t="s">
        <v>54</v>
      </c>
      <c r="V16" s="56" t="s">
        <v>54</v>
      </c>
      <c r="W16" s="56" t="s">
        <v>76</v>
      </c>
      <c r="X16" s="56" t="s">
        <v>50</v>
      </c>
      <c r="Y16" s="56" t="s">
        <v>51</v>
      </c>
      <c r="Z16" s="56" t="s">
        <v>51</v>
      </c>
      <c r="AA16" s="56" t="s">
        <v>51</v>
      </c>
      <c r="AB16" s="56" t="s">
        <v>76</v>
      </c>
      <c r="AC16" s="56" t="s">
        <v>76</v>
      </c>
      <c r="AD16" s="56" t="s">
        <v>48</v>
      </c>
      <c r="AE16" s="56" t="s">
        <v>48</v>
      </c>
      <c r="AF16" s="56" t="s">
        <v>76</v>
      </c>
      <c r="AG16" s="56" t="s">
        <v>72</v>
      </c>
      <c r="AH16" s="56" t="s">
        <v>72</v>
      </c>
      <c r="AI16" s="56" t="s">
        <v>57</v>
      </c>
      <c r="AJ16" s="95"/>
      <c r="AK16" s="99" t="str">
        <f ca="1">IF(COUNTA(F16:AJ16)=0,"",TotH())</f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51</v>
      </c>
      <c r="G17" s="56" t="s">
        <v>76</v>
      </c>
      <c r="H17" s="56" t="s">
        <v>76</v>
      </c>
      <c r="I17" s="57" t="s">
        <v>48</v>
      </c>
      <c r="J17" s="56" t="s">
        <v>48</v>
      </c>
      <c r="K17" s="56" t="s">
        <v>76</v>
      </c>
      <c r="L17" s="56" t="s">
        <v>72</v>
      </c>
      <c r="M17" s="57" t="s">
        <v>72</v>
      </c>
      <c r="N17" s="56" t="s">
        <v>57</v>
      </c>
      <c r="O17" s="56" t="s">
        <v>57</v>
      </c>
      <c r="P17" s="56" t="s">
        <v>76</v>
      </c>
      <c r="Q17" s="56" t="s">
        <v>76</v>
      </c>
      <c r="R17" s="56" t="s">
        <v>48</v>
      </c>
      <c r="S17" s="56" t="s">
        <v>48</v>
      </c>
      <c r="T17" s="56" t="s">
        <v>48</v>
      </c>
      <c r="U17" s="56" t="s">
        <v>76</v>
      </c>
      <c r="V17" s="56" t="s">
        <v>76</v>
      </c>
      <c r="W17" s="56" t="s">
        <v>42</v>
      </c>
      <c r="X17" s="56" t="s">
        <v>42</v>
      </c>
      <c r="Y17" s="56" t="s">
        <v>76</v>
      </c>
      <c r="Z17" s="56" t="s">
        <v>72</v>
      </c>
      <c r="AA17" s="56" t="s">
        <v>72</v>
      </c>
      <c r="AB17" s="56" t="s">
        <v>57</v>
      </c>
      <c r="AC17" s="56" t="s">
        <v>57</v>
      </c>
      <c r="AD17" s="56" t="s">
        <v>76</v>
      </c>
      <c r="AE17" s="56" t="s">
        <v>76</v>
      </c>
      <c r="AF17" s="56" t="s">
        <v>42</v>
      </c>
      <c r="AG17" s="56" t="s">
        <v>42</v>
      </c>
      <c r="AH17" s="56" t="s">
        <v>42</v>
      </c>
      <c r="AI17" s="56" t="s">
        <v>76</v>
      </c>
      <c r="AJ17" s="95"/>
      <c r="AK17" s="99" t="str">
        <f ca="1">IF(COUNTA(F17:AJ17)=0,"",TotH())</f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72</v>
      </c>
      <c r="G18" s="56" t="s">
        <v>57</v>
      </c>
      <c r="H18" s="56" t="s">
        <v>57</v>
      </c>
      <c r="I18" s="57" t="s">
        <v>76</v>
      </c>
      <c r="J18" s="56" t="s">
        <v>76</v>
      </c>
      <c r="K18" s="56" t="s">
        <v>48</v>
      </c>
      <c r="L18" s="56" t="s">
        <v>48</v>
      </c>
      <c r="M18" s="220" t="s">
        <v>48</v>
      </c>
      <c r="N18" s="56" t="s">
        <v>76</v>
      </c>
      <c r="O18" s="56" t="s">
        <v>76</v>
      </c>
      <c r="P18" s="56" t="s">
        <v>42</v>
      </c>
      <c r="Q18" s="56" t="s">
        <v>42</v>
      </c>
      <c r="R18" s="56" t="s">
        <v>76</v>
      </c>
      <c r="S18" s="56" t="s">
        <v>72</v>
      </c>
      <c r="T18" s="56" t="s">
        <v>72</v>
      </c>
      <c r="U18" s="56" t="s">
        <v>57</v>
      </c>
      <c r="V18" s="56" t="s">
        <v>57</v>
      </c>
      <c r="W18" s="56" t="s">
        <v>76</v>
      </c>
      <c r="X18" s="56" t="s">
        <v>76</v>
      </c>
      <c r="Y18" s="56" t="s">
        <v>42</v>
      </c>
      <c r="Z18" s="56" t="s">
        <v>42</v>
      </c>
      <c r="AA18" s="56" t="s">
        <v>42</v>
      </c>
      <c r="AB18" s="56" t="s">
        <v>76</v>
      </c>
      <c r="AC18" s="56" t="s">
        <v>76</v>
      </c>
      <c r="AD18" s="56" t="s">
        <v>72</v>
      </c>
      <c r="AE18" s="56" t="s">
        <v>72</v>
      </c>
      <c r="AF18" s="56" t="s">
        <v>72</v>
      </c>
      <c r="AG18" s="56" t="s">
        <v>76</v>
      </c>
      <c r="AH18" s="56" t="s">
        <v>76</v>
      </c>
      <c r="AI18" s="56" t="s">
        <v>54</v>
      </c>
      <c r="AJ18" s="95"/>
      <c r="AK18" s="99" t="str">
        <f ca="1">IF(COUNTA(F18:AJ18)=0,"",TotH())</f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50</v>
      </c>
      <c r="G19" s="56" t="s">
        <v>76</v>
      </c>
      <c r="H19" s="56" t="s">
        <v>76</v>
      </c>
      <c r="I19" s="57" t="s">
        <v>72</v>
      </c>
      <c r="J19" s="56" t="s">
        <v>72</v>
      </c>
      <c r="K19" s="56" t="s">
        <v>72</v>
      </c>
      <c r="L19" s="56" t="s">
        <v>76</v>
      </c>
      <c r="M19" s="57" t="s">
        <v>76</v>
      </c>
      <c r="N19" s="56" t="s">
        <v>54</v>
      </c>
      <c r="O19" s="56" t="s">
        <v>54</v>
      </c>
      <c r="P19" s="56" t="s">
        <v>76</v>
      </c>
      <c r="Q19" s="56" t="s">
        <v>50</v>
      </c>
      <c r="R19" s="56" t="s">
        <v>51</v>
      </c>
      <c r="S19" s="56" t="s">
        <v>51</v>
      </c>
      <c r="T19" s="56" t="s">
        <v>51</v>
      </c>
      <c r="U19" s="56" t="s">
        <v>76</v>
      </c>
      <c r="V19" s="56" t="s">
        <v>76</v>
      </c>
      <c r="W19" s="56" t="s">
        <v>48</v>
      </c>
      <c r="X19" s="56" t="s">
        <v>48</v>
      </c>
      <c r="Y19" s="56" t="s">
        <v>76</v>
      </c>
      <c r="Z19" s="56" t="s">
        <v>72</v>
      </c>
      <c r="AA19" s="56" t="s">
        <v>72</v>
      </c>
      <c r="AB19" s="56" t="s">
        <v>57</v>
      </c>
      <c r="AC19" s="56" t="s">
        <v>57</v>
      </c>
      <c r="AD19" s="56" t="s">
        <v>76</v>
      </c>
      <c r="AE19" s="56" t="s">
        <v>76</v>
      </c>
      <c r="AF19" s="56" t="s">
        <v>48</v>
      </c>
      <c r="AG19" s="56" t="s">
        <v>48</v>
      </c>
      <c r="AH19" s="56" t="s">
        <v>48</v>
      </c>
      <c r="AI19" s="56" t="s">
        <v>76</v>
      </c>
      <c r="AJ19" s="95"/>
      <c r="AK19" s="99" t="str">
        <f ca="1">IF(COUNTA(F19:AJ19)=0,"",TotH())</f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99" t="str">
        <f>IF(COUNTA(F20:AJ20)=0,"",TotH())</f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76</v>
      </c>
      <c r="H21" s="56" t="s">
        <v>76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76</v>
      </c>
      <c r="O21" s="56" t="s">
        <v>76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60</v>
      </c>
      <c r="U21" s="56" t="s">
        <v>76</v>
      </c>
      <c r="V21" s="56" t="s">
        <v>76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76</v>
      </c>
      <c r="AC21" s="56" t="s">
        <v>76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 t="s">
        <v>60</v>
      </c>
      <c r="AI21" s="56" t="s">
        <v>76</v>
      </c>
      <c r="AJ21" s="217"/>
      <c r="AK21" s="99" t="str">
        <f ca="1">IF(COUNTA(F21:AJ21)=0,"",TotH())</f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76</v>
      </c>
      <c r="H22" s="56" t="s">
        <v>76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76</v>
      </c>
      <c r="O22" s="56" t="s">
        <v>76</v>
      </c>
      <c r="P22" s="57" t="s">
        <v>77</v>
      </c>
      <c r="Q22" s="56" t="s">
        <v>77</v>
      </c>
      <c r="R22" s="56" t="s">
        <v>77</v>
      </c>
      <c r="S22" s="56" t="s">
        <v>77</v>
      </c>
      <c r="T22" s="57" t="s">
        <v>77</v>
      </c>
      <c r="U22" s="56" t="s">
        <v>76</v>
      </c>
      <c r="V22" s="56" t="s">
        <v>76</v>
      </c>
      <c r="W22" s="57" t="s">
        <v>77</v>
      </c>
      <c r="X22" s="56" t="s">
        <v>77</v>
      </c>
      <c r="Y22" s="56" t="s">
        <v>77</v>
      </c>
      <c r="Z22" s="56" t="s">
        <v>77</v>
      </c>
      <c r="AA22" s="57" t="s">
        <v>77</v>
      </c>
      <c r="AB22" s="56" t="s">
        <v>76</v>
      </c>
      <c r="AC22" s="56" t="s">
        <v>76</v>
      </c>
      <c r="AD22" s="57" t="s">
        <v>77</v>
      </c>
      <c r="AE22" s="56" t="s">
        <v>77</v>
      </c>
      <c r="AF22" s="56" t="s">
        <v>77</v>
      </c>
      <c r="AG22" s="56" t="s">
        <v>77</v>
      </c>
      <c r="AH22" s="57" t="s">
        <v>77</v>
      </c>
      <c r="AI22" s="56" t="s">
        <v>76</v>
      </c>
      <c r="AJ22" s="95"/>
      <c r="AK22" s="99" t="str">
        <f ca="1">IF(COUNTA(F22:AJ22)=0,"",TotH())</f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76</v>
      </c>
      <c r="H23" s="56" t="s">
        <v>76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76</v>
      </c>
      <c r="O23" s="56" t="s">
        <v>76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61</v>
      </c>
      <c r="U23" s="56" t="s">
        <v>76</v>
      </c>
      <c r="V23" s="56" t="s">
        <v>76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/>
      <c r="AC23" s="56"/>
      <c r="AD23" s="56" t="s">
        <v>61</v>
      </c>
      <c r="AE23" s="56" t="s">
        <v>61</v>
      </c>
      <c r="AF23" s="56" t="s">
        <v>61</v>
      </c>
      <c r="AG23" s="56" t="s">
        <v>61</v>
      </c>
      <c r="AH23" s="56" t="s">
        <v>61</v>
      </c>
      <c r="AI23" s="56" t="s">
        <v>76</v>
      </c>
      <c r="AJ23" s="95"/>
      <c r="AK23" s="99" t="str">
        <f ca="1">IF(COUNTA(F23:AJ23)=0,"",TotH())</f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99" t="str">
        <f>IF(COUNTA(F24:AJ24)=0,"",TotH())</f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>IF(COUNTA(F25:AJ25)=0,"",TotH())</f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76</v>
      </c>
      <c r="H26" s="56" t="s">
        <v>76</v>
      </c>
      <c r="I26" s="57" t="s">
        <v>51</v>
      </c>
      <c r="J26" s="56" t="s">
        <v>51</v>
      </c>
      <c r="K26" s="56"/>
      <c r="L26" s="56"/>
      <c r="M26" s="57"/>
      <c r="N26" s="56" t="s">
        <v>79</v>
      </c>
      <c r="O26" s="56" t="s">
        <v>79</v>
      </c>
      <c r="P26" s="56"/>
      <c r="Q26" s="56"/>
      <c r="R26" s="56"/>
      <c r="S26" s="56"/>
      <c r="T26" s="56"/>
      <c r="U26" s="56" t="s">
        <v>76</v>
      </c>
      <c r="V26" s="56" t="s">
        <v>76</v>
      </c>
      <c r="W26" s="56" t="s">
        <v>51</v>
      </c>
      <c r="X26" s="56" t="s">
        <v>51</v>
      </c>
      <c r="Y26" s="56"/>
      <c r="Z26" s="56"/>
      <c r="AA26" s="56"/>
      <c r="AB26" s="56" t="s">
        <v>79</v>
      </c>
      <c r="AC26" s="56" t="s">
        <v>79</v>
      </c>
      <c r="AD26" s="56"/>
      <c r="AE26" s="56"/>
      <c r="AF26" s="56"/>
      <c r="AG26" s="56"/>
      <c r="AH26" s="56"/>
      <c r="AI26" s="56" t="s">
        <v>76</v>
      </c>
      <c r="AJ26" s="95"/>
      <c r="AK26" s="99" t="str">
        <f ca="1">IF(COUNTA(F26:AJ26)=0,"",TotH())</f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212">
        <f t="shared" si="5"/>
        <v>0</v>
      </c>
      <c r="D27" s="213">
        <f t="shared" si="6"/>
        <v>0</v>
      </c>
      <c r="E27" s="214">
        <f t="shared" si="7"/>
        <v>0</v>
      </c>
      <c r="F27" s="59"/>
      <c r="G27" s="58" t="s">
        <v>79</v>
      </c>
      <c r="H27" s="58" t="s">
        <v>79</v>
      </c>
      <c r="I27" s="59"/>
      <c r="J27" s="58"/>
      <c r="K27" s="58"/>
      <c r="L27" s="58"/>
      <c r="M27" s="59"/>
      <c r="N27" s="58" t="s">
        <v>76</v>
      </c>
      <c r="O27" s="58" t="s">
        <v>76</v>
      </c>
      <c r="P27" s="58" t="s">
        <v>51</v>
      </c>
      <c r="Q27" s="58" t="s">
        <v>51</v>
      </c>
      <c r="R27" s="58"/>
      <c r="S27" s="58"/>
      <c r="T27" s="58"/>
      <c r="U27" s="58" t="s">
        <v>79</v>
      </c>
      <c r="V27" s="58" t="s">
        <v>79</v>
      </c>
      <c r="W27" s="58"/>
      <c r="X27" s="58"/>
      <c r="Y27" s="58"/>
      <c r="Z27" s="58"/>
      <c r="AA27" s="58"/>
      <c r="AB27" s="58" t="s">
        <v>76</v>
      </c>
      <c r="AC27" s="58" t="s">
        <v>76</v>
      </c>
      <c r="AD27" s="58" t="s">
        <v>51</v>
      </c>
      <c r="AE27" s="58" t="s">
        <v>51</v>
      </c>
      <c r="AF27" s="58"/>
      <c r="AG27" s="58"/>
      <c r="AH27" s="58"/>
      <c r="AI27" s="58" t="s">
        <v>79</v>
      </c>
      <c r="AJ27" s="96"/>
      <c r="AK27" s="200" t="str">
        <f ca="1">IF(COUNTA(F27:AJ27)=0,"",TotH())</f>
        <v/>
      </c>
    </row>
    <row r="28" spans="1:40" ht="15.75" thickBot="1" x14ac:dyDescent="0.3">
      <c r="B28" s="325" t="s">
        <v>82</v>
      </c>
      <c r="C28" s="326"/>
      <c r="D28" s="326"/>
      <c r="E28" s="327"/>
      <c r="F28" s="218"/>
      <c r="G28" s="219"/>
      <c r="H28" s="219"/>
      <c r="I28" s="219"/>
      <c r="J28" s="219"/>
      <c r="K28" s="219"/>
      <c r="L28" s="219"/>
      <c r="M28" s="219"/>
      <c r="N28" s="219"/>
      <c r="O28" s="219"/>
      <c r="P28" s="219"/>
      <c r="Q28" s="219"/>
      <c r="R28" s="219"/>
      <c r="S28" s="219"/>
      <c r="T28" s="219"/>
      <c r="U28" s="219"/>
      <c r="V28" s="219"/>
      <c r="W28" s="219"/>
      <c r="X28" s="219"/>
      <c r="Y28" s="219"/>
      <c r="Z28" s="219"/>
      <c r="AA28" s="219"/>
      <c r="AB28" s="219"/>
      <c r="AC28" s="219"/>
      <c r="AD28" s="219"/>
      <c r="AE28" s="219"/>
      <c r="AF28" s="219"/>
      <c r="AG28" s="219"/>
      <c r="AH28" s="219"/>
      <c r="AI28" s="219"/>
      <c r="AJ28" s="216"/>
      <c r="AK28" s="215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36"/>
      <c r="AA29" s="222"/>
      <c r="AB29" s="222"/>
      <c r="AC29" s="133"/>
      <c r="AD29" s="131"/>
      <c r="AE29" s="131"/>
      <c r="AF29" s="131"/>
      <c r="AG29" s="131"/>
      <c r="AH29" s="131"/>
      <c r="AI29" s="131"/>
      <c r="AJ29" s="131"/>
      <c r="AK29" s="131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204"/>
      <c r="AE30" s="107" t="s">
        <v>50</v>
      </c>
      <c r="AF30" s="244" t="s">
        <v>53</v>
      </c>
      <c r="AG30" s="245"/>
      <c r="AH30" s="246"/>
      <c r="AI30" s="131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32"/>
      <c r="AA31" s="132"/>
      <c r="AB31" s="132"/>
      <c r="AC31" s="132"/>
      <c r="AD31" s="131"/>
      <c r="AE31" s="221"/>
      <c r="AF31" s="130"/>
      <c r="AG31" s="131"/>
      <c r="AH31" s="131"/>
      <c r="AI31" s="131"/>
      <c r="AJ31" s="221"/>
      <c r="AK31" s="131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204"/>
      <c r="AE32" s="118" t="s">
        <v>51</v>
      </c>
      <c r="AF32" s="247" t="s">
        <v>53</v>
      </c>
      <c r="AG32" s="248"/>
      <c r="AH32" s="249"/>
      <c r="AI32" s="131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31"/>
      <c r="U33" s="132"/>
      <c r="V33" s="132"/>
      <c r="W33" s="132"/>
      <c r="X33" s="132"/>
      <c r="Y33" s="131"/>
      <c r="Z33" s="132"/>
      <c r="AA33" s="132"/>
      <c r="AB33" s="132"/>
      <c r="AC33" s="132"/>
      <c r="AD33" s="131"/>
      <c r="AE33" s="131"/>
      <c r="AF33" s="131"/>
      <c r="AG33" s="131"/>
      <c r="AH33" s="202"/>
      <c r="AI33" s="131"/>
      <c r="AJ33" s="221"/>
      <c r="AK33" s="135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31"/>
      <c r="Z34" s="119" t="s">
        <v>61</v>
      </c>
      <c r="AA34" s="275" t="s">
        <v>63</v>
      </c>
      <c r="AB34" s="275"/>
      <c r="AC34" s="276"/>
      <c r="AD34" s="131"/>
      <c r="AE34" s="120" t="s">
        <v>60</v>
      </c>
      <c r="AF34" s="251" t="s">
        <v>62</v>
      </c>
      <c r="AG34" s="251"/>
      <c r="AH34" s="251"/>
      <c r="AI34" s="211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31"/>
      <c r="U35" s="131"/>
      <c r="V35" s="131"/>
      <c r="W35" s="131"/>
      <c r="X35" s="131"/>
      <c r="Y35" s="131"/>
      <c r="Z35" s="131"/>
      <c r="AA35" s="131"/>
      <c r="AB35" s="131"/>
      <c r="AC35" s="130"/>
      <c r="AD35" s="131"/>
      <c r="AE35" s="221"/>
      <c r="AF35" s="131"/>
      <c r="AG35" s="131"/>
      <c r="AH35" s="131"/>
      <c r="AI35" s="131"/>
      <c r="AJ35" s="131"/>
      <c r="AK35" s="131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4">
    <mergeCell ref="B4:AJ7"/>
    <mergeCell ref="S29:V29"/>
    <mergeCell ref="C9:E9"/>
    <mergeCell ref="G29:J29"/>
    <mergeCell ref="M29:P29"/>
    <mergeCell ref="B28:E28"/>
    <mergeCell ref="D34:F34"/>
    <mergeCell ref="D30:F30"/>
    <mergeCell ref="D32:F32"/>
    <mergeCell ref="I30:L30"/>
    <mergeCell ref="I32:L32"/>
    <mergeCell ref="I34:L34"/>
    <mergeCell ref="O34:R34"/>
    <mergeCell ref="AA34:AC34"/>
    <mergeCell ref="AF34:AH34"/>
    <mergeCell ref="AA30:AC30"/>
    <mergeCell ref="AA32:AC32"/>
    <mergeCell ref="O30:R30"/>
    <mergeCell ref="O32:R32"/>
    <mergeCell ref="T30:X30"/>
    <mergeCell ref="T32:X32"/>
    <mergeCell ref="AF30:AH30"/>
    <mergeCell ref="AF32:AH32"/>
    <mergeCell ref="U34:X34"/>
  </mergeCells>
  <conditionalFormatting sqref="F10:AJ10">
    <cfRule type="expression" dxfId="1162" priority="41">
      <formula>OR(F$10=1,F$10=7)</formula>
    </cfRule>
  </conditionalFormatting>
  <conditionalFormatting sqref="F11:AJ27">
    <cfRule type="cellIs" dxfId="1161" priority="14" operator="equal">
      <formula>"P"</formula>
    </cfRule>
    <cfRule type="cellIs" dxfId="1160" priority="15" operator="equal">
      <formula>"G"</formula>
    </cfRule>
    <cfRule type="cellIs" dxfId="1159" priority="16" operator="equal">
      <formula>"Q"</formula>
    </cfRule>
    <cfRule type="cellIs" dxfId="1158" priority="17" operator="equal">
      <formula>"N"</formula>
    </cfRule>
    <cfRule type="cellIs" dxfId="1157" priority="18" operator="equal">
      <formula>"PN"</formula>
    </cfRule>
    <cfRule type="cellIs" dxfId="1156" priority="19" operator="equal">
      <formula>"PJ"</formula>
    </cfRule>
    <cfRule type="cellIs" dxfId="1155" priority="20" operator="equal">
      <formula>"J"</formula>
    </cfRule>
    <cfRule type="cellIs" dxfId="1154" priority="21" operator="equal">
      <formula>"F"</formula>
    </cfRule>
    <cfRule type="cellIs" dxfId="1153" priority="22" operator="equal">
      <formula>"GP"</formula>
    </cfRule>
    <cfRule type="cellIs" dxfId="1152" priority="23" operator="equal">
      <formula>"PM"</formula>
    </cfRule>
    <cfRule type="cellIs" dxfId="1151" priority="24" operator="equal">
      <formula>"GA"</formula>
    </cfRule>
    <cfRule type="cellIs" dxfId="1150" priority="25" operator="equal">
      <formula>"AM"</formula>
    </cfRule>
    <cfRule type="cellIs" dxfId="1149" priority="28" operator="equal">
      <formula>"CV"</formula>
    </cfRule>
    <cfRule type="cellIs" dxfId="1148" priority="30" operator="equal">
      <formula>"ND"</formula>
    </cfRule>
    <cfRule type="cellIs" dxfId="1147" priority="32" operator="equal">
      <formula>"CPA"</formula>
    </cfRule>
    <cfRule type="cellIs" dxfId="1146" priority="33" operator="equal">
      <formula>"MA"</formula>
    </cfRule>
    <cfRule type="cellIs" dxfId="1145" priority="34" operator="equal">
      <formula>"DR"</formula>
    </cfRule>
    <cfRule type="cellIs" dxfId="1144" priority="35" operator="equal">
      <formula>"RC"</formula>
    </cfRule>
    <cfRule type="cellIs" dxfId="1143" priority="38" operator="equal">
      <formula>"CP"</formula>
    </cfRule>
    <cfRule type="expression" dxfId="1142" priority="39">
      <formula>OR(F$10=1,F$10=7)</formula>
    </cfRule>
    <cfRule type="cellIs" dxfId="1141" priority="40" operator="equal">
      <formula>"R"</formula>
    </cfRule>
    <cfRule type="cellIs" dxfId="1140" priority="12" operator="equal">
      <formula>"D"</formula>
    </cfRule>
  </conditionalFormatting>
  <conditionalFormatting sqref="C11:E27">
    <cfRule type="cellIs" dxfId="1139" priority="26" operator="equal">
      <formula>0</formula>
    </cfRule>
  </conditionalFormatting>
  <conditionalFormatting sqref="F12:AJ27">
    <cfRule type="cellIs" dxfId="1138" priority="13" operator="equal">
      <formula>"A"</formula>
    </cfRule>
  </conditionalFormatting>
  <conditionalFormatting sqref="F28">
    <cfRule type="expression" dxfId="1137" priority="11">
      <formula>NOT(AND(COUNTIF(F11:F27,"N")&gt;1,COUNTIF(F11:F27,"AM"),COUNTIF(F11:F27,"PM"),COUNTIF(F11:F27,"GA"),COUNTIF(F11:F27,"GP")))</formula>
    </cfRule>
  </conditionalFormatting>
  <conditionalFormatting sqref="G28">
    <cfRule type="expression" dxfId="1136" priority="10">
      <formula>NOT(AND(COUNTIF(G11:G27,"PJ")&gt;1,COUNTIF(G11:G27,"PN")&gt;1))</formula>
    </cfRule>
  </conditionalFormatting>
  <conditionalFormatting sqref="I28:M28">
    <cfRule type="expression" dxfId="1135" priority="9">
      <formula>NOT(AND(COUNTIF(I11:I27,"N")&gt;1,COUNTIF(I11:I27,"AM"),COUNTIF(I11:I27,"PM"),COUNTIF(I11:I27,"GA"),COUNTIF(I11:I27,"GP")))</formula>
    </cfRule>
  </conditionalFormatting>
  <conditionalFormatting sqref="H28">
    <cfRule type="expression" dxfId="1134" priority="8">
      <formula>NOT(AND(COUNTIF(H11:H27,"PJ")&gt;1,COUNTIF(H11:H27,"PN")&gt;1))</formula>
    </cfRule>
  </conditionalFormatting>
  <conditionalFormatting sqref="N28:O28">
    <cfRule type="expression" dxfId="1133" priority="7">
      <formula>NOT(AND(COUNTIF(N11:N27,"PJ")&gt;1,COUNTIF(N11:N27,"PN")&gt;1))</formula>
    </cfRule>
  </conditionalFormatting>
  <conditionalFormatting sqref="P28:T28">
    <cfRule type="expression" dxfId="1132" priority="6">
      <formula>NOT(AND(COUNTIF(P11:P27,"N")&gt;1,COUNTIF(P11:P27,"AM"),COUNTIF(P11:P27,"PM"),COUNTIF(P11:P27,"GA"),COUNTIF(P11:P27,"GP")))</formula>
    </cfRule>
  </conditionalFormatting>
  <conditionalFormatting sqref="W28:AA28">
    <cfRule type="expression" dxfId="1131" priority="5">
      <formula>NOT(AND(COUNTIF(W11:W27,"N")&gt;1,COUNTIF(W11:W27,"AM"),COUNTIF(W11:W27,"PM"),COUNTIF(W11:W27,"GA"),COUNTIF(W11:W27,"GP")))</formula>
    </cfRule>
  </conditionalFormatting>
  <conditionalFormatting sqref="AD28:AH28">
    <cfRule type="expression" dxfId="1130" priority="4">
      <formula>NOT(AND(COUNTIF(AD11:AD27,"N")&gt;1,COUNTIF(AD11:AD27,"AM"),COUNTIF(AD11:AD27,"PM"),COUNTIF(AD11:AD27,"GA"),COUNTIF(AD11:AD27,"GP")))</formula>
    </cfRule>
  </conditionalFormatting>
  <conditionalFormatting sqref="U28:V28">
    <cfRule type="expression" dxfId="1129" priority="3">
      <formula>NOT(AND(COUNTIF(U11:U27,"PJ")&gt;1,COUNTIF(U11:U27,"PN")&gt;1))</formula>
    </cfRule>
  </conditionalFormatting>
  <conditionalFormatting sqref="AB28:AC28">
    <cfRule type="expression" dxfId="1128" priority="2">
      <formula>NOT(AND(COUNTIF(AB11:AB27,"PJ")&gt;1,COUNTIF(AB11:AB27,"PN")&gt;1))</formula>
    </cfRule>
  </conditionalFormatting>
  <conditionalFormatting sqref="AI28">
    <cfRule type="expression" dxfId="1127" priority="1">
      <formula>NOT(AND(COUNTIF(AI11:AI27,"PJ")&gt;1,COUNTIF(AI11:AI27,"PN")&gt;1))</formula>
    </cfRule>
  </conditionalFormatting>
  <dataValidations count="1">
    <dataValidation type="list" allowBlank="1" showInputMessage="1" showErrorMessage="1" sqref="F11:AJ27">
      <formula1>"P,CP,ND,MA,RC,F,CPA,DR,R,AM,GA,J,PM,GP,N,PN,PJ,Q,D,A,G,"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9525</xdr:colOff>
                    <xdr:row>5</xdr:row>
                    <xdr:rowOff>161925</xdr:rowOff>
                  </from>
                  <to>
                    <xdr:col>37</xdr:col>
                    <xdr:colOff>9525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6" id="{E9D9346C-1538-4C31-B20A-1F5F9EA8CA70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-0.249977111117893"/>
    <pageSetUpPr fitToPage="1"/>
  </sheetPr>
  <dimension ref="A1:AT39"/>
  <sheetViews>
    <sheetView showGridLines="0" topLeftCell="A4" workbookViewId="0">
      <selection activeCell="B28" sqref="B28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Config!E7</f>
        <v>43282</v>
      </c>
    </row>
    <row r="2" spans="1:46" ht="15.75" hidden="1" thickBot="1" x14ac:dyDescent="0.3">
      <c r="A2" s="11">
        <f>Config!F7</f>
        <v>43312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 x14ac:dyDescent="0.3">
      <c r="F3" s="5">
        <f>A1</f>
        <v>43282</v>
      </c>
      <c r="G3" s="5">
        <f>F3+1</f>
        <v>43283</v>
      </c>
      <c r="H3" s="5">
        <f t="shared" ref="H3:AG3" si="1">G3+1</f>
        <v>43284</v>
      </c>
      <c r="I3" s="5">
        <f t="shared" si="1"/>
        <v>43285</v>
      </c>
      <c r="J3" s="5">
        <f t="shared" si="1"/>
        <v>43286</v>
      </c>
      <c r="K3" s="5">
        <f t="shared" si="1"/>
        <v>43287</v>
      </c>
      <c r="L3" s="5">
        <f t="shared" si="1"/>
        <v>43288</v>
      </c>
      <c r="M3" s="5">
        <f t="shared" si="1"/>
        <v>43289</v>
      </c>
      <c r="N3" s="5">
        <f t="shared" si="1"/>
        <v>43290</v>
      </c>
      <c r="O3" s="5">
        <f t="shared" si="1"/>
        <v>43291</v>
      </c>
      <c r="P3" s="5">
        <f t="shared" si="1"/>
        <v>43292</v>
      </c>
      <c r="Q3" s="5">
        <f t="shared" si="1"/>
        <v>43293</v>
      </c>
      <c r="R3" s="5">
        <f t="shared" si="1"/>
        <v>43294</v>
      </c>
      <c r="S3" s="5">
        <f t="shared" si="1"/>
        <v>43295</v>
      </c>
      <c r="T3" s="5">
        <f t="shared" si="1"/>
        <v>43296</v>
      </c>
      <c r="U3" s="5">
        <f t="shared" si="1"/>
        <v>43297</v>
      </c>
      <c r="V3" s="5">
        <f t="shared" si="1"/>
        <v>43298</v>
      </c>
      <c r="W3" s="5">
        <f t="shared" si="1"/>
        <v>43299</v>
      </c>
      <c r="X3" s="5">
        <f t="shared" si="1"/>
        <v>43300</v>
      </c>
      <c r="Y3" s="5">
        <f t="shared" si="1"/>
        <v>43301</v>
      </c>
      <c r="Z3" s="5">
        <f t="shared" si="1"/>
        <v>43302</v>
      </c>
      <c r="AA3" s="5">
        <f t="shared" si="1"/>
        <v>43303</v>
      </c>
      <c r="AB3" s="5">
        <f t="shared" si="1"/>
        <v>43304</v>
      </c>
      <c r="AC3" s="5">
        <f t="shared" si="1"/>
        <v>43305</v>
      </c>
      <c r="AD3" s="5">
        <f t="shared" si="1"/>
        <v>43306</v>
      </c>
      <c r="AE3" s="5">
        <f t="shared" si="1"/>
        <v>43307</v>
      </c>
      <c r="AF3" s="5">
        <f t="shared" si="1"/>
        <v>43308</v>
      </c>
      <c r="AG3" s="5">
        <f t="shared" si="1"/>
        <v>43309</v>
      </c>
      <c r="AH3" s="5">
        <f>IFERROR(IF(AG3+1&gt;A2,"",AG3+1),"")</f>
        <v>43310</v>
      </c>
      <c r="AI3" s="5">
        <f>IFERROR(IF(AH3+1&gt;A2,"",AH3+1),"")</f>
        <v>43311</v>
      </c>
      <c r="AJ3" s="5">
        <f>IFERROR(IF(AI3+1&gt;A2,"",AI3+1),"")</f>
        <v>43312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juillet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1</v>
      </c>
      <c r="G10" s="9">
        <f t="shared" ref="G10:AJ10" si="4">IFERROR(WEEKDAY(G3),"")</f>
        <v>2</v>
      </c>
      <c r="H10" s="9">
        <f t="shared" si="4"/>
        <v>3</v>
      </c>
      <c r="I10" s="9">
        <f t="shared" si="4"/>
        <v>4</v>
      </c>
      <c r="J10" s="9">
        <f t="shared" si="4"/>
        <v>5</v>
      </c>
      <c r="K10" s="9">
        <f t="shared" si="4"/>
        <v>6</v>
      </c>
      <c r="L10" s="9">
        <f t="shared" si="4"/>
        <v>7</v>
      </c>
      <c r="M10" s="9">
        <f t="shared" si="4"/>
        <v>1</v>
      </c>
      <c r="N10" s="9">
        <f t="shared" si="4"/>
        <v>2</v>
      </c>
      <c r="O10" s="9">
        <f t="shared" si="4"/>
        <v>3</v>
      </c>
      <c r="P10" s="9">
        <f t="shared" si="4"/>
        <v>4</v>
      </c>
      <c r="Q10" s="9">
        <f t="shared" si="4"/>
        <v>5</v>
      </c>
      <c r="R10" s="9">
        <f t="shared" si="4"/>
        <v>6</v>
      </c>
      <c r="S10" s="9">
        <f t="shared" si="4"/>
        <v>7</v>
      </c>
      <c r="T10" s="9">
        <f t="shared" si="4"/>
        <v>1</v>
      </c>
      <c r="U10" s="9">
        <f t="shared" si="4"/>
        <v>2</v>
      </c>
      <c r="V10" s="9">
        <f>IFERROR(WEEKDAY(V3),"")</f>
        <v>3</v>
      </c>
      <c r="W10" s="7">
        <f t="shared" si="4"/>
        <v>4</v>
      </c>
      <c r="X10" s="9">
        <f t="shared" si="4"/>
        <v>5</v>
      </c>
      <c r="Y10" s="9">
        <f t="shared" si="4"/>
        <v>6</v>
      </c>
      <c r="Z10" s="9">
        <f t="shared" si="4"/>
        <v>7</v>
      </c>
      <c r="AA10" s="9">
        <f t="shared" si="4"/>
        <v>1</v>
      </c>
      <c r="AB10" s="9">
        <f t="shared" si="4"/>
        <v>2</v>
      </c>
      <c r="AC10" s="9">
        <f t="shared" si="4"/>
        <v>3</v>
      </c>
      <c r="AD10" s="9">
        <f t="shared" si="4"/>
        <v>4</v>
      </c>
      <c r="AE10" s="9">
        <f t="shared" si="4"/>
        <v>5</v>
      </c>
      <c r="AF10" s="9">
        <f t="shared" si="4"/>
        <v>6</v>
      </c>
      <c r="AG10" s="9">
        <f t="shared" si="4"/>
        <v>7</v>
      </c>
      <c r="AH10" s="9">
        <f t="shared" si="4"/>
        <v>1</v>
      </c>
      <c r="AI10" s="9">
        <f t="shared" si="4"/>
        <v>2</v>
      </c>
      <c r="AJ10" s="93">
        <f t="shared" si="4"/>
        <v>3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57</v>
      </c>
      <c r="G11" s="55" t="s">
        <v>76</v>
      </c>
      <c r="H11" s="55" t="s">
        <v>76</v>
      </c>
      <c r="I11" s="55" t="s">
        <v>42</v>
      </c>
      <c r="J11" s="54" t="s">
        <v>42</v>
      </c>
      <c r="K11" s="54" t="s">
        <v>42</v>
      </c>
      <c r="L11" s="54" t="s">
        <v>76</v>
      </c>
      <c r="M11" s="55" t="s">
        <v>76</v>
      </c>
      <c r="N11" s="55" t="s">
        <v>72</v>
      </c>
      <c r="O11" s="55" t="s">
        <v>72</v>
      </c>
      <c r="P11" s="54" t="s">
        <v>72</v>
      </c>
      <c r="Q11" s="54" t="s">
        <v>76</v>
      </c>
      <c r="R11" s="54" t="s">
        <v>76</v>
      </c>
      <c r="S11" s="55" t="s">
        <v>54</v>
      </c>
      <c r="T11" s="55" t="s">
        <v>54</v>
      </c>
      <c r="U11" s="55" t="s">
        <v>50</v>
      </c>
      <c r="V11" s="55" t="s">
        <v>76</v>
      </c>
      <c r="W11" s="55" t="s">
        <v>50</v>
      </c>
      <c r="X11" s="55" t="s">
        <v>50</v>
      </c>
      <c r="Y11" s="55" t="s">
        <v>50</v>
      </c>
      <c r="Z11" s="55" t="s">
        <v>76</v>
      </c>
      <c r="AA11" s="55" t="s">
        <v>76</v>
      </c>
      <c r="AB11" s="55" t="s">
        <v>72</v>
      </c>
      <c r="AC11" s="55" t="s">
        <v>72</v>
      </c>
      <c r="AD11" s="55" t="s">
        <v>72</v>
      </c>
      <c r="AE11" s="55" t="s">
        <v>76</v>
      </c>
      <c r="AF11" s="55" t="s">
        <v>76</v>
      </c>
      <c r="AG11" s="55" t="s">
        <v>54</v>
      </c>
      <c r="AH11" s="55" t="s">
        <v>54</v>
      </c>
      <c r="AI11" s="55" t="s">
        <v>76</v>
      </c>
      <c r="AJ11" s="94" t="s">
        <v>50</v>
      </c>
      <c r="AK11" s="201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76</v>
      </c>
      <c r="G12" s="56" t="s">
        <v>48</v>
      </c>
      <c r="H12" s="56" t="s">
        <v>48</v>
      </c>
      <c r="I12" s="57" t="s">
        <v>76</v>
      </c>
      <c r="J12" s="56" t="s">
        <v>72</v>
      </c>
      <c r="K12" s="56" t="s">
        <v>72</v>
      </c>
      <c r="L12" s="56" t="s">
        <v>57</v>
      </c>
      <c r="M12" s="57" t="s">
        <v>57</v>
      </c>
      <c r="N12" s="56" t="s">
        <v>76</v>
      </c>
      <c r="O12" s="56" t="s">
        <v>76</v>
      </c>
      <c r="P12" s="56" t="s">
        <v>48</v>
      </c>
      <c r="Q12" s="56" t="s">
        <v>48</v>
      </c>
      <c r="R12" s="56" t="s">
        <v>48</v>
      </c>
      <c r="S12" s="56" t="s">
        <v>76</v>
      </c>
      <c r="T12" s="56" t="s">
        <v>76</v>
      </c>
      <c r="U12" s="56" t="s">
        <v>42</v>
      </c>
      <c r="V12" s="56" t="s">
        <v>42</v>
      </c>
      <c r="W12" s="56" t="s">
        <v>76</v>
      </c>
      <c r="X12" s="56" t="s">
        <v>72</v>
      </c>
      <c r="Y12" s="56" t="s">
        <v>72</v>
      </c>
      <c r="Z12" s="56" t="s">
        <v>57</v>
      </c>
      <c r="AA12" s="56" t="s">
        <v>57</v>
      </c>
      <c r="AB12" s="56" t="s">
        <v>76</v>
      </c>
      <c r="AC12" s="56" t="s">
        <v>76</v>
      </c>
      <c r="AD12" s="56" t="s">
        <v>42</v>
      </c>
      <c r="AE12" s="56" t="s">
        <v>42</v>
      </c>
      <c r="AF12" s="56" t="s">
        <v>42</v>
      </c>
      <c r="AG12" s="56" t="s">
        <v>76</v>
      </c>
      <c r="AH12" s="56" t="s">
        <v>76</v>
      </c>
      <c r="AI12" s="56" t="s">
        <v>72</v>
      </c>
      <c r="AJ12" s="95" t="s">
        <v>72</v>
      </c>
      <c r="AK12" s="100" t="str">
        <f ca="1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99" t="str">
        <f>IF(COUNTA(F13:AJ13)=0,"",TotH())</f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54</v>
      </c>
      <c r="G14" s="56" t="s">
        <v>76</v>
      </c>
      <c r="H14" s="56" t="s">
        <v>50</v>
      </c>
      <c r="I14" s="57" t="s">
        <v>51</v>
      </c>
      <c r="J14" s="56" t="s">
        <v>51</v>
      </c>
      <c r="K14" s="56" t="s">
        <v>51</v>
      </c>
      <c r="L14" s="56" t="s">
        <v>76</v>
      </c>
      <c r="M14" s="57" t="s">
        <v>76</v>
      </c>
      <c r="N14" s="56" t="s">
        <v>48</v>
      </c>
      <c r="O14" s="56" t="s">
        <v>48</v>
      </c>
      <c r="P14" s="56" t="s">
        <v>76</v>
      </c>
      <c r="Q14" s="56" t="s">
        <v>72</v>
      </c>
      <c r="R14" s="56" t="s">
        <v>72</v>
      </c>
      <c r="S14" s="56" t="s">
        <v>57</v>
      </c>
      <c r="T14" s="56" t="s">
        <v>57</v>
      </c>
      <c r="U14" s="56" t="s">
        <v>76</v>
      </c>
      <c r="V14" s="56" t="s">
        <v>76</v>
      </c>
      <c r="W14" s="56" t="s">
        <v>48</v>
      </c>
      <c r="X14" s="56" t="s">
        <v>48</v>
      </c>
      <c r="Y14" s="56" t="s">
        <v>48</v>
      </c>
      <c r="Z14" s="56" t="s">
        <v>76</v>
      </c>
      <c r="AA14" s="56" t="s">
        <v>76</v>
      </c>
      <c r="AB14" s="56" t="s">
        <v>42</v>
      </c>
      <c r="AC14" s="56" t="s">
        <v>42</v>
      </c>
      <c r="AD14" s="56" t="s">
        <v>76</v>
      </c>
      <c r="AE14" s="56" t="s">
        <v>72</v>
      </c>
      <c r="AF14" s="56" t="s">
        <v>72</v>
      </c>
      <c r="AG14" s="56" t="s">
        <v>57</v>
      </c>
      <c r="AH14" s="56" t="s">
        <v>57</v>
      </c>
      <c r="AI14" s="56" t="s">
        <v>76</v>
      </c>
      <c r="AJ14" s="95" t="s">
        <v>76</v>
      </c>
      <c r="AK14" s="100" t="str">
        <f ca="1">IF(COUNTA(F14:AJ14)=0,"",TotH())</f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 t="s">
        <v>72</v>
      </c>
      <c r="H15" s="56" t="s">
        <v>72</v>
      </c>
      <c r="I15" s="57" t="s">
        <v>72</v>
      </c>
      <c r="J15" s="56" t="s">
        <v>76</v>
      </c>
      <c r="K15" s="56" t="s">
        <v>76</v>
      </c>
      <c r="L15" s="56" t="s">
        <v>54</v>
      </c>
      <c r="M15" s="57" t="s">
        <v>54</v>
      </c>
      <c r="N15" s="56" t="s">
        <v>76</v>
      </c>
      <c r="O15" s="56" t="s">
        <v>50</v>
      </c>
      <c r="P15" s="56" t="s">
        <v>51</v>
      </c>
      <c r="Q15" s="56" t="s">
        <v>51</v>
      </c>
      <c r="R15" s="56" t="s">
        <v>51</v>
      </c>
      <c r="S15" s="56" t="s">
        <v>76</v>
      </c>
      <c r="T15" s="56" t="s">
        <v>76</v>
      </c>
      <c r="U15" s="56" t="s">
        <v>48</v>
      </c>
      <c r="V15" s="56" t="s">
        <v>48</v>
      </c>
      <c r="W15" s="56" t="s">
        <v>76</v>
      </c>
      <c r="X15" s="56" t="s">
        <v>72</v>
      </c>
      <c r="Y15" s="56" t="s">
        <v>72</v>
      </c>
      <c r="Z15" s="56" t="s">
        <v>57</v>
      </c>
      <c r="AA15" s="56" t="s">
        <v>57</v>
      </c>
      <c r="AB15" s="56" t="s">
        <v>76</v>
      </c>
      <c r="AC15" s="56" t="s">
        <v>76</v>
      </c>
      <c r="AD15" s="56" t="s">
        <v>48</v>
      </c>
      <c r="AE15" s="56" t="s">
        <v>48</v>
      </c>
      <c r="AF15" s="56" t="s">
        <v>48</v>
      </c>
      <c r="AG15" s="56" t="s">
        <v>76</v>
      </c>
      <c r="AH15" s="56" t="s">
        <v>76</v>
      </c>
      <c r="AI15" s="56" t="s">
        <v>42</v>
      </c>
      <c r="AJ15" s="95" t="s">
        <v>42</v>
      </c>
      <c r="AK15" s="101" t="str">
        <f ca="1">IF(COUNTA(F15:AJ15)=0,"",TotH())</f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57</v>
      </c>
      <c r="G16" s="56" t="s">
        <v>76</v>
      </c>
      <c r="H16" s="56" t="s">
        <v>76</v>
      </c>
      <c r="I16" s="57" t="s">
        <v>48</v>
      </c>
      <c r="J16" s="56" t="s">
        <v>48</v>
      </c>
      <c r="K16" s="56" t="s">
        <v>48</v>
      </c>
      <c r="L16" s="56" t="s">
        <v>76</v>
      </c>
      <c r="M16" s="57" t="s">
        <v>76</v>
      </c>
      <c r="N16" s="56" t="s">
        <v>42</v>
      </c>
      <c r="O16" s="56" t="s">
        <v>42</v>
      </c>
      <c r="P16" s="56" t="s">
        <v>76</v>
      </c>
      <c r="Q16" s="56" t="s">
        <v>72</v>
      </c>
      <c r="R16" s="56" t="s">
        <v>72</v>
      </c>
      <c r="S16" s="56" t="s">
        <v>57</v>
      </c>
      <c r="T16" s="56" t="s">
        <v>57</v>
      </c>
      <c r="U16" s="56" t="s">
        <v>76</v>
      </c>
      <c r="V16" s="56" t="s">
        <v>76</v>
      </c>
      <c r="W16" s="56" t="s">
        <v>42</v>
      </c>
      <c r="X16" s="56" t="s">
        <v>42</v>
      </c>
      <c r="Y16" s="56" t="s">
        <v>42</v>
      </c>
      <c r="Z16" s="56" t="s">
        <v>76</v>
      </c>
      <c r="AA16" s="56" t="s">
        <v>76</v>
      </c>
      <c r="AB16" s="56" t="s">
        <v>72</v>
      </c>
      <c r="AC16" s="56" t="s">
        <v>72</v>
      </c>
      <c r="AD16" s="56" t="s">
        <v>72</v>
      </c>
      <c r="AE16" s="56" t="s">
        <v>76</v>
      </c>
      <c r="AF16" s="56" t="s">
        <v>76</v>
      </c>
      <c r="AG16" s="56" t="s">
        <v>54</v>
      </c>
      <c r="AH16" s="56" t="s">
        <v>54</v>
      </c>
      <c r="AI16" s="56" t="s">
        <v>50</v>
      </c>
      <c r="AJ16" s="95" t="s">
        <v>76</v>
      </c>
      <c r="AK16" s="101" t="str">
        <f ca="1">IF(COUNTA(F16:AJ16)=0,"",TotH())</f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72</v>
      </c>
      <c r="H17" s="56" t="s">
        <v>72</v>
      </c>
      <c r="I17" s="57" t="s">
        <v>72</v>
      </c>
      <c r="J17" s="56" t="s">
        <v>76</v>
      </c>
      <c r="K17" s="56" t="s">
        <v>76</v>
      </c>
      <c r="L17" s="56" t="s">
        <v>54</v>
      </c>
      <c r="M17" s="57" t="s">
        <v>54</v>
      </c>
      <c r="N17" s="56" t="s">
        <v>50</v>
      </c>
      <c r="O17" s="56" t="s">
        <v>76</v>
      </c>
      <c r="P17" s="56" t="s">
        <v>50</v>
      </c>
      <c r="Q17" s="56" t="s">
        <v>50</v>
      </c>
      <c r="R17" s="56" t="s">
        <v>50</v>
      </c>
      <c r="S17" s="56" t="s">
        <v>76</v>
      </c>
      <c r="T17" s="56" t="s">
        <v>76</v>
      </c>
      <c r="U17" s="56" t="s">
        <v>72</v>
      </c>
      <c r="V17" s="56" t="s">
        <v>72</v>
      </c>
      <c r="W17" s="56" t="s">
        <v>72</v>
      </c>
      <c r="X17" s="56" t="s">
        <v>76</v>
      </c>
      <c r="Y17" s="56" t="s">
        <v>76</v>
      </c>
      <c r="Z17" s="56" t="s">
        <v>54</v>
      </c>
      <c r="AA17" s="56" t="s">
        <v>54</v>
      </c>
      <c r="AB17" s="56" t="s">
        <v>76</v>
      </c>
      <c r="AC17" s="56" t="s">
        <v>50</v>
      </c>
      <c r="AD17" s="56" t="s">
        <v>51</v>
      </c>
      <c r="AE17" s="56" t="s">
        <v>51</v>
      </c>
      <c r="AF17" s="56" t="s">
        <v>51</v>
      </c>
      <c r="AG17" s="56" t="s">
        <v>76</v>
      </c>
      <c r="AH17" s="56" t="s">
        <v>76</v>
      </c>
      <c r="AI17" s="56" t="s">
        <v>48</v>
      </c>
      <c r="AJ17" s="95" t="s">
        <v>48</v>
      </c>
      <c r="AK17" s="101" t="str">
        <f ca="1">IF(COUNTA(F17:AJ17)=0,"",TotH())</f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54</v>
      </c>
      <c r="G18" s="56" t="s">
        <v>50</v>
      </c>
      <c r="H18" s="56" t="s">
        <v>76</v>
      </c>
      <c r="I18" s="57" t="s">
        <v>50</v>
      </c>
      <c r="J18" s="56" t="s">
        <v>50</v>
      </c>
      <c r="K18" s="56" t="s">
        <v>50</v>
      </c>
      <c r="L18" s="56" t="s">
        <v>76</v>
      </c>
      <c r="M18" s="57" t="s">
        <v>76</v>
      </c>
      <c r="N18" s="56" t="s">
        <v>72</v>
      </c>
      <c r="O18" s="56" t="s">
        <v>72</v>
      </c>
      <c r="P18" s="56" t="s">
        <v>72</v>
      </c>
      <c r="Q18" s="56" t="s">
        <v>76</v>
      </c>
      <c r="R18" s="56" t="s">
        <v>76</v>
      </c>
      <c r="S18" s="56" t="s">
        <v>54</v>
      </c>
      <c r="T18" s="56" t="s">
        <v>54</v>
      </c>
      <c r="U18" s="56" t="s">
        <v>76</v>
      </c>
      <c r="V18" s="56" t="s">
        <v>50</v>
      </c>
      <c r="W18" s="56" t="s">
        <v>51</v>
      </c>
      <c r="X18" s="56" t="s">
        <v>51</v>
      </c>
      <c r="Y18" s="56" t="s">
        <v>51</v>
      </c>
      <c r="Z18" s="56" t="s">
        <v>76</v>
      </c>
      <c r="AA18" s="56" t="s">
        <v>76</v>
      </c>
      <c r="AB18" s="56" t="s">
        <v>48</v>
      </c>
      <c r="AC18" s="56" t="s">
        <v>48</v>
      </c>
      <c r="AD18" s="56" t="s">
        <v>76</v>
      </c>
      <c r="AE18" s="56" t="s">
        <v>72</v>
      </c>
      <c r="AF18" s="56" t="s">
        <v>72</v>
      </c>
      <c r="AG18" s="56" t="s">
        <v>57</v>
      </c>
      <c r="AH18" s="56" t="s">
        <v>57</v>
      </c>
      <c r="AI18" s="56" t="s">
        <v>76</v>
      </c>
      <c r="AJ18" s="95" t="s">
        <v>76</v>
      </c>
      <c r="AK18" s="101" t="str">
        <f ca="1">IF(COUNTA(F18:AJ18)=0,"",TotH())</f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76</v>
      </c>
      <c r="G19" s="56" t="s">
        <v>42</v>
      </c>
      <c r="H19" s="56" t="s">
        <v>42</v>
      </c>
      <c r="I19" s="57" t="s">
        <v>76</v>
      </c>
      <c r="J19" s="56" t="s">
        <v>72</v>
      </c>
      <c r="K19" s="56" t="s">
        <v>72</v>
      </c>
      <c r="L19" s="56" t="s">
        <v>57</v>
      </c>
      <c r="M19" s="57" t="s">
        <v>57</v>
      </c>
      <c r="N19" s="56" t="s">
        <v>76</v>
      </c>
      <c r="O19" s="56" t="s">
        <v>76</v>
      </c>
      <c r="P19" s="56" t="s">
        <v>42</v>
      </c>
      <c r="Q19" s="56" t="s">
        <v>42</v>
      </c>
      <c r="R19" s="56" t="s">
        <v>42</v>
      </c>
      <c r="S19" s="56" t="s">
        <v>76</v>
      </c>
      <c r="T19" s="56" t="s">
        <v>76</v>
      </c>
      <c r="U19" s="56" t="s">
        <v>72</v>
      </c>
      <c r="V19" s="56" t="s">
        <v>72</v>
      </c>
      <c r="W19" s="56" t="s">
        <v>72</v>
      </c>
      <c r="X19" s="56" t="s">
        <v>76</v>
      </c>
      <c r="Y19" s="56" t="s">
        <v>76</v>
      </c>
      <c r="Z19" s="56" t="s">
        <v>54</v>
      </c>
      <c r="AA19" s="56" t="s">
        <v>54</v>
      </c>
      <c r="AB19" s="56" t="s">
        <v>50</v>
      </c>
      <c r="AC19" s="56" t="s">
        <v>76</v>
      </c>
      <c r="AD19" s="56" t="s">
        <v>50</v>
      </c>
      <c r="AE19" s="56" t="s">
        <v>50</v>
      </c>
      <c r="AF19" s="56" t="s">
        <v>50</v>
      </c>
      <c r="AG19" s="56" t="s">
        <v>76</v>
      </c>
      <c r="AH19" s="56" t="s">
        <v>76</v>
      </c>
      <c r="AI19" s="56" t="s">
        <v>72</v>
      </c>
      <c r="AJ19" s="95" t="s">
        <v>72</v>
      </c>
      <c r="AK19" s="99" t="str">
        <f ca="1">IF(COUNTA(F19:AJ19)=0,"",TotH())</f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>IF(COUNTA(F20:AJ20)=0,"",TotH())</f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60</v>
      </c>
      <c r="I21" s="57" t="s">
        <v>60</v>
      </c>
      <c r="J21" s="56" t="s">
        <v>60</v>
      </c>
      <c r="K21" s="56" t="s">
        <v>60</v>
      </c>
      <c r="L21" s="56" t="s">
        <v>76</v>
      </c>
      <c r="M21" s="57" t="s">
        <v>76</v>
      </c>
      <c r="N21" s="56" t="s">
        <v>60</v>
      </c>
      <c r="O21" s="56" t="s">
        <v>60</v>
      </c>
      <c r="P21" s="56" t="s">
        <v>60</v>
      </c>
      <c r="Q21" s="56" t="s">
        <v>60</v>
      </c>
      <c r="R21" s="56" t="s">
        <v>60</v>
      </c>
      <c r="S21" s="56" t="s">
        <v>76</v>
      </c>
      <c r="T21" s="56" t="s">
        <v>76</v>
      </c>
      <c r="U21" s="56" t="s">
        <v>60</v>
      </c>
      <c r="V21" s="56" t="s">
        <v>60</v>
      </c>
      <c r="W21" s="56" t="s">
        <v>60</v>
      </c>
      <c r="X21" s="56" t="s">
        <v>60</v>
      </c>
      <c r="Y21" s="56" t="s">
        <v>60</v>
      </c>
      <c r="Z21" s="56" t="s">
        <v>76</v>
      </c>
      <c r="AA21" s="56" t="s">
        <v>76</v>
      </c>
      <c r="AB21" s="56" t="s">
        <v>60</v>
      </c>
      <c r="AC21" s="56" t="s">
        <v>60</v>
      </c>
      <c r="AD21" s="56" t="s">
        <v>60</v>
      </c>
      <c r="AE21" s="56" t="s">
        <v>60</v>
      </c>
      <c r="AF21" s="56" t="s">
        <v>60</v>
      </c>
      <c r="AG21" s="56" t="s">
        <v>76</v>
      </c>
      <c r="AH21" s="56" t="s">
        <v>76</v>
      </c>
      <c r="AI21" s="56" t="s">
        <v>60</v>
      </c>
      <c r="AJ21" s="95" t="s">
        <v>60</v>
      </c>
      <c r="AK21" s="101" t="str">
        <f ca="1">IF(COUNTA(F21:AJ21)=0,"",TotH())</f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77</v>
      </c>
      <c r="I22" s="57" t="s">
        <v>77</v>
      </c>
      <c r="J22" s="56" t="s">
        <v>77</v>
      </c>
      <c r="K22" s="56" t="s">
        <v>77</v>
      </c>
      <c r="L22" s="56" t="s">
        <v>76</v>
      </c>
      <c r="M22" s="57" t="s">
        <v>76</v>
      </c>
      <c r="N22" s="56" t="s">
        <v>77</v>
      </c>
      <c r="O22" s="56" t="s">
        <v>77</v>
      </c>
      <c r="P22" s="56" t="s">
        <v>77</v>
      </c>
      <c r="Q22" s="56" t="s">
        <v>77</v>
      </c>
      <c r="R22" s="56" t="s">
        <v>77</v>
      </c>
      <c r="S22" s="56" t="s">
        <v>76</v>
      </c>
      <c r="T22" s="56" t="s">
        <v>76</v>
      </c>
      <c r="U22" s="56" t="s">
        <v>77</v>
      </c>
      <c r="V22" s="56" t="s">
        <v>77</v>
      </c>
      <c r="W22" s="56" t="s">
        <v>77</v>
      </c>
      <c r="X22" s="56" t="s">
        <v>77</v>
      </c>
      <c r="Y22" s="56" t="s">
        <v>77</v>
      </c>
      <c r="Z22" s="56" t="s">
        <v>76</v>
      </c>
      <c r="AA22" s="56" t="s">
        <v>76</v>
      </c>
      <c r="AB22" s="56" t="s">
        <v>77</v>
      </c>
      <c r="AC22" s="56" t="s">
        <v>77</v>
      </c>
      <c r="AD22" s="56" t="s">
        <v>77</v>
      </c>
      <c r="AE22" s="56" t="s">
        <v>77</v>
      </c>
      <c r="AF22" s="56" t="s">
        <v>77</v>
      </c>
      <c r="AG22" s="56" t="s">
        <v>76</v>
      </c>
      <c r="AH22" s="56" t="s">
        <v>76</v>
      </c>
      <c r="AI22" s="56" t="s">
        <v>77</v>
      </c>
      <c r="AJ22" s="95" t="s">
        <v>77</v>
      </c>
      <c r="AK22" s="101" t="str">
        <f ca="1">IF(COUNTA(F22:AJ22)=0,"",TotH())</f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61</v>
      </c>
      <c r="I23" s="57" t="s">
        <v>61</v>
      </c>
      <c r="J23" s="56" t="s">
        <v>61</v>
      </c>
      <c r="K23" s="56" t="s">
        <v>61</v>
      </c>
      <c r="L23" s="56" t="s">
        <v>76</v>
      </c>
      <c r="M23" s="57" t="s">
        <v>76</v>
      </c>
      <c r="N23" s="56" t="s">
        <v>61</v>
      </c>
      <c r="O23" s="56" t="s">
        <v>61</v>
      </c>
      <c r="P23" s="56" t="s">
        <v>61</v>
      </c>
      <c r="Q23" s="56" t="s">
        <v>61</v>
      </c>
      <c r="R23" s="56" t="s">
        <v>61</v>
      </c>
      <c r="S23" s="56" t="s">
        <v>76</v>
      </c>
      <c r="T23" s="56" t="s">
        <v>76</v>
      </c>
      <c r="U23" s="56" t="s">
        <v>61</v>
      </c>
      <c r="V23" s="56" t="s">
        <v>61</v>
      </c>
      <c r="W23" s="56" t="s">
        <v>61</v>
      </c>
      <c r="X23" s="56" t="s">
        <v>61</v>
      </c>
      <c r="Y23" s="56" t="s">
        <v>61</v>
      </c>
      <c r="Z23" s="56" t="s">
        <v>76</v>
      </c>
      <c r="AA23" s="56" t="s">
        <v>76</v>
      </c>
      <c r="AB23" s="56" t="s">
        <v>61</v>
      </c>
      <c r="AC23" s="56" t="s">
        <v>61</v>
      </c>
      <c r="AD23" s="56" t="s">
        <v>61</v>
      </c>
      <c r="AE23" s="56" t="s">
        <v>61</v>
      </c>
      <c r="AF23" s="56" t="s">
        <v>61</v>
      </c>
      <c r="AG23" s="56" t="s">
        <v>76</v>
      </c>
      <c r="AH23" s="56" t="s">
        <v>76</v>
      </c>
      <c r="AI23" s="56" t="s">
        <v>61</v>
      </c>
      <c r="AJ23" s="95" t="s">
        <v>61</v>
      </c>
      <c r="AK23" s="101" t="str">
        <f ca="1">IF(COUNTA(F23:AJ23)=0,"",TotH())</f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99" t="str">
        <f>IF(COUNTA(F24:AJ24)=0,"",TotH())</f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100" t="str">
        <f>IF(COUNTA(F25:AJ25)=0,"",TotH())</f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76</v>
      </c>
      <c r="G26" s="56" t="s">
        <v>51</v>
      </c>
      <c r="H26" s="56" t="s">
        <v>51</v>
      </c>
      <c r="I26" s="57"/>
      <c r="J26" s="56"/>
      <c r="K26" s="56"/>
      <c r="L26" s="56" t="s">
        <v>79</v>
      </c>
      <c r="M26" s="57" t="s">
        <v>79</v>
      </c>
      <c r="N26" s="56"/>
      <c r="O26" s="56"/>
      <c r="P26" s="56"/>
      <c r="Q26" s="56"/>
      <c r="R26" s="56"/>
      <c r="S26" s="56" t="s">
        <v>76</v>
      </c>
      <c r="T26" s="56" t="s">
        <v>76</v>
      </c>
      <c r="U26" s="56" t="s">
        <v>51</v>
      </c>
      <c r="V26" s="56" t="s">
        <v>51</v>
      </c>
      <c r="W26" s="56"/>
      <c r="X26" s="56"/>
      <c r="Y26" s="56"/>
      <c r="Z26" s="56" t="s">
        <v>79</v>
      </c>
      <c r="AA26" s="56" t="s">
        <v>79</v>
      </c>
      <c r="AB26" s="56"/>
      <c r="AC26" s="56"/>
      <c r="AD26" s="56"/>
      <c r="AE26" s="56"/>
      <c r="AF26" s="56"/>
      <c r="AG26" s="56" t="s">
        <v>76</v>
      </c>
      <c r="AH26" s="56" t="s">
        <v>76</v>
      </c>
      <c r="AI26" s="56" t="s">
        <v>51</v>
      </c>
      <c r="AJ26" s="95" t="s">
        <v>51</v>
      </c>
      <c r="AK26" s="101" t="str">
        <f ca="1">IF(COUNTA(F26:AJ26)=0,"",TotH())</f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79</v>
      </c>
      <c r="G27" s="58"/>
      <c r="H27" s="58"/>
      <c r="I27" s="59"/>
      <c r="J27" s="58"/>
      <c r="K27" s="58"/>
      <c r="L27" s="58" t="s">
        <v>76</v>
      </c>
      <c r="M27" s="59" t="s">
        <v>76</v>
      </c>
      <c r="N27" s="58" t="s">
        <v>51</v>
      </c>
      <c r="O27" s="58" t="s">
        <v>51</v>
      </c>
      <c r="P27" s="58"/>
      <c r="Q27" s="58"/>
      <c r="R27" s="58"/>
      <c r="S27" s="58" t="s">
        <v>79</v>
      </c>
      <c r="T27" s="58" t="s">
        <v>79</v>
      </c>
      <c r="U27" s="58"/>
      <c r="V27" s="58"/>
      <c r="W27" s="58"/>
      <c r="X27" s="58"/>
      <c r="Y27" s="58"/>
      <c r="Z27" s="58" t="s">
        <v>76</v>
      </c>
      <c r="AA27" s="58" t="s">
        <v>76</v>
      </c>
      <c r="AB27" s="58" t="s">
        <v>51</v>
      </c>
      <c r="AC27" s="58" t="s">
        <v>51</v>
      </c>
      <c r="AD27" s="58"/>
      <c r="AE27" s="58"/>
      <c r="AF27" s="58"/>
      <c r="AG27" s="58" t="s">
        <v>79</v>
      </c>
      <c r="AH27" s="58" t="s">
        <v>79</v>
      </c>
      <c r="AI27" s="58"/>
      <c r="AJ27" s="96"/>
      <c r="AK27" s="200" t="str">
        <f ca="1">IF(COUNTA(F27:AJ27)=0,"",TotH())</f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2"/>
      <c r="I33" s="131"/>
      <c r="J33" s="131"/>
      <c r="K33" s="131"/>
      <c r="L33" s="131"/>
      <c r="M33" s="131"/>
      <c r="N33" s="132"/>
      <c r="O33" s="132"/>
      <c r="P33" s="132"/>
      <c r="Q33" s="132"/>
      <c r="R33" s="132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09"/>
      <c r="M34" s="204"/>
      <c r="N34" s="205" t="s">
        <v>78</v>
      </c>
      <c r="O34" s="277" t="s">
        <v>81</v>
      </c>
      <c r="P34" s="278"/>
      <c r="Q34" s="278"/>
      <c r="R34" s="279"/>
      <c r="S34" s="138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0"/>
      <c r="J35" s="202"/>
      <c r="K35" s="130"/>
      <c r="L35" s="131"/>
      <c r="M35" s="135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1125" priority="27">
      <formula>OR(F$10=1,F$10=7)</formula>
    </cfRule>
  </conditionalFormatting>
  <conditionalFormatting sqref="F11:AJ27">
    <cfRule type="cellIs" dxfId="1124" priority="3" operator="equal">
      <formula>"P"</formula>
    </cfRule>
    <cfRule type="cellIs" dxfId="1123" priority="4" operator="equal">
      <formula>"G"</formula>
    </cfRule>
    <cfRule type="cellIs" dxfId="1122" priority="5" operator="equal">
      <formula>"Q"</formula>
    </cfRule>
    <cfRule type="cellIs" dxfId="1121" priority="6" operator="equal">
      <formula>"N"</formula>
    </cfRule>
    <cfRule type="cellIs" dxfId="1120" priority="7" operator="equal">
      <formula>"PN"</formula>
    </cfRule>
    <cfRule type="cellIs" dxfId="1119" priority="8" operator="equal">
      <formula>"PJ"</formula>
    </cfRule>
    <cfRule type="cellIs" dxfId="1118" priority="9" operator="equal">
      <formula>"J"</formula>
    </cfRule>
    <cfRule type="cellIs" dxfId="1117" priority="10" operator="equal">
      <formula>"F"</formula>
    </cfRule>
    <cfRule type="cellIs" dxfId="1116" priority="11" operator="equal">
      <formula>"GP"</formula>
    </cfRule>
    <cfRule type="cellIs" dxfId="1115" priority="12" operator="equal">
      <formula>"PM"</formula>
    </cfRule>
    <cfRule type="cellIs" dxfId="1114" priority="13" operator="equal">
      <formula>"GA"</formula>
    </cfRule>
    <cfRule type="cellIs" dxfId="1113" priority="14" operator="equal">
      <formula>"AM"</formula>
    </cfRule>
    <cfRule type="cellIs" dxfId="1112" priority="17" operator="equal">
      <formula>"CV"</formula>
    </cfRule>
    <cfRule type="cellIs" dxfId="1111" priority="18" operator="equal">
      <formula>"ND"</formula>
    </cfRule>
    <cfRule type="cellIs" dxfId="1110" priority="19" operator="equal">
      <formula>"CPA"</formula>
    </cfRule>
    <cfRule type="cellIs" dxfId="1109" priority="20" operator="equal">
      <formula>"MA"</formula>
    </cfRule>
    <cfRule type="cellIs" dxfId="1108" priority="21" operator="equal">
      <formula>"DR"</formula>
    </cfRule>
    <cfRule type="cellIs" dxfId="1107" priority="22" operator="equal">
      <formula>"RC"</formula>
    </cfRule>
    <cfRule type="cellIs" dxfId="1106" priority="24" operator="equal">
      <formula>"CP"</formula>
    </cfRule>
    <cfRule type="expression" dxfId="1105" priority="25">
      <formula>OR(F$10=1,F$10=7)</formula>
    </cfRule>
    <cfRule type="cellIs" dxfId="1104" priority="26" operator="equal">
      <formula>"R"</formula>
    </cfRule>
    <cfRule type="cellIs" dxfId="1103" priority="2" operator="equal">
      <formula>"D"</formula>
    </cfRule>
    <cfRule type="cellIs" dxfId="1102" priority="1" operator="equal">
      <formula>"A"</formula>
    </cfRule>
  </conditionalFormatting>
  <conditionalFormatting sqref="C11:E27">
    <cfRule type="cellIs" dxfId="1101" priority="15" operator="equal">
      <formula>0</formula>
    </cfRule>
  </conditionalFormatting>
  <dataValidations count="1">
    <dataValidation type="list" allowBlank="1" showInputMessage="1" showErrorMessage="1" sqref="F11:AJ27">
      <formula1>"P,CP,ND,MA,RC,F,CPA,DR,AM,GA,Q,PM,GP,G,PJ,PN,J,N,R,D,A,"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152400</xdr:rowOff>
                  </from>
                  <to>
                    <xdr:col>37</xdr:col>
                    <xdr:colOff>19050</xdr:colOff>
                    <xdr:row>7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CADCDF38-2533-4CF0-9AEE-FB93502900C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  <pageSetUpPr fitToPage="1"/>
  </sheetPr>
  <dimension ref="A1:AT39"/>
  <sheetViews>
    <sheetView showGridLines="0" topLeftCell="B4" workbookViewId="0">
      <selection activeCell="R24" sqref="R2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Config!E8</f>
        <v>43313</v>
      </c>
    </row>
    <row r="2" spans="1:46" ht="15.75" hidden="1" thickBot="1" x14ac:dyDescent="0.3">
      <c r="A2" s="11">
        <f>Config!F8</f>
        <v>43343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43313</v>
      </c>
      <c r="G3" s="5">
        <f>F3+1</f>
        <v>43314</v>
      </c>
      <c r="H3" s="5">
        <f t="shared" ref="H3:AG3" si="1">G3+1</f>
        <v>43315</v>
      </c>
      <c r="I3" s="5">
        <f t="shared" si="1"/>
        <v>43316</v>
      </c>
      <c r="J3" s="5">
        <f t="shared" si="1"/>
        <v>43317</v>
      </c>
      <c r="K3" s="5">
        <f t="shared" si="1"/>
        <v>43318</v>
      </c>
      <c r="L3" s="5">
        <f t="shared" si="1"/>
        <v>43319</v>
      </c>
      <c r="M3" s="5">
        <f t="shared" si="1"/>
        <v>43320</v>
      </c>
      <c r="N3" s="5">
        <f t="shared" si="1"/>
        <v>43321</v>
      </c>
      <c r="O3" s="5">
        <f t="shared" si="1"/>
        <v>43322</v>
      </c>
      <c r="P3" s="5">
        <f t="shared" si="1"/>
        <v>43323</v>
      </c>
      <c r="Q3" s="5">
        <f t="shared" si="1"/>
        <v>43324</v>
      </c>
      <c r="R3" s="5">
        <f t="shared" si="1"/>
        <v>43325</v>
      </c>
      <c r="S3" s="5">
        <f t="shared" si="1"/>
        <v>43326</v>
      </c>
      <c r="T3" s="5">
        <f t="shared" si="1"/>
        <v>43327</v>
      </c>
      <c r="U3" s="5">
        <f t="shared" si="1"/>
        <v>43328</v>
      </c>
      <c r="V3" s="5">
        <f t="shared" si="1"/>
        <v>43329</v>
      </c>
      <c r="W3" s="5">
        <f t="shared" si="1"/>
        <v>43330</v>
      </c>
      <c r="X3" s="5">
        <f t="shared" si="1"/>
        <v>43331</v>
      </c>
      <c r="Y3" s="5">
        <f t="shared" si="1"/>
        <v>43332</v>
      </c>
      <c r="Z3" s="5">
        <f t="shared" si="1"/>
        <v>43333</v>
      </c>
      <c r="AA3" s="5">
        <f t="shared" si="1"/>
        <v>43334</v>
      </c>
      <c r="AB3" s="5">
        <f t="shared" si="1"/>
        <v>43335</v>
      </c>
      <c r="AC3" s="5">
        <f t="shared" si="1"/>
        <v>43336</v>
      </c>
      <c r="AD3" s="5">
        <f t="shared" si="1"/>
        <v>43337</v>
      </c>
      <c r="AE3" s="5">
        <f t="shared" si="1"/>
        <v>43338</v>
      </c>
      <c r="AF3" s="5">
        <f t="shared" si="1"/>
        <v>43339</v>
      </c>
      <c r="AG3" s="5">
        <f t="shared" si="1"/>
        <v>43340</v>
      </c>
      <c r="AH3" s="5">
        <f>IFERROR(IF(AG3+1&gt;A2,"",AG3+1),"")</f>
        <v>43341</v>
      </c>
      <c r="AI3" s="5">
        <f>IFERROR(IF(AH3+1&gt;A2,"",AH3+1),"")</f>
        <v>43342</v>
      </c>
      <c r="AJ3" s="5">
        <f>IFERROR(IF(AI3+1&gt;A2,"",AI3+1),"")</f>
        <v>43343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août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51</v>
      </c>
      <c r="G11" s="55" t="s">
        <v>51</v>
      </c>
      <c r="H11" s="55" t="s">
        <v>51</v>
      </c>
      <c r="I11" s="55" t="s">
        <v>76</v>
      </c>
      <c r="J11" s="54" t="s">
        <v>76</v>
      </c>
      <c r="K11" s="54" t="s">
        <v>48</v>
      </c>
      <c r="L11" s="54" t="s">
        <v>48</v>
      </c>
      <c r="M11" s="55" t="s">
        <v>76</v>
      </c>
      <c r="N11" s="55" t="s">
        <v>72</v>
      </c>
      <c r="O11" s="55" t="s">
        <v>72</v>
      </c>
      <c r="P11" s="54" t="s">
        <v>57</v>
      </c>
      <c r="Q11" s="54" t="s">
        <v>57</v>
      </c>
      <c r="R11" s="54" t="s">
        <v>76</v>
      </c>
      <c r="S11" s="55" t="s">
        <v>76</v>
      </c>
      <c r="T11" s="55" t="s">
        <v>48</v>
      </c>
      <c r="U11" s="55" t="s">
        <v>48</v>
      </c>
      <c r="V11" s="55" t="s">
        <v>48</v>
      </c>
      <c r="W11" s="55" t="s">
        <v>76</v>
      </c>
      <c r="X11" s="55" t="s">
        <v>76</v>
      </c>
      <c r="Y11" s="55" t="s">
        <v>42</v>
      </c>
      <c r="Z11" s="55" t="s">
        <v>42</v>
      </c>
      <c r="AA11" s="55" t="s">
        <v>76</v>
      </c>
      <c r="AB11" s="55" t="s">
        <v>72</v>
      </c>
      <c r="AC11" s="55" t="s">
        <v>72</v>
      </c>
      <c r="AD11" s="55" t="s">
        <v>57</v>
      </c>
      <c r="AE11" s="55" t="s">
        <v>57</v>
      </c>
      <c r="AF11" s="55" t="s">
        <v>76</v>
      </c>
      <c r="AG11" s="55" t="s">
        <v>76</v>
      </c>
      <c r="AH11" s="55" t="s">
        <v>42</v>
      </c>
      <c r="AI11" s="55" t="s">
        <v>42</v>
      </c>
      <c r="AJ11" s="94" t="s">
        <v>42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72</v>
      </c>
      <c r="G12" s="56" t="s">
        <v>76</v>
      </c>
      <c r="H12" s="56" t="s">
        <v>76</v>
      </c>
      <c r="I12" s="57" t="s">
        <v>54</v>
      </c>
      <c r="J12" s="56" t="s">
        <v>54</v>
      </c>
      <c r="K12" s="56" t="s">
        <v>50</v>
      </c>
      <c r="L12" s="56" t="s">
        <v>76</v>
      </c>
      <c r="M12" s="57" t="s">
        <v>50</v>
      </c>
      <c r="N12" s="56" t="s">
        <v>50</v>
      </c>
      <c r="O12" s="56" t="s">
        <v>50</v>
      </c>
      <c r="P12" s="56" t="s">
        <v>76</v>
      </c>
      <c r="Q12" s="56" t="s">
        <v>76</v>
      </c>
      <c r="R12" s="56" t="s">
        <v>72</v>
      </c>
      <c r="S12" s="56" t="s">
        <v>72</v>
      </c>
      <c r="T12" s="56" t="s">
        <v>72</v>
      </c>
      <c r="U12" s="56" t="s">
        <v>76</v>
      </c>
      <c r="V12" s="56" t="s">
        <v>76</v>
      </c>
      <c r="W12" s="56" t="s">
        <v>54</v>
      </c>
      <c r="X12" s="56" t="s">
        <v>54</v>
      </c>
      <c r="Y12" s="56" t="s">
        <v>76</v>
      </c>
      <c r="Z12" s="56" t="s">
        <v>50</v>
      </c>
      <c r="AA12" s="56" t="s">
        <v>51</v>
      </c>
      <c r="AB12" s="56" t="s">
        <v>51</v>
      </c>
      <c r="AC12" s="56" t="s">
        <v>51</v>
      </c>
      <c r="AD12" s="56" t="s">
        <v>76</v>
      </c>
      <c r="AE12" s="56" t="s">
        <v>76</v>
      </c>
      <c r="AF12" s="56" t="s">
        <v>48</v>
      </c>
      <c r="AG12" s="56" t="s">
        <v>48</v>
      </c>
      <c r="AH12" s="56" t="s">
        <v>76</v>
      </c>
      <c r="AI12" s="56" t="s">
        <v>72</v>
      </c>
      <c r="AJ12" s="95" t="s">
        <v>72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42</v>
      </c>
      <c r="G14" s="56" t="s">
        <v>42</v>
      </c>
      <c r="H14" s="56" t="s">
        <v>42</v>
      </c>
      <c r="I14" s="57" t="s">
        <v>76</v>
      </c>
      <c r="J14" s="56" t="s">
        <v>76</v>
      </c>
      <c r="K14" s="56" t="s">
        <v>72</v>
      </c>
      <c r="L14" s="56" t="s">
        <v>72</v>
      </c>
      <c r="M14" s="57" t="s">
        <v>72</v>
      </c>
      <c r="N14" s="56" t="s">
        <v>76</v>
      </c>
      <c r="O14" s="56" t="s">
        <v>76</v>
      </c>
      <c r="P14" s="56" t="s">
        <v>54</v>
      </c>
      <c r="Q14" s="56" t="s">
        <v>54</v>
      </c>
      <c r="R14" s="56" t="s">
        <v>50</v>
      </c>
      <c r="S14" s="56" t="s">
        <v>76</v>
      </c>
      <c r="T14" s="56" t="s">
        <v>50</v>
      </c>
      <c r="U14" s="56" t="s">
        <v>50</v>
      </c>
      <c r="V14" s="56" t="s">
        <v>50</v>
      </c>
      <c r="W14" s="56" t="s">
        <v>76</v>
      </c>
      <c r="X14" s="56" t="s">
        <v>76</v>
      </c>
      <c r="Y14" s="56" t="s">
        <v>72</v>
      </c>
      <c r="Z14" s="56" t="s">
        <v>72</v>
      </c>
      <c r="AA14" s="56" t="s">
        <v>72</v>
      </c>
      <c r="AB14" s="56" t="s">
        <v>76</v>
      </c>
      <c r="AC14" s="56" t="s">
        <v>76</v>
      </c>
      <c r="AD14" s="56" t="s">
        <v>54</v>
      </c>
      <c r="AE14" s="56" t="s">
        <v>54</v>
      </c>
      <c r="AF14" s="56" t="s">
        <v>76</v>
      </c>
      <c r="AG14" s="56" t="s">
        <v>50</v>
      </c>
      <c r="AH14" s="56" t="s">
        <v>51</v>
      </c>
      <c r="AI14" s="56" t="s">
        <v>51</v>
      </c>
      <c r="AJ14" s="95" t="s">
        <v>51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 t="s">
        <v>72</v>
      </c>
      <c r="H15" s="56" t="s">
        <v>72</v>
      </c>
      <c r="I15" s="57" t="s">
        <v>57</v>
      </c>
      <c r="J15" s="56" t="s">
        <v>57</v>
      </c>
      <c r="K15" s="56" t="s">
        <v>76</v>
      </c>
      <c r="L15" s="56" t="s">
        <v>76</v>
      </c>
      <c r="M15" s="57" t="s">
        <v>42</v>
      </c>
      <c r="N15" s="56" t="s">
        <v>42</v>
      </c>
      <c r="O15" s="56" t="s">
        <v>42</v>
      </c>
      <c r="P15" s="56" t="s">
        <v>76</v>
      </c>
      <c r="Q15" s="56" t="s">
        <v>76</v>
      </c>
      <c r="R15" s="56" t="s">
        <v>72</v>
      </c>
      <c r="S15" s="56" t="s">
        <v>72</v>
      </c>
      <c r="T15" s="56" t="s">
        <v>72</v>
      </c>
      <c r="U15" s="56" t="s">
        <v>76</v>
      </c>
      <c r="V15" s="56" t="s">
        <v>76</v>
      </c>
      <c r="W15" s="56" t="s">
        <v>54</v>
      </c>
      <c r="X15" s="56" t="s">
        <v>54</v>
      </c>
      <c r="Y15" s="56" t="s">
        <v>50</v>
      </c>
      <c r="Z15" s="56" t="s">
        <v>76</v>
      </c>
      <c r="AA15" s="56" t="s">
        <v>50</v>
      </c>
      <c r="AB15" s="56" t="s">
        <v>50</v>
      </c>
      <c r="AC15" s="56" t="s">
        <v>50</v>
      </c>
      <c r="AD15" s="56" t="s">
        <v>76</v>
      </c>
      <c r="AE15" s="56" t="s">
        <v>76</v>
      </c>
      <c r="AF15" s="56" t="s">
        <v>72</v>
      </c>
      <c r="AG15" s="56" t="s">
        <v>72</v>
      </c>
      <c r="AH15" s="56" t="s">
        <v>72</v>
      </c>
      <c r="AI15" s="56" t="s">
        <v>76</v>
      </c>
      <c r="AJ15" s="95" t="s">
        <v>76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50</v>
      </c>
      <c r="G16" s="56" t="s">
        <v>50</v>
      </c>
      <c r="H16" s="56" t="s">
        <v>50</v>
      </c>
      <c r="I16" s="57" t="s">
        <v>76</v>
      </c>
      <c r="J16" s="56" t="s">
        <v>76</v>
      </c>
      <c r="K16" s="56" t="s">
        <v>72</v>
      </c>
      <c r="L16" s="56" t="s">
        <v>72</v>
      </c>
      <c r="M16" s="57" t="s">
        <v>72</v>
      </c>
      <c r="N16" s="56" t="s">
        <v>76</v>
      </c>
      <c r="O16" s="56" t="s">
        <v>76</v>
      </c>
      <c r="P16" s="56" t="s">
        <v>54</v>
      </c>
      <c r="Q16" s="56" t="s">
        <v>54</v>
      </c>
      <c r="R16" s="56" t="s">
        <v>76</v>
      </c>
      <c r="S16" s="56" t="s">
        <v>50</v>
      </c>
      <c r="T16" s="56" t="s">
        <v>51</v>
      </c>
      <c r="U16" s="56" t="s">
        <v>51</v>
      </c>
      <c r="V16" s="56" t="s">
        <v>51</v>
      </c>
      <c r="W16" s="56" t="s">
        <v>76</v>
      </c>
      <c r="X16" s="56" t="s">
        <v>76</v>
      </c>
      <c r="Y16" s="56" t="s">
        <v>48</v>
      </c>
      <c r="Z16" s="56" t="s">
        <v>48</v>
      </c>
      <c r="AA16" s="56" t="s">
        <v>76</v>
      </c>
      <c r="AB16" s="56" t="s">
        <v>72</v>
      </c>
      <c r="AC16" s="56" t="s">
        <v>72</v>
      </c>
      <c r="AD16" s="56" t="s">
        <v>57</v>
      </c>
      <c r="AE16" s="56" t="s">
        <v>57</v>
      </c>
      <c r="AF16" s="56" t="s">
        <v>76</v>
      </c>
      <c r="AG16" s="56" t="s">
        <v>76</v>
      </c>
      <c r="AH16" s="56" t="s">
        <v>48</v>
      </c>
      <c r="AI16" s="56" t="s">
        <v>48</v>
      </c>
      <c r="AJ16" s="95" t="s">
        <v>48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72</v>
      </c>
      <c r="H17" s="56" t="s">
        <v>72</v>
      </c>
      <c r="I17" s="57" t="s">
        <v>57</v>
      </c>
      <c r="J17" s="56" t="s">
        <v>57</v>
      </c>
      <c r="K17" s="56" t="s">
        <v>76</v>
      </c>
      <c r="L17" s="56" t="s">
        <v>76</v>
      </c>
      <c r="M17" s="57" t="s">
        <v>48</v>
      </c>
      <c r="N17" s="56" t="s">
        <v>48</v>
      </c>
      <c r="O17" s="56" t="s">
        <v>48</v>
      </c>
      <c r="P17" s="56" t="s">
        <v>76</v>
      </c>
      <c r="Q17" s="56" t="s">
        <v>76</v>
      </c>
      <c r="R17" s="56" t="s">
        <v>42</v>
      </c>
      <c r="S17" s="56" t="s">
        <v>42</v>
      </c>
      <c r="T17" s="56" t="s">
        <v>76</v>
      </c>
      <c r="U17" s="56" t="s">
        <v>72</v>
      </c>
      <c r="V17" s="56" t="s">
        <v>72</v>
      </c>
      <c r="W17" s="56" t="s">
        <v>57</v>
      </c>
      <c r="X17" s="56" t="s">
        <v>57</v>
      </c>
      <c r="Y17" s="56" t="s">
        <v>76</v>
      </c>
      <c r="Z17" s="56" t="s">
        <v>76</v>
      </c>
      <c r="AA17" s="56" t="s">
        <v>42</v>
      </c>
      <c r="AB17" s="56" t="s">
        <v>42</v>
      </c>
      <c r="AC17" s="56" t="s">
        <v>42</v>
      </c>
      <c r="AD17" s="56" t="s">
        <v>76</v>
      </c>
      <c r="AE17" s="56" t="s">
        <v>76</v>
      </c>
      <c r="AF17" s="56" t="s">
        <v>72</v>
      </c>
      <c r="AG17" s="56" t="s">
        <v>72</v>
      </c>
      <c r="AH17" s="56" t="s">
        <v>72</v>
      </c>
      <c r="AI17" s="56" t="s">
        <v>76</v>
      </c>
      <c r="AJ17" s="95" t="s">
        <v>76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48</v>
      </c>
      <c r="G18" s="56" t="s">
        <v>48</v>
      </c>
      <c r="H18" s="56" t="s">
        <v>48</v>
      </c>
      <c r="I18" s="57" t="s">
        <v>76</v>
      </c>
      <c r="J18" s="56" t="s">
        <v>76</v>
      </c>
      <c r="K18" s="56" t="s">
        <v>42</v>
      </c>
      <c r="L18" s="56" t="s">
        <v>42</v>
      </c>
      <c r="M18" s="57" t="s">
        <v>76</v>
      </c>
      <c r="N18" s="56" t="s">
        <v>72</v>
      </c>
      <c r="O18" s="56" t="s">
        <v>72</v>
      </c>
      <c r="P18" s="56" t="s">
        <v>57</v>
      </c>
      <c r="Q18" s="56" t="s">
        <v>57</v>
      </c>
      <c r="R18" s="56" t="s">
        <v>76</v>
      </c>
      <c r="S18" s="56" t="s">
        <v>76</v>
      </c>
      <c r="T18" s="56" t="s">
        <v>42</v>
      </c>
      <c r="U18" s="56" t="s">
        <v>42</v>
      </c>
      <c r="V18" s="56" t="s">
        <v>42</v>
      </c>
      <c r="W18" s="56" t="s">
        <v>76</v>
      </c>
      <c r="X18" s="56" t="s">
        <v>76</v>
      </c>
      <c r="Y18" s="56" t="s">
        <v>72</v>
      </c>
      <c r="Z18" s="56" t="s">
        <v>72</v>
      </c>
      <c r="AA18" s="56" t="s">
        <v>72</v>
      </c>
      <c r="AB18" s="56" t="s">
        <v>76</v>
      </c>
      <c r="AC18" s="56" t="s">
        <v>76</v>
      </c>
      <c r="AD18" s="56" t="s">
        <v>54</v>
      </c>
      <c r="AE18" s="56" t="s">
        <v>54</v>
      </c>
      <c r="AF18" s="56" t="s">
        <v>50</v>
      </c>
      <c r="AG18" s="56" t="s">
        <v>76</v>
      </c>
      <c r="AH18" s="56" t="s">
        <v>50</v>
      </c>
      <c r="AI18" s="56" t="s">
        <v>50</v>
      </c>
      <c r="AJ18" s="95" t="s">
        <v>50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72</v>
      </c>
      <c r="G19" s="56" t="s">
        <v>76</v>
      </c>
      <c r="H19" s="56" t="s">
        <v>76</v>
      </c>
      <c r="I19" s="57" t="s">
        <v>54</v>
      </c>
      <c r="J19" s="56" t="s">
        <v>54</v>
      </c>
      <c r="K19" s="56" t="s">
        <v>76</v>
      </c>
      <c r="L19" s="56" t="s">
        <v>50</v>
      </c>
      <c r="M19" s="57" t="s">
        <v>51</v>
      </c>
      <c r="N19" s="56" t="s">
        <v>51</v>
      </c>
      <c r="O19" s="56" t="s">
        <v>51</v>
      </c>
      <c r="P19" s="56" t="s">
        <v>76</v>
      </c>
      <c r="Q19" s="56" t="s">
        <v>76</v>
      </c>
      <c r="R19" s="56" t="s">
        <v>48</v>
      </c>
      <c r="S19" s="56" t="s">
        <v>48</v>
      </c>
      <c r="T19" s="56" t="s">
        <v>76</v>
      </c>
      <c r="U19" s="56" t="s">
        <v>72</v>
      </c>
      <c r="V19" s="56" t="s">
        <v>72</v>
      </c>
      <c r="W19" s="56" t="s">
        <v>57</v>
      </c>
      <c r="X19" s="56" t="s">
        <v>57</v>
      </c>
      <c r="Y19" s="56" t="s">
        <v>76</v>
      </c>
      <c r="Z19" s="56" t="s">
        <v>76</v>
      </c>
      <c r="AA19" s="56" t="s">
        <v>48</v>
      </c>
      <c r="AB19" s="56" t="s">
        <v>48</v>
      </c>
      <c r="AC19" s="56" t="s">
        <v>48</v>
      </c>
      <c r="AD19" s="56" t="s">
        <v>76</v>
      </c>
      <c r="AE19" s="56" t="s">
        <v>76</v>
      </c>
      <c r="AF19" s="56" t="s">
        <v>42</v>
      </c>
      <c r="AG19" s="56" t="s">
        <v>42</v>
      </c>
      <c r="AH19" s="56" t="s">
        <v>76</v>
      </c>
      <c r="AI19" s="56" t="s">
        <v>72</v>
      </c>
      <c r="AJ19" s="95" t="s">
        <v>72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60</v>
      </c>
      <c r="H21" s="56" t="s">
        <v>60</v>
      </c>
      <c r="I21" s="57" t="s">
        <v>76</v>
      </c>
      <c r="J21" s="56" t="s">
        <v>76</v>
      </c>
      <c r="K21" s="56" t="s">
        <v>60</v>
      </c>
      <c r="L21" s="56" t="s">
        <v>60</v>
      </c>
      <c r="M21" s="57" t="s">
        <v>60</v>
      </c>
      <c r="N21" s="56" t="s">
        <v>60</v>
      </c>
      <c r="O21" s="56" t="s">
        <v>60</v>
      </c>
      <c r="P21" s="56" t="s">
        <v>76</v>
      </c>
      <c r="Q21" s="56" t="s">
        <v>76</v>
      </c>
      <c r="R21" s="56" t="s">
        <v>60</v>
      </c>
      <c r="S21" s="56" t="s">
        <v>60</v>
      </c>
      <c r="T21" s="56" t="s">
        <v>76</v>
      </c>
      <c r="U21" s="56" t="s">
        <v>60</v>
      </c>
      <c r="V21" s="56" t="s">
        <v>60</v>
      </c>
      <c r="W21" s="56" t="s">
        <v>76</v>
      </c>
      <c r="X21" s="56" t="s">
        <v>76</v>
      </c>
      <c r="Y21" s="56" t="s">
        <v>60</v>
      </c>
      <c r="Z21" s="56" t="s">
        <v>60</v>
      </c>
      <c r="AA21" s="56" t="s">
        <v>60</v>
      </c>
      <c r="AB21" s="56" t="s">
        <v>60</v>
      </c>
      <c r="AC21" s="56" t="s">
        <v>60</v>
      </c>
      <c r="AD21" s="56" t="s">
        <v>76</v>
      </c>
      <c r="AE21" s="56" t="s">
        <v>76</v>
      </c>
      <c r="AF21" s="56" t="s">
        <v>60</v>
      </c>
      <c r="AG21" s="56" t="s">
        <v>60</v>
      </c>
      <c r="AH21" s="56" t="s">
        <v>60</v>
      </c>
      <c r="AI21" s="56" t="s">
        <v>60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77</v>
      </c>
      <c r="H22" s="56" t="s">
        <v>77</v>
      </c>
      <c r="I22" s="57" t="s">
        <v>76</v>
      </c>
      <c r="J22" s="56" t="s">
        <v>76</v>
      </c>
      <c r="K22" s="56" t="s">
        <v>77</v>
      </c>
      <c r="L22" s="56" t="s">
        <v>77</v>
      </c>
      <c r="M22" s="57" t="s">
        <v>77</v>
      </c>
      <c r="N22" s="56" t="s">
        <v>77</v>
      </c>
      <c r="O22" s="56" t="s">
        <v>77</v>
      </c>
      <c r="P22" s="56" t="s">
        <v>76</v>
      </c>
      <c r="Q22" s="56" t="s">
        <v>76</v>
      </c>
      <c r="R22" s="56" t="s">
        <v>77</v>
      </c>
      <c r="S22" s="56" t="s">
        <v>77</v>
      </c>
      <c r="T22" s="56" t="s">
        <v>76</v>
      </c>
      <c r="U22" s="56" t="s">
        <v>77</v>
      </c>
      <c r="V22" s="56" t="s">
        <v>77</v>
      </c>
      <c r="W22" s="56" t="s">
        <v>76</v>
      </c>
      <c r="X22" s="56" t="s">
        <v>76</v>
      </c>
      <c r="Y22" s="56" t="s">
        <v>77</v>
      </c>
      <c r="Z22" s="56" t="s">
        <v>77</v>
      </c>
      <c r="AA22" s="56" t="s">
        <v>77</v>
      </c>
      <c r="AB22" s="56" t="s">
        <v>77</v>
      </c>
      <c r="AC22" s="56" t="s">
        <v>77</v>
      </c>
      <c r="AD22" s="56" t="s">
        <v>76</v>
      </c>
      <c r="AE22" s="56" t="s">
        <v>76</v>
      </c>
      <c r="AF22" s="56" t="s">
        <v>77</v>
      </c>
      <c r="AG22" s="56" t="s">
        <v>77</v>
      </c>
      <c r="AH22" s="56" t="s">
        <v>77</v>
      </c>
      <c r="AI22" s="56" t="s">
        <v>77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61</v>
      </c>
      <c r="H23" s="56" t="s">
        <v>61</v>
      </c>
      <c r="I23" s="57" t="s">
        <v>76</v>
      </c>
      <c r="J23" s="56" t="s">
        <v>76</v>
      </c>
      <c r="K23" s="56" t="s">
        <v>61</v>
      </c>
      <c r="L23" s="56" t="s">
        <v>61</v>
      </c>
      <c r="M23" s="57" t="s">
        <v>61</v>
      </c>
      <c r="N23" s="56" t="s">
        <v>61</v>
      </c>
      <c r="O23" s="56" t="s">
        <v>61</v>
      </c>
      <c r="P23" s="56" t="s">
        <v>76</v>
      </c>
      <c r="Q23" s="56" t="s">
        <v>76</v>
      </c>
      <c r="R23" s="56" t="s">
        <v>61</v>
      </c>
      <c r="S23" s="56" t="s">
        <v>61</v>
      </c>
      <c r="T23" s="56" t="s">
        <v>76</v>
      </c>
      <c r="U23" s="56" t="s">
        <v>61</v>
      </c>
      <c r="V23" s="56" t="s">
        <v>61</v>
      </c>
      <c r="W23" s="56" t="s">
        <v>76</v>
      </c>
      <c r="X23" s="56" t="s">
        <v>76</v>
      </c>
      <c r="Y23" s="56" t="s">
        <v>61</v>
      </c>
      <c r="Z23" s="56" t="s">
        <v>61</v>
      </c>
      <c r="AA23" s="56" t="s">
        <v>61</v>
      </c>
      <c r="AB23" s="56" t="s">
        <v>61</v>
      </c>
      <c r="AC23" s="56" t="s">
        <v>61</v>
      </c>
      <c r="AD23" s="56" t="s">
        <v>76</v>
      </c>
      <c r="AE23" s="56" t="s">
        <v>76</v>
      </c>
      <c r="AF23" s="56" t="s">
        <v>61</v>
      </c>
      <c r="AG23" s="56" t="s">
        <v>61</v>
      </c>
      <c r="AH23" s="56" t="s">
        <v>61</v>
      </c>
      <c r="AI23" s="56" t="s">
        <v>61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 t="s">
        <v>79</v>
      </c>
      <c r="J26" s="56" t="s">
        <v>79</v>
      </c>
      <c r="K26" s="56" t="s">
        <v>51</v>
      </c>
      <c r="L26" s="56" t="s">
        <v>51</v>
      </c>
      <c r="M26" s="57"/>
      <c r="N26" s="56"/>
      <c r="O26" s="56"/>
      <c r="P26" s="56" t="s">
        <v>76</v>
      </c>
      <c r="Q26" s="56" t="s">
        <v>76</v>
      </c>
      <c r="R26" s="56"/>
      <c r="S26" s="56"/>
      <c r="T26" s="56"/>
      <c r="U26" s="56"/>
      <c r="V26" s="56"/>
      <c r="W26" s="56" t="s">
        <v>79</v>
      </c>
      <c r="X26" s="56" t="s">
        <v>79</v>
      </c>
      <c r="Y26" s="56" t="s">
        <v>51</v>
      </c>
      <c r="Z26" s="56" t="s">
        <v>51</v>
      </c>
      <c r="AA26" s="56"/>
      <c r="AB26" s="56"/>
      <c r="AC26" s="56"/>
      <c r="AD26" s="56" t="s">
        <v>76</v>
      </c>
      <c r="AE26" s="56" t="s">
        <v>76</v>
      </c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 t="s">
        <v>76</v>
      </c>
      <c r="J27" s="58" t="s">
        <v>76</v>
      </c>
      <c r="K27" s="58"/>
      <c r="L27" s="58"/>
      <c r="M27" s="59"/>
      <c r="N27" s="58"/>
      <c r="O27" s="58"/>
      <c r="P27" s="58" t="s">
        <v>79</v>
      </c>
      <c r="Q27" s="58" t="s">
        <v>79</v>
      </c>
      <c r="R27" s="58" t="s">
        <v>51</v>
      </c>
      <c r="S27" s="58" t="s">
        <v>51</v>
      </c>
      <c r="T27" s="58"/>
      <c r="U27" s="58"/>
      <c r="V27" s="58"/>
      <c r="W27" s="58" t="s">
        <v>76</v>
      </c>
      <c r="X27" s="58" t="s">
        <v>76</v>
      </c>
      <c r="Y27" s="58"/>
      <c r="Z27" s="58"/>
      <c r="AA27" s="58"/>
      <c r="AB27" s="58"/>
      <c r="AC27" s="58"/>
      <c r="AD27" s="58" t="s">
        <v>79</v>
      </c>
      <c r="AE27" s="58" t="s">
        <v>79</v>
      </c>
      <c r="AF27" s="58" t="s">
        <v>51</v>
      </c>
      <c r="AG27" s="58" t="s">
        <v>51</v>
      </c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09"/>
      <c r="M34" s="21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1099" priority="27">
      <formula>OR(F$10=1,F$10=7)</formula>
    </cfRule>
  </conditionalFormatting>
  <conditionalFormatting sqref="F11:AJ27">
    <cfRule type="cellIs" dxfId="1098" priority="3" operator="equal">
      <formula>"P"</formula>
    </cfRule>
    <cfRule type="cellIs" dxfId="1097" priority="4" operator="equal">
      <formula>"G"</formula>
    </cfRule>
    <cfRule type="cellIs" dxfId="1096" priority="5" operator="equal">
      <formula>"Q"</formula>
    </cfRule>
    <cfRule type="cellIs" dxfId="1095" priority="6" operator="equal">
      <formula>"N"</formula>
    </cfRule>
    <cfRule type="cellIs" dxfId="1094" priority="7" operator="equal">
      <formula>"PN"</formula>
    </cfRule>
    <cfRule type="cellIs" dxfId="1093" priority="8" operator="equal">
      <formula>"PJ"</formula>
    </cfRule>
    <cfRule type="cellIs" dxfId="1092" priority="9" operator="equal">
      <formula>"J"</formula>
    </cfRule>
    <cfRule type="cellIs" dxfId="1091" priority="10" operator="equal">
      <formula>"F"</formula>
    </cfRule>
    <cfRule type="cellIs" dxfId="1090" priority="11" operator="equal">
      <formula>"GP"</formula>
    </cfRule>
    <cfRule type="cellIs" dxfId="1089" priority="12" operator="equal">
      <formula>"PM"</formula>
    </cfRule>
    <cfRule type="cellIs" dxfId="1088" priority="13" operator="equal">
      <formula>"GA"</formula>
    </cfRule>
    <cfRule type="cellIs" dxfId="1087" priority="14" operator="equal">
      <formula>"AM"</formula>
    </cfRule>
    <cfRule type="cellIs" dxfId="1086" priority="17" operator="equal">
      <formula>"CV"</formula>
    </cfRule>
    <cfRule type="cellIs" dxfId="1085" priority="18" operator="equal">
      <formula>"ND"</formula>
    </cfRule>
    <cfRule type="cellIs" dxfId="1084" priority="19" operator="equal">
      <formula>"CPA"</formula>
    </cfRule>
    <cfRule type="cellIs" dxfId="1083" priority="20" operator="equal">
      <formula>"MA"</formula>
    </cfRule>
    <cfRule type="cellIs" dxfId="1082" priority="21" operator="equal">
      <formula>"DR"</formula>
    </cfRule>
    <cfRule type="cellIs" dxfId="1081" priority="22" operator="equal">
      <formula>"RC"</formula>
    </cfRule>
    <cfRule type="cellIs" dxfId="1080" priority="24" operator="equal">
      <formula>"CP"</formula>
    </cfRule>
    <cfRule type="expression" dxfId="1079" priority="25">
      <formula>OR(F$10=1,F$10=7)</formula>
    </cfRule>
    <cfRule type="cellIs" dxfId="1078" priority="26" operator="equal">
      <formula>"R"</formula>
    </cfRule>
    <cfRule type="cellIs" dxfId="1077" priority="2" operator="equal">
      <formula>"D"</formula>
    </cfRule>
    <cfRule type="cellIs" dxfId="1076" priority="1" operator="equal">
      <formula>"A"</formula>
    </cfRule>
  </conditionalFormatting>
  <conditionalFormatting sqref="C11:E27">
    <cfRule type="cellIs" dxfId="1075" priority="15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6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7" id="{52014D82-5712-4F23-8F15-DA6762B5D39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4">
    <tabColor theme="4" tint="-0.499984740745262"/>
    <pageSetUpPr fitToPage="1"/>
  </sheetPr>
  <dimension ref="A1:AT39"/>
  <sheetViews>
    <sheetView showGridLines="0" topLeftCell="B4" workbookViewId="0">
      <selection activeCell="AH27" sqref="AH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Config!E9</f>
        <v>43344</v>
      </c>
    </row>
    <row r="2" spans="1:46" ht="15.75" hidden="1" thickBot="1" x14ac:dyDescent="0.3">
      <c r="A2" s="11">
        <f>Config!F9</f>
        <v>43373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43344</v>
      </c>
      <c r="G3" s="5">
        <f>F3+1</f>
        <v>43345</v>
      </c>
      <c r="H3" s="5">
        <f t="shared" ref="H3:AG3" si="1">G3+1</f>
        <v>43346</v>
      </c>
      <c r="I3" s="5">
        <f t="shared" si="1"/>
        <v>43347</v>
      </c>
      <c r="J3" s="5">
        <f t="shared" si="1"/>
        <v>43348</v>
      </c>
      <c r="K3" s="5">
        <f t="shared" si="1"/>
        <v>43349</v>
      </c>
      <c r="L3" s="5">
        <f t="shared" si="1"/>
        <v>43350</v>
      </c>
      <c r="M3" s="5">
        <f t="shared" si="1"/>
        <v>43351</v>
      </c>
      <c r="N3" s="5">
        <f t="shared" si="1"/>
        <v>43352</v>
      </c>
      <c r="O3" s="5">
        <f t="shared" si="1"/>
        <v>43353</v>
      </c>
      <c r="P3" s="5">
        <f t="shared" si="1"/>
        <v>43354</v>
      </c>
      <c r="Q3" s="5">
        <f t="shared" si="1"/>
        <v>43355</v>
      </c>
      <c r="R3" s="5">
        <f t="shared" si="1"/>
        <v>43356</v>
      </c>
      <c r="S3" s="5">
        <f t="shared" si="1"/>
        <v>43357</v>
      </c>
      <c r="T3" s="5">
        <f t="shared" si="1"/>
        <v>43358</v>
      </c>
      <c r="U3" s="5">
        <f t="shared" si="1"/>
        <v>43359</v>
      </c>
      <c r="V3" s="5">
        <f t="shared" si="1"/>
        <v>43360</v>
      </c>
      <c r="W3" s="5">
        <f t="shared" si="1"/>
        <v>43361</v>
      </c>
      <c r="X3" s="5">
        <f t="shared" si="1"/>
        <v>43362</v>
      </c>
      <c r="Y3" s="5">
        <f t="shared" si="1"/>
        <v>43363</v>
      </c>
      <c r="Z3" s="5">
        <f t="shared" si="1"/>
        <v>43364</v>
      </c>
      <c r="AA3" s="5">
        <f t="shared" si="1"/>
        <v>43365</v>
      </c>
      <c r="AB3" s="5">
        <f t="shared" si="1"/>
        <v>43366</v>
      </c>
      <c r="AC3" s="5">
        <f t="shared" si="1"/>
        <v>43367</v>
      </c>
      <c r="AD3" s="5">
        <f t="shared" si="1"/>
        <v>43368</v>
      </c>
      <c r="AE3" s="5">
        <f t="shared" si="1"/>
        <v>43369</v>
      </c>
      <c r="AF3" s="5">
        <f t="shared" si="1"/>
        <v>43370</v>
      </c>
      <c r="AG3" s="5">
        <f t="shared" si="1"/>
        <v>43371</v>
      </c>
      <c r="AH3" s="5">
        <f>IFERROR(IF(AG3+1&gt;A2,"",AG3+1),"")</f>
        <v>43372</v>
      </c>
      <c r="AI3" s="5">
        <f>IFERROR(IF(AH3+1&gt;A2,"",AH3+1),"")</f>
        <v>43373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septembre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76</v>
      </c>
      <c r="G11" s="55" t="s">
        <v>76</v>
      </c>
      <c r="H11" s="55" t="s">
        <v>72</v>
      </c>
      <c r="I11" s="55" t="s">
        <v>72</v>
      </c>
      <c r="J11" s="54" t="s">
        <v>72</v>
      </c>
      <c r="K11" s="54" t="s">
        <v>76</v>
      </c>
      <c r="L11" s="54" t="s">
        <v>76</v>
      </c>
      <c r="M11" s="55" t="s">
        <v>54</v>
      </c>
      <c r="N11" s="55" t="s">
        <v>54</v>
      </c>
      <c r="O11" s="55" t="s">
        <v>50</v>
      </c>
      <c r="P11" s="54" t="s">
        <v>76</v>
      </c>
      <c r="Q11" s="54" t="s">
        <v>50</v>
      </c>
      <c r="R11" s="54" t="s">
        <v>50</v>
      </c>
      <c r="S11" s="55" t="s">
        <v>50</v>
      </c>
      <c r="T11" s="55" t="s">
        <v>76</v>
      </c>
      <c r="U11" s="55" t="s">
        <v>76</v>
      </c>
      <c r="V11" s="55" t="s">
        <v>72</v>
      </c>
      <c r="W11" s="55" t="s">
        <v>72</v>
      </c>
      <c r="X11" s="55" t="s">
        <v>72</v>
      </c>
      <c r="Y11" s="55" t="s">
        <v>76</v>
      </c>
      <c r="Z11" s="55" t="s">
        <v>76</v>
      </c>
      <c r="AA11" s="55" t="s">
        <v>54</v>
      </c>
      <c r="AB11" s="55" t="s">
        <v>54</v>
      </c>
      <c r="AC11" s="55" t="s">
        <v>76</v>
      </c>
      <c r="AD11" s="55" t="s">
        <v>50</v>
      </c>
      <c r="AE11" s="55" t="s">
        <v>51</v>
      </c>
      <c r="AF11" s="55" t="s">
        <v>51</v>
      </c>
      <c r="AG11" s="55" t="s">
        <v>51</v>
      </c>
      <c r="AH11" s="55" t="s">
        <v>76</v>
      </c>
      <c r="AI11" s="55" t="s">
        <v>76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57</v>
      </c>
      <c r="G12" s="56" t="s">
        <v>57</v>
      </c>
      <c r="H12" s="56" t="s">
        <v>76</v>
      </c>
      <c r="I12" s="57" t="s">
        <v>76</v>
      </c>
      <c r="J12" s="56" t="s">
        <v>48</v>
      </c>
      <c r="K12" s="56" t="s">
        <v>48</v>
      </c>
      <c r="L12" s="56" t="s">
        <v>48</v>
      </c>
      <c r="M12" s="57" t="s">
        <v>76</v>
      </c>
      <c r="N12" s="56" t="s">
        <v>76</v>
      </c>
      <c r="O12" s="56" t="s">
        <v>42</v>
      </c>
      <c r="P12" s="56" t="s">
        <v>42</v>
      </c>
      <c r="Q12" s="56" t="s">
        <v>76</v>
      </c>
      <c r="R12" s="56" t="s">
        <v>72</v>
      </c>
      <c r="S12" s="56" t="s">
        <v>72</v>
      </c>
      <c r="T12" s="56" t="s">
        <v>57</v>
      </c>
      <c r="U12" s="56" t="s">
        <v>57</v>
      </c>
      <c r="V12" s="56" t="s">
        <v>76</v>
      </c>
      <c r="W12" s="56" t="s">
        <v>76</v>
      </c>
      <c r="X12" s="56" t="s">
        <v>42</v>
      </c>
      <c r="Y12" s="56" t="s">
        <v>42</v>
      </c>
      <c r="Z12" s="56" t="s">
        <v>42</v>
      </c>
      <c r="AA12" s="56" t="s">
        <v>76</v>
      </c>
      <c r="AB12" s="56" t="s">
        <v>76</v>
      </c>
      <c r="AC12" s="56" t="s">
        <v>72</v>
      </c>
      <c r="AD12" s="56" t="s">
        <v>72</v>
      </c>
      <c r="AE12" s="56" t="s">
        <v>72</v>
      </c>
      <c r="AF12" s="56" t="s">
        <v>76</v>
      </c>
      <c r="AG12" s="56" t="s">
        <v>76</v>
      </c>
      <c r="AH12" s="56" t="s">
        <v>54</v>
      </c>
      <c r="AI12" s="56" t="s">
        <v>54</v>
      </c>
      <c r="AJ12" s="95"/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76</v>
      </c>
      <c r="G14" s="56" t="s">
        <v>76</v>
      </c>
      <c r="H14" s="56" t="s">
        <v>48</v>
      </c>
      <c r="I14" s="57" t="s">
        <v>48</v>
      </c>
      <c r="J14" s="56" t="s">
        <v>76</v>
      </c>
      <c r="K14" s="56" t="s">
        <v>72</v>
      </c>
      <c r="L14" s="56" t="s">
        <v>72</v>
      </c>
      <c r="M14" s="57" t="s">
        <v>57</v>
      </c>
      <c r="N14" s="56" t="s">
        <v>57</v>
      </c>
      <c r="O14" s="56" t="s">
        <v>76</v>
      </c>
      <c r="P14" s="56" t="s">
        <v>76</v>
      </c>
      <c r="Q14" s="56" t="s">
        <v>48</v>
      </c>
      <c r="R14" s="56" t="s">
        <v>48</v>
      </c>
      <c r="S14" s="56" t="s">
        <v>48</v>
      </c>
      <c r="T14" s="56" t="s">
        <v>76</v>
      </c>
      <c r="U14" s="56" t="s">
        <v>76</v>
      </c>
      <c r="V14" s="56" t="s">
        <v>42</v>
      </c>
      <c r="W14" s="56" t="s">
        <v>42</v>
      </c>
      <c r="X14" s="56" t="s">
        <v>76</v>
      </c>
      <c r="Y14" s="56" t="s">
        <v>72</v>
      </c>
      <c r="Z14" s="56" t="s">
        <v>72</v>
      </c>
      <c r="AA14" s="56" t="s">
        <v>57</v>
      </c>
      <c r="AB14" s="56" t="s">
        <v>57</v>
      </c>
      <c r="AC14" s="56" t="s">
        <v>76</v>
      </c>
      <c r="AD14" s="56" t="s">
        <v>76</v>
      </c>
      <c r="AE14" s="56" t="s">
        <v>42</v>
      </c>
      <c r="AF14" s="56" t="s">
        <v>42</v>
      </c>
      <c r="AG14" s="56" t="s">
        <v>42</v>
      </c>
      <c r="AH14" s="56" t="s">
        <v>76</v>
      </c>
      <c r="AI14" s="56" t="s">
        <v>76</v>
      </c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54</v>
      </c>
      <c r="G15" s="56" t="s">
        <v>54</v>
      </c>
      <c r="H15" s="56" t="s">
        <v>76</v>
      </c>
      <c r="I15" s="57" t="s">
        <v>50</v>
      </c>
      <c r="J15" s="56" t="s">
        <v>51</v>
      </c>
      <c r="K15" s="56" t="s">
        <v>51</v>
      </c>
      <c r="L15" s="56" t="s">
        <v>51</v>
      </c>
      <c r="M15" s="57" t="s">
        <v>76</v>
      </c>
      <c r="N15" s="56" t="s">
        <v>76</v>
      </c>
      <c r="O15" s="56" t="s">
        <v>48</v>
      </c>
      <c r="P15" s="56" t="s">
        <v>48</v>
      </c>
      <c r="Q15" s="56" t="s">
        <v>76</v>
      </c>
      <c r="R15" s="56" t="s">
        <v>72</v>
      </c>
      <c r="S15" s="56" t="s">
        <v>72</v>
      </c>
      <c r="T15" s="56" t="s">
        <v>57</v>
      </c>
      <c r="U15" s="56" t="s">
        <v>57</v>
      </c>
      <c r="V15" s="56" t="s">
        <v>76</v>
      </c>
      <c r="W15" s="56" t="s">
        <v>76</v>
      </c>
      <c r="X15" s="56" t="s">
        <v>48</v>
      </c>
      <c r="Y15" s="56" t="s">
        <v>48</v>
      </c>
      <c r="Z15" s="56" t="s">
        <v>48</v>
      </c>
      <c r="AA15" s="56" t="s">
        <v>76</v>
      </c>
      <c r="AB15" s="56" t="s">
        <v>76</v>
      </c>
      <c r="AC15" s="56" t="s">
        <v>42</v>
      </c>
      <c r="AD15" s="56" t="s">
        <v>42</v>
      </c>
      <c r="AE15" s="56" t="s">
        <v>76</v>
      </c>
      <c r="AF15" s="56" t="s">
        <v>72</v>
      </c>
      <c r="AG15" s="56" t="s">
        <v>72</v>
      </c>
      <c r="AH15" s="56" t="s">
        <v>57</v>
      </c>
      <c r="AI15" s="56" t="s">
        <v>57</v>
      </c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76</v>
      </c>
      <c r="G16" s="56" t="s">
        <v>76</v>
      </c>
      <c r="H16" s="56" t="s">
        <v>42</v>
      </c>
      <c r="I16" s="57" t="s">
        <v>42</v>
      </c>
      <c r="J16" s="56" t="s">
        <v>76</v>
      </c>
      <c r="K16" s="56" t="s">
        <v>72</v>
      </c>
      <c r="L16" s="56" t="s">
        <v>72</v>
      </c>
      <c r="M16" s="57" t="s">
        <v>57</v>
      </c>
      <c r="N16" s="56" t="s">
        <v>57</v>
      </c>
      <c r="O16" s="56" t="s">
        <v>76</v>
      </c>
      <c r="P16" s="56" t="s">
        <v>76</v>
      </c>
      <c r="Q16" s="56" t="s">
        <v>42</v>
      </c>
      <c r="R16" s="56" t="s">
        <v>42</v>
      </c>
      <c r="S16" s="56" t="s">
        <v>42</v>
      </c>
      <c r="T16" s="56" t="s">
        <v>76</v>
      </c>
      <c r="U16" s="56" t="s">
        <v>76</v>
      </c>
      <c r="V16" s="56" t="s">
        <v>72</v>
      </c>
      <c r="W16" s="56" t="s">
        <v>72</v>
      </c>
      <c r="X16" s="56" t="s">
        <v>72</v>
      </c>
      <c r="Y16" s="56" t="s">
        <v>76</v>
      </c>
      <c r="Z16" s="56" t="s">
        <v>76</v>
      </c>
      <c r="AA16" s="56" t="s">
        <v>54</v>
      </c>
      <c r="AB16" s="56" t="s">
        <v>54</v>
      </c>
      <c r="AC16" s="56" t="s">
        <v>50</v>
      </c>
      <c r="AD16" s="56" t="s">
        <v>76</v>
      </c>
      <c r="AE16" s="56" t="s">
        <v>50</v>
      </c>
      <c r="AF16" s="56" t="s">
        <v>50</v>
      </c>
      <c r="AG16" s="56" t="s">
        <v>50</v>
      </c>
      <c r="AH16" s="56" t="s">
        <v>76</v>
      </c>
      <c r="AI16" s="56" t="s">
        <v>76</v>
      </c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54</v>
      </c>
      <c r="G17" s="56" t="s">
        <v>54</v>
      </c>
      <c r="H17" s="56" t="s">
        <v>50</v>
      </c>
      <c r="I17" s="57" t="s">
        <v>76</v>
      </c>
      <c r="J17" s="56" t="s">
        <v>50</v>
      </c>
      <c r="K17" s="56" t="s">
        <v>50</v>
      </c>
      <c r="L17" s="56" t="s">
        <v>50</v>
      </c>
      <c r="M17" s="57" t="s">
        <v>76</v>
      </c>
      <c r="N17" s="56" t="s">
        <v>76</v>
      </c>
      <c r="O17" s="56" t="s">
        <v>72</v>
      </c>
      <c r="P17" s="56" t="s">
        <v>72</v>
      </c>
      <c r="Q17" s="56" t="s">
        <v>72</v>
      </c>
      <c r="R17" s="56" t="s">
        <v>76</v>
      </c>
      <c r="S17" s="56" t="s">
        <v>76</v>
      </c>
      <c r="T17" s="56" t="s">
        <v>54</v>
      </c>
      <c r="U17" s="56" t="s">
        <v>54</v>
      </c>
      <c r="V17" s="56" t="s">
        <v>76</v>
      </c>
      <c r="W17" s="56" t="s">
        <v>50</v>
      </c>
      <c r="X17" s="56" t="s">
        <v>51</v>
      </c>
      <c r="Y17" s="56" t="s">
        <v>51</v>
      </c>
      <c r="Z17" s="56" t="s">
        <v>51</v>
      </c>
      <c r="AA17" s="56" t="s">
        <v>76</v>
      </c>
      <c r="AB17" s="56" t="s">
        <v>76</v>
      </c>
      <c r="AC17" s="56" t="s">
        <v>48</v>
      </c>
      <c r="AD17" s="56" t="s">
        <v>48</v>
      </c>
      <c r="AE17" s="56" t="s">
        <v>76</v>
      </c>
      <c r="AF17" s="56" t="s">
        <v>72</v>
      </c>
      <c r="AG17" s="56" t="s">
        <v>72</v>
      </c>
      <c r="AH17" s="56" t="s">
        <v>57</v>
      </c>
      <c r="AI17" s="56" t="s">
        <v>57</v>
      </c>
      <c r="AJ17" s="95"/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76</v>
      </c>
      <c r="G18" s="56" t="s">
        <v>76</v>
      </c>
      <c r="H18" s="56" t="s">
        <v>72</v>
      </c>
      <c r="I18" s="57" t="s">
        <v>72</v>
      </c>
      <c r="J18" s="56" t="s">
        <v>72</v>
      </c>
      <c r="K18" s="56" t="s">
        <v>76</v>
      </c>
      <c r="L18" s="56" t="s">
        <v>76</v>
      </c>
      <c r="M18" s="57" t="s">
        <v>54</v>
      </c>
      <c r="N18" s="56" t="s">
        <v>54</v>
      </c>
      <c r="O18" s="56" t="s">
        <v>76</v>
      </c>
      <c r="P18" s="56" t="s">
        <v>50</v>
      </c>
      <c r="Q18" s="56" t="s">
        <v>51</v>
      </c>
      <c r="R18" s="56" t="s">
        <v>51</v>
      </c>
      <c r="S18" s="56" t="s">
        <v>51</v>
      </c>
      <c r="T18" s="56" t="s">
        <v>76</v>
      </c>
      <c r="U18" s="56" t="s">
        <v>76</v>
      </c>
      <c r="V18" s="56" t="s">
        <v>48</v>
      </c>
      <c r="W18" s="56" t="s">
        <v>48</v>
      </c>
      <c r="X18" s="56" t="s">
        <v>76</v>
      </c>
      <c r="Y18" s="56" t="s">
        <v>72</v>
      </c>
      <c r="Z18" s="56" t="s">
        <v>72</v>
      </c>
      <c r="AA18" s="56" t="s">
        <v>57</v>
      </c>
      <c r="AB18" s="56" t="s">
        <v>57</v>
      </c>
      <c r="AC18" s="56" t="s">
        <v>76</v>
      </c>
      <c r="AD18" s="56" t="s">
        <v>76</v>
      </c>
      <c r="AE18" s="56" t="s">
        <v>48</v>
      </c>
      <c r="AF18" s="56" t="s">
        <v>48</v>
      </c>
      <c r="AG18" s="56" t="s">
        <v>48</v>
      </c>
      <c r="AH18" s="56" t="s">
        <v>76</v>
      </c>
      <c r="AI18" s="56" t="s">
        <v>76</v>
      </c>
      <c r="AJ18" s="95"/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57</v>
      </c>
      <c r="G19" s="56" t="s">
        <v>57</v>
      </c>
      <c r="H19" s="56" t="s">
        <v>76</v>
      </c>
      <c r="I19" s="57" t="s">
        <v>76</v>
      </c>
      <c r="J19" s="56" t="s">
        <v>42</v>
      </c>
      <c r="K19" s="56" t="s">
        <v>42</v>
      </c>
      <c r="L19" s="56" t="s">
        <v>42</v>
      </c>
      <c r="M19" s="57" t="s">
        <v>76</v>
      </c>
      <c r="N19" s="56" t="s">
        <v>76</v>
      </c>
      <c r="O19" s="56" t="s">
        <v>72</v>
      </c>
      <c r="P19" s="56" t="s">
        <v>72</v>
      </c>
      <c r="Q19" s="56" t="s">
        <v>72</v>
      </c>
      <c r="R19" s="56" t="s">
        <v>76</v>
      </c>
      <c r="S19" s="56" t="s">
        <v>76</v>
      </c>
      <c r="T19" s="56" t="s">
        <v>54</v>
      </c>
      <c r="U19" s="56" t="s">
        <v>54</v>
      </c>
      <c r="V19" s="56" t="s">
        <v>50</v>
      </c>
      <c r="W19" s="56" t="s">
        <v>76</v>
      </c>
      <c r="X19" s="56" t="s">
        <v>50</v>
      </c>
      <c r="Y19" s="56" t="s">
        <v>50</v>
      </c>
      <c r="Z19" s="56" t="s">
        <v>50</v>
      </c>
      <c r="AA19" s="56" t="s">
        <v>76</v>
      </c>
      <c r="AB19" s="56" t="s">
        <v>76</v>
      </c>
      <c r="AC19" s="56" t="s">
        <v>72</v>
      </c>
      <c r="AD19" s="56" t="s">
        <v>72</v>
      </c>
      <c r="AE19" s="56" t="s">
        <v>72</v>
      </c>
      <c r="AF19" s="56" t="s">
        <v>76</v>
      </c>
      <c r="AG19" s="56" t="s">
        <v>76</v>
      </c>
      <c r="AH19" s="56" t="s">
        <v>54</v>
      </c>
      <c r="AI19" s="56" t="s">
        <v>54</v>
      </c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76</v>
      </c>
      <c r="H21" s="56" t="s">
        <v>60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76</v>
      </c>
      <c r="N21" s="56" t="s">
        <v>76</v>
      </c>
      <c r="O21" s="56" t="s">
        <v>60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76</v>
      </c>
      <c r="U21" s="56" t="s">
        <v>76</v>
      </c>
      <c r="V21" s="56" t="s">
        <v>60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76</v>
      </c>
      <c r="AB21" s="56" t="s">
        <v>76</v>
      </c>
      <c r="AC21" s="56" t="s">
        <v>60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 t="s">
        <v>76</v>
      </c>
      <c r="AI21" s="56" t="s">
        <v>76</v>
      </c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76</v>
      </c>
      <c r="H22" s="56" t="s">
        <v>77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76</v>
      </c>
      <c r="N22" s="56" t="s">
        <v>76</v>
      </c>
      <c r="O22" s="56" t="s">
        <v>77</v>
      </c>
      <c r="P22" s="56" t="s">
        <v>77</v>
      </c>
      <c r="Q22" s="56" t="s">
        <v>77</v>
      </c>
      <c r="R22" s="56" t="s">
        <v>77</v>
      </c>
      <c r="S22" s="56" t="s">
        <v>77</v>
      </c>
      <c r="T22" s="56" t="s">
        <v>76</v>
      </c>
      <c r="U22" s="56" t="s">
        <v>76</v>
      </c>
      <c r="V22" s="56" t="s">
        <v>77</v>
      </c>
      <c r="W22" s="56" t="s">
        <v>77</v>
      </c>
      <c r="X22" s="56" t="s">
        <v>77</v>
      </c>
      <c r="Y22" s="56" t="s">
        <v>77</v>
      </c>
      <c r="Z22" s="56" t="s">
        <v>77</v>
      </c>
      <c r="AA22" s="56" t="s">
        <v>76</v>
      </c>
      <c r="AB22" s="56" t="s">
        <v>76</v>
      </c>
      <c r="AC22" s="56" t="s">
        <v>77</v>
      </c>
      <c r="AD22" s="56" t="s">
        <v>77</v>
      </c>
      <c r="AE22" s="56" t="s">
        <v>77</v>
      </c>
      <c r="AF22" s="56" t="s">
        <v>77</v>
      </c>
      <c r="AG22" s="56" t="s">
        <v>77</v>
      </c>
      <c r="AH22" s="56" t="s">
        <v>76</v>
      </c>
      <c r="AI22" s="56" t="s">
        <v>76</v>
      </c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76</v>
      </c>
      <c r="H23" s="56" t="s">
        <v>61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76</v>
      </c>
      <c r="N23" s="56" t="s">
        <v>76</v>
      </c>
      <c r="O23" s="56" t="s">
        <v>61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76</v>
      </c>
      <c r="U23" s="56" t="s">
        <v>76</v>
      </c>
      <c r="V23" s="56" t="s">
        <v>61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76</v>
      </c>
      <c r="AB23" s="56" t="s">
        <v>76</v>
      </c>
      <c r="AC23" s="56" t="s">
        <v>61</v>
      </c>
      <c r="AD23" s="56" t="s">
        <v>61</v>
      </c>
      <c r="AE23" s="56" t="s">
        <v>61</v>
      </c>
      <c r="AF23" s="56" t="s">
        <v>61</v>
      </c>
      <c r="AG23" s="56" t="s">
        <v>61</v>
      </c>
      <c r="AH23" s="56" t="s">
        <v>76</v>
      </c>
      <c r="AI23" s="56" t="s">
        <v>76</v>
      </c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79</v>
      </c>
      <c r="G26" s="56" t="s">
        <v>79</v>
      </c>
      <c r="H26" s="56" t="s">
        <v>51</v>
      </c>
      <c r="I26" s="57" t="s">
        <v>51</v>
      </c>
      <c r="J26" s="56"/>
      <c r="K26" s="56"/>
      <c r="L26" s="56"/>
      <c r="M26" s="57" t="s">
        <v>76</v>
      </c>
      <c r="N26" s="56" t="s">
        <v>76</v>
      </c>
      <c r="O26" s="56"/>
      <c r="P26" s="56"/>
      <c r="Q26" s="56"/>
      <c r="R26" s="56"/>
      <c r="S26" s="56"/>
      <c r="T26" s="56" t="s">
        <v>79</v>
      </c>
      <c r="U26" s="56" t="s">
        <v>79</v>
      </c>
      <c r="V26" s="56" t="s">
        <v>51</v>
      </c>
      <c r="W26" s="56" t="s">
        <v>51</v>
      </c>
      <c r="X26" s="56"/>
      <c r="Y26" s="56"/>
      <c r="Z26" s="56"/>
      <c r="AA26" s="56" t="s">
        <v>76</v>
      </c>
      <c r="AB26" s="56" t="s">
        <v>76</v>
      </c>
      <c r="AC26" s="56"/>
      <c r="AD26" s="56"/>
      <c r="AE26" s="56"/>
      <c r="AF26" s="56"/>
      <c r="AG26" s="56"/>
      <c r="AH26" s="56" t="s">
        <v>79</v>
      </c>
      <c r="AI26" s="56" t="s">
        <v>79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76</v>
      </c>
      <c r="G27" s="58" t="s">
        <v>76</v>
      </c>
      <c r="H27" s="58"/>
      <c r="I27" s="59"/>
      <c r="J27" s="58"/>
      <c r="K27" s="58"/>
      <c r="L27" s="58"/>
      <c r="M27" s="59" t="s">
        <v>79</v>
      </c>
      <c r="N27" s="58" t="s">
        <v>79</v>
      </c>
      <c r="O27" s="58" t="s">
        <v>51</v>
      </c>
      <c r="P27" s="58" t="s">
        <v>51</v>
      </c>
      <c r="Q27" s="58"/>
      <c r="R27" s="58"/>
      <c r="S27" s="58"/>
      <c r="T27" s="58" t="s">
        <v>76</v>
      </c>
      <c r="U27" s="58" t="s">
        <v>76</v>
      </c>
      <c r="V27" s="58"/>
      <c r="W27" s="58"/>
      <c r="X27" s="58"/>
      <c r="Y27" s="58"/>
      <c r="Z27" s="58"/>
      <c r="AA27" s="58" t="s">
        <v>79</v>
      </c>
      <c r="AB27" s="58" t="s">
        <v>79</v>
      </c>
      <c r="AC27" s="58" t="s">
        <v>51</v>
      </c>
      <c r="AD27" s="58" t="s">
        <v>51</v>
      </c>
      <c r="AE27" s="58"/>
      <c r="AF27" s="58"/>
      <c r="AG27" s="58"/>
      <c r="AH27" s="58" t="s">
        <v>76</v>
      </c>
      <c r="AI27" s="58" t="s">
        <v>76</v>
      </c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97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09"/>
      <c r="M34" s="21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98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AA32:AC32"/>
    <mergeCell ref="AF32:AH32"/>
    <mergeCell ref="D30:F30"/>
    <mergeCell ref="I30:L30"/>
    <mergeCell ref="O30:R30"/>
    <mergeCell ref="T30:X30"/>
    <mergeCell ref="AA30:AC30"/>
    <mergeCell ref="I34:L34"/>
    <mergeCell ref="O34:R34"/>
    <mergeCell ref="B4:AJ7"/>
    <mergeCell ref="C9:E9"/>
    <mergeCell ref="G29:J29"/>
    <mergeCell ref="M29:P29"/>
    <mergeCell ref="S29:V29"/>
    <mergeCell ref="D34:F34"/>
    <mergeCell ref="U34:X34"/>
    <mergeCell ref="AA34:AC34"/>
    <mergeCell ref="AF34:AH34"/>
    <mergeCell ref="AF30:AH30"/>
    <mergeCell ref="D32:F32"/>
    <mergeCell ref="I32:L32"/>
    <mergeCell ref="O32:R32"/>
    <mergeCell ref="T32:X32"/>
  </mergeCells>
  <conditionalFormatting sqref="F10:AJ10">
    <cfRule type="expression" dxfId="1073" priority="26">
      <formula>OR(F$10=1,F$10=7)</formula>
    </cfRule>
  </conditionalFormatting>
  <conditionalFormatting sqref="F11:AJ27">
    <cfRule type="cellIs" dxfId="1072" priority="3" operator="equal">
      <formula>"P"</formula>
    </cfRule>
    <cfRule type="cellIs" dxfId="1071" priority="4" operator="equal">
      <formula>"G"</formula>
    </cfRule>
    <cfRule type="cellIs" dxfId="1070" priority="5" operator="equal">
      <formula>"Q"</formula>
    </cfRule>
    <cfRule type="cellIs" dxfId="1069" priority="6" operator="equal">
      <formula>"N"</formula>
    </cfRule>
    <cfRule type="cellIs" dxfId="1068" priority="7" operator="equal">
      <formula>"PN"</formula>
    </cfRule>
    <cfRule type="cellIs" dxfId="1067" priority="8" operator="equal">
      <formula>"PJ"</formula>
    </cfRule>
    <cfRule type="cellIs" dxfId="1066" priority="9" operator="equal">
      <formula>"J"</formula>
    </cfRule>
    <cfRule type="cellIs" dxfId="1065" priority="10" operator="equal">
      <formula>"F"</formula>
    </cfRule>
    <cfRule type="cellIs" dxfId="1064" priority="11" operator="equal">
      <formula>"GP"</formula>
    </cfRule>
    <cfRule type="cellIs" dxfId="1063" priority="12" operator="equal">
      <formula>"PM"</formula>
    </cfRule>
    <cfRule type="cellIs" dxfId="1062" priority="13" operator="equal">
      <formula>"GA"</formula>
    </cfRule>
    <cfRule type="cellIs" dxfId="1061" priority="14" operator="equal">
      <formula>"AM"</formula>
    </cfRule>
    <cfRule type="cellIs" dxfId="1060" priority="16" operator="equal">
      <formula>"CV"</formula>
    </cfRule>
    <cfRule type="cellIs" dxfId="1059" priority="17" operator="equal">
      <formula>"ND"</formula>
    </cfRule>
    <cfRule type="cellIs" dxfId="1058" priority="18" operator="equal">
      <formula>"CPA"</formula>
    </cfRule>
    <cfRule type="cellIs" dxfId="1057" priority="19" operator="equal">
      <formula>"MA"</formula>
    </cfRule>
    <cfRule type="cellIs" dxfId="1056" priority="20" operator="equal">
      <formula>"DR"</formula>
    </cfRule>
    <cfRule type="cellIs" dxfId="1055" priority="21" operator="equal">
      <formula>"RC"</formula>
    </cfRule>
    <cfRule type="cellIs" dxfId="1054" priority="23" operator="equal">
      <formula>"CP"</formula>
    </cfRule>
    <cfRule type="expression" dxfId="1053" priority="24">
      <formula>OR(F$10=1,F$10=7)</formula>
    </cfRule>
    <cfRule type="cellIs" dxfId="1052" priority="25" operator="equal">
      <formula>"R"</formula>
    </cfRule>
    <cfRule type="cellIs" dxfId="1051" priority="2" operator="equal">
      <formula>"D"</formula>
    </cfRule>
    <cfRule type="cellIs" dxfId="1050" priority="1" operator="equal">
      <formula>"A"</formula>
    </cfRule>
  </conditionalFormatting>
  <conditionalFormatting sqref="C11:E27">
    <cfRule type="cellIs" dxfId="1049" priority="15" operator="equal">
      <formula>0</formula>
    </cfRule>
  </conditionalFormatting>
  <dataValidations count="1">
    <dataValidation type="list" allowBlank="1" showInputMessage="1" showErrorMessage="1" sqref="F11:AJ27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0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133350</xdr:rowOff>
                  </from>
                  <to>
                    <xdr:col>37</xdr:col>
                    <xdr:colOff>19050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D34F025E-E1CB-499B-9A0E-FAFFBF2ED0BA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F11:AJ27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499984740745262"/>
    <pageSetUpPr fitToPage="1"/>
  </sheetPr>
  <dimension ref="A1:AT39"/>
  <sheetViews>
    <sheetView showGridLines="0" topLeftCell="B4" workbookViewId="0">
      <selection activeCell="AI26" sqref="AI2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Config!E10</f>
        <v>43374</v>
      </c>
    </row>
    <row r="2" spans="1:46" ht="15.75" hidden="1" thickBot="1" x14ac:dyDescent="0.3">
      <c r="A2" s="11">
        <f>Config!F10</f>
        <v>43404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43374</v>
      </c>
      <c r="G3" s="5">
        <f>F3+1</f>
        <v>43375</v>
      </c>
      <c r="H3" s="5">
        <f t="shared" ref="H3:AG3" si="1">G3+1</f>
        <v>43376</v>
      </c>
      <c r="I3" s="5">
        <f t="shared" si="1"/>
        <v>43377</v>
      </c>
      <c r="J3" s="5">
        <f t="shared" si="1"/>
        <v>43378</v>
      </c>
      <c r="K3" s="5">
        <f t="shared" si="1"/>
        <v>43379</v>
      </c>
      <c r="L3" s="5">
        <f t="shared" si="1"/>
        <v>43380</v>
      </c>
      <c r="M3" s="5">
        <f t="shared" si="1"/>
        <v>43381</v>
      </c>
      <c r="N3" s="5">
        <f t="shared" si="1"/>
        <v>43382</v>
      </c>
      <c r="O3" s="5">
        <f t="shared" si="1"/>
        <v>43383</v>
      </c>
      <c r="P3" s="5">
        <f t="shared" si="1"/>
        <v>43384</v>
      </c>
      <c r="Q3" s="5">
        <f t="shared" si="1"/>
        <v>43385</v>
      </c>
      <c r="R3" s="5">
        <f t="shared" si="1"/>
        <v>43386</v>
      </c>
      <c r="S3" s="5">
        <f t="shared" si="1"/>
        <v>43387</v>
      </c>
      <c r="T3" s="5">
        <f t="shared" si="1"/>
        <v>43388</v>
      </c>
      <c r="U3" s="5">
        <f t="shared" si="1"/>
        <v>43389</v>
      </c>
      <c r="V3" s="5">
        <f t="shared" si="1"/>
        <v>43390</v>
      </c>
      <c r="W3" s="5">
        <f t="shared" si="1"/>
        <v>43391</v>
      </c>
      <c r="X3" s="5">
        <f t="shared" si="1"/>
        <v>43392</v>
      </c>
      <c r="Y3" s="5">
        <f t="shared" si="1"/>
        <v>43393</v>
      </c>
      <c r="Z3" s="5">
        <f t="shared" si="1"/>
        <v>43394</v>
      </c>
      <c r="AA3" s="5">
        <f t="shared" si="1"/>
        <v>43395</v>
      </c>
      <c r="AB3" s="5">
        <f t="shared" si="1"/>
        <v>43396</v>
      </c>
      <c r="AC3" s="5">
        <f t="shared" si="1"/>
        <v>43397</v>
      </c>
      <c r="AD3" s="5">
        <f t="shared" si="1"/>
        <v>43398</v>
      </c>
      <c r="AE3" s="5">
        <f t="shared" si="1"/>
        <v>43399</v>
      </c>
      <c r="AF3" s="5">
        <f t="shared" si="1"/>
        <v>43400</v>
      </c>
      <c r="AG3" s="5">
        <f t="shared" si="1"/>
        <v>43401</v>
      </c>
      <c r="AH3" s="5">
        <f>IFERROR(IF(AG3+1&gt;A2,"",AG3+1),"")</f>
        <v>43402</v>
      </c>
      <c r="AI3" s="5">
        <f>IFERROR(IF(AH3+1&gt;A2,"",AH3+1),"")</f>
        <v>43403</v>
      </c>
      <c r="AJ3" s="5">
        <f>IFERROR(IF(AI3+1&gt;A2,"",AI3+1),"")</f>
        <v>43404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octobre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>
        <f t="shared" si="4"/>
        <v>4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48</v>
      </c>
      <c r="G11" s="55" t="s">
        <v>48</v>
      </c>
      <c r="H11" s="55" t="s">
        <v>76</v>
      </c>
      <c r="I11" s="55" t="s">
        <v>72</v>
      </c>
      <c r="J11" s="54" t="s">
        <v>72</v>
      </c>
      <c r="K11" s="54" t="s">
        <v>57</v>
      </c>
      <c r="L11" s="54" t="s">
        <v>57</v>
      </c>
      <c r="M11" s="55" t="s">
        <v>76</v>
      </c>
      <c r="N11" s="55" t="s">
        <v>76</v>
      </c>
      <c r="O11" s="55" t="s">
        <v>48</v>
      </c>
      <c r="P11" s="55" t="s">
        <v>48</v>
      </c>
      <c r="Q11" s="55" t="s">
        <v>48</v>
      </c>
      <c r="R11" s="55" t="s">
        <v>76</v>
      </c>
      <c r="S11" s="55" t="s">
        <v>76</v>
      </c>
      <c r="T11" s="55" t="s">
        <v>42</v>
      </c>
      <c r="U11" s="55" t="s">
        <v>42</v>
      </c>
      <c r="V11" s="55" t="s">
        <v>76</v>
      </c>
      <c r="W11" s="55" t="s">
        <v>72</v>
      </c>
      <c r="X11" s="55" t="s">
        <v>72</v>
      </c>
      <c r="Y11" s="55" t="s">
        <v>57</v>
      </c>
      <c r="Z11" s="55" t="s">
        <v>57</v>
      </c>
      <c r="AA11" s="55" t="s">
        <v>76</v>
      </c>
      <c r="AB11" s="55" t="s">
        <v>76</v>
      </c>
      <c r="AC11" s="55" t="s">
        <v>42</v>
      </c>
      <c r="AD11" s="55" t="s">
        <v>42</v>
      </c>
      <c r="AE11" s="94" t="s">
        <v>42</v>
      </c>
      <c r="AF11" s="55" t="s">
        <v>76</v>
      </c>
      <c r="AG11" s="55" t="s">
        <v>76</v>
      </c>
      <c r="AH11" s="55" t="s">
        <v>72</v>
      </c>
      <c r="AI11" s="55" t="s">
        <v>72</v>
      </c>
      <c r="AJ11" s="54" t="s">
        <v>72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50</v>
      </c>
      <c r="G12" s="56" t="s">
        <v>76</v>
      </c>
      <c r="H12" s="56" t="s">
        <v>50</v>
      </c>
      <c r="I12" s="57" t="s">
        <v>50</v>
      </c>
      <c r="J12" s="56" t="s">
        <v>50</v>
      </c>
      <c r="K12" s="56" t="s">
        <v>76</v>
      </c>
      <c r="L12" s="56" t="s">
        <v>76</v>
      </c>
      <c r="M12" s="57" t="s">
        <v>72</v>
      </c>
      <c r="N12" s="56" t="s">
        <v>72</v>
      </c>
      <c r="O12" s="56" t="s">
        <v>72</v>
      </c>
      <c r="P12" s="56" t="s">
        <v>76</v>
      </c>
      <c r="Q12" s="56" t="s">
        <v>76</v>
      </c>
      <c r="R12" s="56" t="s">
        <v>54</v>
      </c>
      <c r="S12" s="56" t="s">
        <v>54</v>
      </c>
      <c r="T12" s="56" t="s">
        <v>76</v>
      </c>
      <c r="U12" s="56" t="s">
        <v>50</v>
      </c>
      <c r="V12" s="56" t="s">
        <v>51</v>
      </c>
      <c r="W12" s="56" t="s">
        <v>51</v>
      </c>
      <c r="X12" s="56" t="s">
        <v>51</v>
      </c>
      <c r="Y12" s="56" t="s">
        <v>76</v>
      </c>
      <c r="Z12" s="56" t="s">
        <v>76</v>
      </c>
      <c r="AA12" s="56" t="s">
        <v>48</v>
      </c>
      <c r="AB12" s="56" t="s">
        <v>48</v>
      </c>
      <c r="AC12" s="56" t="s">
        <v>76</v>
      </c>
      <c r="AD12" s="56" t="s">
        <v>72</v>
      </c>
      <c r="AE12" s="56" t="s">
        <v>72</v>
      </c>
      <c r="AF12" s="56" t="s">
        <v>57</v>
      </c>
      <c r="AG12" s="56" t="s">
        <v>57</v>
      </c>
      <c r="AH12" s="56" t="s">
        <v>76</v>
      </c>
      <c r="AI12" s="56" t="s">
        <v>76</v>
      </c>
      <c r="AJ12" s="95" t="s">
        <v>48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72</v>
      </c>
      <c r="G14" s="56" t="s">
        <v>72</v>
      </c>
      <c r="H14" s="56" t="s">
        <v>72</v>
      </c>
      <c r="I14" s="57" t="s">
        <v>76</v>
      </c>
      <c r="J14" s="56" t="s">
        <v>76</v>
      </c>
      <c r="K14" s="56" t="s">
        <v>54</v>
      </c>
      <c r="L14" s="56" t="s">
        <v>54</v>
      </c>
      <c r="M14" s="57" t="s">
        <v>50</v>
      </c>
      <c r="N14" s="56" t="s">
        <v>76</v>
      </c>
      <c r="O14" s="56" t="s">
        <v>50</v>
      </c>
      <c r="P14" s="56" t="s">
        <v>50</v>
      </c>
      <c r="Q14" s="56" t="s">
        <v>50</v>
      </c>
      <c r="R14" s="56" t="s">
        <v>76</v>
      </c>
      <c r="S14" s="56" t="s">
        <v>76</v>
      </c>
      <c r="T14" s="56" t="s">
        <v>72</v>
      </c>
      <c r="U14" s="56" t="s">
        <v>72</v>
      </c>
      <c r="V14" s="56" t="s">
        <v>72</v>
      </c>
      <c r="W14" s="56" t="s">
        <v>76</v>
      </c>
      <c r="X14" s="56" t="s">
        <v>76</v>
      </c>
      <c r="Y14" s="56" t="s">
        <v>54</v>
      </c>
      <c r="Z14" s="56" t="s">
        <v>54</v>
      </c>
      <c r="AA14" s="56" t="s">
        <v>76</v>
      </c>
      <c r="AB14" s="56" t="s">
        <v>50</v>
      </c>
      <c r="AC14" s="56" t="s">
        <v>51</v>
      </c>
      <c r="AD14" s="56" t="s">
        <v>51</v>
      </c>
      <c r="AE14" s="56" t="s">
        <v>51</v>
      </c>
      <c r="AF14" s="56" t="s">
        <v>76</v>
      </c>
      <c r="AG14" s="56" t="s">
        <v>76</v>
      </c>
      <c r="AH14" s="56" t="s">
        <v>48</v>
      </c>
      <c r="AI14" s="56" t="s">
        <v>48</v>
      </c>
      <c r="AJ14" s="95" t="s">
        <v>76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 t="s">
        <v>76</v>
      </c>
      <c r="H15" s="56" t="s">
        <v>42</v>
      </c>
      <c r="I15" s="57" t="s">
        <v>42</v>
      </c>
      <c r="J15" s="56" t="s">
        <v>42</v>
      </c>
      <c r="K15" s="56" t="s">
        <v>76</v>
      </c>
      <c r="L15" s="56" t="s">
        <v>76</v>
      </c>
      <c r="M15" s="57" t="s">
        <v>72</v>
      </c>
      <c r="N15" s="56" t="s">
        <v>72</v>
      </c>
      <c r="O15" s="56" t="s">
        <v>72</v>
      </c>
      <c r="P15" s="56" t="s">
        <v>76</v>
      </c>
      <c r="Q15" s="56" t="s">
        <v>76</v>
      </c>
      <c r="R15" s="56" t="s">
        <v>54</v>
      </c>
      <c r="S15" s="56" t="s">
        <v>54</v>
      </c>
      <c r="T15" s="56" t="s">
        <v>50</v>
      </c>
      <c r="U15" s="56" t="s">
        <v>76</v>
      </c>
      <c r="V15" s="56" t="s">
        <v>50</v>
      </c>
      <c r="W15" s="56" t="s">
        <v>50</v>
      </c>
      <c r="X15" s="56" t="s">
        <v>50</v>
      </c>
      <c r="Y15" s="56" t="s">
        <v>76</v>
      </c>
      <c r="Z15" s="56" t="s">
        <v>76</v>
      </c>
      <c r="AA15" s="56" t="s">
        <v>72</v>
      </c>
      <c r="AB15" s="56" t="s">
        <v>72</v>
      </c>
      <c r="AC15" s="56" t="s">
        <v>72</v>
      </c>
      <c r="AD15" s="56" t="s">
        <v>76</v>
      </c>
      <c r="AE15" s="56" t="s">
        <v>76</v>
      </c>
      <c r="AF15" s="56" t="s">
        <v>54</v>
      </c>
      <c r="AG15" s="56" t="s">
        <v>54</v>
      </c>
      <c r="AH15" s="56" t="s">
        <v>76</v>
      </c>
      <c r="AI15" s="56" t="s">
        <v>50</v>
      </c>
      <c r="AJ15" s="95" t="s">
        <v>51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72</v>
      </c>
      <c r="G16" s="56" t="s">
        <v>72</v>
      </c>
      <c r="H16" s="56" t="s">
        <v>72</v>
      </c>
      <c r="I16" s="57" t="s">
        <v>76</v>
      </c>
      <c r="J16" s="56" t="s">
        <v>76</v>
      </c>
      <c r="K16" s="56" t="s">
        <v>54</v>
      </c>
      <c r="L16" s="56" t="s">
        <v>54</v>
      </c>
      <c r="M16" s="57" t="s">
        <v>76</v>
      </c>
      <c r="N16" s="56" t="s">
        <v>50</v>
      </c>
      <c r="O16" s="56" t="s">
        <v>51</v>
      </c>
      <c r="P16" s="56" t="s">
        <v>51</v>
      </c>
      <c r="Q16" s="56" t="s">
        <v>51</v>
      </c>
      <c r="R16" s="56" t="s">
        <v>76</v>
      </c>
      <c r="S16" s="56" t="s">
        <v>76</v>
      </c>
      <c r="T16" s="56" t="s">
        <v>48</v>
      </c>
      <c r="U16" s="56" t="s">
        <v>48</v>
      </c>
      <c r="V16" s="56" t="s">
        <v>76</v>
      </c>
      <c r="W16" s="56" t="s">
        <v>72</v>
      </c>
      <c r="X16" s="56" t="s">
        <v>72</v>
      </c>
      <c r="Y16" s="56" t="s">
        <v>57</v>
      </c>
      <c r="Z16" s="56" t="s">
        <v>57</v>
      </c>
      <c r="AA16" s="56" t="s">
        <v>76</v>
      </c>
      <c r="AB16" s="56" t="s">
        <v>76</v>
      </c>
      <c r="AC16" s="56" t="s">
        <v>48</v>
      </c>
      <c r="AD16" s="56" t="s">
        <v>48</v>
      </c>
      <c r="AE16" s="56" t="s">
        <v>48</v>
      </c>
      <c r="AF16" s="56" t="s">
        <v>76</v>
      </c>
      <c r="AG16" s="56" t="s">
        <v>76</v>
      </c>
      <c r="AH16" s="56" t="s">
        <v>42</v>
      </c>
      <c r="AI16" s="56" t="s">
        <v>42</v>
      </c>
      <c r="AJ16" s="95" t="s">
        <v>76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76</v>
      </c>
      <c r="H17" s="56" t="s">
        <v>48</v>
      </c>
      <c r="I17" s="57" t="s">
        <v>48</v>
      </c>
      <c r="J17" s="56" t="s">
        <v>48</v>
      </c>
      <c r="K17" s="56" t="s">
        <v>76</v>
      </c>
      <c r="L17" s="56" t="s">
        <v>76</v>
      </c>
      <c r="M17" s="57" t="s">
        <v>42</v>
      </c>
      <c r="N17" s="56" t="s">
        <v>42</v>
      </c>
      <c r="O17" s="56" t="s">
        <v>76</v>
      </c>
      <c r="P17" s="56" t="s">
        <v>72</v>
      </c>
      <c r="Q17" s="56" t="s">
        <v>72</v>
      </c>
      <c r="R17" s="56" t="s">
        <v>57</v>
      </c>
      <c r="S17" s="56" t="s">
        <v>57</v>
      </c>
      <c r="T17" s="56" t="s">
        <v>76</v>
      </c>
      <c r="U17" s="56" t="s">
        <v>76</v>
      </c>
      <c r="V17" s="56" t="s">
        <v>42</v>
      </c>
      <c r="W17" s="56" t="s">
        <v>42</v>
      </c>
      <c r="X17" s="56" t="s">
        <v>42</v>
      </c>
      <c r="Y17" s="56" t="s">
        <v>76</v>
      </c>
      <c r="Z17" s="56" t="s">
        <v>76</v>
      </c>
      <c r="AA17" s="56" t="s">
        <v>72</v>
      </c>
      <c r="AB17" s="56" t="s">
        <v>72</v>
      </c>
      <c r="AC17" s="56" t="s">
        <v>72</v>
      </c>
      <c r="AD17" s="56" t="s">
        <v>76</v>
      </c>
      <c r="AE17" s="56" t="s">
        <v>76</v>
      </c>
      <c r="AF17" s="56" t="s">
        <v>54</v>
      </c>
      <c r="AG17" s="56" t="s">
        <v>54</v>
      </c>
      <c r="AH17" s="56" t="s">
        <v>50</v>
      </c>
      <c r="AI17" s="56" t="s">
        <v>76</v>
      </c>
      <c r="AJ17" s="95" t="s">
        <v>50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42</v>
      </c>
      <c r="G18" s="56" t="s">
        <v>42</v>
      </c>
      <c r="H18" s="56" t="s">
        <v>76</v>
      </c>
      <c r="I18" s="57" t="s">
        <v>72</v>
      </c>
      <c r="J18" s="56" t="s">
        <v>72</v>
      </c>
      <c r="K18" s="56" t="s">
        <v>57</v>
      </c>
      <c r="L18" s="56" t="s">
        <v>57</v>
      </c>
      <c r="M18" s="57" t="s">
        <v>76</v>
      </c>
      <c r="N18" s="56" t="s">
        <v>76</v>
      </c>
      <c r="O18" s="56" t="s">
        <v>42</v>
      </c>
      <c r="P18" s="56" t="s">
        <v>42</v>
      </c>
      <c r="Q18" s="56" t="s">
        <v>42</v>
      </c>
      <c r="R18" s="56" t="s">
        <v>76</v>
      </c>
      <c r="S18" s="56" t="s">
        <v>76</v>
      </c>
      <c r="T18" s="56" t="s">
        <v>72</v>
      </c>
      <c r="U18" s="56" t="s">
        <v>72</v>
      </c>
      <c r="V18" s="56" t="s">
        <v>72</v>
      </c>
      <c r="W18" s="56" t="s">
        <v>76</v>
      </c>
      <c r="X18" s="56" t="s">
        <v>76</v>
      </c>
      <c r="Y18" s="56" t="s">
        <v>54</v>
      </c>
      <c r="Z18" s="56" t="s">
        <v>54</v>
      </c>
      <c r="AA18" s="56" t="s">
        <v>50</v>
      </c>
      <c r="AB18" s="56" t="s">
        <v>76</v>
      </c>
      <c r="AC18" s="56" t="s">
        <v>50</v>
      </c>
      <c r="AD18" s="56" t="s">
        <v>50</v>
      </c>
      <c r="AE18" s="56" t="s">
        <v>50</v>
      </c>
      <c r="AF18" s="56" t="s">
        <v>76</v>
      </c>
      <c r="AG18" s="56" t="s">
        <v>76</v>
      </c>
      <c r="AH18" s="56" t="s">
        <v>72</v>
      </c>
      <c r="AI18" s="56" t="s">
        <v>72</v>
      </c>
      <c r="AJ18" s="95" t="s">
        <v>72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76</v>
      </c>
      <c r="G19" s="56" t="s">
        <v>50</v>
      </c>
      <c r="H19" s="56" t="s">
        <v>51</v>
      </c>
      <c r="I19" s="57" t="s">
        <v>51</v>
      </c>
      <c r="J19" s="56" t="s">
        <v>51</v>
      </c>
      <c r="K19" s="56" t="s">
        <v>76</v>
      </c>
      <c r="L19" s="56" t="s">
        <v>76</v>
      </c>
      <c r="M19" s="57" t="s">
        <v>48</v>
      </c>
      <c r="N19" s="56" t="s">
        <v>48</v>
      </c>
      <c r="O19" s="56" t="s">
        <v>76</v>
      </c>
      <c r="P19" s="56" t="s">
        <v>72</v>
      </c>
      <c r="Q19" s="56" t="s">
        <v>72</v>
      </c>
      <c r="R19" s="56" t="s">
        <v>57</v>
      </c>
      <c r="S19" s="56" t="s">
        <v>57</v>
      </c>
      <c r="T19" s="56" t="s">
        <v>76</v>
      </c>
      <c r="U19" s="56" t="s">
        <v>76</v>
      </c>
      <c r="V19" s="56" t="s">
        <v>48</v>
      </c>
      <c r="W19" s="56" t="s">
        <v>48</v>
      </c>
      <c r="X19" s="56" t="s">
        <v>48</v>
      </c>
      <c r="Y19" s="56" t="s">
        <v>76</v>
      </c>
      <c r="Z19" s="56" t="s">
        <v>76</v>
      </c>
      <c r="AA19" s="56" t="s">
        <v>42</v>
      </c>
      <c r="AB19" s="56" t="s">
        <v>42</v>
      </c>
      <c r="AC19" s="56" t="s">
        <v>76</v>
      </c>
      <c r="AD19" s="56" t="s">
        <v>72</v>
      </c>
      <c r="AE19" s="56" t="s">
        <v>72</v>
      </c>
      <c r="AF19" s="56" t="s">
        <v>57</v>
      </c>
      <c r="AG19" s="56" t="s">
        <v>57</v>
      </c>
      <c r="AH19" s="56" t="s">
        <v>76</v>
      </c>
      <c r="AI19" s="56" t="s">
        <v>76</v>
      </c>
      <c r="AJ19" s="95" t="s">
        <v>42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60</v>
      </c>
      <c r="H21" s="56" t="s">
        <v>60</v>
      </c>
      <c r="I21" s="57" t="s">
        <v>60</v>
      </c>
      <c r="J21" s="56" t="s">
        <v>60</v>
      </c>
      <c r="K21" s="56" t="s">
        <v>76</v>
      </c>
      <c r="L21" s="56" t="s">
        <v>76</v>
      </c>
      <c r="M21" s="57" t="s">
        <v>60</v>
      </c>
      <c r="N21" s="56" t="s">
        <v>60</v>
      </c>
      <c r="O21" s="56" t="s">
        <v>60</v>
      </c>
      <c r="P21" s="56" t="s">
        <v>60</v>
      </c>
      <c r="Q21" s="56" t="s">
        <v>60</v>
      </c>
      <c r="R21" s="56" t="s">
        <v>76</v>
      </c>
      <c r="S21" s="56" t="s">
        <v>76</v>
      </c>
      <c r="T21" s="56" t="s">
        <v>60</v>
      </c>
      <c r="U21" s="56" t="s">
        <v>60</v>
      </c>
      <c r="V21" s="56" t="s">
        <v>60</v>
      </c>
      <c r="W21" s="56" t="s">
        <v>60</v>
      </c>
      <c r="X21" s="56" t="s">
        <v>60</v>
      </c>
      <c r="Y21" s="56" t="s">
        <v>76</v>
      </c>
      <c r="Z21" s="56" t="s">
        <v>76</v>
      </c>
      <c r="AA21" s="56" t="s">
        <v>60</v>
      </c>
      <c r="AB21" s="56" t="s">
        <v>60</v>
      </c>
      <c r="AC21" s="56" t="s">
        <v>60</v>
      </c>
      <c r="AD21" s="56" t="s">
        <v>60</v>
      </c>
      <c r="AE21" s="56" t="s">
        <v>60</v>
      </c>
      <c r="AF21" s="56" t="s">
        <v>76</v>
      </c>
      <c r="AG21" s="56" t="s">
        <v>76</v>
      </c>
      <c r="AH21" s="56" t="s">
        <v>60</v>
      </c>
      <c r="AI21" s="56" t="s">
        <v>60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77</v>
      </c>
      <c r="H22" s="56" t="s">
        <v>77</v>
      </c>
      <c r="I22" s="57" t="s">
        <v>77</v>
      </c>
      <c r="J22" s="56" t="s">
        <v>77</v>
      </c>
      <c r="K22" s="56" t="s">
        <v>76</v>
      </c>
      <c r="L22" s="56" t="s">
        <v>76</v>
      </c>
      <c r="M22" s="57" t="s">
        <v>77</v>
      </c>
      <c r="N22" s="56" t="s">
        <v>77</v>
      </c>
      <c r="O22" s="56" t="s">
        <v>77</v>
      </c>
      <c r="P22" s="56" t="s">
        <v>77</v>
      </c>
      <c r="Q22" s="56" t="s">
        <v>77</v>
      </c>
      <c r="R22" s="56" t="s">
        <v>76</v>
      </c>
      <c r="S22" s="56" t="s">
        <v>76</v>
      </c>
      <c r="T22" s="56" t="s">
        <v>77</v>
      </c>
      <c r="U22" s="56" t="s">
        <v>77</v>
      </c>
      <c r="V22" s="56" t="s">
        <v>77</v>
      </c>
      <c r="W22" s="56" t="s">
        <v>77</v>
      </c>
      <c r="X22" s="56" t="s">
        <v>77</v>
      </c>
      <c r="Y22" s="56" t="s">
        <v>76</v>
      </c>
      <c r="Z22" s="56" t="s">
        <v>76</v>
      </c>
      <c r="AA22" s="56" t="s">
        <v>77</v>
      </c>
      <c r="AB22" s="56" t="s">
        <v>77</v>
      </c>
      <c r="AC22" s="56" t="s">
        <v>77</v>
      </c>
      <c r="AD22" s="56" t="s">
        <v>77</v>
      </c>
      <c r="AE22" s="56" t="s">
        <v>77</v>
      </c>
      <c r="AF22" s="56" t="s">
        <v>76</v>
      </c>
      <c r="AG22" s="56" t="s">
        <v>76</v>
      </c>
      <c r="AH22" s="56" t="s">
        <v>77</v>
      </c>
      <c r="AI22" s="56" t="s">
        <v>77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61</v>
      </c>
      <c r="H23" s="56" t="s">
        <v>61</v>
      </c>
      <c r="I23" s="57" t="s">
        <v>61</v>
      </c>
      <c r="J23" s="56" t="s">
        <v>61</v>
      </c>
      <c r="K23" s="56" t="s">
        <v>76</v>
      </c>
      <c r="L23" s="56" t="s">
        <v>76</v>
      </c>
      <c r="M23" s="57" t="s">
        <v>61</v>
      </c>
      <c r="N23" s="56" t="s">
        <v>61</v>
      </c>
      <c r="O23" s="56" t="s">
        <v>61</v>
      </c>
      <c r="P23" s="56" t="s">
        <v>61</v>
      </c>
      <c r="Q23" s="56" t="s">
        <v>61</v>
      </c>
      <c r="R23" s="56" t="s">
        <v>76</v>
      </c>
      <c r="S23" s="56" t="s">
        <v>76</v>
      </c>
      <c r="T23" s="56" t="s">
        <v>61</v>
      </c>
      <c r="U23" s="56" t="s">
        <v>61</v>
      </c>
      <c r="V23" s="56" t="s">
        <v>61</v>
      </c>
      <c r="W23" s="56" t="s">
        <v>61</v>
      </c>
      <c r="X23" s="56" t="s">
        <v>61</v>
      </c>
      <c r="Y23" s="56" t="s">
        <v>76</v>
      </c>
      <c r="Z23" s="56" t="s">
        <v>76</v>
      </c>
      <c r="AA23" s="56" t="s">
        <v>61</v>
      </c>
      <c r="AB23" s="56" t="s">
        <v>61</v>
      </c>
      <c r="AC23" s="56" t="s">
        <v>61</v>
      </c>
      <c r="AD23" s="56" t="s">
        <v>61</v>
      </c>
      <c r="AE23" s="56" t="s">
        <v>61</v>
      </c>
      <c r="AF23" s="56" t="s">
        <v>76</v>
      </c>
      <c r="AG23" s="56" t="s">
        <v>76</v>
      </c>
      <c r="AH23" s="56" t="s">
        <v>61</v>
      </c>
      <c r="AI23" s="56" t="s">
        <v>61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51</v>
      </c>
      <c r="G26" s="56" t="s">
        <v>51</v>
      </c>
      <c r="H26" s="56"/>
      <c r="I26" s="57"/>
      <c r="J26" s="56"/>
      <c r="K26" s="56" t="s">
        <v>76</v>
      </c>
      <c r="L26" s="56" t="s">
        <v>76</v>
      </c>
      <c r="M26" s="57"/>
      <c r="N26" s="56"/>
      <c r="O26" s="56"/>
      <c r="P26" s="56"/>
      <c r="Q26" s="56"/>
      <c r="R26" s="56" t="s">
        <v>79</v>
      </c>
      <c r="S26" s="56" t="s">
        <v>79</v>
      </c>
      <c r="T26" s="56" t="s">
        <v>51</v>
      </c>
      <c r="U26" s="56" t="s">
        <v>51</v>
      </c>
      <c r="V26" s="56"/>
      <c r="W26" s="56"/>
      <c r="X26" s="56"/>
      <c r="Y26" s="56" t="s">
        <v>76</v>
      </c>
      <c r="Z26" s="56" t="s">
        <v>76</v>
      </c>
      <c r="AA26" s="56"/>
      <c r="AB26" s="56"/>
      <c r="AC26" s="56"/>
      <c r="AD26" s="56"/>
      <c r="AE26" s="56"/>
      <c r="AF26" s="56" t="s">
        <v>79</v>
      </c>
      <c r="AG26" s="56" t="s">
        <v>79</v>
      </c>
      <c r="AH26" s="56" t="s">
        <v>51</v>
      </c>
      <c r="AI26" s="56" t="s">
        <v>51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 t="s">
        <v>79</v>
      </c>
      <c r="L27" s="58" t="s">
        <v>79</v>
      </c>
      <c r="M27" s="59" t="s">
        <v>51</v>
      </c>
      <c r="N27" s="58" t="s">
        <v>51</v>
      </c>
      <c r="O27" s="58"/>
      <c r="P27" s="58"/>
      <c r="Q27" s="58"/>
      <c r="R27" s="58" t="s">
        <v>76</v>
      </c>
      <c r="S27" s="58" t="s">
        <v>76</v>
      </c>
      <c r="T27" s="58"/>
      <c r="U27" s="58"/>
      <c r="V27" s="58"/>
      <c r="W27" s="58"/>
      <c r="X27" s="58"/>
      <c r="Y27" s="58" t="s">
        <v>79</v>
      </c>
      <c r="Z27" s="58" t="s">
        <v>79</v>
      </c>
      <c r="AA27" s="58" t="s">
        <v>51</v>
      </c>
      <c r="AB27" s="58" t="s">
        <v>51</v>
      </c>
      <c r="AC27" s="58"/>
      <c r="AD27" s="58"/>
      <c r="AE27" s="58"/>
      <c r="AF27" s="58" t="s">
        <v>76</v>
      </c>
      <c r="AG27" s="58" t="s">
        <v>76</v>
      </c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1047" priority="74">
      <formula>OR(F$10=1,F$10=7)</formula>
    </cfRule>
  </conditionalFormatting>
  <conditionalFormatting sqref="F12:AJ27 F11:N11">
    <cfRule type="cellIs" dxfId="1046" priority="51" operator="equal">
      <formula>"P"</formula>
    </cfRule>
    <cfRule type="cellIs" dxfId="1045" priority="52" operator="equal">
      <formula>"G"</formula>
    </cfRule>
    <cfRule type="cellIs" dxfId="1044" priority="53" operator="equal">
      <formula>"Q"</formula>
    </cfRule>
    <cfRule type="cellIs" dxfId="1043" priority="54" operator="equal">
      <formula>"N"</formula>
    </cfRule>
    <cfRule type="cellIs" dxfId="1042" priority="55" operator="equal">
      <formula>"PN"</formula>
    </cfRule>
    <cfRule type="cellIs" dxfId="1041" priority="56" operator="equal">
      <formula>"PJ"</formula>
    </cfRule>
    <cfRule type="cellIs" dxfId="1040" priority="57" operator="equal">
      <formula>"J"</formula>
    </cfRule>
    <cfRule type="cellIs" dxfId="1039" priority="58" operator="equal">
      <formula>"F"</formula>
    </cfRule>
    <cfRule type="cellIs" dxfId="1038" priority="59" operator="equal">
      <formula>"GP"</formula>
    </cfRule>
    <cfRule type="cellIs" dxfId="1037" priority="60" operator="equal">
      <formula>"PM"</formula>
    </cfRule>
    <cfRule type="cellIs" dxfId="1036" priority="61" operator="equal">
      <formula>"GA"</formula>
    </cfRule>
    <cfRule type="cellIs" dxfId="1035" priority="62" operator="equal">
      <formula>"AM"</formula>
    </cfRule>
    <cfRule type="cellIs" dxfId="1034" priority="64" operator="equal">
      <formula>"CV"</formula>
    </cfRule>
    <cfRule type="cellIs" dxfId="1033" priority="65" operator="equal">
      <formula>"ND"</formula>
    </cfRule>
    <cfRule type="cellIs" dxfId="1032" priority="66" operator="equal">
      <formula>"CPA"</formula>
    </cfRule>
    <cfRule type="cellIs" dxfId="1031" priority="67" operator="equal">
      <formula>"MA"</formula>
    </cfRule>
    <cfRule type="cellIs" dxfId="1030" priority="68" operator="equal">
      <formula>"DR"</formula>
    </cfRule>
    <cfRule type="cellIs" dxfId="1029" priority="69" operator="equal">
      <formula>"RC"</formula>
    </cfRule>
    <cfRule type="cellIs" dxfId="1028" priority="71" operator="equal">
      <formula>"CP"</formula>
    </cfRule>
    <cfRule type="expression" dxfId="1027" priority="72">
      <formula>OR(F$10=1,F$10=7)</formula>
    </cfRule>
    <cfRule type="cellIs" dxfId="1026" priority="73" operator="equal">
      <formula>"R"</formula>
    </cfRule>
    <cfRule type="cellIs" dxfId="1025" priority="50" operator="equal">
      <formula>"D"</formula>
    </cfRule>
    <cfRule type="cellIs" dxfId="1024" priority="49" operator="equal">
      <formula>"A"</formula>
    </cfRule>
  </conditionalFormatting>
  <conditionalFormatting sqref="C11:E27">
    <cfRule type="cellIs" dxfId="1023" priority="63" operator="equal">
      <formula>0</formula>
    </cfRule>
  </conditionalFormatting>
  <conditionalFormatting sqref="O11:AE11">
    <cfRule type="cellIs" dxfId="1022" priority="25" operator="equal">
      <formula>"A"</formula>
    </cfRule>
    <cfRule type="cellIs" dxfId="1021" priority="26" operator="equal">
      <formula>"D"</formula>
    </cfRule>
    <cfRule type="cellIs" dxfId="1020" priority="27" operator="equal">
      <formula>"P"</formula>
    </cfRule>
    <cfRule type="cellIs" dxfId="1019" priority="28" operator="equal">
      <formula>"G"</formula>
    </cfRule>
    <cfRule type="cellIs" dxfId="1018" priority="29" operator="equal">
      <formula>"Q"</formula>
    </cfRule>
    <cfRule type="cellIs" dxfId="1017" priority="30" operator="equal">
      <formula>"N"</formula>
    </cfRule>
    <cfRule type="cellIs" dxfId="1016" priority="31" operator="equal">
      <formula>"PN"</formula>
    </cfRule>
    <cfRule type="cellIs" dxfId="1015" priority="32" operator="equal">
      <formula>"PJ"</formula>
    </cfRule>
    <cfRule type="cellIs" dxfId="1014" priority="33" operator="equal">
      <formula>"J"</formula>
    </cfRule>
    <cfRule type="cellIs" dxfId="1013" priority="34" operator="equal">
      <formula>"F"</formula>
    </cfRule>
    <cfRule type="cellIs" dxfId="1012" priority="35" operator="equal">
      <formula>"GP"</formula>
    </cfRule>
    <cfRule type="cellIs" dxfId="1011" priority="36" operator="equal">
      <formula>"PM"</formula>
    </cfRule>
    <cfRule type="cellIs" dxfId="1010" priority="37" operator="equal">
      <formula>"GA"</formula>
    </cfRule>
    <cfRule type="cellIs" dxfId="1009" priority="38" operator="equal">
      <formula>"AM"</formula>
    </cfRule>
    <cfRule type="cellIs" dxfId="1008" priority="39" operator="equal">
      <formula>"CV"</formula>
    </cfRule>
    <cfRule type="cellIs" dxfId="1007" priority="40" operator="equal">
      <formula>"ND"</formula>
    </cfRule>
    <cfRule type="cellIs" dxfId="1006" priority="41" operator="equal">
      <formula>"CPA"</formula>
    </cfRule>
    <cfRule type="cellIs" dxfId="1005" priority="42" operator="equal">
      <formula>"MA"</formula>
    </cfRule>
    <cfRule type="cellIs" dxfId="1004" priority="43" operator="equal">
      <formula>"DR"</formula>
    </cfRule>
    <cfRule type="cellIs" dxfId="1003" priority="44" operator="equal">
      <formula>"RC"</formula>
    </cfRule>
    <cfRule type="cellIs" dxfId="1002" priority="45" operator="equal">
      <formula>"CP"</formula>
    </cfRule>
    <cfRule type="expression" dxfId="1001" priority="46">
      <formula>OR(O$10=1,O$10=7)</formula>
    </cfRule>
    <cfRule type="cellIs" dxfId="1000" priority="47" operator="equal">
      <formula>"R"</formula>
    </cfRule>
  </conditionalFormatting>
  <conditionalFormatting sqref="AF11:AJ11">
    <cfRule type="cellIs" dxfId="999" priority="1" operator="equal">
      <formula>"A"</formula>
    </cfRule>
    <cfRule type="cellIs" dxfId="998" priority="2" operator="equal">
      <formula>"D"</formula>
    </cfRule>
    <cfRule type="cellIs" dxfId="997" priority="3" operator="equal">
      <formula>"P"</formula>
    </cfRule>
    <cfRule type="cellIs" dxfId="996" priority="4" operator="equal">
      <formula>"G"</formula>
    </cfRule>
    <cfRule type="cellIs" dxfId="995" priority="5" operator="equal">
      <formula>"Q"</formula>
    </cfRule>
    <cfRule type="cellIs" dxfId="994" priority="6" operator="equal">
      <formula>"N"</formula>
    </cfRule>
    <cfRule type="cellIs" dxfId="993" priority="7" operator="equal">
      <formula>"PN"</formula>
    </cfRule>
    <cfRule type="cellIs" dxfId="992" priority="8" operator="equal">
      <formula>"PJ"</formula>
    </cfRule>
    <cfRule type="cellIs" dxfId="991" priority="9" operator="equal">
      <formula>"J"</formula>
    </cfRule>
    <cfRule type="cellIs" dxfId="990" priority="10" operator="equal">
      <formula>"F"</formula>
    </cfRule>
    <cfRule type="cellIs" dxfId="989" priority="11" operator="equal">
      <formula>"GP"</formula>
    </cfRule>
    <cfRule type="cellIs" dxfId="988" priority="12" operator="equal">
      <formula>"PM"</formula>
    </cfRule>
    <cfRule type="cellIs" dxfId="987" priority="13" operator="equal">
      <formula>"GA"</formula>
    </cfRule>
    <cfRule type="cellIs" dxfId="986" priority="14" operator="equal">
      <formula>"AM"</formula>
    </cfRule>
    <cfRule type="cellIs" dxfId="985" priority="15" operator="equal">
      <formula>"CV"</formula>
    </cfRule>
    <cfRule type="cellIs" dxfId="984" priority="16" operator="equal">
      <formula>"ND"</formula>
    </cfRule>
    <cfRule type="cellIs" dxfId="983" priority="17" operator="equal">
      <formula>"CPA"</formula>
    </cfRule>
    <cfRule type="cellIs" dxfId="982" priority="18" operator="equal">
      <formula>"MA"</formula>
    </cfRule>
    <cfRule type="cellIs" dxfId="981" priority="19" operator="equal">
      <formula>"DR"</formula>
    </cfRule>
    <cfRule type="cellIs" dxfId="980" priority="20" operator="equal">
      <formula>"RC"</formula>
    </cfRule>
    <cfRule type="cellIs" dxfId="979" priority="21" operator="equal">
      <formula>"CP"</formula>
    </cfRule>
    <cfRule type="expression" dxfId="978" priority="22">
      <formula>OR(AF$10=1,AF$10=7)</formula>
    </cfRule>
    <cfRule type="cellIs" dxfId="977" priority="23" operator="equal">
      <formula>"R"</formula>
    </cfRule>
  </conditionalFormatting>
  <dataValidations count="3">
    <dataValidation type="list" allowBlank="1" showInputMessage="1" showErrorMessage="1" sqref="F11:N27 O12:AJ27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3314" r:id="rId4" name="Button 2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0D8BDB67-4804-49D2-8CB5-844A140C171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F11:N11</xm:sqref>
        </x14:conditionalFormatting>
        <x14:conditionalFormatting xmlns:xm="http://schemas.microsoft.com/office/excel/2006/main">
          <x14:cfRule type="expression" priority="48" id="{9E24E64A-2558-493D-AD60-0E5499519689}">
            <xm:f>O$3=VLOOKUP(O$3,Config!$D$23:$E$35,1,0)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O11:AE11</xm:sqref>
        </x14:conditionalFormatting>
        <x14:conditionalFormatting xmlns:xm="http://schemas.microsoft.com/office/excel/2006/main">
          <x14:cfRule type="expression" priority="24" id="{75BD6B11-53D5-4BC6-82F6-41161D990839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AT39"/>
  <sheetViews>
    <sheetView showGridLines="0" topLeftCell="B4" workbookViewId="0">
      <selection activeCell="U25" sqref="U25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Config!E11</f>
        <v>43405</v>
      </c>
    </row>
    <row r="2" spans="1:46" ht="15.75" hidden="1" thickBot="1" x14ac:dyDescent="0.3">
      <c r="A2" s="11">
        <f>Config!F11</f>
        <v>43434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 x14ac:dyDescent="0.3">
      <c r="F3" s="5">
        <f>A1</f>
        <v>43405</v>
      </c>
      <c r="G3" s="5">
        <f>F3+1</f>
        <v>43406</v>
      </c>
      <c r="H3" s="5">
        <f t="shared" ref="H3:AG3" si="1">G3+1</f>
        <v>43407</v>
      </c>
      <c r="I3" s="5">
        <f t="shared" si="1"/>
        <v>43408</v>
      </c>
      <c r="J3" s="5">
        <f t="shared" si="1"/>
        <v>43409</v>
      </c>
      <c r="K3" s="5">
        <f t="shared" si="1"/>
        <v>43410</v>
      </c>
      <c r="L3" s="5">
        <f t="shared" si="1"/>
        <v>43411</v>
      </c>
      <c r="M3" s="5">
        <f t="shared" si="1"/>
        <v>43412</v>
      </c>
      <c r="N3" s="5">
        <f t="shared" si="1"/>
        <v>43413</v>
      </c>
      <c r="O3" s="5">
        <f t="shared" si="1"/>
        <v>43414</v>
      </c>
      <c r="P3" s="5">
        <f t="shared" si="1"/>
        <v>43415</v>
      </c>
      <c r="Q3" s="5">
        <f t="shared" si="1"/>
        <v>43416</v>
      </c>
      <c r="R3" s="5">
        <f t="shared" si="1"/>
        <v>43417</v>
      </c>
      <c r="S3" s="5">
        <f t="shared" si="1"/>
        <v>43418</v>
      </c>
      <c r="T3" s="5">
        <f t="shared" si="1"/>
        <v>43419</v>
      </c>
      <c r="U3" s="5">
        <f t="shared" si="1"/>
        <v>43420</v>
      </c>
      <c r="V3" s="5">
        <f t="shared" si="1"/>
        <v>43421</v>
      </c>
      <c r="W3" s="5">
        <f t="shared" si="1"/>
        <v>43422</v>
      </c>
      <c r="X3" s="5">
        <f t="shared" si="1"/>
        <v>43423</v>
      </c>
      <c r="Y3" s="5">
        <f t="shared" si="1"/>
        <v>43424</v>
      </c>
      <c r="Z3" s="5">
        <f t="shared" si="1"/>
        <v>43425</v>
      </c>
      <c r="AA3" s="5">
        <f t="shared" si="1"/>
        <v>43426</v>
      </c>
      <c r="AB3" s="5">
        <f t="shared" si="1"/>
        <v>43427</v>
      </c>
      <c r="AC3" s="5">
        <f t="shared" si="1"/>
        <v>43428</v>
      </c>
      <c r="AD3" s="5">
        <f t="shared" si="1"/>
        <v>43429</v>
      </c>
      <c r="AE3" s="5">
        <f t="shared" si="1"/>
        <v>43430</v>
      </c>
      <c r="AF3" s="5">
        <f t="shared" si="1"/>
        <v>43431</v>
      </c>
      <c r="AG3" s="5">
        <f t="shared" si="1"/>
        <v>43432</v>
      </c>
      <c r="AH3" s="5">
        <f>IFERROR(IF(AG3+1&gt;A2,"",AG3+1),"")</f>
        <v>43433</v>
      </c>
      <c r="AI3" s="5">
        <f>IFERROR(IF(AH3+1&gt;A2,"",AH3+1),"")</f>
        <v>43434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novembre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5</v>
      </c>
      <c r="G10" s="9">
        <f t="shared" ref="G10:AJ10" si="4">IFERROR(WEEKDAY(G3),"")</f>
        <v>6</v>
      </c>
      <c r="H10" s="9">
        <f t="shared" si="4"/>
        <v>7</v>
      </c>
      <c r="I10" s="9">
        <f t="shared" si="4"/>
        <v>1</v>
      </c>
      <c r="J10" s="9">
        <f t="shared" si="4"/>
        <v>2</v>
      </c>
      <c r="K10" s="9">
        <f t="shared" si="4"/>
        <v>3</v>
      </c>
      <c r="L10" s="9">
        <f t="shared" si="4"/>
        <v>4</v>
      </c>
      <c r="M10" s="9">
        <f t="shared" si="4"/>
        <v>5</v>
      </c>
      <c r="N10" s="9">
        <f t="shared" si="4"/>
        <v>6</v>
      </c>
      <c r="O10" s="9">
        <f t="shared" si="4"/>
        <v>7</v>
      </c>
      <c r="P10" s="9">
        <f t="shared" si="4"/>
        <v>1</v>
      </c>
      <c r="Q10" s="9">
        <f t="shared" si="4"/>
        <v>2</v>
      </c>
      <c r="R10" s="9">
        <f t="shared" si="4"/>
        <v>3</v>
      </c>
      <c r="S10" s="9">
        <f t="shared" si="4"/>
        <v>4</v>
      </c>
      <c r="T10" s="9">
        <f t="shared" si="4"/>
        <v>5</v>
      </c>
      <c r="U10" s="9">
        <f t="shared" si="4"/>
        <v>6</v>
      </c>
      <c r="V10" s="9">
        <f>IFERROR(WEEKDAY(V3),"")</f>
        <v>7</v>
      </c>
      <c r="W10" s="7">
        <f t="shared" si="4"/>
        <v>1</v>
      </c>
      <c r="X10" s="9">
        <f t="shared" si="4"/>
        <v>2</v>
      </c>
      <c r="Y10" s="9">
        <f t="shared" si="4"/>
        <v>3</v>
      </c>
      <c r="Z10" s="9">
        <f t="shared" si="4"/>
        <v>4</v>
      </c>
      <c r="AA10" s="9">
        <f t="shared" si="4"/>
        <v>5</v>
      </c>
      <c r="AB10" s="9">
        <f t="shared" si="4"/>
        <v>6</v>
      </c>
      <c r="AC10" s="9">
        <f t="shared" si="4"/>
        <v>7</v>
      </c>
      <c r="AD10" s="9">
        <f t="shared" si="4"/>
        <v>1</v>
      </c>
      <c r="AE10" s="9">
        <f t="shared" si="4"/>
        <v>2</v>
      </c>
      <c r="AF10" s="9">
        <f t="shared" si="4"/>
        <v>3</v>
      </c>
      <c r="AG10" s="9">
        <f t="shared" si="4"/>
        <v>4</v>
      </c>
      <c r="AH10" s="9">
        <f t="shared" si="4"/>
        <v>5</v>
      </c>
      <c r="AI10" s="9">
        <f t="shared" si="4"/>
        <v>6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76</v>
      </c>
      <c r="G11" s="54" t="s">
        <v>76</v>
      </c>
      <c r="H11" s="55" t="s">
        <v>54</v>
      </c>
      <c r="I11" s="55" t="s">
        <v>54</v>
      </c>
      <c r="J11" s="55" t="s">
        <v>50</v>
      </c>
      <c r="K11" s="54" t="s">
        <v>76</v>
      </c>
      <c r="L11" s="54" t="s">
        <v>50</v>
      </c>
      <c r="M11" s="54" t="s">
        <v>50</v>
      </c>
      <c r="N11" s="55" t="s">
        <v>50</v>
      </c>
      <c r="O11" s="55" t="s">
        <v>76</v>
      </c>
      <c r="P11" s="55" t="s">
        <v>76</v>
      </c>
      <c r="Q11" s="55" t="s">
        <v>72</v>
      </c>
      <c r="R11" s="55" t="s">
        <v>72</v>
      </c>
      <c r="S11" s="55" t="s">
        <v>72</v>
      </c>
      <c r="T11" s="55" t="s">
        <v>76</v>
      </c>
      <c r="U11" s="55" t="s">
        <v>76</v>
      </c>
      <c r="V11" s="55" t="s">
        <v>54</v>
      </c>
      <c r="W11" s="55" t="s">
        <v>54</v>
      </c>
      <c r="X11" s="55" t="s">
        <v>76</v>
      </c>
      <c r="Y11" s="55" t="s">
        <v>50</v>
      </c>
      <c r="Z11" s="55" t="s">
        <v>51</v>
      </c>
      <c r="AA11" s="55" t="s">
        <v>51</v>
      </c>
      <c r="AB11" s="55" t="s">
        <v>51</v>
      </c>
      <c r="AC11" s="55" t="s">
        <v>76</v>
      </c>
      <c r="AD11" s="55" t="s">
        <v>76</v>
      </c>
      <c r="AE11" s="55" t="s">
        <v>48</v>
      </c>
      <c r="AF11" s="55" t="s">
        <v>48</v>
      </c>
      <c r="AG11" s="55" t="s">
        <v>76</v>
      </c>
      <c r="AH11" s="55" t="s">
        <v>72</v>
      </c>
      <c r="AI11" s="54" t="s">
        <v>72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48</v>
      </c>
      <c r="G12" s="56" t="s">
        <v>48</v>
      </c>
      <c r="H12" s="56" t="s">
        <v>76</v>
      </c>
      <c r="I12" s="57" t="s">
        <v>76</v>
      </c>
      <c r="J12" s="56" t="s">
        <v>42</v>
      </c>
      <c r="K12" s="56" t="s">
        <v>42</v>
      </c>
      <c r="L12" s="56" t="s">
        <v>76</v>
      </c>
      <c r="M12" s="57" t="s">
        <v>72</v>
      </c>
      <c r="N12" s="56" t="s">
        <v>72</v>
      </c>
      <c r="O12" s="56" t="s">
        <v>57</v>
      </c>
      <c r="P12" s="56" t="s">
        <v>57</v>
      </c>
      <c r="Q12" s="56" t="s">
        <v>76</v>
      </c>
      <c r="R12" s="56" t="s">
        <v>76</v>
      </c>
      <c r="S12" s="56" t="s">
        <v>42</v>
      </c>
      <c r="T12" s="56" t="s">
        <v>42</v>
      </c>
      <c r="U12" s="56" t="s">
        <v>42</v>
      </c>
      <c r="V12" s="56" t="s">
        <v>76</v>
      </c>
      <c r="W12" s="56" t="s">
        <v>76</v>
      </c>
      <c r="X12" s="56" t="s">
        <v>72</v>
      </c>
      <c r="Y12" s="56" t="s">
        <v>72</v>
      </c>
      <c r="Z12" s="56" t="s">
        <v>72</v>
      </c>
      <c r="AA12" s="56" t="s">
        <v>76</v>
      </c>
      <c r="AB12" s="56" t="s">
        <v>76</v>
      </c>
      <c r="AC12" s="56" t="s">
        <v>54</v>
      </c>
      <c r="AD12" s="56" t="s">
        <v>54</v>
      </c>
      <c r="AE12" s="56" t="s">
        <v>50</v>
      </c>
      <c r="AF12" s="56" t="s">
        <v>76</v>
      </c>
      <c r="AG12" s="56" t="s">
        <v>50</v>
      </c>
      <c r="AH12" s="56" t="s">
        <v>50</v>
      </c>
      <c r="AI12" s="56" t="s">
        <v>50</v>
      </c>
      <c r="AJ12" s="95"/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72</v>
      </c>
      <c r="G14" s="56" t="s">
        <v>72</v>
      </c>
      <c r="H14" s="56" t="s">
        <v>57</v>
      </c>
      <c r="I14" s="57" t="s">
        <v>57</v>
      </c>
      <c r="J14" s="56" t="s">
        <v>76</v>
      </c>
      <c r="K14" s="56" t="s">
        <v>76</v>
      </c>
      <c r="L14" s="56" t="s">
        <v>48</v>
      </c>
      <c r="M14" s="57" t="s">
        <v>48</v>
      </c>
      <c r="N14" s="56" t="s">
        <v>48</v>
      </c>
      <c r="O14" s="56" t="s">
        <v>76</v>
      </c>
      <c r="P14" s="56" t="s">
        <v>76</v>
      </c>
      <c r="Q14" s="56" t="s">
        <v>42</v>
      </c>
      <c r="R14" s="56" t="s">
        <v>42</v>
      </c>
      <c r="S14" s="56" t="s">
        <v>76</v>
      </c>
      <c r="T14" s="56" t="s">
        <v>72</v>
      </c>
      <c r="U14" s="56" t="s">
        <v>72</v>
      </c>
      <c r="V14" s="56" t="s">
        <v>57</v>
      </c>
      <c r="W14" s="56" t="s">
        <v>57</v>
      </c>
      <c r="X14" s="56" t="s">
        <v>76</v>
      </c>
      <c r="Y14" s="56" t="s">
        <v>76</v>
      </c>
      <c r="Z14" s="56" t="s">
        <v>42</v>
      </c>
      <c r="AA14" s="56" t="s">
        <v>42</v>
      </c>
      <c r="AB14" s="56" t="s">
        <v>42</v>
      </c>
      <c r="AC14" s="56" t="s">
        <v>76</v>
      </c>
      <c r="AD14" s="56" t="s">
        <v>76</v>
      </c>
      <c r="AE14" s="56" t="s">
        <v>72</v>
      </c>
      <c r="AF14" s="56" t="s">
        <v>72</v>
      </c>
      <c r="AG14" s="56" t="s">
        <v>72</v>
      </c>
      <c r="AH14" s="56" t="s">
        <v>76</v>
      </c>
      <c r="AI14" s="56" t="s">
        <v>76</v>
      </c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51</v>
      </c>
      <c r="G15" s="56" t="s">
        <v>51</v>
      </c>
      <c r="H15" s="56" t="s">
        <v>76</v>
      </c>
      <c r="I15" s="57" t="s">
        <v>76</v>
      </c>
      <c r="J15" s="56" t="s">
        <v>48</v>
      </c>
      <c r="K15" s="56" t="s">
        <v>48</v>
      </c>
      <c r="L15" s="56" t="s">
        <v>76</v>
      </c>
      <c r="M15" s="57" t="s">
        <v>72</v>
      </c>
      <c r="N15" s="56" t="s">
        <v>72</v>
      </c>
      <c r="O15" s="56" t="s">
        <v>57</v>
      </c>
      <c r="P15" s="56" t="s">
        <v>57</v>
      </c>
      <c r="Q15" s="56" t="s">
        <v>76</v>
      </c>
      <c r="R15" s="56" t="s">
        <v>76</v>
      </c>
      <c r="S15" s="56" t="s">
        <v>48</v>
      </c>
      <c r="T15" s="56" t="s">
        <v>48</v>
      </c>
      <c r="U15" s="56" t="s">
        <v>48</v>
      </c>
      <c r="V15" s="56" t="s">
        <v>76</v>
      </c>
      <c r="W15" s="56" t="s">
        <v>76</v>
      </c>
      <c r="X15" s="56" t="s">
        <v>42</v>
      </c>
      <c r="Y15" s="56" t="s">
        <v>42</v>
      </c>
      <c r="Z15" s="56" t="s">
        <v>76</v>
      </c>
      <c r="AA15" s="56" t="s">
        <v>72</v>
      </c>
      <c r="AB15" s="56" t="s">
        <v>72</v>
      </c>
      <c r="AC15" s="56" t="s">
        <v>57</v>
      </c>
      <c r="AD15" s="56" t="s">
        <v>57</v>
      </c>
      <c r="AE15" s="56" t="s">
        <v>76</v>
      </c>
      <c r="AF15" s="56" t="s">
        <v>76</v>
      </c>
      <c r="AG15" s="56" t="s">
        <v>42</v>
      </c>
      <c r="AH15" s="56" t="s">
        <v>42</v>
      </c>
      <c r="AI15" s="56" t="s">
        <v>42</v>
      </c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72</v>
      </c>
      <c r="G16" s="56" t="s">
        <v>72</v>
      </c>
      <c r="H16" s="56" t="s">
        <v>57</v>
      </c>
      <c r="I16" s="57" t="s">
        <v>57</v>
      </c>
      <c r="J16" s="56" t="s">
        <v>76</v>
      </c>
      <c r="K16" s="56" t="s">
        <v>76</v>
      </c>
      <c r="L16" s="56" t="s">
        <v>42</v>
      </c>
      <c r="M16" s="57" t="s">
        <v>42</v>
      </c>
      <c r="N16" s="56" t="s">
        <v>42</v>
      </c>
      <c r="O16" s="56" t="s">
        <v>76</v>
      </c>
      <c r="P16" s="56" t="s">
        <v>76</v>
      </c>
      <c r="Q16" s="56" t="s">
        <v>72</v>
      </c>
      <c r="R16" s="56" t="s">
        <v>72</v>
      </c>
      <c r="S16" s="56" t="s">
        <v>72</v>
      </c>
      <c r="T16" s="56" t="s">
        <v>76</v>
      </c>
      <c r="U16" s="56" t="s">
        <v>76</v>
      </c>
      <c r="V16" s="56" t="s">
        <v>54</v>
      </c>
      <c r="W16" s="56" t="s">
        <v>54</v>
      </c>
      <c r="X16" s="56" t="s">
        <v>50</v>
      </c>
      <c r="Y16" s="56" t="s">
        <v>76</v>
      </c>
      <c r="Z16" s="56" t="s">
        <v>50</v>
      </c>
      <c r="AA16" s="56" t="s">
        <v>50</v>
      </c>
      <c r="AB16" s="56" t="s">
        <v>50</v>
      </c>
      <c r="AC16" s="56" t="s">
        <v>76</v>
      </c>
      <c r="AD16" s="56" t="s">
        <v>76</v>
      </c>
      <c r="AE16" s="56" t="s">
        <v>72</v>
      </c>
      <c r="AF16" s="56" t="s">
        <v>72</v>
      </c>
      <c r="AG16" s="56" t="s">
        <v>72</v>
      </c>
      <c r="AH16" s="56" t="s">
        <v>76</v>
      </c>
      <c r="AI16" s="56" t="s">
        <v>76</v>
      </c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50</v>
      </c>
      <c r="G17" s="56" t="s">
        <v>50</v>
      </c>
      <c r="H17" s="56" t="s">
        <v>76</v>
      </c>
      <c r="I17" s="57" t="s">
        <v>76</v>
      </c>
      <c r="J17" s="56" t="s">
        <v>72</v>
      </c>
      <c r="K17" s="56" t="s">
        <v>72</v>
      </c>
      <c r="L17" s="56" t="s">
        <v>72</v>
      </c>
      <c r="M17" s="57" t="s">
        <v>76</v>
      </c>
      <c r="N17" s="56" t="s">
        <v>76</v>
      </c>
      <c r="O17" s="56" t="s">
        <v>54</v>
      </c>
      <c r="P17" s="56" t="s">
        <v>54</v>
      </c>
      <c r="Q17" s="56" t="s">
        <v>76</v>
      </c>
      <c r="R17" s="56" t="s">
        <v>50</v>
      </c>
      <c r="S17" s="56" t="s">
        <v>51</v>
      </c>
      <c r="T17" s="56" t="s">
        <v>51</v>
      </c>
      <c r="U17" s="56" t="s">
        <v>51</v>
      </c>
      <c r="V17" s="56" t="s">
        <v>76</v>
      </c>
      <c r="W17" s="56" t="s">
        <v>76</v>
      </c>
      <c r="X17" s="56" t="s">
        <v>48</v>
      </c>
      <c r="Y17" s="56" t="s">
        <v>48</v>
      </c>
      <c r="Z17" s="56" t="s">
        <v>76</v>
      </c>
      <c r="AA17" s="56" t="s">
        <v>72</v>
      </c>
      <c r="AB17" s="56" t="s">
        <v>72</v>
      </c>
      <c r="AC17" s="56" t="s">
        <v>57</v>
      </c>
      <c r="AD17" s="56" t="s">
        <v>57</v>
      </c>
      <c r="AE17" s="56" t="s">
        <v>76</v>
      </c>
      <c r="AF17" s="56" t="s">
        <v>76</v>
      </c>
      <c r="AG17" s="56" t="s">
        <v>48</v>
      </c>
      <c r="AH17" s="56" t="s">
        <v>48</v>
      </c>
      <c r="AI17" s="56" t="s">
        <v>48</v>
      </c>
      <c r="AJ17" s="95"/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76</v>
      </c>
      <c r="G18" s="56" t="s">
        <v>76</v>
      </c>
      <c r="H18" s="56" t="s">
        <v>54</v>
      </c>
      <c r="I18" s="57" t="s">
        <v>54</v>
      </c>
      <c r="J18" s="56" t="s">
        <v>76</v>
      </c>
      <c r="K18" s="56" t="s">
        <v>50</v>
      </c>
      <c r="L18" s="56" t="s">
        <v>51</v>
      </c>
      <c r="M18" s="57" t="s">
        <v>51</v>
      </c>
      <c r="N18" s="56" t="s">
        <v>51</v>
      </c>
      <c r="O18" s="56" t="s">
        <v>76</v>
      </c>
      <c r="P18" s="56" t="s">
        <v>76</v>
      </c>
      <c r="Q18" s="56" t="s">
        <v>48</v>
      </c>
      <c r="R18" s="56" t="s">
        <v>48</v>
      </c>
      <c r="S18" s="56" t="s">
        <v>76</v>
      </c>
      <c r="T18" s="56" t="s">
        <v>72</v>
      </c>
      <c r="U18" s="56" t="s">
        <v>72</v>
      </c>
      <c r="V18" s="56" t="s">
        <v>57</v>
      </c>
      <c r="W18" s="56" t="s">
        <v>57</v>
      </c>
      <c r="X18" s="56" t="s">
        <v>76</v>
      </c>
      <c r="Y18" s="56" t="s">
        <v>76</v>
      </c>
      <c r="Z18" s="56" t="s">
        <v>48</v>
      </c>
      <c r="AA18" s="56" t="s">
        <v>48</v>
      </c>
      <c r="AB18" s="56" t="s">
        <v>48</v>
      </c>
      <c r="AC18" s="56" t="s">
        <v>76</v>
      </c>
      <c r="AD18" s="56" t="s">
        <v>76</v>
      </c>
      <c r="AE18" s="56" t="s">
        <v>42</v>
      </c>
      <c r="AF18" s="56" t="s">
        <v>42</v>
      </c>
      <c r="AG18" s="56" t="s">
        <v>76</v>
      </c>
      <c r="AH18" s="56" t="s">
        <v>72</v>
      </c>
      <c r="AI18" s="56" t="s">
        <v>72</v>
      </c>
      <c r="AJ18" s="95"/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42</v>
      </c>
      <c r="G19" s="56" t="s">
        <v>42</v>
      </c>
      <c r="H19" s="56" t="s">
        <v>76</v>
      </c>
      <c r="I19" s="57" t="s">
        <v>76</v>
      </c>
      <c r="J19" s="56" t="s">
        <v>72</v>
      </c>
      <c r="K19" s="56" t="s">
        <v>72</v>
      </c>
      <c r="L19" s="56" t="s">
        <v>72</v>
      </c>
      <c r="M19" s="57" t="s">
        <v>76</v>
      </c>
      <c r="N19" s="56" t="s">
        <v>76</v>
      </c>
      <c r="O19" s="56" t="s">
        <v>54</v>
      </c>
      <c r="P19" s="56" t="s">
        <v>54</v>
      </c>
      <c r="Q19" s="56" t="s">
        <v>50</v>
      </c>
      <c r="R19" s="56" t="s">
        <v>76</v>
      </c>
      <c r="S19" s="56" t="s">
        <v>50</v>
      </c>
      <c r="T19" s="56" t="s">
        <v>50</v>
      </c>
      <c r="U19" s="56" t="s">
        <v>50</v>
      </c>
      <c r="V19" s="56" t="s">
        <v>76</v>
      </c>
      <c r="W19" s="56" t="s">
        <v>76</v>
      </c>
      <c r="X19" s="56" t="s">
        <v>72</v>
      </c>
      <c r="Y19" s="56" t="s">
        <v>72</v>
      </c>
      <c r="Z19" s="56" t="s">
        <v>72</v>
      </c>
      <c r="AA19" s="56" t="s">
        <v>76</v>
      </c>
      <c r="AB19" s="56" t="s">
        <v>76</v>
      </c>
      <c r="AC19" s="56" t="s">
        <v>54</v>
      </c>
      <c r="AD19" s="56" t="s">
        <v>54</v>
      </c>
      <c r="AE19" s="56" t="s">
        <v>76</v>
      </c>
      <c r="AF19" s="56" t="s">
        <v>50</v>
      </c>
      <c r="AG19" s="56" t="s">
        <v>51</v>
      </c>
      <c r="AH19" s="56" t="s">
        <v>51</v>
      </c>
      <c r="AI19" s="56" t="s">
        <v>51</v>
      </c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76</v>
      </c>
      <c r="I21" s="57" t="s">
        <v>76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60</v>
      </c>
      <c r="O21" s="56" t="s">
        <v>76</v>
      </c>
      <c r="P21" s="56" t="s">
        <v>76</v>
      </c>
      <c r="Q21" s="56" t="s">
        <v>60</v>
      </c>
      <c r="R21" s="56" t="s">
        <v>60</v>
      </c>
      <c r="S21" s="56" t="s">
        <v>60</v>
      </c>
      <c r="T21" s="56" t="s">
        <v>60</v>
      </c>
      <c r="U21" s="56" t="s">
        <v>60</v>
      </c>
      <c r="V21" s="56" t="s">
        <v>76</v>
      </c>
      <c r="W21" s="56" t="s">
        <v>76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60</v>
      </c>
      <c r="AC21" s="56" t="s">
        <v>76</v>
      </c>
      <c r="AD21" s="56" t="s">
        <v>76</v>
      </c>
      <c r="AE21" s="56" t="s">
        <v>60</v>
      </c>
      <c r="AF21" s="56" t="s">
        <v>60</v>
      </c>
      <c r="AG21" s="56" t="s">
        <v>60</v>
      </c>
      <c r="AH21" s="56" t="s">
        <v>60</v>
      </c>
      <c r="AI21" s="56" t="s">
        <v>60</v>
      </c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76</v>
      </c>
      <c r="I22" s="57" t="s">
        <v>76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77</v>
      </c>
      <c r="O22" s="56" t="s">
        <v>76</v>
      </c>
      <c r="P22" s="56" t="s">
        <v>76</v>
      </c>
      <c r="Q22" s="56" t="s">
        <v>77</v>
      </c>
      <c r="R22" s="56" t="s">
        <v>77</v>
      </c>
      <c r="S22" s="56" t="s">
        <v>77</v>
      </c>
      <c r="T22" s="56" t="s">
        <v>77</v>
      </c>
      <c r="U22" s="56" t="s">
        <v>77</v>
      </c>
      <c r="V22" s="56" t="s">
        <v>76</v>
      </c>
      <c r="W22" s="56" t="s">
        <v>76</v>
      </c>
      <c r="X22" s="56" t="s">
        <v>77</v>
      </c>
      <c r="Y22" s="56" t="s">
        <v>77</v>
      </c>
      <c r="Z22" s="56" t="s">
        <v>77</v>
      </c>
      <c r="AA22" s="56" t="s">
        <v>77</v>
      </c>
      <c r="AB22" s="56" t="s">
        <v>77</v>
      </c>
      <c r="AC22" s="56" t="s">
        <v>76</v>
      </c>
      <c r="AD22" s="56" t="s">
        <v>76</v>
      </c>
      <c r="AE22" s="56" t="s">
        <v>77</v>
      </c>
      <c r="AF22" s="56" t="s">
        <v>77</v>
      </c>
      <c r="AG22" s="56" t="s">
        <v>77</v>
      </c>
      <c r="AH22" s="56" t="s">
        <v>77</v>
      </c>
      <c r="AI22" s="56" t="s">
        <v>77</v>
      </c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76</v>
      </c>
      <c r="I23" s="57" t="s">
        <v>76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61</v>
      </c>
      <c r="O23" s="56" t="s">
        <v>76</v>
      </c>
      <c r="P23" s="56" t="s">
        <v>76</v>
      </c>
      <c r="Q23" s="56" t="s">
        <v>61</v>
      </c>
      <c r="R23" s="56" t="s">
        <v>61</v>
      </c>
      <c r="S23" s="56" t="s">
        <v>61</v>
      </c>
      <c r="T23" s="56" t="s">
        <v>61</v>
      </c>
      <c r="U23" s="56" t="s">
        <v>61</v>
      </c>
      <c r="V23" s="56" t="s">
        <v>76</v>
      </c>
      <c r="W23" s="56" t="s">
        <v>76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 t="s">
        <v>61</v>
      </c>
      <c r="AC23" s="56" t="s">
        <v>76</v>
      </c>
      <c r="AD23" s="56" t="s">
        <v>76</v>
      </c>
      <c r="AE23" s="56" t="s">
        <v>61</v>
      </c>
      <c r="AF23" s="56" t="s">
        <v>61</v>
      </c>
      <c r="AG23" s="56" t="s">
        <v>61</v>
      </c>
      <c r="AH23" s="56" t="s">
        <v>61</v>
      </c>
      <c r="AI23" s="56" t="s">
        <v>61</v>
      </c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 t="s">
        <v>76</v>
      </c>
      <c r="I26" s="57" t="s">
        <v>76</v>
      </c>
      <c r="J26" s="56"/>
      <c r="K26" s="56"/>
      <c r="L26" s="56"/>
      <c r="M26" s="57"/>
      <c r="N26" s="56"/>
      <c r="O26" s="56" t="s">
        <v>79</v>
      </c>
      <c r="P26" s="56" t="s">
        <v>79</v>
      </c>
      <c r="Q26" s="56" t="s">
        <v>51</v>
      </c>
      <c r="R26" s="56" t="s">
        <v>51</v>
      </c>
      <c r="S26" s="56"/>
      <c r="T26" s="56"/>
      <c r="U26" s="56"/>
      <c r="V26" s="56" t="s">
        <v>76</v>
      </c>
      <c r="W26" s="56" t="s">
        <v>76</v>
      </c>
      <c r="X26" s="56"/>
      <c r="Y26" s="56"/>
      <c r="Z26" s="56"/>
      <c r="AA26" s="56"/>
      <c r="AB26" s="56"/>
      <c r="AC26" s="56" t="s">
        <v>79</v>
      </c>
      <c r="AD26" s="56" t="s">
        <v>79</v>
      </c>
      <c r="AE26" s="56" t="s">
        <v>51</v>
      </c>
      <c r="AF26" s="56" t="s">
        <v>51</v>
      </c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 t="s">
        <v>79</v>
      </c>
      <c r="I27" s="59" t="s">
        <v>79</v>
      </c>
      <c r="J27" s="58" t="s">
        <v>51</v>
      </c>
      <c r="K27" s="58" t="s">
        <v>51</v>
      </c>
      <c r="L27" s="58"/>
      <c r="M27" s="59"/>
      <c r="N27" s="58"/>
      <c r="O27" s="58" t="s">
        <v>76</v>
      </c>
      <c r="P27" s="58" t="s">
        <v>76</v>
      </c>
      <c r="Q27" s="58"/>
      <c r="R27" s="58"/>
      <c r="S27" s="58"/>
      <c r="T27" s="58"/>
      <c r="U27" s="58"/>
      <c r="V27" s="58" t="s">
        <v>79</v>
      </c>
      <c r="W27" s="58" t="s">
        <v>79</v>
      </c>
      <c r="X27" s="58" t="s">
        <v>51</v>
      </c>
      <c r="Y27" s="58" t="s">
        <v>51</v>
      </c>
      <c r="Z27" s="58"/>
      <c r="AA27" s="58"/>
      <c r="AB27" s="58"/>
      <c r="AC27" s="58" t="s">
        <v>76</v>
      </c>
      <c r="AD27" s="58" t="s">
        <v>76</v>
      </c>
      <c r="AE27" s="58"/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973" priority="74">
      <formula>OR(F$10=1,F$10=7)</formula>
    </cfRule>
  </conditionalFormatting>
  <conditionalFormatting sqref="F12:AJ27 AJ11">
    <cfRule type="cellIs" dxfId="972" priority="51" operator="equal">
      <formula>"P"</formula>
    </cfRule>
    <cfRule type="cellIs" dxfId="971" priority="52" operator="equal">
      <formula>"G"</formula>
    </cfRule>
    <cfRule type="cellIs" dxfId="970" priority="53" operator="equal">
      <formula>"Q"</formula>
    </cfRule>
    <cfRule type="cellIs" dxfId="969" priority="54" operator="equal">
      <formula>"N"</formula>
    </cfRule>
    <cfRule type="cellIs" dxfId="968" priority="55" operator="equal">
      <formula>"PN"</formula>
    </cfRule>
    <cfRule type="cellIs" dxfId="967" priority="56" operator="equal">
      <formula>"PJ"</formula>
    </cfRule>
    <cfRule type="cellIs" dxfId="966" priority="57" operator="equal">
      <formula>"J"</formula>
    </cfRule>
    <cfRule type="cellIs" dxfId="965" priority="58" operator="equal">
      <formula>"F"</formula>
    </cfRule>
    <cfRule type="cellIs" dxfId="964" priority="59" operator="equal">
      <formula>"GP"</formula>
    </cfRule>
    <cfRule type="cellIs" dxfId="963" priority="60" operator="equal">
      <formula>"PM"</formula>
    </cfRule>
    <cfRule type="cellIs" dxfId="962" priority="61" operator="equal">
      <formula>"GA"</formula>
    </cfRule>
    <cfRule type="cellIs" dxfId="961" priority="62" operator="equal">
      <formula>"AM"</formula>
    </cfRule>
    <cfRule type="cellIs" dxfId="960" priority="64" operator="equal">
      <formula>"CV"</formula>
    </cfRule>
    <cfRule type="cellIs" dxfId="959" priority="65" operator="equal">
      <formula>"ND"</formula>
    </cfRule>
    <cfRule type="cellIs" dxfId="958" priority="66" operator="equal">
      <formula>"CPA"</formula>
    </cfRule>
    <cfRule type="cellIs" dxfId="957" priority="67" operator="equal">
      <formula>"MA"</formula>
    </cfRule>
    <cfRule type="cellIs" dxfId="956" priority="68" operator="equal">
      <formula>"DR"</formula>
    </cfRule>
    <cfRule type="cellIs" dxfId="955" priority="69" operator="equal">
      <formula>"RC"</formula>
    </cfRule>
    <cfRule type="cellIs" dxfId="954" priority="71" operator="equal">
      <formula>"CP"</formula>
    </cfRule>
    <cfRule type="expression" dxfId="953" priority="72">
      <formula>OR(F$10=1,F$10=7)</formula>
    </cfRule>
    <cfRule type="cellIs" dxfId="952" priority="73" operator="equal">
      <formula>"R"</formula>
    </cfRule>
    <cfRule type="cellIs" dxfId="951" priority="50" operator="equal">
      <formula>"D"</formula>
    </cfRule>
    <cfRule type="cellIs" dxfId="950" priority="49" operator="equal">
      <formula>"A"</formula>
    </cfRule>
  </conditionalFormatting>
  <conditionalFormatting sqref="C11:E27">
    <cfRule type="cellIs" dxfId="949" priority="63" operator="equal">
      <formula>0</formula>
    </cfRule>
  </conditionalFormatting>
  <conditionalFormatting sqref="F11:AD11">
    <cfRule type="cellIs" dxfId="948" priority="25" operator="equal">
      <formula>"A"</formula>
    </cfRule>
    <cfRule type="cellIs" dxfId="947" priority="26" operator="equal">
      <formula>"D"</formula>
    </cfRule>
    <cfRule type="cellIs" dxfId="946" priority="27" operator="equal">
      <formula>"P"</formula>
    </cfRule>
    <cfRule type="cellIs" dxfId="945" priority="28" operator="equal">
      <formula>"G"</formula>
    </cfRule>
    <cfRule type="cellIs" dxfId="944" priority="29" operator="equal">
      <formula>"Q"</formula>
    </cfRule>
    <cfRule type="cellIs" dxfId="943" priority="30" operator="equal">
      <formula>"N"</formula>
    </cfRule>
    <cfRule type="cellIs" dxfId="942" priority="31" operator="equal">
      <formula>"PN"</formula>
    </cfRule>
    <cfRule type="cellIs" dxfId="941" priority="32" operator="equal">
      <formula>"PJ"</formula>
    </cfRule>
    <cfRule type="cellIs" dxfId="940" priority="33" operator="equal">
      <formula>"J"</formula>
    </cfRule>
    <cfRule type="cellIs" dxfId="939" priority="34" operator="equal">
      <formula>"F"</formula>
    </cfRule>
    <cfRule type="cellIs" dxfId="938" priority="35" operator="equal">
      <formula>"GP"</formula>
    </cfRule>
    <cfRule type="cellIs" dxfId="937" priority="36" operator="equal">
      <formula>"PM"</formula>
    </cfRule>
    <cfRule type="cellIs" dxfId="936" priority="37" operator="equal">
      <formula>"GA"</formula>
    </cfRule>
    <cfRule type="cellIs" dxfId="935" priority="38" operator="equal">
      <formula>"AM"</formula>
    </cfRule>
    <cfRule type="cellIs" dxfId="934" priority="39" operator="equal">
      <formula>"CV"</formula>
    </cfRule>
    <cfRule type="cellIs" dxfId="933" priority="40" operator="equal">
      <formula>"ND"</formula>
    </cfRule>
    <cfRule type="cellIs" dxfId="932" priority="41" operator="equal">
      <formula>"CPA"</formula>
    </cfRule>
    <cfRule type="cellIs" dxfId="931" priority="42" operator="equal">
      <formula>"MA"</formula>
    </cfRule>
    <cfRule type="cellIs" dxfId="930" priority="43" operator="equal">
      <formula>"DR"</formula>
    </cfRule>
    <cfRule type="cellIs" dxfId="929" priority="44" operator="equal">
      <formula>"RC"</formula>
    </cfRule>
    <cfRule type="cellIs" dxfId="928" priority="45" operator="equal">
      <formula>"CP"</formula>
    </cfRule>
    <cfRule type="expression" dxfId="927" priority="46">
      <formula>OR(F$10=1,F$10=7)</formula>
    </cfRule>
    <cfRule type="cellIs" dxfId="926" priority="47" operator="equal">
      <formula>"R"</formula>
    </cfRule>
  </conditionalFormatting>
  <conditionalFormatting sqref="AE11:AI11">
    <cfRule type="cellIs" dxfId="925" priority="1" operator="equal">
      <formula>"A"</formula>
    </cfRule>
    <cfRule type="cellIs" dxfId="924" priority="2" operator="equal">
      <formula>"D"</formula>
    </cfRule>
    <cfRule type="cellIs" dxfId="923" priority="3" operator="equal">
      <formula>"P"</formula>
    </cfRule>
    <cfRule type="cellIs" dxfId="922" priority="4" operator="equal">
      <formula>"G"</formula>
    </cfRule>
    <cfRule type="cellIs" dxfId="921" priority="5" operator="equal">
      <formula>"Q"</formula>
    </cfRule>
    <cfRule type="cellIs" dxfId="920" priority="6" operator="equal">
      <formula>"N"</formula>
    </cfRule>
    <cfRule type="cellIs" dxfId="919" priority="7" operator="equal">
      <formula>"PN"</formula>
    </cfRule>
    <cfRule type="cellIs" dxfId="918" priority="8" operator="equal">
      <formula>"PJ"</formula>
    </cfRule>
    <cfRule type="cellIs" dxfId="917" priority="9" operator="equal">
      <formula>"J"</formula>
    </cfRule>
    <cfRule type="cellIs" dxfId="916" priority="10" operator="equal">
      <formula>"F"</formula>
    </cfRule>
    <cfRule type="cellIs" dxfId="915" priority="11" operator="equal">
      <formula>"GP"</formula>
    </cfRule>
    <cfRule type="cellIs" dxfId="914" priority="12" operator="equal">
      <formula>"PM"</formula>
    </cfRule>
    <cfRule type="cellIs" dxfId="913" priority="13" operator="equal">
      <formula>"GA"</formula>
    </cfRule>
    <cfRule type="cellIs" dxfId="912" priority="14" operator="equal">
      <formula>"AM"</formula>
    </cfRule>
    <cfRule type="cellIs" dxfId="911" priority="15" operator="equal">
      <formula>"CV"</formula>
    </cfRule>
    <cfRule type="cellIs" dxfId="910" priority="16" operator="equal">
      <formula>"ND"</formula>
    </cfRule>
    <cfRule type="cellIs" dxfId="909" priority="17" operator="equal">
      <formula>"CPA"</formula>
    </cfRule>
    <cfRule type="cellIs" dxfId="908" priority="18" operator="equal">
      <formula>"MA"</formula>
    </cfRule>
    <cfRule type="cellIs" dxfId="907" priority="19" operator="equal">
      <formula>"DR"</formula>
    </cfRule>
    <cfRule type="cellIs" dxfId="906" priority="20" operator="equal">
      <formula>"RC"</formula>
    </cfRule>
    <cfRule type="cellIs" dxfId="905" priority="21" operator="equal">
      <formula>"CP"</formula>
    </cfRule>
    <cfRule type="expression" dxfId="904" priority="22">
      <formula>OR(AE$10=1,AE$10=7)</formula>
    </cfRule>
    <cfRule type="cellIs" dxfId="903" priority="23" operator="equal">
      <formula>"R"</formula>
    </cfRule>
  </conditionalFormatting>
  <dataValidations count="3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9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5" id="{3B43FEC0-B652-49C6-A332-4828068D6B1F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 AJ11</xm:sqref>
        </x14:conditionalFormatting>
        <x14:conditionalFormatting xmlns:xm="http://schemas.microsoft.com/office/excel/2006/main">
          <x14:cfRule type="expression" priority="48" id="{ECD26755-9A8B-4888-9DB2-08565B3C0FC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F11:AD11</xm:sqref>
        </x14:conditionalFormatting>
        <x14:conditionalFormatting xmlns:xm="http://schemas.microsoft.com/office/excel/2006/main">
          <x14:cfRule type="expression" priority="24" id="{A273B351-A83F-4F5C-8DA3-A3780FA7334C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tabColor theme="4" tint="0.39997558519241921"/>
    <pageSetUpPr fitToPage="1"/>
  </sheetPr>
  <dimension ref="A1:AT39"/>
  <sheetViews>
    <sheetView showGridLines="0" topLeftCell="B4" workbookViewId="0">
      <selection activeCell="AJ27" sqref="AJ2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Config!E12</f>
        <v>43435</v>
      </c>
    </row>
    <row r="2" spans="1:46" ht="15.75" hidden="1" thickBot="1" x14ac:dyDescent="0.3">
      <c r="A2" s="11">
        <f>Config!F12</f>
        <v>43465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 x14ac:dyDescent="0.3">
      <c r="F3" s="5">
        <f>A1</f>
        <v>43435</v>
      </c>
      <c r="G3" s="5">
        <f>F3+1</f>
        <v>43436</v>
      </c>
      <c r="H3" s="5">
        <f t="shared" ref="H3:AG3" si="1">G3+1</f>
        <v>43437</v>
      </c>
      <c r="I3" s="5">
        <f t="shared" si="1"/>
        <v>43438</v>
      </c>
      <c r="J3" s="5">
        <f t="shared" si="1"/>
        <v>43439</v>
      </c>
      <c r="K3" s="5">
        <f t="shared" si="1"/>
        <v>43440</v>
      </c>
      <c r="L3" s="5">
        <f t="shared" si="1"/>
        <v>43441</v>
      </c>
      <c r="M3" s="5">
        <f t="shared" si="1"/>
        <v>43442</v>
      </c>
      <c r="N3" s="5">
        <f t="shared" si="1"/>
        <v>43443</v>
      </c>
      <c r="O3" s="5">
        <f t="shared" si="1"/>
        <v>43444</v>
      </c>
      <c r="P3" s="5">
        <f t="shared" si="1"/>
        <v>43445</v>
      </c>
      <c r="Q3" s="5">
        <f t="shared" si="1"/>
        <v>43446</v>
      </c>
      <c r="R3" s="5">
        <f t="shared" si="1"/>
        <v>43447</v>
      </c>
      <c r="S3" s="5">
        <f t="shared" si="1"/>
        <v>43448</v>
      </c>
      <c r="T3" s="5">
        <f t="shared" si="1"/>
        <v>43449</v>
      </c>
      <c r="U3" s="5">
        <f t="shared" si="1"/>
        <v>43450</v>
      </c>
      <c r="V3" s="5">
        <f t="shared" si="1"/>
        <v>43451</v>
      </c>
      <c r="W3" s="5">
        <f t="shared" si="1"/>
        <v>43452</v>
      </c>
      <c r="X3" s="5">
        <f t="shared" si="1"/>
        <v>43453</v>
      </c>
      <c r="Y3" s="5">
        <f t="shared" si="1"/>
        <v>43454</v>
      </c>
      <c r="Z3" s="5">
        <f t="shared" si="1"/>
        <v>43455</v>
      </c>
      <c r="AA3" s="5">
        <f t="shared" si="1"/>
        <v>43456</v>
      </c>
      <c r="AB3" s="5">
        <f t="shared" si="1"/>
        <v>43457</v>
      </c>
      <c r="AC3" s="5">
        <f t="shared" si="1"/>
        <v>43458</v>
      </c>
      <c r="AD3" s="5">
        <f t="shared" si="1"/>
        <v>43459</v>
      </c>
      <c r="AE3" s="5">
        <f t="shared" si="1"/>
        <v>43460</v>
      </c>
      <c r="AF3" s="5">
        <f t="shared" si="1"/>
        <v>43461</v>
      </c>
      <c r="AG3" s="5">
        <f t="shared" si="1"/>
        <v>43462</v>
      </c>
      <c r="AH3" s="5">
        <f>IFERROR(IF(AG3+1&gt;A2,"",AG3+1),"")</f>
        <v>43463</v>
      </c>
      <c r="AI3" s="5">
        <f>IFERROR(IF(AH3+1&gt;A2,"",AH3+1),"")</f>
        <v>43464</v>
      </c>
      <c r="AJ3" s="5">
        <f>IFERROR(IF(AI3+1&gt;A2,"",AI3+1),"")</f>
        <v>43465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décembre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7</v>
      </c>
      <c r="G10" s="9">
        <f t="shared" ref="G10:AJ10" si="4">IFERROR(WEEKDAY(G3),"")</f>
        <v>1</v>
      </c>
      <c r="H10" s="9">
        <f t="shared" si="4"/>
        <v>2</v>
      </c>
      <c r="I10" s="9">
        <f t="shared" si="4"/>
        <v>3</v>
      </c>
      <c r="J10" s="9">
        <f t="shared" si="4"/>
        <v>4</v>
      </c>
      <c r="K10" s="9">
        <f t="shared" si="4"/>
        <v>5</v>
      </c>
      <c r="L10" s="9">
        <f t="shared" si="4"/>
        <v>6</v>
      </c>
      <c r="M10" s="9">
        <f t="shared" si="4"/>
        <v>7</v>
      </c>
      <c r="N10" s="9">
        <f t="shared" si="4"/>
        <v>1</v>
      </c>
      <c r="O10" s="9">
        <f t="shared" si="4"/>
        <v>2</v>
      </c>
      <c r="P10" s="9">
        <f t="shared" si="4"/>
        <v>3</v>
      </c>
      <c r="Q10" s="9">
        <f t="shared" si="4"/>
        <v>4</v>
      </c>
      <c r="R10" s="9">
        <f t="shared" si="4"/>
        <v>5</v>
      </c>
      <c r="S10" s="9">
        <f t="shared" si="4"/>
        <v>6</v>
      </c>
      <c r="T10" s="9">
        <f t="shared" si="4"/>
        <v>7</v>
      </c>
      <c r="U10" s="9">
        <f t="shared" si="4"/>
        <v>1</v>
      </c>
      <c r="V10" s="9">
        <f>IFERROR(WEEKDAY(V3),"")</f>
        <v>2</v>
      </c>
      <c r="W10" s="7">
        <f t="shared" si="4"/>
        <v>3</v>
      </c>
      <c r="X10" s="9">
        <f t="shared" si="4"/>
        <v>4</v>
      </c>
      <c r="Y10" s="9">
        <f t="shared" si="4"/>
        <v>5</v>
      </c>
      <c r="Z10" s="9">
        <f t="shared" si="4"/>
        <v>6</v>
      </c>
      <c r="AA10" s="9">
        <f t="shared" si="4"/>
        <v>7</v>
      </c>
      <c r="AB10" s="9">
        <f t="shared" si="4"/>
        <v>1</v>
      </c>
      <c r="AC10" s="9">
        <f t="shared" si="4"/>
        <v>2</v>
      </c>
      <c r="AD10" s="9">
        <f t="shared" si="4"/>
        <v>3</v>
      </c>
      <c r="AE10" s="9">
        <f t="shared" si="4"/>
        <v>4</v>
      </c>
      <c r="AF10" s="9">
        <f t="shared" si="4"/>
        <v>5</v>
      </c>
      <c r="AG10" s="9">
        <f t="shared" si="4"/>
        <v>6</v>
      </c>
      <c r="AH10" s="9">
        <f t="shared" si="4"/>
        <v>7</v>
      </c>
      <c r="AI10" s="9">
        <f t="shared" si="4"/>
        <v>1</v>
      </c>
      <c r="AJ10" s="93">
        <f t="shared" si="4"/>
        <v>2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57</v>
      </c>
      <c r="G11" s="54" t="s">
        <v>57</v>
      </c>
      <c r="H11" s="55" t="s">
        <v>76</v>
      </c>
      <c r="I11" s="55" t="s">
        <v>76</v>
      </c>
      <c r="J11" s="55" t="s">
        <v>48</v>
      </c>
      <c r="K11" s="55" t="s">
        <v>48</v>
      </c>
      <c r="L11" s="55" t="s">
        <v>48</v>
      </c>
      <c r="M11" s="55" t="s">
        <v>76</v>
      </c>
      <c r="N11" s="55" t="s">
        <v>76</v>
      </c>
      <c r="O11" s="55" t="s">
        <v>42</v>
      </c>
      <c r="P11" s="55" t="s">
        <v>42</v>
      </c>
      <c r="Q11" s="55" t="s">
        <v>76</v>
      </c>
      <c r="R11" s="55" t="s">
        <v>72</v>
      </c>
      <c r="S11" s="55" t="s">
        <v>72</v>
      </c>
      <c r="T11" s="55" t="s">
        <v>57</v>
      </c>
      <c r="U11" s="55" t="s">
        <v>57</v>
      </c>
      <c r="V11" s="55" t="s">
        <v>76</v>
      </c>
      <c r="W11" s="55" t="s">
        <v>76</v>
      </c>
      <c r="X11" s="55" t="s">
        <v>42</v>
      </c>
      <c r="Y11" s="55" t="s">
        <v>42</v>
      </c>
      <c r="Z11" s="94" t="s">
        <v>42</v>
      </c>
      <c r="AA11" s="55" t="s">
        <v>76</v>
      </c>
      <c r="AB11" s="55" t="s">
        <v>76</v>
      </c>
      <c r="AC11" s="55" t="s">
        <v>72</v>
      </c>
      <c r="AD11" s="55" t="s">
        <v>72</v>
      </c>
      <c r="AE11" s="54" t="s">
        <v>72</v>
      </c>
      <c r="AF11" s="54" t="s">
        <v>76</v>
      </c>
      <c r="AG11" s="54" t="s">
        <v>76</v>
      </c>
      <c r="AH11" s="55" t="s">
        <v>54</v>
      </c>
      <c r="AI11" s="55" t="s">
        <v>54</v>
      </c>
      <c r="AJ11" s="55" t="s">
        <v>50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76</v>
      </c>
      <c r="G12" s="56" t="s">
        <v>76</v>
      </c>
      <c r="H12" s="56" t="s">
        <v>72</v>
      </c>
      <c r="I12" s="57" t="s">
        <v>72</v>
      </c>
      <c r="J12" s="56" t="s">
        <v>72</v>
      </c>
      <c r="K12" s="56" t="s">
        <v>76</v>
      </c>
      <c r="L12" s="56" t="s">
        <v>76</v>
      </c>
      <c r="M12" s="57" t="s">
        <v>54</v>
      </c>
      <c r="N12" s="56" t="s">
        <v>54</v>
      </c>
      <c r="O12" s="56" t="s">
        <v>76</v>
      </c>
      <c r="P12" s="56" t="s">
        <v>50</v>
      </c>
      <c r="Q12" s="56" t="s">
        <v>51</v>
      </c>
      <c r="R12" s="56" t="s">
        <v>51</v>
      </c>
      <c r="S12" s="56" t="s">
        <v>51</v>
      </c>
      <c r="T12" s="56" t="s">
        <v>76</v>
      </c>
      <c r="U12" s="56" t="s">
        <v>76</v>
      </c>
      <c r="V12" s="56" t="s">
        <v>48</v>
      </c>
      <c r="W12" s="56" t="s">
        <v>48</v>
      </c>
      <c r="X12" s="56" t="s">
        <v>76</v>
      </c>
      <c r="Y12" s="56" t="s">
        <v>72</v>
      </c>
      <c r="Z12" s="56" t="s">
        <v>72</v>
      </c>
      <c r="AA12" s="56" t="s">
        <v>57</v>
      </c>
      <c r="AB12" s="56" t="s">
        <v>57</v>
      </c>
      <c r="AC12" s="56" t="s">
        <v>76</v>
      </c>
      <c r="AD12" s="56" t="s">
        <v>76</v>
      </c>
      <c r="AE12" s="56" t="s">
        <v>48</v>
      </c>
      <c r="AF12" s="56" t="s">
        <v>48</v>
      </c>
      <c r="AG12" s="56" t="s">
        <v>48</v>
      </c>
      <c r="AH12" s="56" t="s">
        <v>76</v>
      </c>
      <c r="AI12" s="56" t="s">
        <v>76</v>
      </c>
      <c r="AJ12" s="95" t="s">
        <v>42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54</v>
      </c>
      <c r="G14" s="56" t="s">
        <v>54</v>
      </c>
      <c r="H14" s="56" t="s">
        <v>50</v>
      </c>
      <c r="I14" s="57" t="s">
        <v>76</v>
      </c>
      <c r="J14" s="56" t="s">
        <v>50</v>
      </c>
      <c r="K14" s="56" t="s">
        <v>50</v>
      </c>
      <c r="L14" s="56" t="s">
        <v>50</v>
      </c>
      <c r="M14" s="57" t="s">
        <v>76</v>
      </c>
      <c r="N14" s="56" t="s">
        <v>76</v>
      </c>
      <c r="O14" s="56" t="s">
        <v>72</v>
      </c>
      <c r="P14" s="56" t="s">
        <v>72</v>
      </c>
      <c r="Q14" s="56" t="s">
        <v>72</v>
      </c>
      <c r="R14" s="56" t="s">
        <v>76</v>
      </c>
      <c r="S14" s="56" t="s">
        <v>76</v>
      </c>
      <c r="T14" s="56" t="s">
        <v>54</v>
      </c>
      <c r="U14" s="56" t="s">
        <v>54</v>
      </c>
      <c r="V14" s="56" t="s">
        <v>76</v>
      </c>
      <c r="W14" s="56" t="s">
        <v>50</v>
      </c>
      <c r="X14" s="56" t="s">
        <v>51</v>
      </c>
      <c r="Y14" s="56" t="s">
        <v>51</v>
      </c>
      <c r="Z14" s="56" t="s">
        <v>51</v>
      </c>
      <c r="AA14" s="56" t="s">
        <v>76</v>
      </c>
      <c r="AB14" s="56" t="s">
        <v>76</v>
      </c>
      <c r="AC14" s="56" t="s">
        <v>48</v>
      </c>
      <c r="AD14" s="56" t="s">
        <v>48</v>
      </c>
      <c r="AE14" s="56" t="s">
        <v>76</v>
      </c>
      <c r="AF14" s="56" t="s">
        <v>72</v>
      </c>
      <c r="AG14" s="56" t="s">
        <v>72</v>
      </c>
      <c r="AH14" s="56" t="s">
        <v>57</v>
      </c>
      <c r="AI14" s="56" t="s">
        <v>57</v>
      </c>
      <c r="AJ14" s="95" t="s">
        <v>76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 t="s">
        <v>76</v>
      </c>
      <c r="H15" s="56" t="s">
        <v>72</v>
      </c>
      <c r="I15" s="57" t="s">
        <v>72</v>
      </c>
      <c r="J15" s="56" t="s">
        <v>72</v>
      </c>
      <c r="K15" s="56" t="s">
        <v>76</v>
      </c>
      <c r="L15" s="56" t="s">
        <v>76</v>
      </c>
      <c r="M15" s="57" t="s">
        <v>54</v>
      </c>
      <c r="N15" s="56" t="s">
        <v>54</v>
      </c>
      <c r="O15" s="56" t="s">
        <v>50</v>
      </c>
      <c r="P15" s="56" t="s">
        <v>76</v>
      </c>
      <c r="Q15" s="56" t="s">
        <v>50</v>
      </c>
      <c r="R15" s="56" t="s">
        <v>50</v>
      </c>
      <c r="S15" s="56" t="s">
        <v>50</v>
      </c>
      <c r="T15" s="56" t="s">
        <v>76</v>
      </c>
      <c r="U15" s="56" t="s">
        <v>76</v>
      </c>
      <c r="V15" s="56" t="s">
        <v>72</v>
      </c>
      <c r="W15" s="56" t="s">
        <v>72</v>
      </c>
      <c r="X15" s="56" t="s">
        <v>72</v>
      </c>
      <c r="Y15" s="56" t="s">
        <v>76</v>
      </c>
      <c r="Z15" s="56" t="s">
        <v>76</v>
      </c>
      <c r="AA15" s="56" t="s">
        <v>54</v>
      </c>
      <c r="AB15" s="56" t="s">
        <v>54</v>
      </c>
      <c r="AC15" s="56" t="s">
        <v>76</v>
      </c>
      <c r="AD15" s="56" t="s">
        <v>50</v>
      </c>
      <c r="AE15" s="56" t="s">
        <v>51</v>
      </c>
      <c r="AF15" s="56" t="s">
        <v>51</v>
      </c>
      <c r="AG15" s="56" t="s">
        <v>51</v>
      </c>
      <c r="AH15" s="56" t="s">
        <v>76</v>
      </c>
      <c r="AI15" s="56" t="s">
        <v>76</v>
      </c>
      <c r="AJ15" s="95" t="s">
        <v>48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54</v>
      </c>
      <c r="G16" s="56" t="s">
        <v>54</v>
      </c>
      <c r="H16" s="56" t="s">
        <v>76</v>
      </c>
      <c r="I16" s="57" t="s">
        <v>50</v>
      </c>
      <c r="J16" s="56" t="s">
        <v>51</v>
      </c>
      <c r="K16" s="56" t="s">
        <v>51</v>
      </c>
      <c r="L16" s="56" t="s">
        <v>51</v>
      </c>
      <c r="M16" s="57" t="s">
        <v>76</v>
      </c>
      <c r="N16" s="56" t="s">
        <v>76</v>
      </c>
      <c r="O16" s="56" t="s">
        <v>48</v>
      </c>
      <c r="P16" s="56" t="s">
        <v>48</v>
      </c>
      <c r="Q16" s="56" t="s">
        <v>76</v>
      </c>
      <c r="R16" s="56" t="s">
        <v>72</v>
      </c>
      <c r="S16" s="56" t="s">
        <v>72</v>
      </c>
      <c r="T16" s="56" t="s">
        <v>57</v>
      </c>
      <c r="U16" s="56" t="s">
        <v>57</v>
      </c>
      <c r="V16" s="56" t="s">
        <v>76</v>
      </c>
      <c r="W16" s="56" t="s">
        <v>76</v>
      </c>
      <c r="X16" s="56" t="s">
        <v>48</v>
      </c>
      <c r="Y16" s="56" t="s">
        <v>48</v>
      </c>
      <c r="Z16" s="56" t="s">
        <v>48</v>
      </c>
      <c r="AA16" s="56" t="s">
        <v>76</v>
      </c>
      <c r="AB16" s="56" t="s">
        <v>76</v>
      </c>
      <c r="AC16" s="56" t="s">
        <v>42</v>
      </c>
      <c r="AD16" s="56" t="s">
        <v>42</v>
      </c>
      <c r="AE16" s="56" t="s">
        <v>76</v>
      </c>
      <c r="AF16" s="56" t="s">
        <v>72</v>
      </c>
      <c r="AG16" s="56" t="s">
        <v>72</v>
      </c>
      <c r="AH16" s="56" t="s">
        <v>57</v>
      </c>
      <c r="AI16" s="56" t="s">
        <v>57</v>
      </c>
      <c r="AJ16" s="95" t="s">
        <v>76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76</v>
      </c>
      <c r="H17" s="56" t="s">
        <v>42</v>
      </c>
      <c r="I17" s="57" t="s">
        <v>42</v>
      </c>
      <c r="J17" s="56" t="s">
        <v>76</v>
      </c>
      <c r="K17" s="56" t="s">
        <v>72</v>
      </c>
      <c r="L17" s="56" t="s">
        <v>72</v>
      </c>
      <c r="M17" s="57" t="s">
        <v>57</v>
      </c>
      <c r="N17" s="56" t="s">
        <v>57</v>
      </c>
      <c r="O17" s="56" t="s">
        <v>76</v>
      </c>
      <c r="P17" s="56" t="s">
        <v>76</v>
      </c>
      <c r="Q17" s="56" t="s">
        <v>42</v>
      </c>
      <c r="R17" s="56" t="s">
        <v>42</v>
      </c>
      <c r="S17" s="56" t="s">
        <v>42</v>
      </c>
      <c r="T17" s="56" t="s">
        <v>76</v>
      </c>
      <c r="U17" s="56" t="s">
        <v>76</v>
      </c>
      <c r="V17" s="56" t="s">
        <v>72</v>
      </c>
      <c r="W17" s="56" t="s">
        <v>72</v>
      </c>
      <c r="X17" s="56" t="s">
        <v>72</v>
      </c>
      <c r="Y17" s="56" t="s">
        <v>76</v>
      </c>
      <c r="Z17" s="56" t="s">
        <v>76</v>
      </c>
      <c r="AA17" s="56" t="s">
        <v>54</v>
      </c>
      <c r="AB17" s="56" t="s">
        <v>54</v>
      </c>
      <c r="AC17" s="56" t="s">
        <v>50</v>
      </c>
      <c r="AD17" s="56" t="s">
        <v>76</v>
      </c>
      <c r="AE17" s="56" t="s">
        <v>50</v>
      </c>
      <c r="AF17" s="56" t="s">
        <v>50</v>
      </c>
      <c r="AG17" s="56" t="s">
        <v>50</v>
      </c>
      <c r="AH17" s="56" t="s">
        <v>76</v>
      </c>
      <c r="AI17" s="56" t="s">
        <v>76</v>
      </c>
      <c r="AJ17" s="95" t="s">
        <v>72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57</v>
      </c>
      <c r="G18" s="56" t="s">
        <v>57</v>
      </c>
      <c r="H18" s="56" t="s">
        <v>76</v>
      </c>
      <c r="I18" s="57" t="s">
        <v>76</v>
      </c>
      <c r="J18" s="56" t="s">
        <v>42</v>
      </c>
      <c r="K18" s="56" t="s">
        <v>42</v>
      </c>
      <c r="L18" s="56" t="s">
        <v>42</v>
      </c>
      <c r="M18" s="57" t="s">
        <v>76</v>
      </c>
      <c r="N18" s="56" t="s">
        <v>76</v>
      </c>
      <c r="O18" s="56" t="s">
        <v>72</v>
      </c>
      <c r="P18" s="56" t="s">
        <v>72</v>
      </c>
      <c r="Q18" s="56" t="s">
        <v>72</v>
      </c>
      <c r="R18" s="56" t="s">
        <v>76</v>
      </c>
      <c r="S18" s="56" t="s">
        <v>76</v>
      </c>
      <c r="T18" s="56" t="s">
        <v>54</v>
      </c>
      <c r="U18" s="56" t="s">
        <v>54</v>
      </c>
      <c r="V18" s="56" t="s">
        <v>50</v>
      </c>
      <c r="W18" s="56" t="s">
        <v>76</v>
      </c>
      <c r="X18" s="56" t="s">
        <v>50</v>
      </c>
      <c r="Y18" s="56" t="s">
        <v>50</v>
      </c>
      <c r="Z18" s="56" t="s">
        <v>50</v>
      </c>
      <c r="AA18" s="56" t="s">
        <v>76</v>
      </c>
      <c r="AB18" s="56" t="s">
        <v>76</v>
      </c>
      <c r="AC18" s="56" t="s">
        <v>72</v>
      </c>
      <c r="AD18" s="56" t="s">
        <v>72</v>
      </c>
      <c r="AE18" s="56" t="s">
        <v>72</v>
      </c>
      <c r="AF18" s="56" t="s">
        <v>76</v>
      </c>
      <c r="AG18" s="56" t="s">
        <v>76</v>
      </c>
      <c r="AH18" s="56" t="s">
        <v>54</v>
      </c>
      <c r="AI18" s="56" t="s">
        <v>54</v>
      </c>
      <c r="AJ18" s="95" t="s">
        <v>76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76</v>
      </c>
      <c r="G19" s="56" t="s">
        <v>76</v>
      </c>
      <c r="H19" s="56" t="s">
        <v>48</v>
      </c>
      <c r="I19" s="57" t="s">
        <v>48</v>
      </c>
      <c r="J19" s="56" t="s">
        <v>76</v>
      </c>
      <c r="K19" s="56" t="s">
        <v>72</v>
      </c>
      <c r="L19" s="56" t="s">
        <v>72</v>
      </c>
      <c r="M19" s="57" t="s">
        <v>57</v>
      </c>
      <c r="N19" s="56" t="s">
        <v>57</v>
      </c>
      <c r="O19" s="56" t="s">
        <v>76</v>
      </c>
      <c r="P19" s="56" t="s">
        <v>76</v>
      </c>
      <c r="Q19" s="56" t="s">
        <v>48</v>
      </c>
      <c r="R19" s="56" t="s">
        <v>48</v>
      </c>
      <c r="S19" s="56" t="s">
        <v>48</v>
      </c>
      <c r="T19" s="56" t="s">
        <v>76</v>
      </c>
      <c r="U19" s="56" t="s">
        <v>76</v>
      </c>
      <c r="V19" s="56" t="s">
        <v>42</v>
      </c>
      <c r="W19" s="56" t="s">
        <v>42</v>
      </c>
      <c r="X19" s="56" t="s">
        <v>76</v>
      </c>
      <c r="Y19" s="56" t="s">
        <v>72</v>
      </c>
      <c r="Z19" s="56" t="s">
        <v>72</v>
      </c>
      <c r="AA19" s="56" t="s">
        <v>57</v>
      </c>
      <c r="AB19" s="56" t="s">
        <v>57</v>
      </c>
      <c r="AC19" s="56" t="s">
        <v>76</v>
      </c>
      <c r="AD19" s="56" t="s">
        <v>76</v>
      </c>
      <c r="AE19" s="56" t="s">
        <v>42</v>
      </c>
      <c r="AF19" s="56" t="s">
        <v>42</v>
      </c>
      <c r="AG19" s="56" t="s">
        <v>42</v>
      </c>
      <c r="AH19" s="56" t="s">
        <v>76</v>
      </c>
      <c r="AI19" s="56" t="s">
        <v>76</v>
      </c>
      <c r="AJ19" s="95" t="s">
        <v>72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76</v>
      </c>
      <c r="H21" s="56" t="s">
        <v>60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76</v>
      </c>
      <c r="N21" s="56" t="s">
        <v>76</v>
      </c>
      <c r="O21" s="56" t="s">
        <v>60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76</v>
      </c>
      <c r="U21" s="56" t="s">
        <v>76</v>
      </c>
      <c r="V21" s="56" t="s">
        <v>60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76</v>
      </c>
      <c r="AB21" s="56" t="s">
        <v>76</v>
      </c>
      <c r="AC21" s="56" t="s">
        <v>60</v>
      </c>
      <c r="AD21" s="56" t="s">
        <v>76</v>
      </c>
      <c r="AE21" s="56" t="s">
        <v>76</v>
      </c>
      <c r="AF21" s="56" t="s">
        <v>60</v>
      </c>
      <c r="AG21" s="56" t="s">
        <v>60</v>
      </c>
      <c r="AH21" s="56" t="s">
        <v>76</v>
      </c>
      <c r="AI21" s="56" t="s">
        <v>76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76</v>
      </c>
      <c r="H22" s="56" t="s">
        <v>77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76</v>
      </c>
      <c r="N22" s="56" t="s">
        <v>76</v>
      </c>
      <c r="O22" s="56" t="s">
        <v>77</v>
      </c>
      <c r="P22" s="56" t="s">
        <v>77</v>
      </c>
      <c r="Q22" s="56" t="s">
        <v>77</v>
      </c>
      <c r="R22" s="56" t="s">
        <v>77</v>
      </c>
      <c r="S22" s="56" t="s">
        <v>77</v>
      </c>
      <c r="T22" s="56" t="s">
        <v>76</v>
      </c>
      <c r="U22" s="56" t="s">
        <v>76</v>
      </c>
      <c r="V22" s="56" t="s">
        <v>77</v>
      </c>
      <c r="W22" s="56" t="s">
        <v>77</v>
      </c>
      <c r="X22" s="56" t="s">
        <v>77</v>
      </c>
      <c r="Y22" s="56" t="s">
        <v>77</v>
      </c>
      <c r="Z22" s="56" t="s">
        <v>77</v>
      </c>
      <c r="AA22" s="56" t="s">
        <v>76</v>
      </c>
      <c r="AB22" s="56" t="s">
        <v>76</v>
      </c>
      <c r="AC22" s="56" t="s">
        <v>77</v>
      </c>
      <c r="AD22" s="56" t="s">
        <v>76</v>
      </c>
      <c r="AE22" s="56" t="s">
        <v>76</v>
      </c>
      <c r="AF22" s="56" t="s">
        <v>77</v>
      </c>
      <c r="AG22" s="56" t="s">
        <v>77</v>
      </c>
      <c r="AH22" s="56" t="s">
        <v>76</v>
      </c>
      <c r="AI22" s="56" t="s">
        <v>76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76</v>
      </c>
      <c r="H23" s="56" t="s">
        <v>61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76</v>
      </c>
      <c r="N23" s="56" t="s">
        <v>76</v>
      </c>
      <c r="O23" s="56" t="s">
        <v>61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76</v>
      </c>
      <c r="U23" s="56" t="s">
        <v>76</v>
      </c>
      <c r="V23" s="56" t="s">
        <v>61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76</v>
      </c>
      <c r="AB23" s="56" t="s">
        <v>76</v>
      </c>
      <c r="AC23" s="56" t="s">
        <v>61</v>
      </c>
      <c r="AD23" s="56" t="s">
        <v>76</v>
      </c>
      <c r="AE23" s="56" t="s">
        <v>76</v>
      </c>
      <c r="AF23" s="56" t="s">
        <v>61</v>
      </c>
      <c r="AG23" s="56" t="s">
        <v>61</v>
      </c>
      <c r="AH23" s="56" t="s">
        <v>76</v>
      </c>
      <c r="AI23" s="56" t="s">
        <v>76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76</v>
      </c>
      <c r="G26" s="56" t="s">
        <v>76</v>
      </c>
      <c r="H26" s="56"/>
      <c r="I26" s="57"/>
      <c r="J26" s="56"/>
      <c r="K26" s="56"/>
      <c r="L26" s="56"/>
      <c r="M26" s="57" t="s">
        <v>79</v>
      </c>
      <c r="N26" s="56" t="s">
        <v>79</v>
      </c>
      <c r="O26" s="56" t="s">
        <v>51</v>
      </c>
      <c r="P26" s="56" t="s">
        <v>51</v>
      </c>
      <c r="Q26" s="56"/>
      <c r="R26" s="56"/>
      <c r="S26" s="56"/>
      <c r="T26" s="56" t="s">
        <v>76</v>
      </c>
      <c r="U26" s="56" t="s">
        <v>76</v>
      </c>
      <c r="V26" s="56"/>
      <c r="W26" s="56"/>
      <c r="X26" s="56"/>
      <c r="Y26" s="56"/>
      <c r="Z26" s="56"/>
      <c r="AA26" s="56" t="s">
        <v>79</v>
      </c>
      <c r="AB26" s="56" t="s">
        <v>79</v>
      </c>
      <c r="AC26" s="56" t="s">
        <v>51</v>
      </c>
      <c r="AD26" s="56" t="s">
        <v>51</v>
      </c>
      <c r="AE26" s="56"/>
      <c r="AF26" s="56"/>
      <c r="AG26" s="56"/>
      <c r="AH26" s="56" t="s">
        <v>76</v>
      </c>
      <c r="AI26" s="56" t="s">
        <v>76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79</v>
      </c>
      <c r="G27" s="58" t="s">
        <v>79</v>
      </c>
      <c r="H27" s="58" t="s">
        <v>51</v>
      </c>
      <c r="I27" s="59" t="s">
        <v>51</v>
      </c>
      <c r="J27" s="58"/>
      <c r="K27" s="58"/>
      <c r="L27" s="58"/>
      <c r="M27" s="59" t="s">
        <v>76</v>
      </c>
      <c r="N27" s="58" t="s">
        <v>76</v>
      </c>
      <c r="O27" s="58"/>
      <c r="P27" s="58"/>
      <c r="Q27" s="58"/>
      <c r="R27" s="58"/>
      <c r="S27" s="58"/>
      <c r="T27" s="58" t="s">
        <v>79</v>
      </c>
      <c r="U27" s="58" t="s">
        <v>79</v>
      </c>
      <c r="V27" s="58" t="s">
        <v>51</v>
      </c>
      <c r="W27" s="58" t="s">
        <v>51</v>
      </c>
      <c r="X27" s="58"/>
      <c r="Y27" s="58"/>
      <c r="Z27" s="58"/>
      <c r="AA27" s="58" t="s">
        <v>76</v>
      </c>
      <c r="AB27" s="58" t="s">
        <v>76</v>
      </c>
      <c r="AC27" s="58"/>
      <c r="AD27" s="58"/>
      <c r="AE27" s="58"/>
      <c r="AF27" s="58"/>
      <c r="AG27" s="58"/>
      <c r="AH27" s="58" t="s">
        <v>79</v>
      </c>
      <c r="AI27" s="58" t="s">
        <v>79</v>
      </c>
      <c r="AJ27" s="96" t="s">
        <v>51</v>
      </c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899" priority="122">
      <formula>OR(F$10=1,F$10=7)</formula>
    </cfRule>
  </conditionalFormatting>
  <conditionalFormatting sqref="F12:AJ27">
    <cfRule type="cellIs" dxfId="898" priority="99" operator="equal">
      <formula>"P"</formula>
    </cfRule>
    <cfRule type="cellIs" dxfId="897" priority="100" operator="equal">
      <formula>"G"</formula>
    </cfRule>
    <cfRule type="cellIs" dxfId="896" priority="101" operator="equal">
      <formula>"Q"</formula>
    </cfRule>
    <cfRule type="cellIs" dxfId="895" priority="102" operator="equal">
      <formula>"N"</formula>
    </cfRule>
    <cfRule type="cellIs" dxfId="894" priority="103" operator="equal">
      <formula>"PN"</formula>
    </cfRule>
    <cfRule type="cellIs" dxfId="893" priority="104" operator="equal">
      <formula>"PJ"</formula>
    </cfRule>
    <cfRule type="cellIs" dxfId="892" priority="105" operator="equal">
      <formula>"J"</formula>
    </cfRule>
    <cfRule type="cellIs" dxfId="891" priority="106" operator="equal">
      <formula>"F"</formula>
    </cfRule>
    <cfRule type="cellIs" dxfId="890" priority="107" operator="equal">
      <formula>"GP"</formula>
    </cfRule>
    <cfRule type="cellIs" dxfId="889" priority="108" operator="equal">
      <formula>"PM"</formula>
    </cfRule>
    <cfRule type="cellIs" dxfId="888" priority="109" operator="equal">
      <formula>"GA"</formula>
    </cfRule>
    <cfRule type="cellIs" dxfId="887" priority="110" operator="equal">
      <formula>"AM"</formula>
    </cfRule>
    <cfRule type="cellIs" dxfId="886" priority="112" operator="equal">
      <formula>"CV"</formula>
    </cfRule>
    <cfRule type="cellIs" dxfId="885" priority="113" operator="equal">
      <formula>"ND"</formula>
    </cfRule>
    <cfRule type="cellIs" dxfId="884" priority="114" operator="equal">
      <formula>"CPA"</formula>
    </cfRule>
    <cfRule type="cellIs" dxfId="883" priority="115" operator="equal">
      <formula>"MA"</formula>
    </cfRule>
    <cfRule type="cellIs" dxfId="882" priority="116" operator="equal">
      <formula>"DR"</formula>
    </cfRule>
    <cfRule type="cellIs" dxfId="881" priority="117" operator="equal">
      <formula>"RC"</formula>
    </cfRule>
    <cfRule type="cellIs" dxfId="880" priority="119" operator="equal">
      <formula>"CP"</formula>
    </cfRule>
    <cfRule type="expression" dxfId="879" priority="120">
      <formula>OR(F$10=1,F$10=7)</formula>
    </cfRule>
    <cfRule type="cellIs" dxfId="878" priority="121" operator="equal">
      <formula>"R"</formula>
    </cfRule>
    <cfRule type="cellIs" dxfId="877" priority="98" operator="equal">
      <formula>"D"</formula>
    </cfRule>
    <cfRule type="cellIs" dxfId="876" priority="97" operator="equal">
      <formula>"A"</formula>
    </cfRule>
  </conditionalFormatting>
  <conditionalFormatting sqref="C11:E27">
    <cfRule type="cellIs" dxfId="875" priority="111" operator="equal">
      <formula>0</formula>
    </cfRule>
  </conditionalFormatting>
  <conditionalFormatting sqref="F11:I11">
    <cfRule type="cellIs" dxfId="874" priority="73" operator="equal">
      <formula>"A"</formula>
    </cfRule>
    <cfRule type="cellIs" dxfId="873" priority="74" operator="equal">
      <formula>"D"</formula>
    </cfRule>
    <cfRule type="cellIs" dxfId="872" priority="75" operator="equal">
      <formula>"P"</formula>
    </cfRule>
    <cfRule type="cellIs" dxfId="871" priority="76" operator="equal">
      <formula>"G"</formula>
    </cfRule>
    <cfRule type="cellIs" dxfId="870" priority="77" operator="equal">
      <formula>"Q"</formula>
    </cfRule>
    <cfRule type="cellIs" dxfId="869" priority="78" operator="equal">
      <formula>"N"</formula>
    </cfRule>
    <cfRule type="cellIs" dxfId="868" priority="79" operator="equal">
      <formula>"PN"</formula>
    </cfRule>
    <cfRule type="cellIs" dxfId="867" priority="80" operator="equal">
      <formula>"PJ"</formula>
    </cfRule>
    <cfRule type="cellIs" dxfId="866" priority="81" operator="equal">
      <formula>"J"</formula>
    </cfRule>
    <cfRule type="cellIs" dxfId="865" priority="82" operator="equal">
      <formula>"F"</formula>
    </cfRule>
    <cfRule type="cellIs" dxfId="864" priority="83" operator="equal">
      <formula>"GP"</formula>
    </cfRule>
    <cfRule type="cellIs" dxfId="863" priority="84" operator="equal">
      <formula>"PM"</formula>
    </cfRule>
    <cfRule type="cellIs" dxfId="862" priority="85" operator="equal">
      <formula>"GA"</formula>
    </cfRule>
    <cfRule type="cellIs" dxfId="861" priority="86" operator="equal">
      <formula>"AM"</formula>
    </cfRule>
    <cfRule type="cellIs" dxfId="860" priority="87" operator="equal">
      <formula>"CV"</formula>
    </cfRule>
    <cfRule type="cellIs" dxfId="859" priority="88" operator="equal">
      <formula>"ND"</formula>
    </cfRule>
    <cfRule type="cellIs" dxfId="858" priority="89" operator="equal">
      <formula>"CPA"</formula>
    </cfRule>
    <cfRule type="cellIs" dxfId="857" priority="90" operator="equal">
      <formula>"MA"</formula>
    </cfRule>
    <cfRule type="cellIs" dxfId="856" priority="91" operator="equal">
      <formula>"DR"</formula>
    </cfRule>
    <cfRule type="cellIs" dxfId="855" priority="92" operator="equal">
      <formula>"RC"</formula>
    </cfRule>
    <cfRule type="cellIs" dxfId="854" priority="93" operator="equal">
      <formula>"CP"</formula>
    </cfRule>
    <cfRule type="expression" dxfId="853" priority="94">
      <formula>OR(F$10=1,F$10=7)</formula>
    </cfRule>
    <cfRule type="cellIs" dxfId="852" priority="95" operator="equal">
      <formula>"R"</formula>
    </cfRule>
  </conditionalFormatting>
  <conditionalFormatting sqref="J11:Z11">
    <cfRule type="cellIs" dxfId="851" priority="49" operator="equal">
      <formula>"A"</formula>
    </cfRule>
    <cfRule type="cellIs" dxfId="850" priority="50" operator="equal">
      <formula>"D"</formula>
    </cfRule>
    <cfRule type="cellIs" dxfId="849" priority="51" operator="equal">
      <formula>"P"</formula>
    </cfRule>
    <cfRule type="cellIs" dxfId="848" priority="52" operator="equal">
      <formula>"G"</formula>
    </cfRule>
    <cfRule type="cellIs" dxfId="847" priority="53" operator="equal">
      <formula>"Q"</formula>
    </cfRule>
    <cfRule type="cellIs" dxfId="846" priority="54" operator="equal">
      <formula>"N"</formula>
    </cfRule>
    <cfRule type="cellIs" dxfId="845" priority="55" operator="equal">
      <formula>"PN"</formula>
    </cfRule>
    <cfRule type="cellIs" dxfId="844" priority="56" operator="equal">
      <formula>"PJ"</formula>
    </cfRule>
    <cfRule type="cellIs" dxfId="843" priority="57" operator="equal">
      <formula>"J"</formula>
    </cfRule>
    <cfRule type="cellIs" dxfId="842" priority="58" operator="equal">
      <formula>"F"</formula>
    </cfRule>
    <cfRule type="cellIs" dxfId="841" priority="59" operator="equal">
      <formula>"GP"</formula>
    </cfRule>
    <cfRule type="cellIs" dxfId="840" priority="60" operator="equal">
      <formula>"PM"</formula>
    </cfRule>
    <cfRule type="cellIs" dxfId="839" priority="61" operator="equal">
      <formula>"GA"</formula>
    </cfRule>
    <cfRule type="cellIs" dxfId="838" priority="62" operator="equal">
      <formula>"AM"</formula>
    </cfRule>
    <cfRule type="cellIs" dxfId="837" priority="63" operator="equal">
      <formula>"CV"</formula>
    </cfRule>
    <cfRule type="cellIs" dxfId="836" priority="64" operator="equal">
      <formula>"ND"</formula>
    </cfRule>
    <cfRule type="cellIs" dxfId="835" priority="65" operator="equal">
      <formula>"CPA"</formula>
    </cfRule>
    <cfRule type="cellIs" dxfId="834" priority="66" operator="equal">
      <formula>"MA"</formula>
    </cfRule>
    <cfRule type="cellIs" dxfId="833" priority="67" operator="equal">
      <formula>"DR"</formula>
    </cfRule>
    <cfRule type="cellIs" dxfId="832" priority="68" operator="equal">
      <formula>"RC"</formula>
    </cfRule>
    <cfRule type="cellIs" dxfId="831" priority="69" operator="equal">
      <formula>"CP"</formula>
    </cfRule>
    <cfRule type="expression" dxfId="830" priority="70">
      <formula>OR(J$10=1,J$10=7)</formula>
    </cfRule>
    <cfRule type="cellIs" dxfId="829" priority="71" operator="equal">
      <formula>"R"</formula>
    </cfRule>
  </conditionalFormatting>
  <conditionalFormatting sqref="AA11:AE11">
    <cfRule type="cellIs" dxfId="828" priority="25" operator="equal">
      <formula>"A"</formula>
    </cfRule>
    <cfRule type="cellIs" dxfId="827" priority="26" operator="equal">
      <formula>"D"</formula>
    </cfRule>
    <cfRule type="cellIs" dxfId="826" priority="27" operator="equal">
      <formula>"P"</formula>
    </cfRule>
    <cfRule type="cellIs" dxfId="825" priority="28" operator="equal">
      <formula>"G"</formula>
    </cfRule>
    <cfRule type="cellIs" dxfId="824" priority="29" operator="equal">
      <formula>"Q"</formula>
    </cfRule>
    <cfRule type="cellIs" dxfId="823" priority="30" operator="equal">
      <formula>"N"</formula>
    </cfRule>
    <cfRule type="cellIs" dxfId="822" priority="31" operator="equal">
      <formula>"PN"</formula>
    </cfRule>
    <cfRule type="cellIs" dxfId="821" priority="32" operator="equal">
      <formula>"PJ"</formula>
    </cfRule>
    <cfRule type="cellIs" dxfId="820" priority="33" operator="equal">
      <formula>"J"</formula>
    </cfRule>
    <cfRule type="cellIs" dxfId="819" priority="34" operator="equal">
      <formula>"F"</formula>
    </cfRule>
    <cfRule type="cellIs" dxfId="818" priority="35" operator="equal">
      <formula>"GP"</formula>
    </cfRule>
    <cfRule type="cellIs" dxfId="817" priority="36" operator="equal">
      <formula>"PM"</formula>
    </cfRule>
    <cfRule type="cellIs" dxfId="816" priority="37" operator="equal">
      <formula>"GA"</formula>
    </cfRule>
    <cfRule type="cellIs" dxfId="815" priority="38" operator="equal">
      <formula>"AM"</formula>
    </cfRule>
    <cfRule type="cellIs" dxfId="814" priority="39" operator="equal">
      <formula>"CV"</formula>
    </cfRule>
    <cfRule type="cellIs" dxfId="813" priority="40" operator="equal">
      <formula>"ND"</formula>
    </cfRule>
    <cfRule type="cellIs" dxfId="812" priority="41" operator="equal">
      <formula>"CPA"</formula>
    </cfRule>
    <cfRule type="cellIs" dxfId="811" priority="42" operator="equal">
      <formula>"MA"</formula>
    </cfRule>
    <cfRule type="cellIs" dxfId="810" priority="43" operator="equal">
      <formula>"DR"</formula>
    </cfRule>
    <cfRule type="cellIs" dxfId="809" priority="44" operator="equal">
      <formula>"RC"</formula>
    </cfRule>
    <cfRule type="cellIs" dxfId="808" priority="45" operator="equal">
      <formula>"CP"</formula>
    </cfRule>
    <cfRule type="expression" dxfId="807" priority="46">
      <formula>OR(AA$10=1,AA$10=7)</formula>
    </cfRule>
    <cfRule type="cellIs" dxfId="806" priority="47" operator="equal">
      <formula>"R"</formula>
    </cfRule>
  </conditionalFormatting>
  <conditionalFormatting sqref="AF11:AJ11">
    <cfRule type="cellIs" dxfId="805" priority="1" operator="equal">
      <formula>"A"</formula>
    </cfRule>
    <cfRule type="cellIs" dxfId="804" priority="2" operator="equal">
      <formula>"D"</formula>
    </cfRule>
    <cfRule type="cellIs" dxfId="803" priority="3" operator="equal">
      <formula>"P"</formula>
    </cfRule>
    <cfRule type="cellIs" dxfId="802" priority="4" operator="equal">
      <formula>"G"</formula>
    </cfRule>
    <cfRule type="cellIs" dxfId="801" priority="5" operator="equal">
      <formula>"Q"</formula>
    </cfRule>
    <cfRule type="cellIs" dxfId="800" priority="6" operator="equal">
      <formula>"N"</formula>
    </cfRule>
    <cfRule type="cellIs" dxfId="799" priority="7" operator="equal">
      <formula>"PN"</formula>
    </cfRule>
    <cfRule type="cellIs" dxfId="798" priority="8" operator="equal">
      <formula>"PJ"</formula>
    </cfRule>
    <cfRule type="cellIs" dxfId="797" priority="9" operator="equal">
      <formula>"J"</formula>
    </cfRule>
    <cfRule type="cellIs" dxfId="796" priority="10" operator="equal">
      <formula>"F"</formula>
    </cfRule>
    <cfRule type="cellIs" dxfId="795" priority="11" operator="equal">
      <formula>"GP"</formula>
    </cfRule>
    <cfRule type="cellIs" dxfId="794" priority="12" operator="equal">
      <formula>"PM"</formula>
    </cfRule>
    <cfRule type="cellIs" dxfId="793" priority="13" operator="equal">
      <formula>"GA"</formula>
    </cfRule>
    <cfRule type="cellIs" dxfId="792" priority="14" operator="equal">
      <formula>"AM"</formula>
    </cfRule>
    <cfRule type="cellIs" dxfId="791" priority="15" operator="equal">
      <formula>"CV"</formula>
    </cfRule>
    <cfRule type="cellIs" dxfId="790" priority="16" operator="equal">
      <formula>"ND"</formula>
    </cfRule>
    <cfRule type="cellIs" dxfId="789" priority="17" operator="equal">
      <formula>"CPA"</formula>
    </cfRule>
    <cfRule type="cellIs" dxfId="788" priority="18" operator="equal">
      <formula>"MA"</formula>
    </cfRule>
    <cfRule type="cellIs" dxfId="787" priority="19" operator="equal">
      <formula>"DR"</formula>
    </cfRule>
    <cfRule type="cellIs" dxfId="786" priority="20" operator="equal">
      <formula>"RC"</formula>
    </cfRule>
    <cfRule type="cellIs" dxfId="785" priority="21" operator="equal">
      <formula>"CP"</formula>
    </cfRule>
    <cfRule type="expression" dxfId="784" priority="22">
      <formula>OR(AF$10=1,AF$10=7)</formula>
    </cfRule>
    <cfRule type="cellIs" dxfId="783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3" id="{12838B86-4B3C-496B-B0EE-2A9625A1BB9B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96" id="{6535A54C-0CE0-4987-8204-30CF5AB36E2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F11:I11</xm:sqref>
        </x14:conditionalFormatting>
        <x14:conditionalFormatting xmlns:xm="http://schemas.microsoft.com/office/excel/2006/main">
          <x14:cfRule type="expression" priority="72" id="{816BC5DA-C8E1-4DB6-8B63-CD7858968806}">
            <xm:f>J$3=VLOOKUP(J$3,Config!$D$23:$E$35,1,0)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J11:Z11</xm:sqref>
        </x14:conditionalFormatting>
        <x14:conditionalFormatting xmlns:xm="http://schemas.microsoft.com/office/excel/2006/main">
          <x14:cfRule type="expression" priority="48" id="{A906886A-5A37-4215-9DCA-734A0CE33CDB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AA11:AE11</xm:sqref>
        </x14:conditionalFormatting>
        <x14:conditionalFormatting xmlns:xm="http://schemas.microsoft.com/office/excel/2006/main">
          <x14:cfRule type="expression" priority="24" id="{EAEEC613-8D2D-42C4-9D6F-D8CD7B1D0F32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4" tint="0.59999389629810485"/>
    <pageSetUpPr fitToPage="1"/>
  </sheetPr>
  <dimension ref="A1:AT39"/>
  <sheetViews>
    <sheetView showGridLines="0" topLeftCell="B4" workbookViewId="0">
      <selection activeCell="S17" sqref="S17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Config!E13</f>
        <v>43466</v>
      </c>
    </row>
    <row r="2" spans="1:46" ht="15.75" hidden="1" thickBot="1" x14ac:dyDescent="0.3">
      <c r="A2" s="11">
        <f>Config!F13</f>
        <v>43496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 x14ac:dyDescent="0.3">
      <c r="F3" s="5">
        <f>A1</f>
        <v>43466</v>
      </c>
      <c r="G3" s="5">
        <f>F3+1</f>
        <v>43467</v>
      </c>
      <c r="H3" s="5">
        <f t="shared" ref="H3:AG3" si="1">G3+1</f>
        <v>43468</v>
      </c>
      <c r="I3" s="5">
        <f t="shared" si="1"/>
        <v>43469</v>
      </c>
      <c r="J3" s="5">
        <f t="shared" si="1"/>
        <v>43470</v>
      </c>
      <c r="K3" s="5">
        <f t="shared" si="1"/>
        <v>43471</v>
      </c>
      <c r="L3" s="5">
        <f t="shared" si="1"/>
        <v>43472</v>
      </c>
      <c r="M3" s="5">
        <f t="shared" si="1"/>
        <v>43473</v>
      </c>
      <c r="N3" s="5">
        <f t="shared" si="1"/>
        <v>43474</v>
      </c>
      <c r="O3" s="5">
        <f t="shared" si="1"/>
        <v>43475</v>
      </c>
      <c r="P3" s="5">
        <f t="shared" si="1"/>
        <v>43476</v>
      </c>
      <c r="Q3" s="5">
        <f t="shared" si="1"/>
        <v>43477</v>
      </c>
      <c r="R3" s="5">
        <f t="shared" si="1"/>
        <v>43478</v>
      </c>
      <c r="S3" s="5">
        <f t="shared" si="1"/>
        <v>43479</v>
      </c>
      <c r="T3" s="5">
        <f t="shared" si="1"/>
        <v>43480</v>
      </c>
      <c r="U3" s="5">
        <f t="shared" si="1"/>
        <v>43481</v>
      </c>
      <c r="V3" s="5">
        <f t="shared" si="1"/>
        <v>43482</v>
      </c>
      <c r="W3" s="5">
        <f t="shared" si="1"/>
        <v>43483</v>
      </c>
      <c r="X3" s="5">
        <f t="shared" si="1"/>
        <v>43484</v>
      </c>
      <c r="Y3" s="5">
        <f t="shared" si="1"/>
        <v>43485</v>
      </c>
      <c r="Z3" s="5">
        <f t="shared" si="1"/>
        <v>43486</v>
      </c>
      <c r="AA3" s="5">
        <f t="shared" si="1"/>
        <v>43487</v>
      </c>
      <c r="AB3" s="5">
        <f t="shared" si="1"/>
        <v>43488</v>
      </c>
      <c r="AC3" s="5">
        <f t="shared" si="1"/>
        <v>43489</v>
      </c>
      <c r="AD3" s="5">
        <f t="shared" si="1"/>
        <v>43490</v>
      </c>
      <c r="AE3" s="5">
        <f t="shared" si="1"/>
        <v>43491</v>
      </c>
      <c r="AF3" s="5">
        <f t="shared" si="1"/>
        <v>43492</v>
      </c>
      <c r="AG3" s="5">
        <f t="shared" si="1"/>
        <v>43493</v>
      </c>
      <c r="AH3" s="5">
        <f>IFERROR(IF(AG3+1&gt;A2,"",AG3+1),"")</f>
        <v>43494</v>
      </c>
      <c r="AI3" s="5">
        <f>IFERROR(IF(AH3+1&gt;A2,"",AH3+1),"")</f>
        <v>43495</v>
      </c>
      <c r="AJ3" s="5">
        <f>IFERROR(IF(AI3+1&gt;A2,"",AI3+1),"")</f>
        <v>43496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janvier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3</v>
      </c>
      <c r="G10" s="9">
        <f t="shared" ref="G10:AJ10" si="4">IFERROR(WEEKDAY(G3),"")</f>
        <v>4</v>
      </c>
      <c r="H10" s="9">
        <f t="shared" si="4"/>
        <v>5</v>
      </c>
      <c r="I10" s="9">
        <f t="shared" si="4"/>
        <v>6</v>
      </c>
      <c r="J10" s="9">
        <f t="shared" si="4"/>
        <v>7</v>
      </c>
      <c r="K10" s="9">
        <f t="shared" si="4"/>
        <v>1</v>
      </c>
      <c r="L10" s="9">
        <f t="shared" si="4"/>
        <v>2</v>
      </c>
      <c r="M10" s="9">
        <f t="shared" si="4"/>
        <v>3</v>
      </c>
      <c r="N10" s="9">
        <f t="shared" si="4"/>
        <v>4</v>
      </c>
      <c r="O10" s="9">
        <f t="shared" si="4"/>
        <v>5</v>
      </c>
      <c r="P10" s="9">
        <f t="shared" si="4"/>
        <v>6</v>
      </c>
      <c r="Q10" s="9">
        <f t="shared" si="4"/>
        <v>7</v>
      </c>
      <c r="R10" s="9">
        <f t="shared" si="4"/>
        <v>1</v>
      </c>
      <c r="S10" s="9">
        <f t="shared" si="4"/>
        <v>2</v>
      </c>
      <c r="T10" s="9">
        <f t="shared" si="4"/>
        <v>3</v>
      </c>
      <c r="U10" s="9">
        <f t="shared" si="4"/>
        <v>4</v>
      </c>
      <c r="V10" s="9">
        <f>IFERROR(WEEKDAY(V3),"")</f>
        <v>5</v>
      </c>
      <c r="W10" s="7">
        <f t="shared" si="4"/>
        <v>6</v>
      </c>
      <c r="X10" s="9">
        <f t="shared" si="4"/>
        <v>7</v>
      </c>
      <c r="Y10" s="9">
        <f t="shared" si="4"/>
        <v>1</v>
      </c>
      <c r="Z10" s="9">
        <f t="shared" si="4"/>
        <v>2</v>
      </c>
      <c r="AA10" s="9">
        <f t="shared" si="4"/>
        <v>3</v>
      </c>
      <c r="AB10" s="9">
        <f t="shared" si="4"/>
        <v>4</v>
      </c>
      <c r="AC10" s="9">
        <f t="shared" si="4"/>
        <v>5</v>
      </c>
      <c r="AD10" s="9">
        <f t="shared" si="4"/>
        <v>6</v>
      </c>
      <c r="AE10" s="9">
        <f t="shared" si="4"/>
        <v>7</v>
      </c>
      <c r="AF10" s="9">
        <f t="shared" si="4"/>
        <v>1</v>
      </c>
      <c r="AG10" s="9">
        <f t="shared" si="4"/>
        <v>2</v>
      </c>
      <c r="AH10" s="9">
        <f t="shared" si="4"/>
        <v>3</v>
      </c>
      <c r="AI10" s="9">
        <f t="shared" si="4"/>
        <v>4</v>
      </c>
      <c r="AJ10" s="93">
        <f t="shared" si="4"/>
        <v>5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4" t="s">
        <v>76</v>
      </c>
      <c r="G11" s="54" t="s">
        <v>50</v>
      </c>
      <c r="H11" s="54" t="s">
        <v>50</v>
      </c>
      <c r="I11" s="55" t="s">
        <v>50</v>
      </c>
      <c r="J11" s="55" t="s">
        <v>76</v>
      </c>
      <c r="K11" s="55" t="s">
        <v>76</v>
      </c>
      <c r="L11" s="55" t="s">
        <v>72</v>
      </c>
      <c r="M11" s="55" t="s">
        <v>72</v>
      </c>
      <c r="N11" s="55" t="s">
        <v>72</v>
      </c>
      <c r="O11" s="55" t="s">
        <v>76</v>
      </c>
      <c r="P11" s="55" t="s">
        <v>76</v>
      </c>
      <c r="Q11" s="55" t="s">
        <v>54</v>
      </c>
      <c r="R11" s="55" t="s">
        <v>54</v>
      </c>
      <c r="S11" s="55" t="s">
        <v>76</v>
      </c>
      <c r="T11" s="55" t="s">
        <v>50</v>
      </c>
      <c r="U11" s="55" t="s">
        <v>51</v>
      </c>
      <c r="V11" s="55" t="s">
        <v>51</v>
      </c>
      <c r="W11" s="55" t="s">
        <v>51</v>
      </c>
      <c r="X11" s="55" t="s">
        <v>76</v>
      </c>
      <c r="Y11" s="55" t="s">
        <v>76</v>
      </c>
      <c r="Z11" s="55" t="s">
        <v>48</v>
      </c>
      <c r="AA11" s="55" t="s">
        <v>48</v>
      </c>
      <c r="AB11" s="55" t="s">
        <v>76</v>
      </c>
      <c r="AC11" s="55" t="s">
        <v>72</v>
      </c>
      <c r="AD11" s="54" t="s">
        <v>72</v>
      </c>
      <c r="AE11" s="54" t="s">
        <v>57</v>
      </c>
      <c r="AF11" s="54" t="s">
        <v>57</v>
      </c>
      <c r="AG11" s="55" t="s">
        <v>76</v>
      </c>
      <c r="AH11" s="55" t="s">
        <v>76</v>
      </c>
      <c r="AI11" s="55" t="s">
        <v>48</v>
      </c>
      <c r="AJ11" s="55" t="s">
        <v>48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42</v>
      </c>
      <c r="G12" s="56" t="s">
        <v>76</v>
      </c>
      <c r="H12" s="56" t="s">
        <v>72</v>
      </c>
      <c r="I12" s="57" t="s">
        <v>72</v>
      </c>
      <c r="J12" s="56" t="s">
        <v>57</v>
      </c>
      <c r="K12" s="56" t="s">
        <v>57</v>
      </c>
      <c r="L12" s="56" t="s">
        <v>76</v>
      </c>
      <c r="M12" s="57" t="s">
        <v>76</v>
      </c>
      <c r="N12" s="56" t="s">
        <v>42</v>
      </c>
      <c r="O12" s="56" t="s">
        <v>42</v>
      </c>
      <c r="P12" s="56" t="s">
        <v>42</v>
      </c>
      <c r="Q12" s="56" t="s">
        <v>76</v>
      </c>
      <c r="R12" s="56" t="s">
        <v>76</v>
      </c>
      <c r="S12" s="56" t="s">
        <v>72</v>
      </c>
      <c r="T12" s="56" t="s">
        <v>72</v>
      </c>
      <c r="U12" s="56" t="s">
        <v>72</v>
      </c>
      <c r="V12" s="56" t="s">
        <v>76</v>
      </c>
      <c r="W12" s="56" t="s">
        <v>76</v>
      </c>
      <c r="X12" s="56" t="s">
        <v>54</v>
      </c>
      <c r="Y12" s="56" t="s">
        <v>54</v>
      </c>
      <c r="Z12" s="56" t="s">
        <v>50</v>
      </c>
      <c r="AA12" s="56" t="s">
        <v>76</v>
      </c>
      <c r="AB12" s="56" t="s">
        <v>50</v>
      </c>
      <c r="AC12" s="56" t="s">
        <v>50</v>
      </c>
      <c r="AD12" s="56" t="s">
        <v>50</v>
      </c>
      <c r="AE12" s="56" t="s">
        <v>76</v>
      </c>
      <c r="AF12" s="56" t="s">
        <v>76</v>
      </c>
      <c r="AG12" s="56" t="s">
        <v>72</v>
      </c>
      <c r="AH12" s="56" t="s">
        <v>72</v>
      </c>
      <c r="AI12" s="56" t="s">
        <v>72</v>
      </c>
      <c r="AJ12" s="95" t="s">
        <v>76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76</v>
      </c>
      <c r="G14" s="56" t="s">
        <v>48</v>
      </c>
      <c r="H14" s="56" t="s">
        <v>48</v>
      </c>
      <c r="I14" s="57" t="s">
        <v>48</v>
      </c>
      <c r="J14" s="56" t="s">
        <v>76</v>
      </c>
      <c r="K14" s="56" t="s">
        <v>76</v>
      </c>
      <c r="L14" s="56" t="s">
        <v>42</v>
      </c>
      <c r="M14" s="57" t="s">
        <v>42</v>
      </c>
      <c r="N14" s="56" t="s">
        <v>76</v>
      </c>
      <c r="O14" s="56" t="s">
        <v>72</v>
      </c>
      <c r="P14" s="56" t="s">
        <v>72</v>
      </c>
      <c r="Q14" s="56" t="s">
        <v>57</v>
      </c>
      <c r="R14" s="56" t="s">
        <v>57</v>
      </c>
      <c r="S14" s="56" t="s">
        <v>76</v>
      </c>
      <c r="T14" s="56" t="s">
        <v>76</v>
      </c>
      <c r="U14" s="56" t="s">
        <v>42</v>
      </c>
      <c r="V14" s="56" t="s">
        <v>42</v>
      </c>
      <c r="W14" s="56" t="s">
        <v>42</v>
      </c>
      <c r="X14" s="56" t="s">
        <v>76</v>
      </c>
      <c r="Y14" s="56" t="s">
        <v>76</v>
      </c>
      <c r="Z14" s="56" t="s">
        <v>72</v>
      </c>
      <c r="AA14" s="56" t="s">
        <v>72</v>
      </c>
      <c r="AB14" s="56" t="s">
        <v>72</v>
      </c>
      <c r="AC14" s="56" t="s">
        <v>76</v>
      </c>
      <c r="AD14" s="56" t="s">
        <v>76</v>
      </c>
      <c r="AE14" s="56" t="s">
        <v>54</v>
      </c>
      <c r="AF14" s="56" t="s">
        <v>54</v>
      </c>
      <c r="AG14" s="56" t="s">
        <v>50</v>
      </c>
      <c r="AH14" s="56" t="s">
        <v>76</v>
      </c>
      <c r="AI14" s="56" t="s">
        <v>50</v>
      </c>
      <c r="AJ14" s="95" t="s">
        <v>50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48</v>
      </c>
      <c r="G15" s="56" t="s">
        <v>76</v>
      </c>
      <c r="H15" s="56" t="s">
        <v>72</v>
      </c>
      <c r="I15" s="57" t="s">
        <v>72</v>
      </c>
      <c r="J15" s="56" t="s">
        <v>57</v>
      </c>
      <c r="K15" s="56" t="s">
        <v>57</v>
      </c>
      <c r="L15" s="56" t="s">
        <v>76</v>
      </c>
      <c r="M15" s="57" t="s">
        <v>76</v>
      </c>
      <c r="N15" s="56" t="s">
        <v>48</v>
      </c>
      <c r="O15" s="56" t="s">
        <v>48</v>
      </c>
      <c r="P15" s="56" t="s">
        <v>48</v>
      </c>
      <c r="Q15" s="56" t="s">
        <v>76</v>
      </c>
      <c r="R15" s="56" t="s">
        <v>76</v>
      </c>
      <c r="S15" s="56" t="s">
        <v>42</v>
      </c>
      <c r="T15" s="56" t="s">
        <v>42</v>
      </c>
      <c r="U15" s="56" t="s">
        <v>76</v>
      </c>
      <c r="V15" s="56" t="s">
        <v>72</v>
      </c>
      <c r="W15" s="56" t="s">
        <v>72</v>
      </c>
      <c r="X15" s="56" t="s">
        <v>57</v>
      </c>
      <c r="Y15" s="56" t="s">
        <v>57</v>
      </c>
      <c r="Z15" s="56" t="s">
        <v>76</v>
      </c>
      <c r="AA15" s="56" t="s">
        <v>76</v>
      </c>
      <c r="AB15" s="56" t="s">
        <v>42</v>
      </c>
      <c r="AC15" s="56" t="s">
        <v>42</v>
      </c>
      <c r="AD15" s="56" t="s">
        <v>42</v>
      </c>
      <c r="AE15" s="56" t="s">
        <v>76</v>
      </c>
      <c r="AF15" s="56" t="s">
        <v>76</v>
      </c>
      <c r="AG15" s="56" t="s">
        <v>72</v>
      </c>
      <c r="AH15" s="56" t="s">
        <v>72</v>
      </c>
      <c r="AI15" s="56" t="s">
        <v>72</v>
      </c>
      <c r="AJ15" s="95" t="s">
        <v>76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76</v>
      </c>
      <c r="G16" s="56" t="s">
        <v>42</v>
      </c>
      <c r="H16" s="56" t="s">
        <v>42</v>
      </c>
      <c r="I16" s="57" t="s">
        <v>42</v>
      </c>
      <c r="J16" s="56" t="s">
        <v>76</v>
      </c>
      <c r="K16" s="56" t="s">
        <v>76</v>
      </c>
      <c r="L16" s="56" t="s">
        <v>72</v>
      </c>
      <c r="M16" s="57" t="s">
        <v>72</v>
      </c>
      <c r="N16" s="56" t="s">
        <v>72</v>
      </c>
      <c r="O16" s="56" t="s">
        <v>76</v>
      </c>
      <c r="P16" s="56" t="s">
        <v>76</v>
      </c>
      <c r="Q16" s="56" t="s">
        <v>54</v>
      </c>
      <c r="R16" s="56" t="s">
        <v>54</v>
      </c>
      <c r="S16" s="56" t="s">
        <v>50</v>
      </c>
      <c r="T16" s="56" t="s">
        <v>76</v>
      </c>
      <c r="U16" s="56" t="s">
        <v>50</v>
      </c>
      <c r="V16" s="56" t="s">
        <v>50</v>
      </c>
      <c r="W16" s="56" t="s">
        <v>50</v>
      </c>
      <c r="X16" s="56" t="s">
        <v>76</v>
      </c>
      <c r="Y16" s="56" t="s">
        <v>76</v>
      </c>
      <c r="Z16" s="56" t="s">
        <v>72</v>
      </c>
      <c r="AA16" s="56" t="s">
        <v>72</v>
      </c>
      <c r="AB16" s="56" t="s">
        <v>72</v>
      </c>
      <c r="AC16" s="56" t="s">
        <v>76</v>
      </c>
      <c r="AD16" s="56" t="s">
        <v>76</v>
      </c>
      <c r="AE16" s="56" t="s">
        <v>54</v>
      </c>
      <c r="AF16" s="56" t="s">
        <v>54</v>
      </c>
      <c r="AG16" s="56" t="s">
        <v>76</v>
      </c>
      <c r="AH16" s="56" t="s">
        <v>50</v>
      </c>
      <c r="AI16" s="56" t="s">
        <v>51</v>
      </c>
      <c r="AJ16" s="95" t="s">
        <v>51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72</v>
      </c>
      <c r="G17" s="56" t="s">
        <v>72</v>
      </c>
      <c r="H17" s="56" t="s">
        <v>76</v>
      </c>
      <c r="I17" s="57" t="s">
        <v>76</v>
      </c>
      <c r="J17" s="56" t="s">
        <v>54</v>
      </c>
      <c r="K17" s="56" t="s">
        <v>54</v>
      </c>
      <c r="L17" s="56" t="s">
        <v>76</v>
      </c>
      <c r="M17" s="57" t="s">
        <v>50</v>
      </c>
      <c r="N17" s="56" t="s">
        <v>51</v>
      </c>
      <c r="O17" s="56" t="s">
        <v>51</v>
      </c>
      <c r="P17" s="56" t="s">
        <v>51</v>
      </c>
      <c r="Q17" s="56" t="s">
        <v>76</v>
      </c>
      <c r="R17" s="56" t="s">
        <v>76</v>
      </c>
      <c r="S17" s="56" t="s">
        <v>48</v>
      </c>
      <c r="T17" s="56" t="s">
        <v>48</v>
      </c>
      <c r="U17" s="56" t="s">
        <v>76</v>
      </c>
      <c r="V17" s="56" t="s">
        <v>72</v>
      </c>
      <c r="W17" s="56" t="s">
        <v>72</v>
      </c>
      <c r="X17" s="56" t="s">
        <v>57</v>
      </c>
      <c r="Y17" s="56" t="s">
        <v>57</v>
      </c>
      <c r="Z17" s="56" t="s">
        <v>76</v>
      </c>
      <c r="AA17" s="56" t="s">
        <v>76</v>
      </c>
      <c r="AB17" s="56" t="s">
        <v>48</v>
      </c>
      <c r="AC17" s="56" t="s">
        <v>48</v>
      </c>
      <c r="AD17" s="56" t="s">
        <v>48</v>
      </c>
      <c r="AE17" s="56" t="s">
        <v>76</v>
      </c>
      <c r="AF17" s="56" t="s">
        <v>76</v>
      </c>
      <c r="AG17" s="56" t="s">
        <v>42</v>
      </c>
      <c r="AH17" s="56" t="s">
        <v>42</v>
      </c>
      <c r="AI17" s="56" t="s">
        <v>76</v>
      </c>
      <c r="AJ17" s="95" t="s">
        <v>72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50</v>
      </c>
      <c r="G18" s="56" t="s">
        <v>51</v>
      </c>
      <c r="H18" s="56" t="s">
        <v>51</v>
      </c>
      <c r="I18" s="57" t="s">
        <v>51</v>
      </c>
      <c r="J18" s="56" t="s">
        <v>76</v>
      </c>
      <c r="K18" s="56" t="s">
        <v>76</v>
      </c>
      <c r="L18" s="56" t="s">
        <v>48</v>
      </c>
      <c r="M18" s="57" t="s">
        <v>48</v>
      </c>
      <c r="N18" s="56" t="s">
        <v>76</v>
      </c>
      <c r="O18" s="56" t="s">
        <v>72</v>
      </c>
      <c r="P18" s="56" t="s">
        <v>72</v>
      </c>
      <c r="Q18" s="56" t="s">
        <v>57</v>
      </c>
      <c r="R18" s="56" t="s">
        <v>57</v>
      </c>
      <c r="S18" s="56" t="s">
        <v>76</v>
      </c>
      <c r="T18" s="56" t="s">
        <v>76</v>
      </c>
      <c r="U18" s="56" t="s">
        <v>48</v>
      </c>
      <c r="V18" s="56" t="s">
        <v>48</v>
      </c>
      <c r="W18" s="56" t="s">
        <v>48</v>
      </c>
      <c r="X18" s="56" t="s">
        <v>76</v>
      </c>
      <c r="Y18" s="56" t="s">
        <v>76</v>
      </c>
      <c r="Z18" s="56" t="s">
        <v>42</v>
      </c>
      <c r="AA18" s="56" t="s">
        <v>42</v>
      </c>
      <c r="AB18" s="56" t="s">
        <v>76</v>
      </c>
      <c r="AC18" s="56" t="s">
        <v>72</v>
      </c>
      <c r="AD18" s="56" t="s">
        <v>72</v>
      </c>
      <c r="AE18" s="56" t="s">
        <v>57</v>
      </c>
      <c r="AF18" s="56" t="s">
        <v>57</v>
      </c>
      <c r="AG18" s="56" t="s">
        <v>76</v>
      </c>
      <c r="AH18" s="56" t="s">
        <v>76</v>
      </c>
      <c r="AI18" s="56" t="s">
        <v>42</v>
      </c>
      <c r="AJ18" s="95" t="s">
        <v>42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72</v>
      </c>
      <c r="G19" s="56" t="s">
        <v>72</v>
      </c>
      <c r="H19" s="56" t="s">
        <v>76</v>
      </c>
      <c r="I19" s="57" t="s">
        <v>76</v>
      </c>
      <c r="J19" s="56" t="s">
        <v>54</v>
      </c>
      <c r="K19" s="56" t="s">
        <v>54</v>
      </c>
      <c r="L19" s="56" t="s">
        <v>50</v>
      </c>
      <c r="M19" s="57" t="s">
        <v>76</v>
      </c>
      <c r="N19" s="56" t="s">
        <v>50</v>
      </c>
      <c r="O19" s="56" t="s">
        <v>50</v>
      </c>
      <c r="P19" s="56" t="s">
        <v>50</v>
      </c>
      <c r="Q19" s="56" t="s">
        <v>76</v>
      </c>
      <c r="R19" s="56" t="s">
        <v>76</v>
      </c>
      <c r="S19" s="56" t="s">
        <v>72</v>
      </c>
      <c r="T19" s="56" t="s">
        <v>72</v>
      </c>
      <c r="U19" s="56" t="s">
        <v>72</v>
      </c>
      <c r="V19" s="56" t="s">
        <v>76</v>
      </c>
      <c r="W19" s="56" t="s">
        <v>76</v>
      </c>
      <c r="X19" s="56" t="s">
        <v>54</v>
      </c>
      <c r="Y19" s="56" t="s">
        <v>54</v>
      </c>
      <c r="Z19" s="56" t="s">
        <v>76</v>
      </c>
      <c r="AA19" s="56" t="s">
        <v>50</v>
      </c>
      <c r="AB19" s="56" t="s">
        <v>51</v>
      </c>
      <c r="AC19" s="56" t="s">
        <v>51</v>
      </c>
      <c r="AD19" s="56" t="s">
        <v>51</v>
      </c>
      <c r="AE19" s="56" t="s">
        <v>76</v>
      </c>
      <c r="AF19" s="56" t="s">
        <v>76</v>
      </c>
      <c r="AG19" s="56" t="s">
        <v>48</v>
      </c>
      <c r="AH19" s="56" t="s">
        <v>48</v>
      </c>
      <c r="AI19" s="56" t="s">
        <v>76</v>
      </c>
      <c r="AJ19" s="95" t="s">
        <v>72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60</v>
      </c>
      <c r="I21" s="57" t="s">
        <v>60</v>
      </c>
      <c r="J21" s="56" t="s">
        <v>76</v>
      </c>
      <c r="K21" s="56" t="s">
        <v>76</v>
      </c>
      <c r="L21" s="56" t="s">
        <v>60</v>
      </c>
      <c r="M21" s="57" t="s">
        <v>60</v>
      </c>
      <c r="N21" s="56" t="s">
        <v>60</v>
      </c>
      <c r="O21" s="56" t="s">
        <v>60</v>
      </c>
      <c r="P21" s="56" t="s">
        <v>60</v>
      </c>
      <c r="Q21" s="56" t="s">
        <v>76</v>
      </c>
      <c r="R21" s="56" t="s">
        <v>76</v>
      </c>
      <c r="S21" s="56" t="s">
        <v>60</v>
      </c>
      <c r="T21" s="56" t="s">
        <v>60</v>
      </c>
      <c r="U21" s="56" t="s">
        <v>60</v>
      </c>
      <c r="V21" s="56" t="s">
        <v>60</v>
      </c>
      <c r="W21" s="56" t="s">
        <v>60</v>
      </c>
      <c r="X21" s="56" t="s">
        <v>76</v>
      </c>
      <c r="Y21" s="56" t="s">
        <v>76</v>
      </c>
      <c r="Z21" s="56" t="s">
        <v>60</v>
      </c>
      <c r="AA21" s="56" t="s">
        <v>60</v>
      </c>
      <c r="AB21" s="56" t="s">
        <v>60</v>
      </c>
      <c r="AC21" s="56" t="s">
        <v>60</v>
      </c>
      <c r="AD21" s="56" t="s">
        <v>60</v>
      </c>
      <c r="AE21" s="56" t="s">
        <v>76</v>
      </c>
      <c r="AF21" s="56" t="s">
        <v>76</v>
      </c>
      <c r="AG21" s="56" t="s">
        <v>60</v>
      </c>
      <c r="AH21" s="56" t="s">
        <v>60</v>
      </c>
      <c r="AI21" s="56" t="s">
        <v>60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77</v>
      </c>
      <c r="I22" s="57" t="s">
        <v>77</v>
      </c>
      <c r="J22" s="56" t="s">
        <v>76</v>
      </c>
      <c r="K22" s="56" t="s">
        <v>76</v>
      </c>
      <c r="L22" s="56" t="s">
        <v>77</v>
      </c>
      <c r="M22" s="57" t="s">
        <v>77</v>
      </c>
      <c r="N22" s="56" t="s">
        <v>77</v>
      </c>
      <c r="O22" s="56" t="s">
        <v>77</v>
      </c>
      <c r="P22" s="56" t="s">
        <v>77</v>
      </c>
      <c r="Q22" s="56" t="s">
        <v>76</v>
      </c>
      <c r="R22" s="56" t="s">
        <v>76</v>
      </c>
      <c r="S22" s="56" t="s">
        <v>77</v>
      </c>
      <c r="T22" s="56" t="s">
        <v>77</v>
      </c>
      <c r="U22" s="56" t="s">
        <v>77</v>
      </c>
      <c r="V22" s="56" t="s">
        <v>77</v>
      </c>
      <c r="W22" s="56" t="s">
        <v>77</v>
      </c>
      <c r="X22" s="56" t="s">
        <v>76</v>
      </c>
      <c r="Y22" s="56" t="s">
        <v>76</v>
      </c>
      <c r="Z22" s="56" t="s">
        <v>77</v>
      </c>
      <c r="AA22" s="56" t="s">
        <v>77</v>
      </c>
      <c r="AB22" s="56" t="s">
        <v>77</v>
      </c>
      <c r="AC22" s="56" t="s">
        <v>77</v>
      </c>
      <c r="AD22" s="56" t="s">
        <v>77</v>
      </c>
      <c r="AE22" s="56" t="s">
        <v>76</v>
      </c>
      <c r="AF22" s="56" t="s">
        <v>76</v>
      </c>
      <c r="AG22" s="56" t="s">
        <v>77</v>
      </c>
      <c r="AH22" s="56" t="s">
        <v>77</v>
      </c>
      <c r="AI22" s="56" t="s">
        <v>77</v>
      </c>
      <c r="AJ22" s="95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61</v>
      </c>
      <c r="I23" s="57" t="s">
        <v>61</v>
      </c>
      <c r="J23" s="56" t="s">
        <v>76</v>
      </c>
      <c r="K23" s="56" t="s">
        <v>76</v>
      </c>
      <c r="L23" s="56" t="s">
        <v>61</v>
      </c>
      <c r="M23" s="57" t="s">
        <v>61</v>
      </c>
      <c r="N23" s="56" t="s">
        <v>61</v>
      </c>
      <c r="O23" s="56" t="s">
        <v>61</v>
      </c>
      <c r="P23" s="56" t="s">
        <v>61</v>
      </c>
      <c r="Q23" s="56" t="s">
        <v>76</v>
      </c>
      <c r="R23" s="56" t="s">
        <v>76</v>
      </c>
      <c r="S23" s="56" t="s">
        <v>61</v>
      </c>
      <c r="T23" s="56" t="s">
        <v>61</v>
      </c>
      <c r="U23" s="56" t="s">
        <v>61</v>
      </c>
      <c r="V23" s="56" t="s">
        <v>61</v>
      </c>
      <c r="W23" s="56" t="s">
        <v>61</v>
      </c>
      <c r="X23" s="56" t="s">
        <v>76</v>
      </c>
      <c r="Y23" s="56" t="s">
        <v>76</v>
      </c>
      <c r="Z23" s="56" t="s">
        <v>61</v>
      </c>
      <c r="AA23" s="56" t="s">
        <v>61</v>
      </c>
      <c r="AB23" s="56" t="s">
        <v>61</v>
      </c>
      <c r="AC23" s="56" t="s">
        <v>61</v>
      </c>
      <c r="AD23" s="56" t="s">
        <v>61</v>
      </c>
      <c r="AE23" s="56" t="s">
        <v>76</v>
      </c>
      <c r="AF23" s="56" t="s">
        <v>76</v>
      </c>
      <c r="AG23" s="56" t="s">
        <v>61</v>
      </c>
      <c r="AH23" s="56" t="s">
        <v>61</v>
      </c>
      <c r="AI23" s="56" t="s">
        <v>61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/>
      <c r="J26" s="56" t="s">
        <v>79</v>
      </c>
      <c r="K26" s="56" t="s">
        <v>79</v>
      </c>
      <c r="L26" s="56" t="s">
        <v>51</v>
      </c>
      <c r="M26" s="57" t="s">
        <v>51</v>
      </c>
      <c r="N26" s="56"/>
      <c r="O26" s="56"/>
      <c r="P26" s="56"/>
      <c r="Q26" s="56" t="s">
        <v>76</v>
      </c>
      <c r="R26" s="56" t="s">
        <v>76</v>
      </c>
      <c r="S26" s="56"/>
      <c r="T26" s="56"/>
      <c r="U26" s="56"/>
      <c r="V26" s="56"/>
      <c r="W26" s="56"/>
      <c r="X26" s="56" t="s">
        <v>79</v>
      </c>
      <c r="Y26" s="56" t="s">
        <v>79</v>
      </c>
      <c r="Z26" s="56" t="s">
        <v>51</v>
      </c>
      <c r="AA26" s="56" t="s">
        <v>51</v>
      </c>
      <c r="AB26" s="56"/>
      <c r="AC26" s="56"/>
      <c r="AD26" s="56"/>
      <c r="AE26" s="56" t="s">
        <v>76</v>
      </c>
      <c r="AF26" s="56" t="s">
        <v>76</v>
      </c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 t="s">
        <v>51</v>
      </c>
      <c r="G27" s="58"/>
      <c r="H27" s="58"/>
      <c r="I27" s="59"/>
      <c r="J27" s="58" t="s">
        <v>76</v>
      </c>
      <c r="K27" s="58" t="s">
        <v>76</v>
      </c>
      <c r="L27" s="58"/>
      <c r="M27" s="59"/>
      <c r="N27" s="58"/>
      <c r="O27" s="58"/>
      <c r="P27" s="58"/>
      <c r="Q27" s="58" t="s">
        <v>79</v>
      </c>
      <c r="R27" s="58" t="s">
        <v>79</v>
      </c>
      <c r="S27" s="58" t="s">
        <v>51</v>
      </c>
      <c r="T27" s="58" t="s">
        <v>51</v>
      </c>
      <c r="U27" s="58"/>
      <c r="V27" s="58"/>
      <c r="W27" s="58"/>
      <c r="X27" s="58" t="s">
        <v>76</v>
      </c>
      <c r="Y27" s="58" t="s">
        <v>76</v>
      </c>
      <c r="Z27" s="58"/>
      <c r="AA27" s="58"/>
      <c r="AB27" s="58"/>
      <c r="AC27" s="58"/>
      <c r="AD27" s="58"/>
      <c r="AE27" s="58" t="s">
        <v>79</v>
      </c>
      <c r="AF27" s="58" t="s">
        <v>79</v>
      </c>
      <c r="AG27" s="58" t="s">
        <v>51</v>
      </c>
      <c r="AH27" s="58" t="s">
        <v>51</v>
      </c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09"/>
      <c r="M34" s="21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777" priority="146">
      <formula>OR(F$10=1,F$10=7)</formula>
    </cfRule>
  </conditionalFormatting>
  <conditionalFormatting sqref="F12:AJ27">
    <cfRule type="cellIs" dxfId="776" priority="123" operator="equal">
      <formula>"P"</formula>
    </cfRule>
    <cfRule type="cellIs" dxfId="775" priority="124" operator="equal">
      <formula>"G"</formula>
    </cfRule>
    <cfRule type="cellIs" dxfId="774" priority="125" operator="equal">
      <formula>"Q"</formula>
    </cfRule>
    <cfRule type="cellIs" dxfId="773" priority="126" operator="equal">
      <formula>"N"</formula>
    </cfRule>
    <cfRule type="cellIs" dxfId="772" priority="127" operator="equal">
      <formula>"PN"</formula>
    </cfRule>
    <cfRule type="cellIs" dxfId="771" priority="128" operator="equal">
      <formula>"PJ"</formula>
    </cfRule>
    <cfRule type="cellIs" dxfId="770" priority="129" operator="equal">
      <formula>"J"</formula>
    </cfRule>
    <cfRule type="cellIs" dxfId="769" priority="130" operator="equal">
      <formula>"F"</formula>
    </cfRule>
    <cfRule type="cellIs" dxfId="768" priority="131" operator="equal">
      <formula>"GP"</formula>
    </cfRule>
    <cfRule type="cellIs" dxfId="767" priority="132" operator="equal">
      <formula>"PM"</formula>
    </cfRule>
    <cfRule type="cellIs" dxfId="766" priority="133" operator="equal">
      <formula>"GA"</formula>
    </cfRule>
    <cfRule type="cellIs" dxfId="765" priority="134" operator="equal">
      <formula>"AM"</formula>
    </cfRule>
    <cfRule type="cellIs" dxfId="764" priority="136" operator="equal">
      <formula>"CV"</formula>
    </cfRule>
    <cfRule type="cellIs" dxfId="763" priority="137" operator="equal">
      <formula>"ND"</formula>
    </cfRule>
    <cfRule type="cellIs" dxfId="762" priority="138" operator="equal">
      <formula>"CPA"</formula>
    </cfRule>
    <cfRule type="cellIs" dxfId="761" priority="139" operator="equal">
      <formula>"MA"</formula>
    </cfRule>
    <cfRule type="cellIs" dxfId="760" priority="140" operator="equal">
      <formula>"DR"</formula>
    </cfRule>
    <cfRule type="cellIs" dxfId="759" priority="141" operator="equal">
      <formula>"RC"</formula>
    </cfRule>
    <cfRule type="cellIs" dxfId="758" priority="143" operator="equal">
      <formula>"CP"</formula>
    </cfRule>
    <cfRule type="expression" dxfId="757" priority="144">
      <formula>OR(F$10=1,F$10=7)</formula>
    </cfRule>
    <cfRule type="cellIs" dxfId="756" priority="145" operator="equal">
      <formula>"R"</formula>
    </cfRule>
    <cfRule type="cellIs" dxfId="755" priority="122" operator="equal">
      <formula>"D"</formula>
    </cfRule>
    <cfRule type="cellIs" dxfId="754" priority="121" operator="equal">
      <formula>"A"</formula>
    </cfRule>
  </conditionalFormatting>
  <conditionalFormatting sqref="C11:E27">
    <cfRule type="cellIs" dxfId="753" priority="135" operator="equal">
      <formula>0</formula>
    </cfRule>
  </conditionalFormatting>
  <conditionalFormatting sqref="F11:Y11">
    <cfRule type="cellIs" dxfId="752" priority="97" operator="equal">
      <formula>"A"</formula>
    </cfRule>
    <cfRule type="cellIs" dxfId="751" priority="98" operator="equal">
      <formula>"D"</formula>
    </cfRule>
    <cfRule type="cellIs" dxfId="750" priority="99" operator="equal">
      <formula>"P"</formula>
    </cfRule>
    <cfRule type="cellIs" dxfId="749" priority="100" operator="equal">
      <formula>"G"</formula>
    </cfRule>
    <cfRule type="cellIs" dxfId="748" priority="101" operator="equal">
      <formula>"Q"</formula>
    </cfRule>
    <cfRule type="cellIs" dxfId="747" priority="102" operator="equal">
      <formula>"N"</formula>
    </cfRule>
    <cfRule type="cellIs" dxfId="746" priority="103" operator="equal">
      <formula>"PN"</formula>
    </cfRule>
    <cfRule type="cellIs" dxfId="745" priority="104" operator="equal">
      <formula>"PJ"</formula>
    </cfRule>
    <cfRule type="cellIs" dxfId="744" priority="105" operator="equal">
      <formula>"J"</formula>
    </cfRule>
    <cfRule type="cellIs" dxfId="743" priority="106" operator="equal">
      <formula>"F"</formula>
    </cfRule>
    <cfRule type="cellIs" dxfId="742" priority="107" operator="equal">
      <formula>"GP"</formula>
    </cfRule>
    <cfRule type="cellIs" dxfId="741" priority="108" operator="equal">
      <formula>"PM"</formula>
    </cfRule>
    <cfRule type="cellIs" dxfId="740" priority="109" operator="equal">
      <formula>"GA"</formula>
    </cfRule>
    <cfRule type="cellIs" dxfId="739" priority="110" operator="equal">
      <formula>"AM"</formula>
    </cfRule>
    <cfRule type="cellIs" dxfId="738" priority="111" operator="equal">
      <formula>"CV"</formula>
    </cfRule>
    <cfRule type="cellIs" dxfId="737" priority="112" operator="equal">
      <formula>"ND"</formula>
    </cfRule>
    <cfRule type="cellIs" dxfId="736" priority="113" operator="equal">
      <formula>"CPA"</formula>
    </cfRule>
    <cfRule type="cellIs" dxfId="735" priority="114" operator="equal">
      <formula>"MA"</formula>
    </cfRule>
    <cfRule type="cellIs" dxfId="734" priority="115" operator="equal">
      <formula>"DR"</formula>
    </cfRule>
    <cfRule type="cellIs" dxfId="733" priority="116" operator="equal">
      <formula>"RC"</formula>
    </cfRule>
    <cfRule type="cellIs" dxfId="732" priority="117" operator="equal">
      <formula>"CP"</formula>
    </cfRule>
    <cfRule type="expression" dxfId="731" priority="118">
      <formula>OR(F$10=1,F$10=7)</formula>
    </cfRule>
    <cfRule type="cellIs" dxfId="730" priority="119" operator="equal">
      <formula>"R"</formula>
    </cfRule>
  </conditionalFormatting>
  <conditionalFormatting sqref="Z11:AD11">
    <cfRule type="cellIs" dxfId="729" priority="73" operator="equal">
      <formula>"A"</formula>
    </cfRule>
    <cfRule type="cellIs" dxfId="728" priority="74" operator="equal">
      <formula>"D"</formula>
    </cfRule>
    <cfRule type="cellIs" dxfId="727" priority="75" operator="equal">
      <formula>"P"</formula>
    </cfRule>
    <cfRule type="cellIs" dxfId="726" priority="76" operator="equal">
      <formula>"G"</formula>
    </cfRule>
    <cfRule type="cellIs" dxfId="725" priority="77" operator="equal">
      <formula>"Q"</formula>
    </cfRule>
    <cfRule type="cellIs" dxfId="724" priority="78" operator="equal">
      <formula>"N"</formula>
    </cfRule>
    <cfRule type="cellIs" dxfId="723" priority="79" operator="equal">
      <formula>"PN"</formula>
    </cfRule>
    <cfRule type="cellIs" dxfId="722" priority="80" operator="equal">
      <formula>"PJ"</formula>
    </cfRule>
    <cfRule type="cellIs" dxfId="721" priority="81" operator="equal">
      <formula>"J"</formula>
    </cfRule>
    <cfRule type="cellIs" dxfId="720" priority="82" operator="equal">
      <formula>"F"</formula>
    </cfRule>
    <cfRule type="cellIs" dxfId="719" priority="83" operator="equal">
      <formula>"GP"</formula>
    </cfRule>
    <cfRule type="cellIs" dxfId="718" priority="84" operator="equal">
      <formula>"PM"</formula>
    </cfRule>
    <cfRule type="cellIs" dxfId="717" priority="85" operator="equal">
      <formula>"GA"</formula>
    </cfRule>
    <cfRule type="cellIs" dxfId="716" priority="86" operator="equal">
      <formula>"AM"</formula>
    </cfRule>
    <cfRule type="cellIs" dxfId="715" priority="87" operator="equal">
      <formula>"CV"</formula>
    </cfRule>
    <cfRule type="cellIs" dxfId="714" priority="88" operator="equal">
      <formula>"ND"</formula>
    </cfRule>
    <cfRule type="cellIs" dxfId="713" priority="89" operator="equal">
      <formula>"CPA"</formula>
    </cfRule>
    <cfRule type="cellIs" dxfId="712" priority="90" operator="equal">
      <formula>"MA"</formula>
    </cfRule>
    <cfRule type="cellIs" dxfId="711" priority="91" operator="equal">
      <formula>"DR"</formula>
    </cfRule>
    <cfRule type="cellIs" dxfId="710" priority="92" operator="equal">
      <formula>"RC"</formula>
    </cfRule>
    <cfRule type="cellIs" dxfId="709" priority="93" operator="equal">
      <formula>"CP"</formula>
    </cfRule>
    <cfRule type="expression" dxfId="708" priority="94">
      <formula>OR(Z$10=1,Z$10=7)</formula>
    </cfRule>
    <cfRule type="cellIs" dxfId="707" priority="95" operator="equal">
      <formula>"R"</formula>
    </cfRule>
  </conditionalFormatting>
  <conditionalFormatting sqref="AE11:AH11">
    <cfRule type="cellIs" dxfId="706" priority="49" operator="equal">
      <formula>"A"</formula>
    </cfRule>
    <cfRule type="cellIs" dxfId="705" priority="50" operator="equal">
      <formula>"D"</formula>
    </cfRule>
    <cfRule type="cellIs" dxfId="704" priority="51" operator="equal">
      <formula>"P"</formula>
    </cfRule>
    <cfRule type="cellIs" dxfId="703" priority="52" operator="equal">
      <formula>"G"</formula>
    </cfRule>
    <cfRule type="cellIs" dxfId="702" priority="53" operator="equal">
      <formula>"Q"</formula>
    </cfRule>
    <cfRule type="cellIs" dxfId="701" priority="54" operator="equal">
      <formula>"N"</formula>
    </cfRule>
    <cfRule type="cellIs" dxfId="700" priority="55" operator="equal">
      <formula>"PN"</formula>
    </cfRule>
    <cfRule type="cellIs" dxfId="699" priority="56" operator="equal">
      <formula>"PJ"</formula>
    </cfRule>
    <cfRule type="cellIs" dxfId="698" priority="57" operator="equal">
      <formula>"J"</formula>
    </cfRule>
    <cfRule type="cellIs" dxfId="697" priority="58" operator="equal">
      <formula>"F"</formula>
    </cfRule>
    <cfRule type="cellIs" dxfId="696" priority="59" operator="equal">
      <formula>"GP"</formula>
    </cfRule>
    <cfRule type="cellIs" dxfId="695" priority="60" operator="equal">
      <formula>"PM"</formula>
    </cfRule>
    <cfRule type="cellIs" dxfId="694" priority="61" operator="equal">
      <formula>"GA"</formula>
    </cfRule>
    <cfRule type="cellIs" dxfId="693" priority="62" operator="equal">
      <formula>"AM"</formula>
    </cfRule>
    <cfRule type="cellIs" dxfId="692" priority="63" operator="equal">
      <formula>"CV"</formula>
    </cfRule>
    <cfRule type="cellIs" dxfId="691" priority="64" operator="equal">
      <formula>"ND"</formula>
    </cfRule>
    <cfRule type="cellIs" dxfId="690" priority="65" operator="equal">
      <formula>"CPA"</formula>
    </cfRule>
    <cfRule type="cellIs" dxfId="689" priority="66" operator="equal">
      <formula>"MA"</formula>
    </cfRule>
    <cfRule type="cellIs" dxfId="688" priority="67" operator="equal">
      <formula>"DR"</formula>
    </cfRule>
    <cfRule type="cellIs" dxfId="687" priority="68" operator="equal">
      <formula>"RC"</formula>
    </cfRule>
    <cfRule type="cellIs" dxfId="686" priority="69" operator="equal">
      <formula>"CP"</formula>
    </cfRule>
    <cfRule type="expression" dxfId="685" priority="70">
      <formula>OR(AE$10=1,AE$10=7)</formula>
    </cfRule>
    <cfRule type="cellIs" dxfId="684" priority="71" operator="equal">
      <formula>"R"</formula>
    </cfRule>
  </conditionalFormatting>
  <conditionalFormatting sqref="AI11">
    <cfRule type="cellIs" dxfId="683" priority="25" operator="equal">
      <formula>"A"</formula>
    </cfRule>
    <cfRule type="cellIs" dxfId="682" priority="26" operator="equal">
      <formula>"D"</formula>
    </cfRule>
    <cfRule type="cellIs" dxfId="681" priority="27" operator="equal">
      <formula>"P"</formula>
    </cfRule>
    <cfRule type="cellIs" dxfId="680" priority="28" operator="equal">
      <formula>"G"</formula>
    </cfRule>
    <cfRule type="cellIs" dxfId="679" priority="29" operator="equal">
      <formula>"Q"</formula>
    </cfRule>
    <cfRule type="cellIs" dxfId="678" priority="30" operator="equal">
      <formula>"N"</formula>
    </cfRule>
    <cfRule type="cellIs" dxfId="677" priority="31" operator="equal">
      <formula>"PN"</formula>
    </cfRule>
    <cfRule type="cellIs" dxfId="676" priority="32" operator="equal">
      <formula>"PJ"</formula>
    </cfRule>
    <cfRule type="cellIs" dxfId="675" priority="33" operator="equal">
      <formula>"J"</formula>
    </cfRule>
    <cfRule type="cellIs" dxfId="674" priority="34" operator="equal">
      <formula>"F"</formula>
    </cfRule>
    <cfRule type="cellIs" dxfId="673" priority="35" operator="equal">
      <formula>"GP"</formula>
    </cfRule>
    <cfRule type="cellIs" dxfId="672" priority="36" operator="equal">
      <formula>"PM"</formula>
    </cfRule>
    <cfRule type="cellIs" dxfId="671" priority="37" operator="equal">
      <formula>"GA"</formula>
    </cfRule>
    <cfRule type="cellIs" dxfId="670" priority="38" operator="equal">
      <formula>"AM"</formula>
    </cfRule>
    <cfRule type="cellIs" dxfId="669" priority="39" operator="equal">
      <formula>"CV"</formula>
    </cfRule>
    <cfRule type="cellIs" dxfId="668" priority="40" operator="equal">
      <formula>"ND"</formula>
    </cfRule>
    <cfRule type="cellIs" dxfId="667" priority="41" operator="equal">
      <formula>"CPA"</formula>
    </cfRule>
    <cfRule type="cellIs" dxfId="666" priority="42" operator="equal">
      <formula>"MA"</formula>
    </cfRule>
    <cfRule type="cellIs" dxfId="665" priority="43" operator="equal">
      <formula>"DR"</formula>
    </cfRule>
    <cfRule type="cellIs" dxfId="664" priority="44" operator="equal">
      <formula>"RC"</formula>
    </cfRule>
    <cfRule type="cellIs" dxfId="663" priority="45" operator="equal">
      <formula>"CP"</formula>
    </cfRule>
    <cfRule type="expression" dxfId="662" priority="46">
      <formula>OR(AI$10=1,AI$10=7)</formula>
    </cfRule>
    <cfRule type="cellIs" dxfId="661" priority="47" operator="equal">
      <formula>"R"</formula>
    </cfRule>
  </conditionalFormatting>
  <conditionalFormatting sqref="AJ11">
    <cfRule type="cellIs" dxfId="660" priority="1" operator="equal">
      <formula>"A"</formula>
    </cfRule>
    <cfRule type="cellIs" dxfId="659" priority="2" operator="equal">
      <formula>"D"</formula>
    </cfRule>
    <cfRule type="cellIs" dxfId="658" priority="3" operator="equal">
      <formula>"P"</formula>
    </cfRule>
    <cfRule type="cellIs" dxfId="657" priority="4" operator="equal">
      <formula>"G"</formula>
    </cfRule>
    <cfRule type="cellIs" dxfId="656" priority="5" operator="equal">
      <formula>"Q"</formula>
    </cfRule>
    <cfRule type="cellIs" dxfId="655" priority="6" operator="equal">
      <formula>"N"</formula>
    </cfRule>
    <cfRule type="cellIs" dxfId="654" priority="7" operator="equal">
      <formula>"PN"</formula>
    </cfRule>
    <cfRule type="cellIs" dxfId="653" priority="8" operator="equal">
      <formula>"PJ"</formula>
    </cfRule>
    <cfRule type="cellIs" dxfId="652" priority="9" operator="equal">
      <formula>"J"</formula>
    </cfRule>
    <cfRule type="cellIs" dxfId="651" priority="10" operator="equal">
      <formula>"F"</formula>
    </cfRule>
    <cfRule type="cellIs" dxfId="650" priority="11" operator="equal">
      <formula>"GP"</formula>
    </cfRule>
    <cfRule type="cellIs" dxfId="649" priority="12" operator="equal">
      <formula>"PM"</formula>
    </cfRule>
    <cfRule type="cellIs" dxfId="648" priority="13" operator="equal">
      <formula>"GA"</formula>
    </cfRule>
    <cfRule type="cellIs" dxfId="647" priority="14" operator="equal">
      <formula>"AM"</formula>
    </cfRule>
    <cfRule type="cellIs" dxfId="646" priority="15" operator="equal">
      <formula>"CV"</formula>
    </cfRule>
    <cfRule type="cellIs" dxfId="645" priority="16" operator="equal">
      <formula>"ND"</formula>
    </cfRule>
    <cfRule type="cellIs" dxfId="644" priority="17" operator="equal">
      <formula>"CPA"</formula>
    </cfRule>
    <cfRule type="cellIs" dxfId="643" priority="18" operator="equal">
      <formula>"MA"</formula>
    </cfRule>
    <cfRule type="cellIs" dxfId="642" priority="19" operator="equal">
      <formula>"DR"</formula>
    </cfRule>
    <cfRule type="cellIs" dxfId="641" priority="20" operator="equal">
      <formula>"RC"</formula>
    </cfRule>
    <cfRule type="cellIs" dxfId="640" priority="21" operator="equal">
      <formula>"CP"</formula>
    </cfRule>
    <cfRule type="expression" dxfId="639" priority="22">
      <formula>OR(AJ$10=1,AJ$10=7)</formula>
    </cfRule>
    <cfRule type="cellIs" dxfId="638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133350</xdr:rowOff>
                  </from>
                  <to>
                    <xdr:col>37</xdr:col>
                    <xdr:colOff>19050</xdr:colOff>
                    <xdr:row>7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7" id="{E834011F-4D89-43A5-A84D-D195891CA8B1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20" id="{A3E5A511-5B15-4F53-8B61-C7891C491CC4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F11:Y11</xm:sqref>
        </x14:conditionalFormatting>
        <x14:conditionalFormatting xmlns:xm="http://schemas.microsoft.com/office/excel/2006/main">
          <x14:cfRule type="expression" priority="96" id="{E0413828-BA9D-403C-AD44-B1308BBC4B91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72" id="{ECF56B5D-ADD3-4D72-81CB-11A0ADA81A80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AE11:AH11</xm:sqref>
        </x14:conditionalFormatting>
        <x14:conditionalFormatting xmlns:xm="http://schemas.microsoft.com/office/excel/2006/main">
          <x14:cfRule type="expression" priority="48" id="{6E00F12C-3BBF-450E-89BE-4F9BBA343247}">
            <xm:f>AI$3=VLOOKUP(AI$3,Config!$D$23:$E$35,1,0)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AI11</xm:sqref>
        </x14:conditionalFormatting>
        <x14:conditionalFormatting xmlns:xm="http://schemas.microsoft.com/office/excel/2006/main">
          <x14:cfRule type="expression" priority="24" id="{2EF01857-7B98-4782-AC36-B61116CE83DD}">
            <xm:f>AJ$3=VLOOKUP(AJ$3,Config!$D$23:$E$35,1,0)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9" tint="-0.499984740745262"/>
    <pageSetUpPr fitToPage="1"/>
  </sheetPr>
  <dimension ref="A1:AT39"/>
  <sheetViews>
    <sheetView showGridLines="0" topLeftCell="B4" workbookViewId="0">
      <selection activeCell="AG26" sqref="AG26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Config!E14</f>
        <v>43497</v>
      </c>
    </row>
    <row r="2" spans="1:46" ht="15.75" hidden="1" thickBot="1" x14ac:dyDescent="0.3">
      <c r="A2" s="11">
        <f>Config!F14</f>
        <v>43524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 t="str">
        <f t="shared" si="0"/>
        <v/>
      </c>
      <c r="AI2" s="2" t="str">
        <f t="shared" si="0"/>
        <v/>
      </c>
    </row>
    <row r="3" spans="1:46" ht="73.5" hidden="1" customHeight="1" thickBot="1" x14ac:dyDescent="0.3">
      <c r="F3" s="5">
        <f>A1</f>
        <v>43497</v>
      </c>
      <c r="G3" s="5">
        <f>F3+1</f>
        <v>43498</v>
      </c>
      <c r="H3" s="5">
        <f t="shared" ref="H3:AG3" si="1">G3+1</f>
        <v>43499</v>
      </c>
      <c r="I3" s="5">
        <f t="shared" si="1"/>
        <v>43500</v>
      </c>
      <c r="J3" s="5">
        <f t="shared" si="1"/>
        <v>43501</v>
      </c>
      <c r="K3" s="5">
        <f t="shared" si="1"/>
        <v>43502</v>
      </c>
      <c r="L3" s="5">
        <f t="shared" si="1"/>
        <v>43503</v>
      </c>
      <c r="M3" s="5">
        <f t="shared" si="1"/>
        <v>43504</v>
      </c>
      <c r="N3" s="5">
        <f t="shared" si="1"/>
        <v>43505</v>
      </c>
      <c r="O3" s="5">
        <f t="shared" si="1"/>
        <v>43506</v>
      </c>
      <c r="P3" s="5">
        <f t="shared" si="1"/>
        <v>43507</v>
      </c>
      <c r="Q3" s="5">
        <f t="shared" si="1"/>
        <v>43508</v>
      </c>
      <c r="R3" s="5">
        <f t="shared" si="1"/>
        <v>43509</v>
      </c>
      <c r="S3" s="5">
        <f t="shared" si="1"/>
        <v>43510</v>
      </c>
      <c r="T3" s="5">
        <f t="shared" si="1"/>
        <v>43511</v>
      </c>
      <c r="U3" s="5">
        <f t="shared" si="1"/>
        <v>43512</v>
      </c>
      <c r="V3" s="5">
        <f t="shared" si="1"/>
        <v>43513</v>
      </c>
      <c r="W3" s="5">
        <f t="shared" si="1"/>
        <v>43514</v>
      </c>
      <c r="X3" s="5">
        <f t="shared" si="1"/>
        <v>43515</v>
      </c>
      <c r="Y3" s="5">
        <f t="shared" si="1"/>
        <v>43516</v>
      </c>
      <c r="Z3" s="5">
        <f t="shared" si="1"/>
        <v>43517</v>
      </c>
      <c r="AA3" s="5">
        <f t="shared" si="1"/>
        <v>43518</v>
      </c>
      <c r="AB3" s="5">
        <f t="shared" si="1"/>
        <v>43519</v>
      </c>
      <c r="AC3" s="5">
        <f t="shared" si="1"/>
        <v>43520</v>
      </c>
      <c r="AD3" s="5">
        <f t="shared" si="1"/>
        <v>43521</v>
      </c>
      <c r="AE3" s="5">
        <f t="shared" si="1"/>
        <v>43522</v>
      </c>
      <c r="AF3" s="5">
        <f t="shared" si="1"/>
        <v>43523</v>
      </c>
      <c r="AG3" s="5">
        <f t="shared" si="1"/>
        <v>43524</v>
      </c>
      <c r="AH3" s="5" t="str">
        <f>IFERROR(IF(AG3+1&gt;A2,"",AG3+1),"")</f>
        <v/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février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 t="str">
        <f>IFERROR(DAY(AH3),"")</f>
        <v/>
      </c>
      <c r="AI9" s="8" t="str">
        <f t="shared" ref="AI9:AJ9" si="3">IFERROR(DAY(AI3),"")</f>
        <v/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 t="str">
        <f t="shared" si="4"/>
        <v/>
      </c>
      <c r="AI10" s="9" t="str">
        <f t="shared" si="4"/>
        <v/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48</v>
      </c>
      <c r="G11" s="55" t="s">
        <v>76</v>
      </c>
      <c r="H11" s="55" t="s">
        <v>76</v>
      </c>
      <c r="I11" s="55" t="s">
        <v>42</v>
      </c>
      <c r="J11" s="55" t="s">
        <v>42</v>
      </c>
      <c r="K11" s="55" t="s">
        <v>76</v>
      </c>
      <c r="L11" s="55" t="s">
        <v>72</v>
      </c>
      <c r="M11" s="55" t="s">
        <v>72</v>
      </c>
      <c r="N11" s="55" t="s">
        <v>57</v>
      </c>
      <c r="O11" s="55" t="s">
        <v>57</v>
      </c>
      <c r="P11" s="55" t="s">
        <v>76</v>
      </c>
      <c r="Q11" s="55" t="s">
        <v>76</v>
      </c>
      <c r="R11" s="55" t="s">
        <v>42</v>
      </c>
      <c r="S11" s="55" t="s">
        <v>42</v>
      </c>
      <c r="T11" s="94" t="s">
        <v>42</v>
      </c>
      <c r="U11" s="55" t="s">
        <v>76</v>
      </c>
      <c r="V11" s="55" t="s">
        <v>76</v>
      </c>
      <c r="W11" s="55" t="s">
        <v>72</v>
      </c>
      <c r="X11" s="55" t="s">
        <v>72</v>
      </c>
      <c r="Y11" s="54" t="s">
        <v>72</v>
      </c>
      <c r="Z11" s="54" t="s">
        <v>76</v>
      </c>
      <c r="AA11" s="54" t="s">
        <v>76</v>
      </c>
      <c r="AB11" s="55" t="s">
        <v>54</v>
      </c>
      <c r="AC11" s="55" t="s">
        <v>54</v>
      </c>
      <c r="AD11" s="55" t="s">
        <v>50</v>
      </c>
      <c r="AE11" s="54" t="s">
        <v>76</v>
      </c>
      <c r="AF11" s="54" t="s">
        <v>50</v>
      </c>
      <c r="AG11" s="54" t="s">
        <v>50</v>
      </c>
      <c r="AH11" s="55"/>
      <c r="AI11" s="55"/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76</v>
      </c>
      <c r="G12" s="56" t="s">
        <v>54</v>
      </c>
      <c r="H12" s="56" t="s">
        <v>54</v>
      </c>
      <c r="I12" s="57" t="s">
        <v>76</v>
      </c>
      <c r="J12" s="56" t="s">
        <v>50</v>
      </c>
      <c r="K12" s="56" t="s">
        <v>51</v>
      </c>
      <c r="L12" s="56" t="s">
        <v>51</v>
      </c>
      <c r="M12" s="57" t="s">
        <v>51</v>
      </c>
      <c r="N12" s="56" t="s">
        <v>76</v>
      </c>
      <c r="O12" s="56" t="s">
        <v>76</v>
      </c>
      <c r="P12" s="56" t="s">
        <v>48</v>
      </c>
      <c r="Q12" s="56" t="s">
        <v>48</v>
      </c>
      <c r="R12" s="56" t="s">
        <v>76</v>
      </c>
      <c r="S12" s="56" t="s">
        <v>72</v>
      </c>
      <c r="T12" s="56" t="s">
        <v>72</v>
      </c>
      <c r="U12" s="56" t="s">
        <v>57</v>
      </c>
      <c r="V12" s="56" t="s">
        <v>57</v>
      </c>
      <c r="W12" s="56" t="s">
        <v>76</v>
      </c>
      <c r="X12" s="56" t="s">
        <v>76</v>
      </c>
      <c r="Y12" s="56" t="s">
        <v>48</v>
      </c>
      <c r="Z12" s="56" t="s">
        <v>48</v>
      </c>
      <c r="AA12" s="56" t="s">
        <v>48</v>
      </c>
      <c r="AB12" s="56" t="s">
        <v>76</v>
      </c>
      <c r="AC12" s="56" t="s">
        <v>76</v>
      </c>
      <c r="AD12" s="56" t="s">
        <v>42</v>
      </c>
      <c r="AE12" s="56" t="s">
        <v>42</v>
      </c>
      <c r="AF12" s="56" t="s">
        <v>76</v>
      </c>
      <c r="AG12" s="56" t="s">
        <v>72</v>
      </c>
      <c r="AH12" s="56"/>
      <c r="AI12" s="56"/>
      <c r="AJ12" s="95"/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50</v>
      </c>
      <c r="G14" s="56" t="s">
        <v>76</v>
      </c>
      <c r="H14" s="56" t="s">
        <v>76</v>
      </c>
      <c r="I14" s="57" t="s">
        <v>72</v>
      </c>
      <c r="J14" s="56" t="s">
        <v>72</v>
      </c>
      <c r="K14" s="56" t="s">
        <v>72</v>
      </c>
      <c r="L14" s="56" t="s">
        <v>76</v>
      </c>
      <c r="M14" s="57" t="s">
        <v>76</v>
      </c>
      <c r="N14" s="56" t="s">
        <v>54</v>
      </c>
      <c r="O14" s="56" t="s">
        <v>54</v>
      </c>
      <c r="P14" s="56" t="s">
        <v>76</v>
      </c>
      <c r="Q14" s="56" t="s">
        <v>50</v>
      </c>
      <c r="R14" s="56" t="s">
        <v>51</v>
      </c>
      <c r="S14" s="56" t="s">
        <v>51</v>
      </c>
      <c r="T14" s="56" t="s">
        <v>51</v>
      </c>
      <c r="U14" s="56" t="s">
        <v>76</v>
      </c>
      <c r="V14" s="56" t="s">
        <v>76</v>
      </c>
      <c r="W14" s="56" t="s">
        <v>48</v>
      </c>
      <c r="X14" s="56" t="s">
        <v>48</v>
      </c>
      <c r="Y14" s="56" t="s">
        <v>76</v>
      </c>
      <c r="Z14" s="56" t="s">
        <v>72</v>
      </c>
      <c r="AA14" s="56" t="s">
        <v>72</v>
      </c>
      <c r="AB14" s="56" t="s">
        <v>57</v>
      </c>
      <c r="AC14" s="56" t="s">
        <v>57</v>
      </c>
      <c r="AD14" s="56" t="s">
        <v>76</v>
      </c>
      <c r="AE14" s="56" t="s">
        <v>76</v>
      </c>
      <c r="AF14" s="56" t="s">
        <v>48</v>
      </c>
      <c r="AG14" s="56" t="s">
        <v>48</v>
      </c>
      <c r="AH14" s="56"/>
      <c r="AI14" s="56"/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76</v>
      </c>
      <c r="G15" s="56" t="s">
        <v>54</v>
      </c>
      <c r="H15" s="56" t="s">
        <v>54</v>
      </c>
      <c r="I15" s="57" t="s">
        <v>50</v>
      </c>
      <c r="J15" s="56" t="s">
        <v>76</v>
      </c>
      <c r="K15" s="56" t="s">
        <v>50</v>
      </c>
      <c r="L15" s="56" t="s">
        <v>50</v>
      </c>
      <c r="M15" s="57" t="s">
        <v>50</v>
      </c>
      <c r="N15" s="56" t="s">
        <v>76</v>
      </c>
      <c r="O15" s="56" t="s">
        <v>76</v>
      </c>
      <c r="P15" s="56" t="s">
        <v>72</v>
      </c>
      <c r="Q15" s="56" t="s">
        <v>72</v>
      </c>
      <c r="R15" s="56" t="s">
        <v>72</v>
      </c>
      <c r="S15" s="56" t="s">
        <v>76</v>
      </c>
      <c r="T15" s="56" t="s">
        <v>76</v>
      </c>
      <c r="U15" s="56" t="s">
        <v>54</v>
      </c>
      <c r="V15" s="56" t="s">
        <v>54</v>
      </c>
      <c r="W15" s="56" t="s">
        <v>76</v>
      </c>
      <c r="X15" s="56" t="s">
        <v>50</v>
      </c>
      <c r="Y15" s="56" t="s">
        <v>51</v>
      </c>
      <c r="Z15" s="56" t="s">
        <v>51</v>
      </c>
      <c r="AA15" s="56" t="s">
        <v>51</v>
      </c>
      <c r="AB15" s="56" t="s">
        <v>76</v>
      </c>
      <c r="AC15" s="56" t="s">
        <v>76</v>
      </c>
      <c r="AD15" s="56" t="s">
        <v>48</v>
      </c>
      <c r="AE15" s="56" t="s">
        <v>48</v>
      </c>
      <c r="AF15" s="56" t="s">
        <v>76</v>
      </c>
      <c r="AG15" s="56" t="s">
        <v>72</v>
      </c>
      <c r="AH15" s="56"/>
      <c r="AI15" s="56"/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51</v>
      </c>
      <c r="G16" s="56" t="s">
        <v>76</v>
      </c>
      <c r="H16" s="56" t="s">
        <v>76</v>
      </c>
      <c r="I16" s="57" t="s">
        <v>48</v>
      </c>
      <c r="J16" s="56" t="s">
        <v>48</v>
      </c>
      <c r="K16" s="56" t="s">
        <v>76</v>
      </c>
      <c r="L16" s="56" t="s">
        <v>72</v>
      </c>
      <c r="M16" s="57" t="s">
        <v>72</v>
      </c>
      <c r="N16" s="56" t="s">
        <v>57</v>
      </c>
      <c r="O16" s="56" t="s">
        <v>57</v>
      </c>
      <c r="P16" s="56" t="s">
        <v>76</v>
      </c>
      <c r="Q16" s="56" t="s">
        <v>76</v>
      </c>
      <c r="R16" s="56" t="s">
        <v>48</v>
      </c>
      <c r="S16" s="56" t="s">
        <v>48</v>
      </c>
      <c r="T16" s="56" t="s">
        <v>48</v>
      </c>
      <c r="U16" s="56" t="s">
        <v>76</v>
      </c>
      <c r="V16" s="56" t="s">
        <v>76</v>
      </c>
      <c r="W16" s="56" t="s">
        <v>42</v>
      </c>
      <c r="X16" s="56" t="s">
        <v>42</v>
      </c>
      <c r="Y16" s="56" t="s">
        <v>76</v>
      </c>
      <c r="Z16" s="56" t="s">
        <v>72</v>
      </c>
      <c r="AA16" s="56" t="s">
        <v>72</v>
      </c>
      <c r="AB16" s="56" t="s">
        <v>57</v>
      </c>
      <c r="AC16" s="56" t="s">
        <v>57</v>
      </c>
      <c r="AD16" s="56" t="s">
        <v>76</v>
      </c>
      <c r="AE16" s="56" t="s">
        <v>76</v>
      </c>
      <c r="AF16" s="56" t="s">
        <v>42</v>
      </c>
      <c r="AG16" s="56" t="s">
        <v>42</v>
      </c>
      <c r="AH16" s="56"/>
      <c r="AI16" s="56"/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72</v>
      </c>
      <c r="G17" s="56" t="s">
        <v>57</v>
      </c>
      <c r="H17" s="56" t="s">
        <v>57</v>
      </c>
      <c r="I17" s="57" t="s">
        <v>76</v>
      </c>
      <c r="J17" s="56" t="s">
        <v>76</v>
      </c>
      <c r="K17" s="56" t="s">
        <v>42</v>
      </c>
      <c r="L17" s="56" t="s">
        <v>42</v>
      </c>
      <c r="M17" s="57" t="s">
        <v>42</v>
      </c>
      <c r="N17" s="56" t="s">
        <v>76</v>
      </c>
      <c r="O17" s="56" t="s">
        <v>76</v>
      </c>
      <c r="P17" s="56" t="s">
        <v>72</v>
      </c>
      <c r="Q17" s="56" t="s">
        <v>72</v>
      </c>
      <c r="R17" s="56" t="s">
        <v>72</v>
      </c>
      <c r="S17" s="56" t="s">
        <v>76</v>
      </c>
      <c r="T17" s="56" t="s">
        <v>76</v>
      </c>
      <c r="U17" s="56" t="s">
        <v>54</v>
      </c>
      <c r="V17" s="56" t="s">
        <v>54</v>
      </c>
      <c r="W17" s="56" t="s">
        <v>50</v>
      </c>
      <c r="X17" s="56" t="s">
        <v>76</v>
      </c>
      <c r="Y17" s="56" t="s">
        <v>50</v>
      </c>
      <c r="Z17" s="56" t="s">
        <v>50</v>
      </c>
      <c r="AA17" s="56" t="s">
        <v>50</v>
      </c>
      <c r="AB17" s="56" t="s">
        <v>76</v>
      </c>
      <c r="AC17" s="56" t="s">
        <v>76</v>
      </c>
      <c r="AD17" s="56" t="s">
        <v>72</v>
      </c>
      <c r="AE17" s="56" t="s">
        <v>72</v>
      </c>
      <c r="AF17" s="56" t="s">
        <v>72</v>
      </c>
      <c r="AG17" s="56" t="s">
        <v>76</v>
      </c>
      <c r="AH17" s="56"/>
      <c r="AI17" s="56"/>
      <c r="AJ17" s="95"/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42</v>
      </c>
      <c r="G18" s="56" t="s">
        <v>76</v>
      </c>
      <c r="H18" s="56" t="s">
        <v>76</v>
      </c>
      <c r="I18" s="57" t="s">
        <v>72</v>
      </c>
      <c r="J18" s="56" t="s">
        <v>72</v>
      </c>
      <c r="K18" s="56" t="s">
        <v>72</v>
      </c>
      <c r="L18" s="56" t="s">
        <v>76</v>
      </c>
      <c r="M18" s="57" t="s">
        <v>76</v>
      </c>
      <c r="N18" s="56" t="s">
        <v>54</v>
      </c>
      <c r="O18" s="56" t="s">
        <v>54</v>
      </c>
      <c r="P18" s="56" t="s">
        <v>50</v>
      </c>
      <c r="Q18" s="56" t="s">
        <v>76</v>
      </c>
      <c r="R18" s="56" t="s">
        <v>50</v>
      </c>
      <c r="S18" s="56" t="s">
        <v>50</v>
      </c>
      <c r="T18" s="56" t="s">
        <v>50</v>
      </c>
      <c r="U18" s="56" t="s">
        <v>76</v>
      </c>
      <c r="V18" s="56" t="s">
        <v>76</v>
      </c>
      <c r="W18" s="56" t="s">
        <v>72</v>
      </c>
      <c r="X18" s="56" t="s">
        <v>72</v>
      </c>
      <c r="Y18" s="56" t="s">
        <v>72</v>
      </c>
      <c r="Z18" s="56" t="s">
        <v>76</v>
      </c>
      <c r="AA18" s="56" t="s">
        <v>76</v>
      </c>
      <c r="AB18" s="56" t="s">
        <v>54</v>
      </c>
      <c r="AC18" s="56" t="s">
        <v>54</v>
      </c>
      <c r="AD18" s="56" t="s">
        <v>76</v>
      </c>
      <c r="AE18" s="56" t="s">
        <v>50</v>
      </c>
      <c r="AF18" s="56" t="s">
        <v>51</v>
      </c>
      <c r="AG18" s="56" t="s">
        <v>51</v>
      </c>
      <c r="AH18" s="56"/>
      <c r="AI18" s="56"/>
      <c r="AJ18" s="95"/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72</v>
      </c>
      <c r="G19" s="56" t="s">
        <v>57</v>
      </c>
      <c r="H19" s="56" t="s">
        <v>57</v>
      </c>
      <c r="I19" s="57" t="s">
        <v>76</v>
      </c>
      <c r="J19" s="56" t="s">
        <v>76</v>
      </c>
      <c r="K19" s="56" t="s">
        <v>48</v>
      </c>
      <c r="L19" s="56" t="s">
        <v>48</v>
      </c>
      <c r="M19" s="57" t="s">
        <v>48</v>
      </c>
      <c r="N19" s="56" t="s">
        <v>76</v>
      </c>
      <c r="O19" s="56" t="s">
        <v>76</v>
      </c>
      <c r="P19" s="56" t="s">
        <v>42</v>
      </c>
      <c r="Q19" s="56" t="s">
        <v>42</v>
      </c>
      <c r="R19" s="56" t="s">
        <v>76</v>
      </c>
      <c r="S19" s="56" t="s">
        <v>72</v>
      </c>
      <c r="T19" s="56" t="s">
        <v>72</v>
      </c>
      <c r="U19" s="56" t="s">
        <v>57</v>
      </c>
      <c r="V19" s="56" t="s">
        <v>57</v>
      </c>
      <c r="W19" s="56" t="s">
        <v>76</v>
      </c>
      <c r="X19" s="56" t="s">
        <v>76</v>
      </c>
      <c r="Y19" s="56" t="s">
        <v>42</v>
      </c>
      <c r="Z19" s="56" t="s">
        <v>42</v>
      </c>
      <c r="AA19" s="56" t="s">
        <v>42</v>
      </c>
      <c r="AB19" s="56" t="s">
        <v>76</v>
      </c>
      <c r="AC19" s="56" t="s">
        <v>76</v>
      </c>
      <c r="AD19" s="56" t="s">
        <v>72</v>
      </c>
      <c r="AE19" s="56" t="s">
        <v>72</v>
      </c>
      <c r="AF19" s="56" t="s">
        <v>72</v>
      </c>
      <c r="AG19" s="56" t="s">
        <v>76</v>
      </c>
      <c r="AH19" s="56"/>
      <c r="AI19" s="56"/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76</v>
      </c>
      <c r="H21" s="56" t="s">
        <v>76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76</v>
      </c>
      <c r="O21" s="56" t="s">
        <v>76</v>
      </c>
      <c r="P21" s="56" t="s">
        <v>60</v>
      </c>
      <c r="Q21" s="56" t="s">
        <v>60</v>
      </c>
      <c r="R21" s="56" t="s">
        <v>60</v>
      </c>
      <c r="S21" s="56" t="s">
        <v>76</v>
      </c>
      <c r="T21" s="56" t="s">
        <v>60</v>
      </c>
      <c r="U21" s="56" t="s">
        <v>76</v>
      </c>
      <c r="V21" s="56" t="s">
        <v>76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76</v>
      </c>
      <c r="AC21" s="56" t="s">
        <v>76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/>
      <c r="AI21" s="56"/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76</v>
      </c>
      <c r="H22" s="56" t="s">
        <v>76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76</v>
      </c>
      <c r="O22" s="56" t="s">
        <v>76</v>
      </c>
      <c r="P22" s="57" t="s">
        <v>77</v>
      </c>
      <c r="Q22" s="57" t="s">
        <v>77</v>
      </c>
      <c r="R22" s="57" t="s">
        <v>77</v>
      </c>
      <c r="S22" s="56" t="s">
        <v>76</v>
      </c>
      <c r="T22" s="57" t="s">
        <v>77</v>
      </c>
      <c r="U22" s="56" t="s">
        <v>76</v>
      </c>
      <c r="V22" s="56" t="s">
        <v>76</v>
      </c>
      <c r="W22" s="57" t="s">
        <v>77</v>
      </c>
      <c r="X22" s="57" t="s">
        <v>77</v>
      </c>
      <c r="Y22" s="57" t="s">
        <v>77</v>
      </c>
      <c r="Z22" s="57" t="s">
        <v>77</v>
      </c>
      <c r="AA22" s="57" t="s">
        <v>77</v>
      </c>
      <c r="AB22" s="56" t="s">
        <v>76</v>
      </c>
      <c r="AC22" s="56" t="s">
        <v>76</v>
      </c>
      <c r="AD22" s="57" t="s">
        <v>77</v>
      </c>
      <c r="AE22" s="57" t="s">
        <v>77</v>
      </c>
      <c r="AF22" s="57" t="s">
        <v>77</v>
      </c>
      <c r="AG22" s="57" t="s">
        <v>77</v>
      </c>
      <c r="AH22" s="56"/>
      <c r="AI22" s="56"/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76</v>
      </c>
      <c r="H23" s="56" t="s">
        <v>76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76</v>
      </c>
      <c r="O23" s="56" t="s">
        <v>76</v>
      </c>
      <c r="P23" s="56" t="s">
        <v>61</v>
      </c>
      <c r="Q23" s="56" t="s">
        <v>61</v>
      </c>
      <c r="R23" s="56" t="s">
        <v>61</v>
      </c>
      <c r="S23" s="56" t="s">
        <v>76</v>
      </c>
      <c r="T23" s="56" t="s">
        <v>61</v>
      </c>
      <c r="U23" s="56" t="s">
        <v>76</v>
      </c>
      <c r="V23" s="56" t="s">
        <v>76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 t="s">
        <v>76</v>
      </c>
      <c r="AC23" s="56" t="s">
        <v>76</v>
      </c>
      <c r="AD23" s="56" t="s">
        <v>61</v>
      </c>
      <c r="AE23" s="56" t="s">
        <v>61</v>
      </c>
      <c r="AF23" s="56" t="s">
        <v>61</v>
      </c>
      <c r="AG23" s="56" t="s">
        <v>61</v>
      </c>
      <c r="AH23" s="56"/>
      <c r="AI23" s="56"/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79</v>
      </c>
      <c r="H26" s="56" t="s">
        <v>79</v>
      </c>
      <c r="I26" s="57" t="s">
        <v>51</v>
      </c>
      <c r="J26" s="56" t="s">
        <v>51</v>
      </c>
      <c r="K26" s="56"/>
      <c r="L26" s="56"/>
      <c r="M26" s="57"/>
      <c r="N26" s="56" t="s">
        <v>76</v>
      </c>
      <c r="O26" s="56" t="s">
        <v>76</v>
      </c>
      <c r="P26" s="56"/>
      <c r="Q26" s="56"/>
      <c r="R26" s="56"/>
      <c r="S26" s="56"/>
      <c r="T26" s="56"/>
      <c r="U26" s="56" t="s">
        <v>79</v>
      </c>
      <c r="V26" s="56" t="s">
        <v>79</v>
      </c>
      <c r="W26" s="56" t="s">
        <v>51</v>
      </c>
      <c r="X26" s="56" t="s">
        <v>51</v>
      </c>
      <c r="Y26" s="56"/>
      <c r="Z26" s="56"/>
      <c r="AA26" s="56"/>
      <c r="AB26" s="56" t="s">
        <v>76</v>
      </c>
      <c r="AC26" s="56" t="s">
        <v>76</v>
      </c>
      <c r="AD26" s="56"/>
      <c r="AE26" s="56"/>
      <c r="AF26" s="56"/>
      <c r="AG26" s="56"/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 t="s">
        <v>76</v>
      </c>
      <c r="H27" s="58" t="s">
        <v>76</v>
      </c>
      <c r="I27" s="59"/>
      <c r="J27" s="58"/>
      <c r="K27" s="58"/>
      <c r="L27" s="58"/>
      <c r="M27" s="59"/>
      <c r="N27" s="58" t="s">
        <v>79</v>
      </c>
      <c r="O27" s="58" t="s">
        <v>79</v>
      </c>
      <c r="P27" s="58" t="s">
        <v>51</v>
      </c>
      <c r="Q27" s="58" t="s">
        <v>51</v>
      </c>
      <c r="R27" s="58"/>
      <c r="S27" s="58"/>
      <c r="T27" s="58"/>
      <c r="U27" s="58" t="s">
        <v>76</v>
      </c>
      <c r="V27" s="58" t="s">
        <v>76</v>
      </c>
      <c r="W27" s="58"/>
      <c r="X27" s="58"/>
      <c r="Y27" s="58"/>
      <c r="Z27" s="58"/>
      <c r="AA27" s="58"/>
      <c r="AB27" s="58" t="s">
        <v>79</v>
      </c>
      <c r="AC27" s="58" t="s">
        <v>79</v>
      </c>
      <c r="AD27" s="58" t="s">
        <v>51</v>
      </c>
      <c r="AE27" s="58" t="s">
        <v>51</v>
      </c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631" priority="122">
      <formula>OR(F$10=1,F$10=7)</formula>
    </cfRule>
  </conditionalFormatting>
  <conditionalFormatting sqref="AH11:AJ11 F12:AJ27">
    <cfRule type="cellIs" dxfId="630" priority="99" operator="equal">
      <formula>"P"</formula>
    </cfRule>
    <cfRule type="cellIs" dxfId="629" priority="100" operator="equal">
      <formula>"G"</formula>
    </cfRule>
    <cfRule type="cellIs" dxfId="628" priority="101" operator="equal">
      <formula>"Q"</formula>
    </cfRule>
    <cfRule type="cellIs" dxfId="627" priority="102" operator="equal">
      <formula>"N"</formula>
    </cfRule>
    <cfRule type="cellIs" dxfId="626" priority="103" operator="equal">
      <formula>"PN"</formula>
    </cfRule>
    <cfRule type="cellIs" dxfId="625" priority="104" operator="equal">
      <formula>"PJ"</formula>
    </cfRule>
    <cfRule type="cellIs" dxfId="624" priority="105" operator="equal">
      <formula>"J"</formula>
    </cfRule>
    <cfRule type="cellIs" dxfId="623" priority="106" operator="equal">
      <formula>"F"</formula>
    </cfRule>
    <cfRule type="cellIs" dxfId="622" priority="107" operator="equal">
      <formula>"GP"</formula>
    </cfRule>
    <cfRule type="cellIs" dxfId="621" priority="108" operator="equal">
      <formula>"PM"</formula>
    </cfRule>
    <cfRule type="cellIs" dxfId="620" priority="109" operator="equal">
      <formula>"GA"</formula>
    </cfRule>
    <cfRule type="cellIs" dxfId="619" priority="110" operator="equal">
      <formula>"AM"</formula>
    </cfRule>
    <cfRule type="cellIs" dxfId="618" priority="112" operator="equal">
      <formula>"CV"</formula>
    </cfRule>
    <cfRule type="cellIs" dxfId="617" priority="113" operator="equal">
      <formula>"ND"</formula>
    </cfRule>
    <cfRule type="cellIs" dxfId="616" priority="114" operator="equal">
      <formula>"CPA"</formula>
    </cfRule>
    <cfRule type="cellIs" dxfId="615" priority="115" operator="equal">
      <formula>"MA"</formula>
    </cfRule>
    <cfRule type="cellIs" dxfId="614" priority="116" operator="equal">
      <formula>"DR"</formula>
    </cfRule>
    <cfRule type="cellIs" dxfId="613" priority="117" operator="equal">
      <formula>"RC"</formula>
    </cfRule>
    <cfRule type="cellIs" dxfId="612" priority="119" operator="equal">
      <formula>"CP"</formula>
    </cfRule>
    <cfRule type="expression" dxfId="611" priority="120">
      <formula>OR(F$10=1,F$10=7)</formula>
    </cfRule>
    <cfRule type="cellIs" dxfId="610" priority="121" operator="equal">
      <formula>"R"</formula>
    </cfRule>
    <cfRule type="cellIs" dxfId="609" priority="98" operator="equal">
      <formula>"D"</formula>
    </cfRule>
    <cfRule type="cellIs" dxfId="608" priority="97" operator="equal">
      <formula>"A"</formula>
    </cfRule>
  </conditionalFormatting>
  <conditionalFormatting sqref="C11:E27">
    <cfRule type="cellIs" dxfId="607" priority="111" operator="equal">
      <formula>0</formula>
    </cfRule>
  </conditionalFormatting>
  <conditionalFormatting sqref="F11:T11">
    <cfRule type="cellIs" dxfId="606" priority="73" operator="equal">
      <formula>"A"</formula>
    </cfRule>
    <cfRule type="cellIs" dxfId="605" priority="74" operator="equal">
      <formula>"D"</formula>
    </cfRule>
    <cfRule type="cellIs" dxfId="604" priority="75" operator="equal">
      <formula>"P"</formula>
    </cfRule>
    <cfRule type="cellIs" dxfId="603" priority="76" operator="equal">
      <formula>"G"</formula>
    </cfRule>
    <cfRule type="cellIs" dxfId="602" priority="77" operator="equal">
      <formula>"Q"</formula>
    </cfRule>
    <cfRule type="cellIs" dxfId="601" priority="78" operator="equal">
      <formula>"N"</formula>
    </cfRule>
    <cfRule type="cellIs" dxfId="600" priority="79" operator="equal">
      <formula>"PN"</formula>
    </cfRule>
    <cfRule type="cellIs" dxfId="599" priority="80" operator="equal">
      <formula>"PJ"</formula>
    </cfRule>
    <cfRule type="cellIs" dxfId="598" priority="81" operator="equal">
      <formula>"J"</formula>
    </cfRule>
    <cfRule type="cellIs" dxfId="597" priority="82" operator="equal">
      <formula>"F"</formula>
    </cfRule>
    <cfRule type="cellIs" dxfId="596" priority="83" operator="equal">
      <formula>"GP"</formula>
    </cfRule>
    <cfRule type="cellIs" dxfId="595" priority="84" operator="equal">
      <formula>"PM"</formula>
    </cfRule>
    <cfRule type="cellIs" dxfId="594" priority="85" operator="equal">
      <formula>"GA"</formula>
    </cfRule>
    <cfRule type="cellIs" dxfId="593" priority="86" operator="equal">
      <formula>"AM"</formula>
    </cfRule>
    <cfRule type="cellIs" dxfId="592" priority="87" operator="equal">
      <formula>"CV"</formula>
    </cfRule>
    <cfRule type="cellIs" dxfId="591" priority="88" operator="equal">
      <formula>"ND"</formula>
    </cfRule>
    <cfRule type="cellIs" dxfId="590" priority="89" operator="equal">
      <formula>"CPA"</formula>
    </cfRule>
    <cfRule type="cellIs" dxfId="589" priority="90" operator="equal">
      <formula>"MA"</formula>
    </cfRule>
    <cfRule type="cellIs" dxfId="588" priority="91" operator="equal">
      <formula>"DR"</formula>
    </cfRule>
    <cfRule type="cellIs" dxfId="587" priority="92" operator="equal">
      <formula>"RC"</formula>
    </cfRule>
    <cfRule type="cellIs" dxfId="586" priority="93" operator="equal">
      <formula>"CP"</formula>
    </cfRule>
    <cfRule type="expression" dxfId="585" priority="94">
      <formula>OR(F$10=1,F$10=7)</formula>
    </cfRule>
    <cfRule type="cellIs" dxfId="584" priority="95" operator="equal">
      <formula>"R"</formula>
    </cfRule>
  </conditionalFormatting>
  <conditionalFormatting sqref="U11:Y11">
    <cfRule type="cellIs" dxfId="583" priority="49" operator="equal">
      <formula>"A"</formula>
    </cfRule>
    <cfRule type="cellIs" dxfId="582" priority="50" operator="equal">
      <formula>"D"</formula>
    </cfRule>
    <cfRule type="cellIs" dxfId="581" priority="51" operator="equal">
      <formula>"P"</formula>
    </cfRule>
    <cfRule type="cellIs" dxfId="580" priority="52" operator="equal">
      <formula>"G"</formula>
    </cfRule>
    <cfRule type="cellIs" dxfId="579" priority="53" operator="equal">
      <formula>"Q"</formula>
    </cfRule>
    <cfRule type="cellIs" dxfId="578" priority="54" operator="equal">
      <formula>"N"</formula>
    </cfRule>
    <cfRule type="cellIs" dxfId="577" priority="55" operator="equal">
      <formula>"PN"</formula>
    </cfRule>
    <cfRule type="cellIs" dxfId="576" priority="56" operator="equal">
      <formula>"PJ"</formula>
    </cfRule>
    <cfRule type="cellIs" dxfId="575" priority="57" operator="equal">
      <formula>"J"</formula>
    </cfRule>
    <cfRule type="cellIs" dxfId="574" priority="58" operator="equal">
      <formula>"F"</formula>
    </cfRule>
    <cfRule type="cellIs" dxfId="573" priority="59" operator="equal">
      <formula>"GP"</formula>
    </cfRule>
    <cfRule type="cellIs" dxfId="572" priority="60" operator="equal">
      <formula>"PM"</formula>
    </cfRule>
    <cfRule type="cellIs" dxfId="571" priority="61" operator="equal">
      <formula>"GA"</formula>
    </cfRule>
    <cfRule type="cellIs" dxfId="570" priority="62" operator="equal">
      <formula>"AM"</formula>
    </cfRule>
    <cfRule type="cellIs" dxfId="569" priority="63" operator="equal">
      <formula>"CV"</formula>
    </cfRule>
    <cfRule type="cellIs" dxfId="568" priority="64" operator="equal">
      <formula>"ND"</formula>
    </cfRule>
    <cfRule type="cellIs" dxfId="567" priority="65" operator="equal">
      <formula>"CPA"</formula>
    </cfRule>
    <cfRule type="cellIs" dxfId="566" priority="66" operator="equal">
      <formula>"MA"</formula>
    </cfRule>
    <cfRule type="cellIs" dxfId="565" priority="67" operator="equal">
      <formula>"DR"</formula>
    </cfRule>
    <cfRule type="cellIs" dxfId="564" priority="68" operator="equal">
      <formula>"RC"</formula>
    </cfRule>
    <cfRule type="cellIs" dxfId="563" priority="69" operator="equal">
      <formula>"CP"</formula>
    </cfRule>
    <cfRule type="expression" dxfId="562" priority="70">
      <formula>OR(U$10=1,U$10=7)</formula>
    </cfRule>
    <cfRule type="cellIs" dxfId="561" priority="71" operator="equal">
      <formula>"R"</formula>
    </cfRule>
  </conditionalFormatting>
  <conditionalFormatting sqref="Z11:AD11">
    <cfRule type="cellIs" dxfId="560" priority="25" operator="equal">
      <formula>"A"</formula>
    </cfRule>
    <cfRule type="cellIs" dxfId="559" priority="26" operator="equal">
      <formula>"D"</formula>
    </cfRule>
    <cfRule type="cellIs" dxfId="558" priority="27" operator="equal">
      <formula>"P"</formula>
    </cfRule>
    <cfRule type="cellIs" dxfId="557" priority="28" operator="equal">
      <formula>"G"</formula>
    </cfRule>
    <cfRule type="cellIs" dxfId="556" priority="29" operator="equal">
      <formula>"Q"</formula>
    </cfRule>
    <cfRule type="cellIs" dxfId="555" priority="30" operator="equal">
      <formula>"N"</formula>
    </cfRule>
    <cfRule type="cellIs" dxfId="554" priority="31" operator="equal">
      <formula>"PN"</formula>
    </cfRule>
    <cfRule type="cellIs" dxfId="553" priority="32" operator="equal">
      <formula>"PJ"</formula>
    </cfRule>
    <cfRule type="cellIs" dxfId="552" priority="33" operator="equal">
      <formula>"J"</formula>
    </cfRule>
    <cfRule type="cellIs" dxfId="551" priority="34" operator="equal">
      <formula>"F"</formula>
    </cfRule>
    <cfRule type="cellIs" dxfId="550" priority="35" operator="equal">
      <formula>"GP"</formula>
    </cfRule>
    <cfRule type="cellIs" dxfId="549" priority="36" operator="equal">
      <formula>"PM"</formula>
    </cfRule>
    <cfRule type="cellIs" dxfId="548" priority="37" operator="equal">
      <formula>"GA"</formula>
    </cfRule>
    <cfRule type="cellIs" dxfId="547" priority="38" operator="equal">
      <formula>"AM"</formula>
    </cfRule>
    <cfRule type="cellIs" dxfId="546" priority="39" operator="equal">
      <formula>"CV"</formula>
    </cfRule>
    <cfRule type="cellIs" dxfId="545" priority="40" operator="equal">
      <formula>"ND"</formula>
    </cfRule>
    <cfRule type="cellIs" dxfId="544" priority="41" operator="equal">
      <formula>"CPA"</formula>
    </cfRule>
    <cfRule type="cellIs" dxfId="543" priority="42" operator="equal">
      <formula>"MA"</formula>
    </cfRule>
    <cfRule type="cellIs" dxfId="542" priority="43" operator="equal">
      <formula>"DR"</formula>
    </cfRule>
    <cfRule type="cellIs" dxfId="541" priority="44" operator="equal">
      <formula>"RC"</formula>
    </cfRule>
    <cfRule type="cellIs" dxfId="540" priority="45" operator="equal">
      <formula>"CP"</formula>
    </cfRule>
    <cfRule type="expression" dxfId="539" priority="46">
      <formula>OR(Z$10=1,Z$10=7)</formula>
    </cfRule>
    <cfRule type="cellIs" dxfId="538" priority="47" operator="equal">
      <formula>"R"</formula>
    </cfRule>
  </conditionalFormatting>
  <conditionalFormatting sqref="AE11:AG11">
    <cfRule type="cellIs" dxfId="537" priority="1" operator="equal">
      <formula>"A"</formula>
    </cfRule>
    <cfRule type="cellIs" dxfId="536" priority="2" operator="equal">
      <formula>"D"</formula>
    </cfRule>
    <cfRule type="cellIs" dxfId="535" priority="3" operator="equal">
      <formula>"P"</formula>
    </cfRule>
    <cfRule type="cellIs" dxfId="534" priority="4" operator="equal">
      <formula>"G"</formula>
    </cfRule>
    <cfRule type="cellIs" dxfId="533" priority="5" operator="equal">
      <formula>"Q"</formula>
    </cfRule>
    <cfRule type="cellIs" dxfId="532" priority="6" operator="equal">
      <formula>"N"</formula>
    </cfRule>
    <cfRule type="cellIs" dxfId="531" priority="7" operator="equal">
      <formula>"PN"</formula>
    </cfRule>
    <cfRule type="cellIs" dxfId="530" priority="8" operator="equal">
      <formula>"PJ"</formula>
    </cfRule>
    <cfRule type="cellIs" dxfId="529" priority="9" operator="equal">
      <formula>"J"</formula>
    </cfRule>
    <cfRule type="cellIs" dxfId="528" priority="10" operator="equal">
      <formula>"F"</formula>
    </cfRule>
    <cfRule type="cellIs" dxfId="527" priority="11" operator="equal">
      <formula>"GP"</formula>
    </cfRule>
    <cfRule type="cellIs" dxfId="526" priority="12" operator="equal">
      <formula>"PM"</formula>
    </cfRule>
    <cfRule type="cellIs" dxfId="525" priority="13" operator="equal">
      <formula>"GA"</formula>
    </cfRule>
    <cfRule type="cellIs" dxfId="524" priority="14" operator="equal">
      <formula>"AM"</formula>
    </cfRule>
    <cfRule type="cellIs" dxfId="523" priority="15" operator="equal">
      <formula>"CV"</formula>
    </cfRule>
    <cfRule type="cellIs" dxfId="522" priority="16" operator="equal">
      <formula>"ND"</formula>
    </cfRule>
    <cfRule type="cellIs" dxfId="521" priority="17" operator="equal">
      <formula>"CPA"</formula>
    </cfRule>
    <cfRule type="cellIs" dxfId="520" priority="18" operator="equal">
      <formula>"MA"</formula>
    </cfRule>
    <cfRule type="cellIs" dxfId="519" priority="19" operator="equal">
      <formula>"DR"</formula>
    </cfRule>
    <cfRule type="cellIs" dxfId="518" priority="20" operator="equal">
      <formula>"RC"</formula>
    </cfRule>
    <cfRule type="cellIs" dxfId="517" priority="21" operator="equal">
      <formula>"CP"</formula>
    </cfRule>
    <cfRule type="expression" dxfId="516" priority="22">
      <formula>OR(AE$10=1,AE$10=7)</formula>
    </cfRule>
    <cfRule type="cellIs" dxfId="515" priority="23" operator="equal">
      <formula>"R"</formula>
    </cfRule>
  </conditionalFormatting>
  <dataValidations count="3">
    <dataValidation type="list" allowBlank="1" showInputMessage="1" showErrorMessage="1" sqref="AH11:AJ27 F12:AG27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7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3" id="{5AF27C02-5239-471D-BBC0-6EF2C2D1E97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 F12:AJ27</xm:sqref>
        </x14:conditionalFormatting>
        <x14:conditionalFormatting xmlns:xm="http://schemas.microsoft.com/office/excel/2006/main">
          <x14:cfRule type="expression" priority="96" id="{341F51F4-7851-4DBB-8CC4-4C5011C02B4C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F11:T11</xm:sqref>
        </x14:conditionalFormatting>
        <x14:conditionalFormatting xmlns:xm="http://schemas.microsoft.com/office/excel/2006/main">
          <x14:cfRule type="expression" priority="72" id="{D13913B9-987F-4123-8E80-360C4E949FF3}">
            <xm:f>U$3=VLOOKUP(U$3,Config!$D$23:$E$35,1,0)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U11:Y11</xm:sqref>
        </x14:conditionalFormatting>
        <x14:conditionalFormatting xmlns:xm="http://schemas.microsoft.com/office/excel/2006/main">
          <x14:cfRule type="expression" priority="48" id="{5CD5BECE-44F5-4C5E-B4E9-A74E04DABDA3}">
            <xm:f>Z$3=VLOOKUP(Z$3,Config!$D$23:$E$35,1,0)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Z11:AD11</xm:sqref>
        </x14:conditionalFormatting>
        <x14:conditionalFormatting xmlns:xm="http://schemas.microsoft.com/office/excel/2006/main">
          <x14:cfRule type="expression" priority="24" id="{B7123AAC-411D-4402-A2F7-27AD49F1A304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AE11:AG11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-0.249977111117893"/>
    <pageSetUpPr fitToPage="1"/>
  </sheetPr>
  <dimension ref="A1:AT39"/>
  <sheetViews>
    <sheetView showGridLines="0" topLeftCell="B4" workbookViewId="0">
      <selection activeCell="J24" sqref="J2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Config!E15</f>
        <v>43525</v>
      </c>
    </row>
    <row r="2" spans="1:46" ht="15.75" hidden="1" thickBot="1" x14ac:dyDescent="0.3">
      <c r="A2" s="11">
        <f>Config!F15</f>
        <v>43555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 x14ac:dyDescent="0.3">
      <c r="F3" s="5">
        <f>A1</f>
        <v>43525</v>
      </c>
      <c r="G3" s="5">
        <f>F3+1</f>
        <v>43526</v>
      </c>
      <c r="H3" s="5">
        <f t="shared" ref="H3:AG3" si="1">G3+1</f>
        <v>43527</v>
      </c>
      <c r="I3" s="5">
        <f t="shared" si="1"/>
        <v>43528</v>
      </c>
      <c r="J3" s="5">
        <f t="shared" si="1"/>
        <v>43529</v>
      </c>
      <c r="K3" s="5">
        <f t="shared" si="1"/>
        <v>43530</v>
      </c>
      <c r="L3" s="5">
        <f t="shared" si="1"/>
        <v>43531</v>
      </c>
      <c r="M3" s="5">
        <f t="shared" si="1"/>
        <v>43532</v>
      </c>
      <c r="N3" s="5">
        <f t="shared" si="1"/>
        <v>43533</v>
      </c>
      <c r="O3" s="5">
        <f t="shared" si="1"/>
        <v>43534</v>
      </c>
      <c r="P3" s="5">
        <f t="shared" si="1"/>
        <v>43535</v>
      </c>
      <c r="Q3" s="5">
        <f t="shared" si="1"/>
        <v>43536</v>
      </c>
      <c r="R3" s="5">
        <f t="shared" si="1"/>
        <v>43537</v>
      </c>
      <c r="S3" s="5">
        <f t="shared" si="1"/>
        <v>43538</v>
      </c>
      <c r="T3" s="5">
        <f t="shared" si="1"/>
        <v>43539</v>
      </c>
      <c r="U3" s="5">
        <f t="shared" si="1"/>
        <v>43540</v>
      </c>
      <c r="V3" s="5">
        <f t="shared" si="1"/>
        <v>43541</v>
      </c>
      <c r="W3" s="5">
        <f t="shared" si="1"/>
        <v>43542</v>
      </c>
      <c r="X3" s="5">
        <f t="shared" si="1"/>
        <v>43543</v>
      </c>
      <c r="Y3" s="5">
        <f t="shared" si="1"/>
        <v>43544</v>
      </c>
      <c r="Z3" s="5">
        <f t="shared" si="1"/>
        <v>43545</v>
      </c>
      <c r="AA3" s="5">
        <f t="shared" si="1"/>
        <v>43546</v>
      </c>
      <c r="AB3" s="5">
        <f t="shared" si="1"/>
        <v>43547</v>
      </c>
      <c r="AC3" s="5">
        <f t="shared" si="1"/>
        <v>43548</v>
      </c>
      <c r="AD3" s="5">
        <f t="shared" si="1"/>
        <v>43549</v>
      </c>
      <c r="AE3" s="5">
        <f t="shared" si="1"/>
        <v>43550</v>
      </c>
      <c r="AF3" s="5">
        <f t="shared" si="1"/>
        <v>43551</v>
      </c>
      <c r="AG3" s="5">
        <f t="shared" si="1"/>
        <v>43552</v>
      </c>
      <c r="AH3" s="5">
        <f>IFERROR(IF(AG3+1&gt;A2,"",AG3+1),"")</f>
        <v>43553</v>
      </c>
      <c r="AI3" s="5">
        <f>IFERROR(IF(AH3+1&gt;A2,"",AH3+1),"")</f>
        <v>43554</v>
      </c>
      <c r="AJ3" s="5">
        <f>IFERROR(IF(AI3+1&gt;A2,"",AI3+1),"")</f>
        <v>43555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mars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6</v>
      </c>
      <c r="G10" s="9">
        <f t="shared" ref="G10:AJ10" si="4">IFERROR(WEEKDAY(G3),"")</f>
        <v>7</v>
      </c>
      <c r="H10" s="9">
        <f t="shared" si="4"/>
        <v>1</v>
      </c>
      <c r="I10" s="9">
        <f t="shared" si="4"/>
        <v>2</v>
      </c>
      <c r="J10" s="9">
        <f t="shared" si="4"/>
        <v>3</v>
      </c>
      <c r="K10" s="9">
        <f t="shared" si="4"/>
        <v>4</v>
      </c>
      <c r="L10" s="9">
        <f t="shared" si="4"/>
        <v>5</v>
      </c>
      <c r="M10" s="9">
        <f t="shared" si="4"/>
        <v>6</v>
      </c>
      <c r="N10" s="9">
        <f t="shared" si="4"/>
        <v>7</v>
      </c>
      <c r="O10" s="9">
        <f t="shared" si="4"/>
        <v>1</v>
      </c>
      <c r="P10" s="9">
        <f t="shared" si="4"/>
        <v>2</v>
      </c>
      <c r="Q10" s="9">
        <f t="shared" si="4"/>
        <v>3</v>
      </c>
      <c r="R10" s="9">
        <f t="shared" si="4"/>
        <v>4</v>
      </c>
      <c r="S10" s="9">
        <f t="shared" si="4"/>
        <v>5</v>
      </c>
      <c r="T10" s="9">
        <f t="shared" si="4"/>
        <v>6</v>
      </c>
      <c r="U10" s="9">
        <f t="shared" si="4"/>
        <v>7</v>
      </c>
      <c r="V10" s="9">
        <f>IFERROR(WEEKDAY(V3),"")</f>
        <v>1</v>
      </c>
      <c r="W10" s="7">
        <f t="shared" si="4"/>
        <v>2</v>
      </c>
      <c r="X10" s="9">
        <f t="shared" si="4"/>
        <v>3</v>
      </c>
      <c r="Y10" s="9">
        <f t="shared" si="4"/>
        <v>4</v>
      </c>
      <c r="Z10" s="9">
        <f t="shared" si="4"/>
        <v>5</v>
      </c>
      <c r="AA10" s="9">
        <f t="shared" si="4"/>
        <v>6</v>
      </c>
      <c r="AB10" s="9">
        <f t="shared" si="4"/>
        <v>7</v>
      </c>
      <c r="AC10" s="9">
        <f t="shared" si="4"/>
        <v>1</v>
      </c>
      <c r="AD10" s="9">
        <f t="shared" si="4"/>
        <v>2</v>
      </c>
      <c r="AE10" s="9">
        <f t="shared" si="4"/>
        <v>3</v>
      </c>
      <c r="AF10" s="9">
        <f t="shared" si="4"/>
        <v>4</v>
      </c>
      <c r="AG10" s="9">
        <f t="shared" si="4"/>
        <v>5</v>
      </c>
      <c r="AH10" s="9">
        <f t="shared" si="4"/>
        <v>6</v>
      </c>
      <c r="AI10" s="9">
        <f t="shared" si="4"/>
        <v>7</v>
      </c>
      <c r="AJ10" s="93">
        <f t="shared" si="4"/>
        <v>1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50</v>
      </c>
      <c r="G11" s="55" t="s">
        <v>76</v>
      </c>
      <c r="H11" s="55" t="s">
        <v>76</v>
      </c>
      <c r="I11" s="55" t="s">
        <v>72</v>
      </c>
      <c r="J11" s="55" t="s">
        <v>72</v>
      </c>
      <c r="K11" s="55" t="s">
        <v>72</v>
      </c>
      <c r="L11" s="55" t="s">
        <v>76</v>
      </c>
      <c r="M11" s="55" t="s">
        <v>76</v>
      </c>
      <c r="N11" s="55" t="s">
        <v>54</v>
      </c>
      <c r="O11" s="55" t="s">
        <v>54</v>
      </c>
      <c r="P11" s="55" t="s">
        <v>76</v>
      </c>
      <c r="Q11" s="55" t="s">
        <v>50</v>
      </c>
      <c r="R11" s="55" t="s">
        <v>51</v>
      </c>
      <c r="S11" s="55" t="s">
        <v>51</v>
      </c>
      <c r="T11" s="55" t="s">
        <v>51</v>
      </c>
      <c r="U11" s="55" t="s">
        <v>76</v>
      </c>
      <c r="V11" s="55" t="s">
        <v>76</v>
      </c>
      <c r="W11" s="55" t="s">
        <v>48</v>
      </c>
      <c r="X11" s="55" t="s">
        <v>48</v>
      </c>
      <c r="Y11" s="55" t="s">
        <v>76</v>
      </c>
      <c r="Z11" s="55" t="s">
        <v>72</v>
      </c>
      <c r="AA11" s="54" t="s">
        <v>72</v>
      </c>
      <c r="AB11" s="54" t="s">
        <v>57</v>
      </c>
      <c r="AC11" s="54" t="s">
        <v>57</v>
      </c>
      <c r="AD11" s="55" t="s">
        <v>76</v>
      </c>
      <c r="AE11" s="55" t="s">
        <v>76</v>
      </c>
      <c r="AF11" s="55" t="s">
        <v>48</v>
      </c>
      <c r="AG11" s="55" t="s">
        <v>48</v>
      </c>
      <c r="AH11" s="55" t="s">
        <v>48</v>
      </c>
      <c r="AI11" s="55" t="s">
        <v>76</v>
      </c>
      <c r="AJ11" s="55" t="s">
        <v>76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72</v>
      </c>
      <c r="G12" s="56" t="s">
        <v>57</v>
      </c>
      <c r="H12" s="56" t="s">
        <v>57</v>
      </c>
      <c r="I12" s="57" t="s">
        <v>76</v>
      </c>
      <c r="J12" s="56" t="s">
        <v>76</v>
      </c>
      <c r="K12" s="56" t="s">
        <v>42</v>
      </c>
      <c r="L12" s="56" t="s">
        <v>42</v>
      </c>
      <c r="M12" s="57" t="s">
        <v>42</v>
      </c>
      <c r="N12" s="56" t="s">
        <v>76</v>
      </c>
      <c r="O12" s="56" t="s">
        <v>76</v>
      </c>
      <c r="P12" s="56" t="s">
        <v>72</v>
      </c>
      <c r="Q12" s="56" t="s">
        <v>72</v>
      </c>
      <c r="R12" s="56" t="s">
        <v>72</v>
      </c>
      <c r="S12" s="56" t="s">
        <v>76</v>
      </c>
      <c r="T12" s="56" t="s">
        <v>76</v>
      </c>
      <c r="U12" s="56" t="s">
        <v>54</v>
      </c>
      <c r="V12" s="56" t="s">
        <v>54</v>
      </c>
      <c r="W12" s="56" t="s">
        <v>50</v>
      </c>
      <c r="X12" s="56" t="s">
        <v>76</v>
      </c>
      <c r="Y12" s="56" t="s">
        <v>50</v>
      </c>
      <c r="Z12" s="56" t="s">
        <v>50</v>
      </c>
      <c r="AA12" s="56" t="s">
        <v>50</v>
      </c>
      <c r="AB12" s="56" t="s">
        <v>76</v>
      </c>
      <c r="AC12" s="56" t="s">
        <v>76</v>
      </c>
      <c r="AD12" s="56" t="s">
        <v>72</v>
      </c>
      <c r="AE12" s="56" t="s">
        <v>72</v>
      </c>
      <c r="AF12" s="56" t="s">
        <v>72</v>
      </c>
      <c r="AG12" s="56" t="s">
        <v>76</v>
      </c>
      <c r="AH12" s="56" t="s">
        <v>76</v>
      </c>
      <c r="AI12" s="56" t="s">
        <v>54</v>
      </c>
      <c r="AJ12" s="95" t="s">
        <v>54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48</v>
      </c>
      <c r="G14" s="56" t="s">
        <v>76</v>
      </c>
      <c r="H14" s="56" t="s">
        <v>76</v>
      </c>
      <c r="I14" s="57" t="s">
        <v>42</v>
      </c>
      <c r="J14" s="56" t="s">
        <v>42</v>
      </c>
      <c r="K14" s="56" t="s">
        <v>76</v>
      </c>
      <c r="L14" s="56" t="s">
        <v>72</v>
      </c>
      <c r="M14" s="57" t="s">
        <v>72</v>
      </c>
      <c r="N14" s="56" t="s">
        <v>57</v>
      </c>
      <c r="O14" s="56" t="s">
        <v>57</v>
      </c>
      <c r="P14" s="56" t="s">
        <v>76</v>
      </c>
      <c r="Q14" s="56" t="s">
        <v>76</v>
      </c>
      <c r="R14" s="56" t="s">
        <v>42</v>
      </c>
      <c r="S14" s="56" t="s">
        <v>42</v>
      </c>
      <c r="T14" s="56" t="s">
        <v>42</v>
      </c>
      <c r="U14" s="56" t="s">
        <v>76</v>
      </c>
      <c r="V14" s="56" t="s">
        <v>76</v>
      </c>
      <c r="W14" s="56" t="s">
        <v>72</v>
      </c>
      <c r="X14" s="56" t="s">
        <v>72</v>
      </c>
      <c r="Y14" s="56" t="s">
        <v>72</v>
      </c>
      <c r="Z14" s="56" t="s">
        <v>76</v>
      </c>
      <c r="AA14" s="56" t="s">
        <v>76</v>
      </c>
      <c r="AB14" s="56" t="s">
        <v>54</v>
      </c>
      <c r="AC14" s="56" t="s">
        <v>54</v>
      </c>
      <c r="AD14" s="56" t="s">
        <v>50</v>
      </c>
      <c r="AE14" s="56" t="s">
        <v>76</v>
      </c>
      <c r="AF14" s="56" t="s">
        <v>50</v>
      </c>
      <c r="AG14" s="56" t="s">
        <v>50</v>
      </c>
      <c r="AH14" s="56" t="s">
        <v>50</v>
      </c>
      <c r="AI14" s="56" t="s">
        <v>76</v>
      </c>
      <c r="AJ14" s="95" t="s">
        <v>76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72</v>
      </c>
      <c r="G15" s="56" t="s">
        <v>57</v>
      </c>
      <c r="H15" s="56" t="s">
        <v>57</v>
      </c>
      <c r="I15" s="57" t="s">
        <v>76</v>
      </c>
      <c r="J15" s="56" t="s">
        <v>76</v>
      </c>
      <c r="K15" s="56" t="s">
        <v>48</v>
      </c>
      <c r="L15" s="56" t="s">
        <v>48</v>
      </c>
      <c r="M15" s="57" t="s">
        <v>48</v>
      </c>
      <c r="N15" s="56" t="s">
        <v>76</v>
      </c>
      <c r="O15" s="56" t="s">
        <v>76</v>
      </c>
      <c r="P15" s="56" t="s">
        <v>42</v>
      </c>
      <c r="Q15" s="56" t="s">
        <v>42</v>
      </c>
      <c r="R15" s="56" t="s">
        <v>76</v>
      </c>
      <c r="S15" s="56" t="s">
        <v>72</v>
      </c>
      <c r="T15" s="56" t="s">
        <v>72</v>
      </c>
      <c r="U15" s="56" t="s">
        <v>57</v>
      </c>
      <c r="V15" s="56" t="s">
        <v>57</v>
      </c>
      <c r="W15" s="56" t="s">
        <v>76</v>
      </c>
      <c r="X15" s="56" t="s">
        <v>76</v>
      </c>
      <c r="Y15" s="56" t="s">
        <v>42</v>
      </c>
      <c r="Z15" s="56" t="s">
        <v>42</v>
      </c>
      <c r="AA15" s="56" t="s">
        <v>42</v>
      </c>
      <c r="AB15" s="56" t="s">
        <v>76</v>
      </c>
      <c r="AC15" s="56" t="s">
        <v>76</v>
      </c>
      <c r="AD15" s="56" t="s">
        <v>72</v>
      </c>
      <c r="AE15" s="56" t="s">
        <v>72</v>
      </c>
      <c r="AF15" s="56" t="s">
        <v>72</v>
      </c>
      <c r="AG15" s="56" t="s">
        <v>76</v>
      </c>
      <c r="AH15" s="56" t="s">
        <v>76</v>
      </c>
      <c r="AI15" s="56" t="s">
        <v>54</v>
      </c>
      <c r="AJ15" s="95" t="s">
        <v>54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42</v>
      </c>
      <c r="G16" s="56" t="s">
        <v>76</v>
      </c>
      <c r="H16" s="56" t="s">
        <v>76</v>
      </c>
      <c r="I16" s="57" t="s">
        <v>72</v>
      </c>
      <c r="J16" s="56" t="s">
        <v>72</v>
      </c>
      <c r="K16" s="56" t="s">
        <v>72</v>
      </c>
      <c r="L16" s="56" t="s">
        <v>76</v>
      </c>
      <c r="M16" s="57" t="s">
        <v>76</v>
      </c>
      <c r="N16" s="56" t="s">
        <v>54</v>
      </c>
      <c r="O16" s="56" t="s">
        <v>54</v>
      </c>
      <c r="P16" s="56" t="s">
        <v>50</v>
      </c>
      <c r="Q16" s="56" t="s">
        <v>76</v>
      </c>
      <c r="R16" s="56" t="s">
        <v>50</v>
      </c>
      <c r="S16" s="56" t="s">
        <v>50</v>
      </c>
      <c r="T16" s="56" t="s">
        <v>50</v>
      </c>
      <c r="U16" s="56" t="s">
        <v>76</v>
      </c>
      <c r="V16" s="56" t="s">
        <v>76</v>
      </c>
      <c r="W16" s="56" t="s">
        <v>72</v>
      </c>
      <c r="X16" s="56" t="s">
        <v>72</v>
      </c>
      <c r="Y16" s="56" t="s">
        <v>72</v>
      </c>
      <c r="Z16" s="56" t="s">
        <v>76</v>
      </c>
      <c r="AA16" s="56" t="s">
        <v>76</v>
      </c>
      <c r="AB16" s="56" t="s">
        <v>54</v>
      </c>
      <c r="AC16" s="56" t="s">
        <v>54</v>
      </c>
      <c r="AD16" s="56" t="s">
        <v>76</v>
      </c>
      <c r="AE16" s="56" t="s">
        <v>50</v>
      </c>
      <c r="AF16" s="56" t="s">
        <v>51</v>
      </c>
      <c r="AG16" s="56" t="s">
        <v>51</v>
      </c>
      <c r="AH16" s="56" t="s">
        <v>51</v>
      </c>
      <c r="AI16" s="56" t="s">
        <v>76</v>
      </c>
      <c r="AJ16" s="95" t="s">
        <v>76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54</v>
      </c>
      <c r="H17" s="56" t="s">
        <v>54</v>
      </c>
      <c r="I17" s="57" t="s">
        <v>76</v>
      </c>
      <c r="J17" s="56" t="s">
        <v>50</v>
      </c>
      <c r="K17" s="56" t="s">
        <v>51</v>
      </c>
      <c r="L17" s="56" t="s">
        <v>51</v>
      </c>
      <c r="M17" s="57" t="s">
        <v>51</v>
      </c>
      <c r="N17" s="56" t="s">
        <v>76</v>
      </c>
      <c r="O17" s="56" t="s">
        <v>76</v>
      </c>
      <c r="P17" s="56" t="s">
        <v>48</v>
      </c>
      <c r="Q17" s="56" t="s">
        <v>48</v>
      </c>
      <c r="R17" s="56" t="s">
        <v>76</v>
      </c>
      <c r="S17" s="56" t="s">
        <v>72</v>
      </c>
      <c r="T17" s="56" t="s">
        <v>72</v>
      </c>
      <c r="U17" s="56" t="s">
        <v>57</v>
      </c>
      <c r="V17" s="56" t="s">
        <v>57</v>
      </c>
      <c r="W17" s="56" t="s">
        <v>76</v>
      </c>
      <c r="X17" s="56" t="s">
        <v>76</v>
      </c>
      <c r="Y17" s="56" t="s">
        <v>48</v>
      </c>
      <c r="Z17" s="56" t="s">
        <v>48</v>
      </c>
      <c r="AA17" s="56" t="s">
        <v>48</v>
      </c>
      <c r="AB17" s="56" t="s">
        <v>76</v>
      </c>
      <c r="AC17" s="56" t="s">
        <v>76</v>
      </c>
      <c r="AD17" s="56" t="s">
        <v>42</v>
      </c>
      <c r="AE17" s="56" t="s">
        <v>42</v>
      </c>
      <c r="AF17" s="56" t="s">
        <v>76</v>
      </c>
      <c r="AG17" s="56" t="s">
        <v>72</v>
      </c>
      <c r="AH17" s="56" t="s">
        <v>72</v>
      </c>
      <c r="AI17" s="56" t="s">
        <v>57</v>
      </c>
      <c r="AJ17" s="95" t="s">
        <v>57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51</v>
      </c>
      <c r="G18" s="56" t="s">
        <v>76</v>
      </c>
      <c r="H18" s="56" t="s">
        <v>76</v>
      </c>
      <c r="I18" s="57" t="s">
        <v>48</v>
      </c>
      <c r="J18" s="56" t="s">
        <v>48</v>
      </c>
      <c r="K18" s="56" t="s">
        <v>76</v>
      </c>
      <c r="L18" s="56" t="s">
        <v>72</v>
      </c>
      <c r="M18" s="57" t="s">
        <v>72</v>
      </c>
      <c r="N18" s="56" t="s">
        <v>57</v>
      </c>
      <c r="O18" s="56" t="s">
        <v>57</v>
      </c>
      <c r="P18" s="56" t="s">
        <v>76</v>
      </c>
      <c r="Q18" s="56" t="s">
        <v>76</v>
      </c>
      <c r="R18" s="56" t="s">
        <v>48</v>
      </c>
      <c r="S18" s="56" t="s">
        <v>48</v>
      </c>
      <c r="T18" s="56" t="s">
        <v>48</v>
      </c>
      <c r="U18" s="56" t="s">
        <v>76</v>
      </c>
      <c r="V18" s="56" t="s">
        <v>76</v>
      </c>
      <c r="W18" s="56" t="s">
        <v>42</v>
      </c>
      <c r="X18" s="56" t="s">
        <v>42</v>
      </c>
      <c r="Y18" s="56" t="s">
        <v>76</v>
      </c>
      <c r="Z18" s="56" t="s">
        <v>72</v>
      </c>
      <c r="AA18" s="56" t="s">
        <v>72</v>
      </c>
      <c r="AB18" s="56" t="s">
        <v>57</v>
      </c>
      <c r="AC18" s="56" t="s">
        <v>57</v>
      </c>
      <c r="AD18" s="56" t="s">
        <v>76</v>
      </c>
      <c r="AE18" s="56" t="s">
        <v>76</v>
      </c>
      <c r="AF18" s="56" t="s">
        <v>42</v>
      </c>
      <c r="AG18" s="56" t="s">
        <v>42</v>
      </c>
      <c r="AH18" s="56" t="s">
        <v>42</v>
      </c>
      <c r="AI18" s="56" t="s">
        <v>76</v>
      </c>
      <c r="AJ18" s="95" t="s">
        <v>76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76</v>
      </c>
      <c r="G19" s="56" t="s">
        <v>54</v>
      </c>
      <c r="H19" s="56" t="s">
        <v>54</v>
      </c>
      <c r="I19" s="57" t="s">
        <v>50</v>
      </c>
      <c r="J19" s="56" t="s">
        <v>76</v>
      </c>
      <c r="K19" s="56" t="s">
        <v>50</v>
      </c>
      <c r="L19" s="56" t="s">
        <v>50</v>
      </c>
      <c r="M19" s="57" t="s">
        <v>50</v>
      </c>
      <c r="N19" s="56" t="s">
        <v>76</v>
      </c>
      <c r="O19" s="56" t="s">
        <v>76</v>
      </c>
      <c r="P19" s="56" t="s">
        <v>72</v>
      </c>
      <c r="Q19" s="56" t="s">
        <v>72</v>
      </c>
      <c r="R19" s="56" t="s">
        <v>72</v>
      </c>
      <c r="S19" s="56" t="s">
        <v>76</v>
      </c>
      <c r="T19" s="56" t="s">
        <v>76</v>
      </c>
      <c r="U19" s="56" t="s">
        <v>54</v>
      </c>
      <c r="V19" s="56" t="s">
        <v>54</v>
      </c>
      <c r="W19" s="56" t="s">
        <v>76</v>
      </c>
      <c r="X19" s="56" t="s">
        <v>50</v>
      </c>
      <c r="Y19" s="56" t="s">
        <v>51</v>
      </c>
      <c r="Z19" s="56" t="s">
        <v>51</v>
      </c>
      <c r="AA19" s="56" t="s">
        <v>51</v>
      </c>
      <c r="AB19" s="56" t="s">
        <v>76</v>
      </c>
      <c r="AC19" s="56" t="s">
        <v>76</v>
      </c>
      <c r="AD19" s="56" t="s">
        <v>48</v>
      </c>
      <c r="AE19" s="56" t="s">
        <v>48</v>
      </c>
      <c r="AF19" s="56" t="s">
        <v>76</v>
      </c>
      <c r="AG19" s="56" t="s">
        <v>72</v>
      </c>
      <c r="AH19" s="56" t="s">
        <v>72</v>
      </c>
      <c r="AI19" s="56" t="s">
        <v>57</v>
      </c>
      <c r="AJ19" s="95" t="s">
        <v>57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76</v>
      </c>
      <c r="H21" s="56" t="s">
        <v>76</v>
      </c>
      <c r="I21" s="57" t="s">
        <v>60</v>
      </c>
      <c r="J21" s="56" t="s">
        <v>60</v>
      </c>
      <c r="K21" s="56" t="s">
        <v>60</v>
      </c>
      <c r="L21" s="56" t="s">
        <v>60</v>
      </c>
      <c r="M21" s="57" t="s">
        <v>60</v>
      </c>
      <c r="N21" s="56" t="s">
        <v>76</v>
      </c>
      <c r="O21" s="56" t="s">
        <v>76</v>
      </c>
      <c r="P21" s="56" t="s">
        <v>60</v>
      </c>
      <c r="Q21" s="56" t="s">
        <v>60</v>
      </c>
      <c r="R21" s="56" t="s">
        <v>60</v>
      </c>
      <c r="S21" s="56" t="s">
        <v>60</v>
      </c>
      <c r="T21" s="56" t="s">
        <v>60</v>
      </c>
      <c r="U21" s="56" t="s">
        <v>76</v>
      </c>
      <c r="V21" s="56" t="s">
        <v>76</v>
      </c>
      <c r="W21" s="56" t="s">
        <v>60</v>
      </c>
      <c r="X21" s="56" t="s">
        <v>60</v>
      </c>
      <c r="Y21" s="56" t="s">
        <v>60</v>
      </c>
      <c r="Z21" s="56" t="s">
        <v>60</v>
      </c>
      <c r="AA21" s="56" t="s">
        <v>60</v>
      </c>
      <c r="AB21" s="56" t="s">
        <v>76</v>
      </c>
      <c r="AC21" s="56" t="s">
        <v>76</v>
      </c>
      <c r="AD21" s="56" t="s">
        <v>60</v>
      </c>
      <c r="AE21" s="56" t="s">
        <v>60</v>
      </c>
      <c r="AF21" s="56" t="s">
        <v>60</v>
      </c>
      <c r="AG21" s="56" t="s">
        <v>60</v>
      </c>
      <c r="AH21" s="56" t="s">
        <v>60</v>
      </c>
      <c r="AI21" s="56" t="s">
        <v>76</v>
      </c>
      <c r="AJ21" s="95" t="s">
        <v>76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76</v>
      </c>
      <c r="H22" s="56" t="s">
        <v>76</v>
      </c>
      <c r="I22" s="57" t="s">
        <v>77</v>
      </c>
      <c r="J22" s="56" t="s">
        <v>77</v>
      </c>
      <c r="K22" s="56" t="s">
        <v>77</v>
      </c>
      <c r="L22" s="56" t="s">
        <v>77</v>
      </c>
      <c r="M22" s="57" t="s">
        <v>77</v>
      </c>
      <c r="N22" s="56" t="s">
        <v>76</v>
      </c>
      <c r="O22" s="56" t="s">
        <v>76</v>
      </c>
      <c r="P22" s="56" t="s">
        <v>77</v>
      </c>
      <c r="Q22" s="56" t="s">
        <v>77</v>
      </c>
      <c r="R22" s="56" t="s">
        <v>77</v>
      </c>
      <c r="S22" s="56" t="s">
        <v>77</v>
      </c>
      <c r="T22" s="56" t="s">
        <v>77</v>
      </c>
      <c r="U22" s="56" t="s">
        <v>76</v>
      </c>
      <c r="V22" s="56" t="s">
        <v>76</v>
      </c>
      <c r="W22" s="56" t="s">
        <v>77</v>
      </c>
      <c r="X22" s="56" t="s">
        <v>77</v>
      </c>
      <c r="Y22" s="56" t="s">
        <v>77</v>
      </c>
      <c r="Z22" s="56" t="s">
        <v>77</v>
      </c>
      <c r="AA22" s="56" t="s">
        <v>77</v>
      </c>
      <c r="AB22" s="56" t="s">
        <v>76</v>
      </c>
      <c r="AC22" s="56" t="s">
        <v>76</v>
      </c>
      <c r="AD22" s="56" t="s">
        <v>77</v>
      </c>
      <c r="AE22" s="56" t="s">
        <v>77</v>
      </c>
      <c r="AF22" s="56" t="s">
        <v>77</v>
      </c>
      <c r="AG22" s="56" t="s">
        <v>77</v>
      </c>
      <c r="AH22" s="56" t="s">
        <v>77</v>
      </c>
      <c r="AI22" s="56" t="s">
        <v>76</v>
      </c>
      <c r="AJ22" s="95" t="s">
        <v>76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76</v>
      </c>
      <c r="H23" s="56" t="s">
        <v>76</v>
      </c>
      <c r="I23" s="57" t="s">
        <v>61</v>
      </c>
      <c r="J23" s="56" t="s">
        <v>61</v>
      </c>
      <c r="K23" s="56" t="s">
        <v>61</v>
      </c>
      <c r="L23" s="56" t="s">
        <v>61</v>
      </c>
      <c r="M23" s="57" t="s">
        <v>61</v>
      </c>
      <c r="N23" s="56" t="s">
        <v>76</v>
      </c>
      <c r="O23" s="56" t="s">
        <v>76</v>
      </c>
      <c r="P23" s="56" t="s">
        <v>61</v>
      </c>
      <c r="Q23" s="56" t="s">
        <v>61</v>
      </c>
      <c r="R23" s="56" t="s">
        <v>61</v>
      </c>
      <c r="S23" s="56" t="s">
        <v>61</v>
      </c>
      <c r="T23" s="56" t="s">
        <v>61</v>
      </c>
      <c r="U23" s="56" t="s">
        <v>76</v>
      </c>
      <c r="V23" s="56" t="s">
        <v>76</v>
      </c>
      <c r="W23" s="56" t="s">
        <v>61</v>
      </c>
      <c r="X23" s="56" t="s">
        <v>61</v>
      </c>
      <c r="Y23" s="56" t="s">
        <v>61</v>
      </c>
      <c r="Z23" s="56" t="s">
        <v>61</v>
      </c>
      <c r="AA23" s="56" t="s">
        <v>61</v>
      </c>
      <c r="AB23" s="56" t="s">
        <v>76</v>
      </c>
      <c r="AC23" s="56" t="s">
        <v>76</v>
      </c>
      <c r="AD23" s="56" t="s">
        <v>61</v>
      </c>
      <c r="AE23" s="56" t="s">
        <v>61</v>
      </c>
      <c r="AF23" s="56" t="s">
        <v>61</v>
      </c>
      <c r="AG23" s="56" t="s">
        <v>61</v>
      </c>
      <c r="AH23" s="56" t="s">
        <v>61</v>
      </c>
      <c r="AI23" s="56" t="s">
        <v>76</v>
      </c>
      <c r="AJ23" s="95" t="s">
        <v>76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 t="s">
        <v>79</v>
      </c>
      <c r="H26" s="56" t="s">
        <v>79</v>
      </c>
      <c r="I26" s="57" t="s">
        <v>51</v>
      </c>
      <c r="J26" s="56" t="s">
        <v>51</v>
      </c>
      <c r="K26" s="56"/>
      <c r="L26" s="56"/>
      <c r="M26" s="57"/>
      <c r="N26" s="56" t="s">
        <v>76</v>
      </c>
      <c r="O26" s="56" t="s">
        <v>76</v>
      </c>
      <c r="P26" s="56"/>
      <c r="Q26" s="56"/>
      <c r="R26" s="56"/>
      <c r="S26" s="56"/>
      <c r="T26" s="56"/>
      <c r="U26" s="56" t="s">
        <v>79</v>
      </c>
      <c r="V26" s="56" t="s">
        <v>79</v>
      </c>
      <c r="W26" s="56" t="s">
        <v>51</v>
      </c>
      <c r="X26" s="56" t="s">
        <v>51</v>
      </c>
      <c r="Y26" s="56"/>
      <c r="Z26" s="56"/>
      <c r="AA26" s="56"/>
      <c r="AB26" s="56" t="s">
        <v>76</v>
      </c>
      <c r="AC26" s="56" t="s">
        <v>76</v>
      </c>
      <c r="AD26" s="56"/>
      <c r="AE26" s="56"/>
      <c r="AF26" s="56"/>
      <c r="AG26" s="56"/>
      <c r="AH26" s="56"/>
      <c r="AI26" s="56" t="s">
        <v>79</v>
      </c>
      <c r="AJ26" s="95" t="s">
        <v>79</v>
      </c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 t="s">
        <v>76</v>
      </c>
      <c r="H27" s="58" t="s">
        <v>76</v>
      </c>
      <c r="I27" s="59"/>
      <c r="J27" s="58"/>
      <c r="K27" s="58"/>
      <c r="L27" s="58"/>
      <c r="M27" s="59"/>
      <c r="N27" s="58" t="s">
        <v>79</v>
      </c>
      <c r="O27" s="58" t="s">
        <v>79</v>
      </c>
      <c r="P27" s="58" t="s">
        <v>51</v>
      </c>
      <c r="Q27" s="58" t="s">
        <v>51</v>
      </c>
      <c r="R27" s="58"/>
      <c r="S27" s="58"/>
      <c r="T27" s="58"/>
      <c r="U27" s="58" t="s">
        <v>76</v>
      </c>
      <c r="V27" s="58" t="s">
        <v>76</v>
      </c>
      <c r="W27" s="58"/>
      <c r="X27" s="58"/>
      <c r="Y27" s="58"/>
      <c r="Z27" s="58"/>
      <c r="AA27" s="58"/>
      <c r="AB27" s="58" t="s">
        <v>79</v>
      </c>
      <c r="AC27" s="58" t="s">
        <v>79</v>
      </c>
      <c r="AD27" s="58" t="s">
        <v>51</v>
      </c>
      <c r="AE27" s="58" t="s">
        <v>51</v>
      </c>
      <c r="AF27" s="58"/>
      <c r="AG27" s="58"/>
      <c r="AH27" s="58"/>
      <c r="AI27" s="58" t="s">
        <v>76</v>
      </c>
      <c r="AJ27" s="96" t="s">
        <v>76</v>
      </c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509" priority="170">
      <formula>OR(F$10=1,F$10=7)</formula>
    </cfRule>
  </conditionalFormatting>
  <conditionalFormatting sqref="F12:AJ27">
    <cfRule type="cellIs" dxfId="508" priority="147" operator="equal">
      <formula>"P"</formula>
    </cfRule>
    <cfRule type="cellIs" dxfId="507" priority="148" operator="equal">
      <formula>"G"</formula>
    </cfRule>
    <cfRule type="cellIs" dxfId="506" priority="149" operator="equal">
      <formula>"Q"</formula>
    </cfRule>
    <cfRule type="cellIs" dxfId="505" priority="150" operator="equal">
      <formula>"N"</formula>
    </cfRule>
    <cfRule type="cellIs" dxfId="504" priority="151" operator="equal">
      <formula>"PN"</formula>
    </cfRule>
    <cfRule type="cellIs" dxfId="503" priority="152" operator="equal">
      <formula>"PJ"</formula>
    </cfRule>
    <cfRule type="cellIs" dxfId="502" priority="153" operator="equal">
      <formula>"J"</formula>
    </cfRule>
    <cfRule type="cellIs" dxfId="501" priority="154" operator="equal">
      <formula>"F"</formula>
    </cfRule>
    <cfRule type="cellIs" dxfId="500" priority="155" operator="equal">
      <formula>"GP"</formula>
    </cfRule>
    <cfRule type="cellIs" dxfId="499" priority="156" operator="equal">
      <formula>"PM"</formula>
    </cfRule>
    <cfRule type="cellIs" dxfId="498" priority="157" operator="equal">
      <formula>"GA"</formula>
    </cfRule>
    <cfRule type="cellIs" dxfId="497" priority="158" operator="equal">
      <formula>"AM"</formula>
    </cfRule>
    <cfRule type="cellIs" dxfId="496" priority="160" operator="equal">
      <formula>"CV"</formula>
    </cfRule>
    <cfRule type="cellIs" dxfId="495" priority="161" operator="equal">
      <formula>"ND"</formula>
    </cfRule>
    <cfRule type="cellIs" dxfId="494" priority="162" operator="equal">
      <formula>"CPA"</formula>
    </cfRule>
    <cfRule type="cellIs" dxfId="493" priority="163" operator="equal">
      <formula>"MA"</formula>
    </cfRule>
    <cfRule type="cellIs" dxfId="492" priority="164" operator="equal">
      <formula>"DR"</formula>
    </cfRule>
    <cfRule type="cellIs" dxfId="491" priority="165" operator="equal">
      <formula>"RC"</formula>
    </cfRule>
    <cfRule type="cellIs" dxfId="490" priority="167" operator="equal">
      <formula>"CP"</formula>
    </cfRule>
    <cfRule type="expression" dxfId="489" priority="168">
      <formula>OR(F$10=1,F$10=7)</formula>
    </cfRule>
    <cfRule type="cellIs" dxfId="488" priority="169" operator="equal">
      <formula>"R"</formula>
    </cfRule>
    <cfRule type="cellIs" dxfId="487" priority="146" operator="equal">
      <formula>"D"</formula>
    </cfRule>
    <cfRule type="cellIs" dxfId="486" priority="145" operator="equal">
      <formula>"A"</formula>
    </cfRule>
  </conditionalFormatting>
  <conditionalFormatting sqref="C11:E27">
    <cfRule type="cellIs" dxfId="485" priority="159" operator="equal">
      <formula>0</formula>
    </cfRule>
  </conditionalFormatting>
  <conditionalFormatting sqref="F11:V11">
    <cfRule type="cellIs" dxfId="484" priority="121" operator="equal">
      <formula>"A"</formula>
    </cfRule>
    <cfRule type="cellIs" dxfId="483" priority="122" operator="equal">
      <formula>"D"</formula>
    </cfRule>
    <cfRule type="cellIs" dxfId="482" priority="123" operator="equal">
      <formula>"P"</formula>
    </cfRule>
    <cfRule type="cellIs" dxfId="481" priority="124" operator="equal">
      <formula>"G"</formula>
    </cfRule>
    <cfRule type="cellIs" dxfId="480" priority="125" operator="equal">
      <formula>"Q"</formula>
    </cfRule>
    <cfRule type="cellIs" dxfId="479" priority="126" operator="equal">
      <formula>"N"</formula>
    </cfRule>
    <cfRule type="cellIs" dxfId="478" priority="127" operator="equal">
      <formula>"PN"</formula>
    </cfRule>
    <cfRule type="cellIs" dxfId="477" priority="128" operator="equal">
      <formula>"PJ"</formula>
    </cfRule>
    <cfRule type="cellIs" dxfId="476" priority="129" operator="equal">
      <formula>"J"</formula>
    </cfRule>
    <cfRule type="cellIs" dxfId="475" priority="130" operator="equal">
      <formula>"F"</formula>
    </cfRule>
    <cfRule type="cellIs" dxfId="474" priority="131" operator="equal">
      <formula>"GP"</formula>
    </cfRule>
    <cfRule type="cellIs" dxfId="473" priority="132" operator="equal">
      <formula>"PM"</formula>
    </cfRule>
    <cfRule type="cellIs" dxfId="472" priority="133" operator="equal">
      <formula>"GA"</formula>
    </cfRule>
    <cfRule type="cellIs" dxfId="471" priority="134" operator="equal">
      <formula>"AM"</formula>
    </cfRule>
    <cfRule type="cellIs" dxfId="470" priority="135" operator="equal">
      <formula>"CV"</formula>
    </cfRule>
    <cfRule type="cellIs" dxfId="469" priority="136" operator="equal">
      <formula>"ND"</formula>
    </cfRule>
    <cfRule type="cellIs" dxfId="468" priority="137" operator="equal">
      <formula>"CPA"</formula>
    </cfRule>
    <cfRule type="cellIs" dxfId="467" priority="138" operator="equal">
      <formula>"MA"</formula>
    </cfRule>
    <cfRule type="cellIs" dxfId="466" priority="139" operator="equal">
      <formula>"DR"</formula>
    </cfRule>
    <cfRule type="cellIs" dxfId="465" priority="140" operator="equal">
      <formula>"RC"</formula>
    </cfRule>
    <cfRule type="cellIs" dxfId="464" priority="141" operator="equal">
      <formula>"CP"</formula>
    </cfRule>
    <cfRule type="expression" dxfId="463" priority="142">
      <formula>OR(F$10=1,F$10=7)</formula>
    </cfRule>
    <cfRule type="cellIs" dxfId="462" priority="143" operator="equal">
      <formula>"R"</formula>
    </cfRule>
  </conditionalFormatting>
  <conditionalFormatting sqref="W11:AA11">
    <cfRule type="cellIs" dxfId="461" priority="97" operator="equal">
      <formula>"A"</formula>
    </cfRule>
    <cfRule type="cellIs" dxfId="460" priority="98" operator="equal">
      <formula>"D"</formula>
    </cfRule>
    <cfRule type="cellIs" dxfId="459" priority="99" operator="equal">
      <formula>"P"</formula>
    </cfRule>
    <cfRule type="cellIs" dxfId="458" priority="100" operator="equal">
      <formula>"G"</formula>
    </cfRule>
    <cfRule type="cellIs" dxfId="457" priority="101" operator="equal">
      <formula>"Q"</formula>
    </cfRule>
    <cfRule type="cellIs" dxfId="456" priority="102" operator="equal">
      <formula>"N"</formula>
    </cfRule>
    <cfRule type="cellIs" dxfId="455" priority="103" operator="equal">
      <formula>"PN"</formula>
    </cfRule>
    <cfRule type="cellIs" dxfId="454" priority="104" operator="equal">
      <formula>"PJ"</formula>
    </cfRule>
    <cfRule type="cellIs" dxfId="453" priority="105" operator="equal">
      <formula>"J"</formula>
    </cfRule>
    <cfRule type="cellIs" dxfId="452" priority="106" operator="equal">
      <formula>"F"</formula>
    </cfRule>
    <cfRule type="cellIs" dxfId="451" priority="107" operator="equal">
      <formula>"GP"</formula>
    </cfRule>
    <cfRule type="cellIs" dxfId="450" priority="108" operator="equal">
      <formula>"PM"</formula>
    </cfRule>
    <cfRule type="cellIs" dxfId="449" priority="109" operator="equal">
      <formula>"GA"</formula>
    </cfRule>
    <cfRule type="cellIs" dxfId="448" priority="110" operator="equal">
      <formula>"AM"</formula>
    </cfRule>
    <cfRule type="cellIs" dxfId="447" priority="111" operator="equal">
      <formula>"CV"</formula>
    </cfRule>
    <cfRule type="cellIs" dxfId="446" priority="112" operator="equal">
      <formula>"ND"</formula>
    </cfRule>
    <cfRule type="cellIs" dxfId="445" priority="113" operator="equal">
      <formula>"CPA"</formula>
    </cfRule>
    <cfRule type="cellIs" dxfId="444" priority="114" operator="equal">
      <formula>"MA"</formula>
    </cfRule>
    <cfRule type="cellIs" dxfId="443" priority="115" operator="equal">
      <formula>"DR"</formula>
    </cfRule>
    <cfRule type="cellIs" dxfId="442" priority="116" operator="equal">
      <formula>"RC"</formula>
    </cfRule>
    <cfRule type="cellIs" dxfId="441" priority="117" operator="equal">
      <formula>"CP"</formula>
    </cfRule>
    <cfRule type="expression" dxfId="440" priority="118">
      <formula>OR(W$10=1,W$10=7)</formula>
    </cfRule>
    <cfRule type="cellIs" dxfId="439" priority="119" operator="equal">
      <formula>"R"</formula>
    </cfRule>
  </conditionalFormatting>
  <conditionalFormatting sqref="AB11:AE11">
    <cfRule type="cellIs" dxfId="438" priority="73" operator="equal">
      <formula>"A"</formula>
    </cfRule>
    <cfRule type="cellIs" dxfId="437" priority="74" operator="equal">
      <formula>"D"</formula>
    </cfRule>
    <cfRule type="cellIs" dxfId="436" priority="75" operator="equal">
      <formula>"P"</formula>
    </cfRule>
    <cfRule type="cellIs" dxfId="435" priority="76" operator="equal">
      <formula>"G"</formula>
    </cfRule>
    <cfRule type="cellIs" dxfId="434" priority="77" operator="equal">
      <formula>"Q"</formula>
    </cfRule>
    <cfRule type="cellIs" dxfId="433" priority="78" operator="equal">
      <formula>"N"</formula>
    </cfRule>
    <cfRule type="cellIs" dxfId="432" priority="79" operator="equal">
      <formula>"PN"</formula>
    </cfRule>
    <cfRule type="cellIs" dxfId="431" priority="80" operator="equal">
      <formula>"PJ"</formula>
    </cfRule>
    <cfRule type="cellIs" dxfId="430" priority="81" operator="equal">
      <formula>"J"</formula>
    </cfRule>
    <cfRule type="cellIs" dxfId="429" priority="82" operator="equal">
      <formula>"F"</formula>
    </cfRule>
    <cfRule type="cellIs" dxfId="428" priority="83" operator="equal">
      <formula>"GP"</formula>
    </cfRule>
    <cfRule type="cellIs" dxfId="427" priority="84" operator="equal">
      <formula>"PM"</formula>
    </cfRule>
    <cfRule type="cellIs" dxfId="426" priority="85" operator="equal">
      <formula>"GA"</formula>
    </cfRule>
    <cfRule type="cellIs" dxfId="425" priority="86" operator="equal">
      <formula>"AM"</formula>
    </cfRule>
    <cfRule type="cellIs" dxfId="424" priority="87" operator="equal">
      <formula>"CV"</formula>
    </cfRule>
    <cfRule type="cellIs" dxfId="423" priority="88" operator="equal">
      <formula>"ND"</formula>
    </cfRule>
    <cfRule type="cellIs" dxfId="422" priority="89" operator="equal">
      <formula>"CPA"</formula>
    </cfRule>
    <cfRule type="cellIs" dxfId="421" priority="90" operator="equal">
      <formula>"MA"</formula>
    </cfRule>
    <cfRule type="cellIs" dxfId="420" priority="91" operator="equal">
      <formula>"DR"</formula>
    </cfRule>
    <cfRule type="cellIs" dxfId="419" priority="92" operator="equal">
      <formula>"RC"</formula>
    </cfRule>
    <cfRule type="cellIs" dxfId="418" priority="93" operator="equal">
      <formula>"CP"</formula>
    </cfRule>
    <cfRule type="expression" dxfId="417" priority="94">
      <formula>OR(AB$10=1,AB$10=7)</formula>
    </cfRule>
    <cfRule type="cellIs" dxfId="416" priority="95" operator="equal">
      <formula>"R"</formula>
    </cfRule>
  </conditionalFormatting>
  <conditionalFormatting sqref="AF11">
    <cfRule type="cellIs" dxfId="415" priority="49" operator="equal">
      <formula>"A"</formula>
    </cfRule>
    <cfRule type="cellIs" dxfId="414" priority="50" operator="equal">
      <formula>"D"</formula>
    </cfRule>
    <cfRule type="cellIs" dxfId="413" priority="51" operator="equal">
      <formula>"P"</formula>
    </cfRule>
    <cfRule type="cellIs" dxfId="412" priority="52" operator="equal">
      <formula>"G"</formula>
    </cfRule>
    <cfRule type="cellIs" dxfId="411" priority="53" operator="equal">
      <formula>"Q"</formula>
    </cfRule>
    <cfRule type="cellIs" dxfId="410" priority="54" operator="equal">
      <formula>"N"</formula>
    </cfRule>
    <cfRule type="cellIs" dxfId="409" priority="55" operator="equal">
      <formula>"PN"</formula>
    </cfRule>
    <cfRule type="cellIs" dxfId="408" priority="56" operator="equal">
      <formula>"PJ"</formula>
    </cfRule>
    <cfRule type="cellIs" dxfId="407" priority="57" operator="equal">
      <formula>"J"</formula>
    </cfRule>
    <cfRule type="cellIs" dxfId="406" priority="58" operator="equal">
      <formula>"F"</formula>
    </cfRule>
    <cfRule type="cellIs" dxfId="405" priority="59" operator="equal">
      <formula>"GP"</formula>
    </cfRule>
    <cfRule type="cellIs" dxfId="404" priority="60" operator="equal">
      <formula>"PM"</formula>
    </cfRule>
    <cfRule type="cellIs" dxfId="403" priority="61" operator="equal">
      <formula>"GA"</formula>
    </cfRule>
    <cfRule type="cellIs" dxfId="402" priority="62" operator="equal">
      <formula>"AM"</formula>
    </cfRule>
    <cfRule type="cellIs" dxfId="401" priority="63" operator="equal">
      <formula>"CV"</formula>
    </cfRule>
    <cfRule type="cellIs" dxfId="400" priority="64" operator="equal">
      <formula>"ND"</formula>
    </cfRule>
    <cfRule type="cellIs" dxfId="399" priority="65" operator="equal">
      <formula>"CPA"</formula>
    </cfRule>
    <cfRule type="cellIs" dxfId="398" priority="66" operator="equal">
      <formula>"MA"</formula>
    </cfRule>
    <cfRule type="cellIs" dxfId="397" priority="67" operator="equal">
      <formula>"DR"</formula>
    </cfRule>
    <cfRule type="cellIs" dxfId="396" priority="68" operator="equal">
      <formula>"RC"</formula>
    </cfRule>
    <cfRule type="cellIs" dxfId="395" priority="69" operator="equal">
      <formula>"CP"</formula>
    </cfRule>
    <cfRule type="expression" dxfId="394" priority="70">
      <formula>OR(AF$10=1,AF$10=7)</formula>
    </cfRule>
    <cfRule type="cellIs" dxfId="393" priority="71" operator="equal">
      <formula>"R"</formula>
    </cfRule>
  </conditionalFormatting>
  <conditionalFormatting sqref="AG11">
    <cfRule type="cellIs" dxfId="392" priority="25" operator="equal">
      <formula>"A"</formula>
    </cfRule>
    <cfRule type="cellIs" dxfId="391" priority="26" operator="equal">
      <formula>"D"</formula>
    </cfRule>
    <cfRule type="cellIs" dxfId="390" priority="27" operator="equal">
      <formula>"P"</formula>
    </cfRule>
    <cfRule type="cellIs" dxfId="389" priority="28" operator="equal">
      <formula>"G"</formula>
    </cfRule>
    <cfRule type="cellIs" dxfId="388" priority="29" operator="equal">
      <formula>"Q"</formula>
    </cfRule>
    <cfRule type="cellIs" dxfId="387" priority="30" operator="equal">
      <formula>"N"</formula>
    </cfRule>
    <cfRule type="cellIs" dxfId="386" priority="31" operator="equal">
      <formula>"PN"</formula>
    </cfRule>
    <cfRule type="cellIs" dxfId="385" priority="32" operator="equal">
      <formula>"PJ"</formula>
    </cfRule>
    <cfRule type="cellIs" dxfId="384" priority="33" operator="equal">
      <formula>"J"</formula>
    </cfRule>
    <cfRule type="cellIs" dxfId="383" priority="34" operator="equal">
      <formula>"F"</formula>
    </cfRule>
    <cfRule type="cellIs" dxfId="382" priority="35" operator="equal">
      <formula>"GP"</formula>
    </cfRule>
    <cfRule type="cellIs" dxfId="381" priority="36" operator="equal">
      <formula>"PM"</formula>
    </cfRule>
    <cfRule type="cellIs" dxfId="380" priority="37" operator="equal">
      <formula>"GA"</formula>
    </cfRule>
    <cfRule type="cellIs" dxfId="379" priority="38" operator="equal">
      <formula>"AM"</formula>
    </cfRule>
    <cfRule type="cellIs" dxfId="378" priority="39" operator="equal">
      <formula>"CV"</formula>
    </cfRule>
    <cfRule type="cellIs" dxfId="377" priority="40" operator="equal">
      <formula>"ND"</formula>
    </cfRule>
    <cfRule type="cellIs" dxfId="376" priority="41" operator="equal">
      <formula>"CPA"</formula>
    </cfRule>
    <cfRule type="cellIs" dxfId="375" priority="42" operator="equal">
      <formula>"MA"</formula>
    </cfRule>
    <cfRule type="cellIs" dxfId="374" priority="43" operator="equal">
      <formula>"DR"</formula>
    </cfRule>
    <cfRule type="cellIs" dxfId="373" priority="44" operator="equal">
      <formula>"RC"</formula>
    </cfRule>
    <cfRule type="cellIs" dxfId="372" priority="45" operator="equal">
      <formula>"CP"</formula>
    </cfRule>
    <cfRule type="expression" dxfId="371" priority="46">
      <formula>OR(AG$10=1,AG$10=7)</formula>
    </cfRule>
    <cfRule type="cellIs" dxfId="370" priority="47" operator="equal">
      <formula>"R"</formula>
    </cfRule>
  </conditionalFormatting>
  <conditionalFormatting sqref="AH11:AJ11">
    <cfRule type="cellIs" dxfId="369" priority="1" operator="equal">
      <formula>"A"</formula>
    </cfRule>
    <cfRule type="cellIs" dxfId="368" priority="2" operator="equal">
      <formula>"D"</formula>
    </cfRule>
    <cfRule type="cellIs" dxfId="367" priority="3" operator="equal">
      <formula>"P"</formula>
    </cfRule>
    <cfRule type="cellIs" dxfId="366" priority="4" operator="equal">
      <formula>"G"</formula>
    </cfRule>
    <cfRule type="cellIs" dxfId="365" priority="5" operator="equal">
      <formula>"Q"</formula>
    </cfRule>
    <cfRule type="cellIs" dxfId="364" priority="6" operator="equal">
      <formula>"N"</formula>
    </cfRule>
    <cfRule type="cellIs" dxfId="363" priority="7" operator="equal">
      <formula>"PN"</formula>
    </cfRule>
    <cfRule type="cellIs" dxfId="362" priority="8" operator="equal">
      <formula>"PJ"</formula>
    </cfRule>
    <cfRule type="cellIs" dxfId="361" priority="9" operator="equal">
      <formula>"J"</formula>
    </cfRule>
    <cfRule type="cellIs" dxfId="360" priority="10" operator="equal">
      <formula>"F"</formula>
    </cfRule>
    <cfRule type="cellIs" dxfId="359" priority="11" operator="equal">
      <formula>"GP"</formula>
    </cfRule>
    <cfRule type="cellIs" dxfId="358" priority="12" operator="equal">
      <formula>"PM"</formula>
    </cfRule>
    <cfRule type="cellIs" dxfId="357" priority="13" operator="equal">
      <formula>"GA"</formula>
    </cfRule>
    <cfRule type="cellIs" dxfId="356" priority="14" operator="equal">
      <formula>"AM"</formula>
    </cfRule>
    <cfRule type="cellIs" dxfId="355" priority="15" operator="equal">
      <formula>"CV"</formula>
    </cfRule>
    <cfRule type="cellIs" dxfId="354" priority="16" operator="equal">
      <formula>"ND"</formula>
    </cfRule>
    <cfRule type="cellIs" dxfId="353" priority="17" operator="equal">
      <formula>"CPA"</formula>
    </cfRule>
    <cfRule type="cellIs" dxfId="352" priority="18" operator="equal">
      <formula>"MA"</formula>
    </cfRule>
    <cfRule type="cellIs" dxfId="351" priority="19" operator="equal">
      <formula>"DR"</formula>
    </cfRule>
    <cfRule type="cellIs" dxfId="350" priority="20" operator="equal">
      <formula>"RC"</formula>
    </cfRule>
    <cfRule type="cellIs" dxfId="349" priority="21" operator="equal">
      <formula>"CP"</formula>
    </cfRule>
    <cfRule type="expression" dxfId="348" priority="22">
      <formula>OR(AH$10=1,AH$10=7)</formula>
    </cfRule>
    <cfRule type="cellIs" dxfId="347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71" id="{22AC8015-A12F-4E79-87D2-254893683A36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44" id="{ABB690CA-B6EE-48CF-AC35-94A8C67ED2F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F11:V11</xm:sqref>
        </x14:conditionalFormatting>
        <x14:conditionalFormatting xmlns:xm="http://schemas.microsoft.com/office/excel/2006/main">
          <x14:cfRule type="expression" priority="120" id="{1C4DA1F2-FBA0-48C6-A96E-830ED8D32C42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96" id="{77E43643-D1EF-46FE-9580-0C2B951AE09F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AB11:AE11</xm:sqref>
        </x14:conditionalFormatting>
        <x14:conditionalFormatting xmlns:xm="http://schemas.microsoft.com/office/excel/2006/main">
          <x14:cfRule type="expression" priority="72" id="{E1F3A8A6-18EB-4A69-9303-85C9D637EAE6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</xm:sqref>
        </x14:conditionalFormatting>
        <x14:conditionalFormatting xmlns:xm="http://schemas.microsoft.com/office/excel/2006/main">
          <x14:cfRule type="expression" priority="48" id="{AFCD7516-3EB2-45BB-A855-8DBC218F9B8C}">
            <xm:f>AG$3=VLOOKUP(AG$3,Config!$D$23:$E$35,1,0)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AG11</xm:sqref>
        </x14:conditionalFormatting>
        <x14:conditionalFormatting xmlns:xm="http://schemas.microsoft.com/office/excel/2006/main">
          <x14:cfRule type="expression" priority="24" id="{3BD68F7B-73FE-4E30-9432-0ED45B215105}">
            <xm:f>AH$3=VLOOKUP(AH$3,Config!$D$23:$E$35,1,0)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AH11:AJ11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2">
    <tabColor theme="9" tint="0.39997558519241921"/>
    <pageSetUpPr fitToPage="1"/>
  </sheetPr>
  <dimension ref="A1:AT39"/>
  <sheetViews>
    <sheetView showGridLines="0" topLeftCell="B4" workbookViewId="0">
      <selection activeCell="K25" sqref="K25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Config!E16</f>
        <v>43556</v>
      </c>
    </row>
    <row r="2" spans="1:46" ht="15.75" hidden="1" thickBot="1" x14ac:dyDescent="0.3">
      <c r="A2" s="11">
        <f>Config!F16</f>
        <v>43585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 x14ac:dyDescent="0.3">
      <c r="F3" s="5">
        <f>A1</f>
        <v>43556</v>
      </c>
      <c r="G3" s="5">
        <f>F3+1</f>
        <v>43557</v>
      </c>
      <c r="H3" s="5">
        <f t="shared" ref="H3:AG3" si="1">G3+1</f>
        <v>43558</v>
      </c>
      <c r="I3" s="5">
        <f t="shared" si="1"/>
        <v>43559</v>
      </c>
      <c r="J3" s="5">
        <f t="shared" si="1"/>
        <v>43560</v>
      </c>
      <c r="K3" s="5">
        <f t="shared" si="1"/>
        <v>43561</v>
      </c>
      <c r="L3" s="5">
        <f t="shared" si="1"/>
        <v>43562</v>
      </c>
      <c r="M3" s="5">
        <f t="shared" si="1"/>
        <v>43563</v>
      </c>
      <c r="N3" s="5">
        <f t="shared" si="1"/>
        <v>43564</v>
      </c>
      <c r="O3" s="5">
        <f t="shared" si="1"/>
        <v>43565</v>
      </c>
      <c r="P3" s="5">
        <f t="shared" si="1"/>
        <v>43566</v>
      </c>
      <c r="Q3" s="5">
        <f t="shared" si="1"/>
        <v>43567</v>
      </c>
      <c r="R3" s="5">
        <f t="shared" si="1"/>
        <v>43568</v>
      </c>
      <c r="S3" s="5">
        <f t="shared" si="1"/>
        <v>43569</v>
      </c>
      <c r="T3" s="5">
        <f t="shared" si="1"/>
        <v>43570</v>
      </c>
      <c r="U3" s="5">
        <f t="shared" si="1"/>
        <v>43571</v>
      </c>
      <c r="V3" s="5">
        <f t="shared" si="1"/>
        <v>43572</v>
      </c>
      <c r="W3" s="5">
        <f t="shared" si="1"/>
        <v>43573</v>
      </c>
      <c r="X3" s="5">
        <f t="shared" si="1"/>
        <v>43574</v>
      </c>
      <c r="Y3" s="5">
        <f t="shared" si="1"/>
        <v>43575</v>
      </c>
      <c r="Z3" s="5">
        <f t="shared" si="1"/>
        <v>43576</v>
      </c>
      <c r="AA3" s="5">
        <f t="shared" si="1"/>
        <v>43577</v>
      </c>
      <c r="AB3" s="5">
        <f t="shared" si="1"/>
        <v>43578</v>
      </c>
      <c r="AC3" s="5">
        <f t="shared" si="1"/>
        <v>43579</v>
      </c>
      <c r="AD3" s="5">
        <f t="shared" si="1"/>
        <v>43580</v>
      </c>
      <c r="AE3" s="5">
        <f t="shared" si="1"/>
        <v>43581</v>
      </c>
      <c r="AF3" s="5">
        <f t="shared" si="1"/>
        <v>43582</v>
      </c>
      <c r="AG3" s="5">
        <f t="shared" si="1"/>
        <v>43583</v>
      </c>
      <c r="AH3" s="5">
        <f>IFERROR(IF(AG3+1&gt;A2,"",AG3+1),"")</f>
        <v>43584</v>
      </c>
      <c r="AI3" s="5">
        <f>IFERROR(IF(AH3+1&gt;A2,"",AH3+1),"")</f>
        <v>43585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avril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 t="str">
        <f t="shared" si="3"/>
        <v/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2</v>
      </c>
      <c r="G10" s="9">
        <f t="shared" ref="G10:AJ10" si="4">IFERROR(WEEKDAY(G3),"")</f>
        <v>3</v>
      </c>
      <c r="H10" s="9">
        <f t="shared" si="4"/>
        <v>4</v>
      </c>
      <c r="I10" s="9">
        <f t="shared" si="4"/>
        <v>5</v>
      </c>
      <c r="J10" s="9">
        <f t="shared" si="4"/>
        <v>6</v>
      </c>
      <c r="K10" s="9">
        <f t="shared" si="4"/>
        <v>7</v>
      </c>
      <c r="L10" s="9">
        <f t="shared" si="4"/>
        <v>1</v>
      </c>
      <c r="M10" s="9">
        <f t="shared" si="4"/>
        <v>2</v>
      </c>
      <c r="N10" s="9">
        <f t="shared" si="4"/>
        <v>3</v>
      </c>
      <c r="O10" s="9">
        <f t="shared" si="4"/>
        <v>4</v>
      </c>
      <c r="P10" s="9">
        <f t="shared" si="4"/>
        <v>5</v>
      </c>
      <c r="Q10" s="9">
        <f t="shared" si="4"/>
        <v>6</v>
      </c>
      <c r="R10" s="9">
        <f t="shared" si="4"/>
        <v>7</v>
      </c>
      <c r="S10" s="9">
        <f t="shared" si="4"/>
        <v>1</v>
      </c>
      <c r="T10" s="9">
        <f t="shared" si="4"/>
        <v>2</v>
      </c>
      <c r="U10" s="9">
        <f t="shared" si="4"/>
        <v>3</v>
      </c>
      <c r="V10" s="9">
        <f>IFERROR(WEEKDAY(V3),"")</f>
        <v>4</v>
      </c>
      <c r="W10" s="7">
        <f t="shared" si="4"/>
        <v>5</v>
      </c>
      <c r="X10" s="9">
        <f t="shared" si="4"/>
        <v>6</v>
      </c>
      <c r="Y10" s="9">
        <f t="shared" si="4"/>
        <v>7</v>
      </c>
      <c r="Z10" s="9">
        <f t="shared" si="4"/>
        <v>1</v>
      </c>
      <c r="AA10" s="9">
        <f t="shared" si="4"/>
        <v>2</v>
      </c>
      <c r="AB10" s="9">
        <f t="shared" si="4"/>
        <v>3</v>
      </c>
      <c r="AC10" s="9">
        <f t="shared" si="4"/>
        <v>4</v>
      </c>
      <c r="AD10" s="9">
        <f t="shared" si="4"/>
        <v>5</v>
      </c>
      <c r="AE10" s="9">
        <f t="shared" si="4"/>
        <v>6</v>
      </c>
      <c r="AF10" s="9">
        <f t="shared" si="4"/>
        <v>7</v>
      </c>
      <c r="AG10" s="9">
        <f t="shared" si="4"/>
        <v>1</v>
      </c>
      <c r="AH10" s="9">
        <f t="shared" si="4"/>
        <v>2</v>
      </c>
      <c r="AI10" s="9">
        <f t="shared" si="4"/>
        <v>3</v>
      </c>
      <c r="AJ10" s="93" t="str">
        <f t="shared" si="4"/>
        <v/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42</v>
      </c>
      <c r="G11" s="55" t="s">
        <v>42</v>
      </c>
      <c r="H11" s="55" t="s">
        <v>76</v>
      </c>
      <c r="I11" s="55" t="s">
        <v>72</v>
      </c>
      <c r="J11" s="55" t="s">
        <v>72</v>
      </c>
      <c r="K11" s="55" t="s">
        <v>57</v>
      </c>
      <c r="L11" s="55" t="s">
        <v>57</v>
      </c>
      <c r="M11" s="55" t="s">
        <v>76</v>
      </c>
      <c r="N11" s="55" t="s">
        <v>76</v>
      </c>
      <c r="O11" s="55" t="s">
        <v>42</v>
      </c>
      <c r="P11" s="55" t="s">
        <v>42</v>
      </c>
      <c r="Q11" s="94" t="s">
        <v>42</v>
      </c>
      <c r="R11" s="55" t="s">
        <v>76</v>
      </c>
      <c r="S11" s="55" t="s">
        <v>76</v>
      </c>
      <c r="T11" s="55" t="s">
        <v>72</v>
      </c>
      <c r="U11" s="55" t="s">
        <v>72</v>
      </c>
      <c r="V11" s="54" t="s">
        <v>72</v>
      </c>
      <c r="W11" s="54" t="s">
        <v>76</v>
      </c>
      <c r="X11" s="54" t="s">
        <v>76</v>
      </c>
      <c r="Y11" s="55" t="s">
        <v>54</v>
      </c>
      <c r="Z11" s="55" t="s">
        <v>54</v>
      </c>
      <c r="AA11" s="55" t="s">
        <v>50</v>
      </c>
      <c r="AB11" s="54" t="s">
        <v>76</v>
      </c>
      <c r="AC11" s="54" t="s">
        <v>50</v>
      </c>
      <c r="AD11" s="54" t="s">
        <v>50</v>
      </c>
      <c r="AE11" s="55" t="s">
        <v>50</v>
      </c>
      <c r="AF11" s="55" t="s">
        <v>76</v>
      </c>
      <c r="AG11" s="55" t="s">
        <v>76</v>
      </c>
      <c r="AH11" s="55" t="s">
        <v>72</v>
      </c>
      <c r="AI11" s="55" t="s">
        <v>72</v>
      </c>
      <c r="AJ11" s="94"/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76</v>
      </c>
      <c r="G12" s="56" t="s">
        <v>50</v>
      </c>
      <c r="H12" s="56" t="s">
        <v>51</v>
      </c>
      <c r="I12" s="57" t="s">
        <v>51</v>
      </c>
      <c r="J12" s="56" t="s">
        <v>51</v>
      </c>
      <c r="K12" s="56" t="s">
        <v>76</v>
      </c>
      <c r="L12" s="56" t="s">
        <v>76</v>
      </c>
      <c r="M12" s="57" t="s">
        <v>48</v>
      </c>
      <c r="N12" s="56" t="s">
        <v>48</v>
      </c>
      <c r="O12" s="56" t="s">
        <v>76</v>
      </c>
      <c r="P12" s="56" t="s">
        <v>72</v>
      </c>
      <c r="Q12" s="56" t="s">
        <v>72</v>
      </c>
      <c r="R12" s="56" t="s">
        <v>57</v>
      </c>
      <c r="S12" s="56" t="s">
        <v>57</v>
      </c>
      <c r="T12" s="56" t="s">
        <v>76</v>
      </c>
      <c r="U12" s="56" t="s">
        <v>76</v>
      </c>
      <c r="V12" s="56" t="s">
        <v>48</v>
      </c>
      <c r="W12" s="56" t="s">
        <v>48</v>
      </c>
      <c r="X12" s="56" t="s">
        <v>48</v>
      </c>
      <c r="Y12" s="56" t="s">
        <v>76</v>
      </c>
      <c r="Z12" s="56" t="s">
        <v>76</v>
      </c>
      <c r="AA12" s="56" t="s">
        <v>42</v>
      </c>
      <c r="AB12" s="56" t="s">
        <v>42</v>
      </c>
      <c r="AC12" s="56" t="s">
        <v>76</v>
      </c>
      <c r="AD12" s="56" t="s">
        <v>72</v>
      </c>
      <c r="AE12" s="56" t="s">
        <v>72</v>
      </c>
      <c r="AF12" s="56" t="s">
        <v>57</v>
      </c>
      <c r="AG12" s="56" t="s">
        <v>57</v>
      </c>
      <c r="AH12" s="56" t="s">
        <v>76</v>
      </c>
      <c r="AI12" s="56" t="s">
        <v>76</v>
      </c>
      <c r="AJ12" s="95"/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72</v>
      </c>
      <c r="G14" s="56" t="s">
        <v>72</v>
      </c>
      <c r="H14" s="56" t="s">
        <v>72</v>
      </c>
      <c r="I14" s="57" t="s">
        <v>76</v>
      </c>
      <c r="J14" s="56" t="s">
        <v>76</v>
      </c>
      <c r="K14" s="56" t="s">
        <v>54</v>
      </c>
      <c r="L14" s="56" t="s">
        <v>54</v>
      </c>
      <c r="M14" s="57" t="s">
        <v>76</v>
      </c>
      <c r="N14" s="56" t="s">
        <v>50</v>
      </c>
      <c r="O14" s="56" t="s">
        <v>51</v>
      </c>
      <c r="P14" s="56" t="s">
        <v>51</v>
      </c>
      <c r="Q14" s="56" t="s">
        <v>51</v>
      </c>
      <c r="R14" s="56" t="s">
        <v>76</v>
      </c>
      <c r="S14" s="56" t="s">
        <v>76</v>
      </c>
      <c r="T14" s="56" t="s">
        <v>48</v>
      </c>
      <c r="U14" s="56" t="s">
        <v>48</v>
      </c>
      <c r="V14" s="56" t="s">
        <v>76</v>
      </c>
      <c r="W14" s="56" t="s">
        <v>72</v>
      </c>
      <c r="X14" s="56" t="s">
        <v>72</v>
      </c>
      <c r="Y14" s="56" t="s">
        <v>57</v>
      </c>
      <c r="Z14" s="56" t="s">
        <v>57</v>
      </c>
      <c r="AA14" s="56" t="s">
        <v>76</v>
      </c>
      <c r="AB14" s="56" t="s">
        <v>76</v>
      </c>
      <c r="AC14" s="56" t="s">
        <v>48</v>
      </c>
      <c r="AD14" s="56" t="s">
        <v>48</v>
      </c>
      <c r="AE14" s="56" t="s">
        <v>48</v>
      </c>
      <c r="AF14" s="56" t="s">
        <v>76</v>
      </c>
      <c r="AG14" s="56" t="s">
        <v>76</v>
      </c>
      <c r="AH14" s="56" t="s">
        <v>42</v>
      </c>
      <c r="AI14" s="56" t="s">
        <v>42</v>
      </c>
      <c r="AJ14" s="95"/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50</v>
      </c>
      <c r="G15" s="56" t="s">
        <v>76</v>
      </c>
      <c r="H15" s="56" t="s">
        <v>50</v>
      </c>
      <c r="I15" s="57" t="s">
        <v>50</v>
      </c>
      <c r="J15" s="56" t="s">
        <v>50</v>
      </c>
      <c r="K15" s="56" t="s">
        <v>76</v>
      </c>
      <c r="L15" s="56" t="s">
        <v>76</v>
      </c>
      <c r="M15" s="57" t="s">
        <v>72</v>
      </c>
      <c r="N15" s="56" t="s">
        <v>72</v>
      </c>
      <c r="O15" s="56" t="s">
        <v>72</v>
      </c>
      <c r="P15" s="56" t="s">
        <v>76</v>
      </c>
      <c r="Q15" s="56" t="s">
        <v>76</v>
      </c>
      <c r="R15" s="56" t="s">
        <v>54</v>
      </c>
      <c r="S15" s="56" t="s">
        <v>54</v>
      </c>
      <c r="T15" s="56" t="s">
        <v>76</v>
      </c>
      <c r="U15" s="56" t="s">
        <v>50</v>
      </c>
      <c r="V15" s="56" t="s">
        <v>51</v>
      </c>
      <c r="W15" s="56" t="s">
        <v>51</v>
      </c>
      <c r="X15" s="56" t="s">
        <v>51</v>
      </c>
      <c r="Y15" s="56" t="s">
        <v>76</v>
      </c>
      <c r="Z15" s="56" t="s">
        <v>76</v>
      </c>
      <c r="AA15" s="56" t="s">
        <v>48</v>
      </c>
      <c r="AB15" s="56" t="s">
        <v>48</v>
      </c>
      <c r="AC15" s="56" t="s">
        <v>76</v>
      </c>
      <c r="AD15" s="56" t="s">
        <v>72</v>
      </c>
      <c r="AE15" s="56" t="s">
        <v>72</v>
      </c>
      <c r="AF15" s="56" t="s">
        <v>57</v>
      </c>
      <c r="AG15" s="56" t="s">
        <v>57</v>
      </c>
      <c r="AH15" s="56" t="s">
        <v>76</v>
      </c>
      <c r="AI15" s="56" t="s">
        <v>76</v>
      </c>
      <c r="AJ15" s="95"/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48</v>
      </c>
      <c r="G16" s="56" t="s">
        <v>48</v>
      </c>
      <c r="H16" s="56" t="s">
        <v>76</v>
      </c>
      <c r="I16" s="57" t="s">
        <v>72</v>
      </c>
      <c r="J16" s="56" t="s">
        <v>72</v>
      </c>
      <c r="K16" s="56" t="s">
        <v>57</v>
      </c>
      <c r="L16" s="56" t="s">
        <v>57</v>
      </c>
      <c r="M16" s="57" t="s">
        <v>76</v>
      </c>
      <c r="N16" s="56" t="s">
        <v>76</v>
      </c>
      <c r="O16" s="56" t="s">
        <v>48</v>
      </c>
      <c r="P16" s="56" t="s">
        <v>48</v>
      </c>
      <c r="Q16" s="56" t="s">
        <v>48</v>
      </c>
      <c r="R16" s="56" t="s">
        <v>76</v>
      </c>
      <c r="S16" s="56" t="s">
        <v>76</v>
      </c>
      <c r="T16" s="56" t="s">
        <v>42</v>
      </c>
      <c r="U16" s="56" t="s">
        <v>42</v>
      </c>
      <c r="V16" s="56" t="s">
        <v>76</v>
      </c>
      <c r="W16" s="56" t="s">
        <v>72</v>
      </c>
      <c r="X16" s="56" t="s">
        <v>72</v>
      </c>
      <c r="Y16" s="56" t="s">
        <v>57</v>
      </c>
      <c r="Z16" s="56" t="s">
        <v>57</v>
      </c>
      <c r="AA16" s="56" t="s">
        <v>76</v>
      </c>
      <c r="AB16" s="56" t="s">
        <v>76</v>
      </c>
      <c r="AC16" s="56" t="s">
        <v>42</v>
      </c>
      <c r="AD16" s="56" t="s">
        <v>42</v>
      </c>
      <c r="AE16" s="56" t="s">
        <v>42</v>
      </c>
      <c r="AF16" s="56" t="s">
        <v>76</v>
      </c>
      <c r="AG16" s="56" t="s">
        <v>76</v>
      </c>
      <c r="AH16" s="56" t="s">
        <v>72</v>
      </c>
      <c r="AI16" s="56" t="s">
        <v>72</v>
      </c>
      <c r="AJ16" s="95"/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76</v>
      </c>
      <c r="G17" s="56" t="s">
        <v>76</v>
      </c>
      <c r="H17" s="56" t="s">
        <v>42</v>
      </c>
      <c r="I17" s="57" t="s">
        <v>42</v>
      </c>
      <c r="J17" s="56" t="s">
        <v>42</v>
      </c>
      <c r="K17" s="56" t="s">
        <v>76</v>
      </c>
      <c r="L17" s="56" t="s">
        <v>76</v>
      </c>
      <c r="M17" s="57" t="s">
        <v>72</v>
      </c>
      <c r="N17" s="56" t="s">
        <v>72</v>
      </c>
      <c r="O17" s="56" t="s">
        <v>72</v>
      </c>
      <c r="P17" s="56" t="s">
        <v>76</v>
      </c>
      <c r="Q17" s="56" t="s">
        <v>76</v>
      </c>
      <c r="R17" s="56" t="s">
        <v>54</v>
      </c>
      <c r="S17" s="56" t="s">
        <v>54</v>
      </c>
      <c r="T17" s="56" t="s">
        <v>50</v>
      </c>
      <c r="U17" s="56" t="s">
        <v>76</v>
      </c>
      <c r="V17" s="56" t="s">
        <v>50</v>
      </c>
      <c r="W17" s="56" t="s">
        <v>50</v>
      </c>
      <c r="X17" s="56" t="s">
        <v>50</v>
      </c>
      <c r="Y17" s="56" t="s">
        <v>76</v>
      </c>
      <c r="Z17" s="56" t="s">
        <v>76</v>
      </c>
      <c r="AA17" s="56" t="s">
        <v>72</v>
      </c>
      <c r="AB17" s="56" t="s">
        <v>72</v>
      </c>
      <c r="AC17" s="56" t="s">
        <v>72</v>
      </c>
      <c r="AD17" s="56" t="s">
        <v>76</v>
      </c>
      <c r="AE17" s="56" t="s">
        <v>76</v>
      </c>
      <c r="AF17" s="56" t="s">
        <v>54</v>
      </c>
      <c r="AG17" s="56" t="s">
        <v>54</v>
      </c>
      <c r="AH17" s="56" t="s">
        <v>76</v>
      </c>
      <c r="AI17" s="56" t="s">
        <v>50</v>
      </c>
      <c r="AJ17" s="95"/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72</v>
      </c>
      <c r="G18" s="56" t="s">
        <v>72</v>
      </c>
      <c r="H18" s="56" t="s">
        <v>72</v>
      </c>
      <c r="I18" s="57" t="s">
        <v>76</v>
      </c>
      <c r="J18" s="56" t="s">
        <v>76</v>
      </c>
      <c r="K18" s="56" t="s">
        <v>54</v>
      </c>
      <c r="L18" s="56" t="s">
        <v>54</v>
      </c>
      <c r="M18" s="57" t="s">
        <v>50</v>
      </c>
      <c r="N18" s="56" t="s">
        <v>76</v>
      </c>
      <c r="O18" s="56" t="s">
        <v>50</v>
      </c>
      <c r="P18" s="56" t="s">
        <v>50</v>
      </c>
      <c r="Q18" s="56" t="s">
        <v>50</v>
      </c>
      <c r="R18" s="56" t="s">
        <v>76</v>
      </c>
      <c r="S18" s="56" t="s">
        <v>76</v>
      </c>
      <c r="T18" s="56" t="s">
        <v>72</v>
      </c>
      <c r="U18" s="56" t="s">
        <v>72</v>
      </c>
      <c r="V18" s="56" t="s">
        <v>72</v>
      </c>
      <c r="W18" s="56" t="s">
        <v>76</v>
      </c>
      <c r="X18" s="56" t="s">
        <v>76</v>
      </c>
      <c r="Y18" s="56" t="s">
        <v>54</v>
      </c>
      <c r="Z18" s="56" t="s">
        <v>54</v>
      </c>
      <c r="AA18" s="56" t="s">
        <v>76</v>
      </c>
      <c r="AB18" s="56" t="s">
        <v>50</v>
      </c>
      <c r="AC18" s="56" t="s">
        <v>51</v>
      </c>
      <c r="AD18" s="56" t="s">
        <v>51</v>
      </c>
      <c r="AE18" s="56" t="s">
        <v>51</v>
      </c>
      <c r="AF18" s="56" t="s">
        <v>76</v>
      </c>
      <c r="AG18" s="56" t="s">
        <v>76</v>
      </c>
      <c r="AH18" s="56" t="s">
        <v>48</v>
      </c>
      <c r="AI18" s="56" t="s">
        <v>48</v>
      </c>
      <c r="AJ18" s="95"/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76</v>
      </c>
      <c r="G19" s="56" t="s">
        <v>76</v>
      </c>
      <c r="H19" s="56" t="s">
        <v>48</v>
      </c>
      <c r="I19" s="57" t="s">
        <v>48</v>
      </c>
      <c r="J19" s="56" t="s">
        <v>48</v>
      </c>
      <c r="K19" s="56" t="s">
        <v>76</v>
      </c>
      <c r="L19" s="56" t="s">
        <v>76</v>
      </c>
      <c r="M19" s="57" t="s">
        <v>42</v>
      </c>
      <c r="N19" s="56" t="s">
        <v>42</v>
      </c>
      <c r="O19" s="56" t="s">
        <v>76</v>
      </c>
      <c r="P19" s="56" t="s">
        <v>72</v>
      </c>
      <c r="Q19" s="56" t="s">
        <v>72</v>
      </c>
      <c r="R19" s="56" t="s">
        <v>57</v>
      </c>
      <c r="S19" s="56" t="s">
        <v>57</v>
      </c>
      <c r="T19" s="56" t="s">
        <v>76</v>
      </c>
      <c r="U19" s="56" t="s">
        <v>76</v>
      </c>
      <c r="V19" s="56" t="s">
        <v>42</v>
      </c>
      <c r="W19" s="56" t="s">
        <v>42</v>
      </c>
      <c r="X19" s="56" t="s">
        <v>42</v>
      </c>
      <c r="Y19" s="56" t="s">
        <v>76</v>
      </c>
      <c r="Z19" s="56" t="s">
        <v>76</v>
      </c>
      <c r="AA19" s="56" t="s">
        <v>72</v>
      </c>
      <c r="AB19" s="56" t="s">
        <v>72</v>
      </c>
      <c r="AC19" s="56" t="s">
        <v>72</v>
      </c>
      <c r="AD19" s="56" t="s">
        <v>76</v>
      </c>
      <c r="AE19" s="56" t="s">
        <v>76</v>
      </c>
      <c r="AF19" s="56" t="s">
        <v>54</v>
      </c>
      <c r="AG19" s="56" t="s">
        <v>54</v>
      </c>
      <c r="AH19" s="56" t="s">
        <v>50</v>
      </c>
      <c r="AI19" s="56" t="s">
        <v>76</v>
      </c>
      <c r="AJ19" s="95"/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60</v>
      </c>
      <c r="G21" s="56" t="s">
        <v>60</v>
      </c>
      <c r="H21" s="56" t="s">
        <v>60</v>
      </c>
      <c r="I21" s="57" t="s">
        <v>60</v>
      </c>
      <c r="J21" s="56" t="s">
        <v>60</v>
      </c>
      <c r="K21" s="56" t="s">
        <v>76</v>
      </c>
      <c r="L21" s="56" t="s">
        <v>76</v>
      </c>
      <c r="M21" s="57" t="s">
        <v>60</v>
      </c>
      <c r="N21" s="56" t="s">
        <v>60</v>
      </c>
      <c r="O21" s="56" t="s">
        <v>60</v>
      </c>
      <c r="P21" s="56" t="s">
        <v>60</v>
      </c>
      <c r="Q21" s="56" t="s">
        <v>60</v>
      </c>
      <c r="R21" s="56" t="s">
        <v>76</v>
      </c>
      <c r="S21" s="56" t="s">
        <v>76</v>
      </c>
      <c r="T21" s="56" t="s">
        <v>60</v>
      </c>
      <c r="U21" s="56" t="s">
        <v>60</v>
      </c>
      <c r="V21" s="56" t="s">
        <v>60</v>
      </c>
      <c r="W21" s="56" t="s">
        <v>60</v>
      </c>
      <c r="X21" s="56" t="s">
        <v>76</v>
      </c>
      <c r="Y21" s="56" t="s">
        <v>76</v>
      </c>
      <c r="Z21" s="56" t="s">
        <v>76</v>
      </c>
      <c r="AA21" s="56" t="s">
        <v>76</v>
      </c>
      <c r="AB21" s="56" t="s">
        <v>60</v>
      </c>
      <c r="AC21" s="56" t="s">
        <v>60</v>
      </c>
      <c r="AD21" s="56" t="s">
        <v>60</v>
      </c>
      <c r="AE21" s="56" t="s">
        <v>60</v>
      </c>
      <c r="AF21" s="56" t="s">
        <v>76</v>
      </c>
      <c r="AG21" s="56" t="s">
        <v>76</v>
      </c>
      <c r="AH21" s="56" t="s">
        <v>60</v>
      </c>
      <c r="AI21" s="56" t="s">
        <v>60</v>
      </c>
      <c r="AJ21" s="95"/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77</v>
      </c>
      <c r="G22" s="56" t="s">
        <v>77</v>
      </c>
      <c r="H22" s="56" t="s">
        <v>77</v>
      </c>
      <c r="I22" s="57" t="s">
        <v>77</v>
      </c>
      <c r="J22" s="56" t="s">
        <v>77</v>
      </c>
      <c r="K22" s="56" t="s">
        <v>76</v>
      </c>
      <c r="L22" s="56" t="s">
        <v>76</v>
      </c>
      <c r="M22" s="57" t="s">
        <v>77</v>
      </c>
      <c r="N22" s="57" t="s">
        <v>77</v>
      </c>
      <c r="O22" s="57" t="s">
        <v>77</v>
      </c>
      <c r="P22" s="57" t="s">
        <v>77</v>
      </c>
      <c r="Q22" s="57" t="s">
        <v>77</v>
      </c>
      <c r="R22" s="56" t="s">
        <v>76</v>
      </c>
      <c r="S22" s="56" t="s">
        <v>76</v>
      </c>
      <c r="T22" s="57" t="s">
        <v>77</v>
      </c>
      <c r="U22" s="57" t="s">
        <v>77</v>
      </c>
      <c r="V22" s="57" t="s">
        <v>77</v>
      </c>
      <c r="W22" s="57" t="s">
        <v>77</v>
      </c>
      <c r="X22" s="56"/>
      <c r="Y22" s="56" t="s">
        <v>76</v>
      </c>
      <c r="Z22" s="56" t="s">
        <v>76</v>
      </c>
      <c r="AA22" s="56"/>
      <c r="AB22" s="57" t="s">
        <v>77</v>
      </c>
      <c r="AC22" s="57" t="s">
        <v>77</v>
      </c>
      <c r="AD22" s="57" t="s">
        <v>77</v>
      </c>
      <c r="AE22" s="57" t="s">
        <v>77</v>
      </c>
      <c r="AF22" s="56" t="s">
        <v>76</v>
      </c>
      <c r="AG22" s="56" t="s">
        <v>76</v>
      </c>
      <c r="AH22" s="57" t="s">
        <v>77</v>
      </c>
      <c r="AI22" s="57" t="s">
        <v>77</v>
      </c>
      <c r="AJ22" s="95"/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61</v>
      </c>
      <c r="G23" s="56" t="s">
        <v>61</v>
      </c>
      <c r="H23" s="56" t="s">
        <v>61</v>
      </c>
      <c r="I23" s="57" t="s">
        <v>61</v>
      </c>
      <c r="J23" s="56" t="s">
        <v>61</v>
      </c>
      <c r="K23" s="56" t="s">
        <v>76</v>
      </c>
      <c r="L23" s="56" t="s">
        <v>76</v>
      </c>
      <c r="M23" s="57" t="s">
        <v>61</v>
      </c>
      <c r="N23" s="56" t="s">
        <v>61</v>
      </c>
      <c r="O23" s="56" t="s">
        <v>61</v>
      </c>
      <c r="P23" s="56" t="s">
        <v>61</v>
      </c>
      <c r="Q23" s="56" t="s">
        <v>61</v>
      </c>
      <c r="R23" s="56" t="s">
        <v>76</v>
      </c>
      <c r="S23" s="56" t="s">
        <v>76</v>
      </c>
      <c r="T23" s="56" t="s">
        <v>61</v>
      </c>
      <c r="U23" s="56" t="s">
        <v>61</v>
      </c>
      <c r="V23" s="56" t="s">
        <v>61</v>
      </c>
      <c r="W23" s="56" t="s">
        <v>61</v>
      </c>
      <c r="X23" s="56" t="s">
        <v>76</v>
      </c>
      <c r="Y23" s="56" t="s">
        <v>76</v>
      </c>
      <c r="Z23" s="56" t="s">
        <v>76</v>
      </c>
      <c r="AA23" s="56" t="s">
        <v>76</v>
      </c>
      <c r="AB23" s="56" t="s">
        <v>61</v>
      </c>
      <c r="AC23" s="56" t="s">
        <v>61</v>
      </c>
      <c r="AD23" s="56" t="s">
        <v>61</v>
      </c>
      <c r="AE23" s="56" t="s">
        <v>61</v>
      </c>
      <c r="AF23" s="56" t="s">
        <v>76</v>
      </c>
      <c r="AG23" s="56" t="s">
        <v>76</v>
      </c>
      <c r="AH23" s="56" t="s">
        <v>61</v>
      </c>
      <c r="AI23" s="56" t="s">
        <v>61</v>
      </c>
      <c r="AJ23" s="95"/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 t="s">
        <v>51</v>
      </c>
      <c r="G26" s="56" t="s">
        <v>51</v>
      </c>
      <c r="H26" s="56"/>
      <c r="I26" s="57"/>
      <c r="J26" s="56"/>
      <c r="K26" s="56" t="s">
        <v>76</v>
      </c>
      <c r="L26" s="56" t="s">
        <v>76</v>
      </c>
      <c r="M26" s="57"/>
      <c r="N26" s="56"/>
      <c r="O26" s="56"/>
      <c r="P26" s="56"/>
      <c r="Q26" s="56"/>
      <c r="R26" s="56" t="s">
        <v>79</v>
      </c>
      <c r="S26" s="56" t="s">
        <v>79</v>
      </c>
      <c r="T26" s="56" t="s">
        <v>51</v>
      </c>
      <c r="U26" s="56" t="s">
        <v>51</v>
      </c>
      <c r="V26" s="56"/>
      <c r="W26" s="56"/>
      <c r="X26" s="56"/>
      <c r="Y26" s="56" t="s">
        <v>76</v>
      </c>
      <c r="Z26" s="56" t="s">
        <v>76</v>
      </c>
      <c r="AA26" s="56"/>
      <c r="AB26" s="56"/>
      <c r="AC26" s="56"/>
      <c r="AD26" s="56"/>
      <c r="AE26" s="56"/>
      <c r="AF26" s="56" t="s">
        <v>79</v>
      </c>
      <c r="AG26" s="56" t="s">
        <v>79</v>
      </c>
      <c r="AH26" s="56" t="s">
        <v>51</v>
      </c>
      <c r="AI26" s="56" t="s">
        <v>51</v>
      </c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/>
      <c r="J27" s="58"/>
      <c r="K27" s="58" t="s">
        <v>79</v>
      </c>
      <c r="L27" s="58" t="s">
        <v>79</v>
      </c>
      <c r="M27" s="59" t="s">
        <v>51</v>
      </c>
      <c r="N27" s="58" t="s">
        <v>51</v>
      </c>
      <c r="O27" s="58"/>
      <c r="P27" s="58"/>
      <c r="Q27" s="58"/>
      <c r="R27" s="58" t="s">
        <v>76</v>
      </c>
      <c r="S27" s="58" t="s">
        <v>76</v>
      </c>
      <c r="T27" s="58"/>
      <c r="U27" s="58"/>
      <c r="V27" s="58"/>
      <c r="W27" s="58"/>
      <c r="X27" s="58"/>
      <c r="Y27" s="58" t="s">
        <v>79</v>
      </c>
      <c r="Z27" s="58" t="s">
        <v>79</v>
      </c>
      <c r="AA27" s="58" t="s">
        <v>51</v>
      </c>
      <c r="AB27" s="58" t="s">
        <v>51</v>
      </c>
      <c r="AC27" s="58"/>
      <c r="AD27" s="58"/>
      <c r="AE27" s="58"/>
      <c r="AF27" s="58" t="s">
        <v>76</v>
      </c>
      <c r="AG27" s="58" t="s">
        <v>76</v>
      </c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10"/>
      <c r="M34" s="13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339" priority="145">
      <formula>OR(F$10=1,F$10=7)</formula>
    </cfRule>
  </conditionalFormatting>
  <conditionalFormatting sqref="AJ11 F12:AJ27">
    <cfRule type="cellIs" dxfId="338" priority="122" operator="equal">
      <formula>"P"</formula>
    </cfRule>
    <cfRule type="cellIs" dxfId="337" priority="123" operator="equal">
      <formula>"G"</formula>
    </cfRule>
    <cfRule type="containsText" dxfId="336" priority="124" operator="containsText" text="Q">
      <formula>NOT(ISERROR(SEARCH("Q",F11)))</formula>
    </cfRule>
    <cfRule type="cellIs" dxfId="335" priority="125" operator="equal">
      <formula>"N"</formula>
    </cfRule>
    <cfRule type="cellIs" dxfId="334" priority="126" operator="equal">
      <formula>"PN"</formula>
    </cfRule>
    <cfRule type="containsText" dxfId="333" priority="127" operator="containsText" text="PJ">
      <formula>NOT(ISERROR(SEARCH("PJ",F11)))</formula>
    </cfRule>
    <cfRule type="containsText" dxfId="332" priority="128" operator="containsText" text="J">
      <formula>NOT(ISERROR(SEARCH("J",F11)))</formula>
    </cfRule>
    <cfRule type="containsText" dxfId="331" priority="129" operator="containsText" text="F">
      <formula>NOT(ISERROR(SEARCH("F",F11)))</formula>
    </cfRule>
    <cfRule type="containsText" dxfId="330" priority="130" operator="containsText" text="GP">
      <formula>NOT(ISERROR(SEARCH("GP",F11)))</formula>
    </cfRule>
    <cfRule type="containsText" dxfId="329" priority="131" operator="containsText" text="PM">
      <formula>NOT(ISERROR(SEARCH("PM",F11)))</formula>
    </cfRule>
    <cfRule type="cellIs" dxfId="328" priority="132" operator="equal">
      <formula>"GA"</formula>
    </cfRule>
    <cfRule type="containsText" dxfId="327" priority="133" operator="containsText" text="AM">
      <formula>NOT(ISERROR(SEARCH("AM",F11)))</formula>
    </cfRule>
    <cfRule type="cellIs" dxfId="326" priority="135" operator="equal">
      <formula>"CV"</formula>
    </cfRule>
    <cfRule type="cellIs" dxfId="325" priority="136" operator="equal">
      <formula>"ND"</formula>
    </cfRule>
    <cfRule type="cellIs" dxfId="324" priority="137" operator="equal">
      <formula>"CPA"</formula>
    </cfRule>
    <cfRule type="cellIs" dxfId="323" priority="138" operator="equal">
      <formula>"MA"</formula>
    </cfRule>
    <cfRule type="cellIs" dxfId="322" priority="139" operator="equal">
      <formula>"DR"</formula>
    </cfRule>
    <cfRule type="cellIs" dxfId="321" priority="140" operator="equal">
      <formula>"RC"</formula>
    </cfRule>
    <cfRule type="cellIs" dxfId="320" priority="141" operator="equal">
      <formula>"D"</formula>
    </cfRule>
    <cfRule type="cellIs" dxfId="319" priority="142" operator="equal">
      <formula>"CP"</formula>
    </cfRule>
    <cfRule type="expression" dxfId="318" priority="143">
      <formula>OR(F$10=1,F$10=7)</formula>
    </cfRule>
    <cfRule type="cellIs" dxfId="317" priority="144" operator="equal">
      <formula>"R"</formula>
    </cfRule>
    <cfRule type="cellIs" dxfId="316" priority="121" operator="equal">
      <formula>"A"</formula>
    </cfRule>
  </conditionalFormatting>
  <conditionalFormatting sqref="C11:E27">
    <cfRule type="cellIs" dxfId="315" priority="134" operator="equal">
      <formula>0</formula>
    </cfRule>
  </conditionalFormatting>
  <conditionalFormatting sqref="F11:Q11">
    <cfRule type="cellIs" dxfId="314" priority="97" operator="equal">
      <formula>"A"</formula>
    </cfRule>
    <cfRule type="cellIs" dxfId="313" priority="98" operator="equal">
      <formula>"D"</formula>
    </cfRule>
    <cfRule type="cellIs" dxfId="312" priority="99" operator="equal">
      <formula>"P"</formula>
    </cfRule>
    <cfRule type="cellIs" dxfId="311" priority="100" operator="equal">
      <formula>"G"</formula>
    </cfRule>
    <cfRule type="cellIs" dxfId="310" priority="101" operator="equal">
      <formula>"Q"</formula>
    </cfRule>
    <cfRule type="cellIs" dxfId="309" priority="102" operator="equal">
      <formula>"N"</formula>
    </cfRule>
    <cfRule type="cellIs" dxfId="308" priority="103" operator="equal">
      <formula>"PN"</formula>
    </cfRule>
    <cfRule type="cellIs" dxfId="307" priority="104" operator="equal">
      <formula>"PJ"</formula>
    </cfRule>
    <cfRule type="cellIs" dxfId="306" priority="105" operator="equal">
      <formula>"J"</formula>
    </cfRule>
    <cfRule type="cellIs" dxfId="305" priority="106" operator="equal">
      <formula>"F"</formula>
    </cfRule>
    <cfRule type="cellIs" dxfId="304" priority="107" operator="equal">
      <formula>"GP"</formula>
    </cfRule>
    <cfRule type="cellIs" dxfId="303" priority="108" operator="equal">
      <formula>"PM"</formula>
    </cfRule>
    <cfRule type="cellIs" dxfId="302" priority="109" operator="equal">
      <formula>"GA"</formula>
    </cfRule>
    <cfRule type="cellIs" dxfId="301" priority="110" operator="equal">
      <formula>"AM"</formula>
    </cfRule>
    <cfRule type="cellIs" dxfId="300" priority="111" operator="equal">
      <formula>"CV"</formula>
    </cfRule>
    <cfRule type="cellIs" dxfId="299" priority="112" operator="equal">
      <formula>"ND"</formula>
    </cfRule>
    <cfRule type="cellIs" dxfId="298" priority="113" operator="equal">
      <formula>"CPA"</formula>
    </cfRule>
    <cfRule type="cellIs" dxfId="297" priority="114" operator="equal">
      <formula>"MA"</formula>
    </cfRule>
    <cfRule type="cellIs" dxfId="296" priority="115" operator="equal">
      <formula>"DR"</formula>
    </cfRule>
    <cfRule type="cellIs" dxfId="295" priority="116" operator="equal">
      <formula>"RC"</formula>
    </cfRule>
    <cfRule type="cellIs" dxfId="294" priority="117" operator="equal">
      <formula>"CP"</formula>
    </cfRule>
    <cfRule type="expression" dxfId="293" priority="118">
      <formula>OR(F$10=1,F$10=7)</formula>
    </cfRule>
    <cfRule type="cellIs" dxfId="292" priority="119" operator="equal">
      <formula>"R"</formula>
    </cfRule>
  </conditionalFormatting>
  <conditionalFormatting sqref="R11:V11">
    <cfRule type="cellIs" dxfId="291" priority="73" operator="equal">
      <formula>"A"</formula>
    </cfRule>
    <cfRule type="cellIs" dxfId="290" priority="74" operator="equal">
      <formula>"D"</formula>
    </cfRule>
    <cfRule type="cellIs" dxfId="289" priority="75" operator="equal">
      <formula>"P"</formula>
    </cfRule>
    <cfRule type="cellIs" dxfId="288" priority="76" operator="equal">
      <formula>"G"</formula>
    </cfRule>
    <cfRule type="cellIs" dxfId="287" priority="77" operator="equal">
      <formula>"Q"</formula>
    </cfRule>
    <cfRule type="cellIs" dxfId="286" priority="78" operator="equal">
      <formula>"N"</formula>
    </cfRule>
    <cfRule type="cellIs" dxfId="285" priority="79" operator="equal">
      <formula>"PN"</formula>
    </cfRule>
    <cfRule type="cellIs" dxfId="284" priority="80" operator="equal">
      <formula>"PJ"</formula>
    </cfRule>
    <cfRule type="cellIs" dxfId="283" priority="81" operator="equal">
      <formula>"J"</formula>
    </cfRule>
    <cfRule type="cellIs" dxfId="282" priority="82" operator="equal">
      <formula>"F"</formula>
    </cfRule>
    <cfRule type="cellIs" dxfId="281" priority="83" operator="equal">
      <formula>"GP"</formula>
    </cfRule>
    <cfRule type="cellIs" dxfId="280" priority="84" operator="equal">
      <formula>"PM"</formula>
    </cfRule>
    <cfRule type="cellIs" dxfId="279" priority="85" operator="equal">
      <formula>"GA"</formula>
    </cfRule>
    <cfRule type="cellIs" dxfId="278" priority="86" operator="equal">
      <formula>"AM"</formula>
    </cfRule>
    <cfRule type="cellIs" dxfId="277" priority="87" operator="equal">
      <formula>"CV"</formula>
    </cfRule>
    <cfRule type="cellIs" dxfId="276" priority="88" operator="equal">
      <formula>"ND"</formula>
    </cfRule>
    <cfRule type="cellIs" dxfId="275" priority="89" operator="equal">
      <formula>"CPA"</formula>
    </cfRule>
    <cfRule type="cellIs" dxfId="274" priority="90" operator="equal">
      <formula>"MA"</formula>
    </cfRule>
    <cfRule type="cellIs" dxfId="273" priority="91" operator="equal">
      <formula>"DR"</formula>
    </cfRule>
    <cfRule type="cellIs" dxfId="272" priority="92" operator="equal">
      <formula>"RC"</formula>
    </cfRule>
    <cfRule type="cellIs" dxfId="271" priority="93" operator="equal">
      <formula>"CP"</formula>
    </cfRule>
    <cfRule type="expression" dxfId="270" priority="94">
      <formula>OR(R$10=1,R$10=7)</formula>
    </cfRule>
    <cfRule type="cellIs" dxfId="269" priority="95" operator="equal">
      <formula>"R"</formula>
    </cfRule>
  </conditionalFormatting>
  <conditionalFormatting sqref="W11:AA11">
    <cfRule type="cellIs" dxfId="268" priority="49" operator="equal">
      <formula>"A"</formula>
    </cfRule>
    <cfRule type="cellIs" dxfId="267" priority="50" operator="equal">
      <formula>"D"</formula>
    </cfRule>
    <cfRule type="cellIs" dxfId="266" priority="51" operator="equal">
      <formula>"P"</formula>
    </cfRule>
    <cfRule type="cellIs" dxfId="265" priority="52" operator="equal">
      <formula>"G"</formula>
    </cfRule>
    <cfRule type="cellIs" dxfId="264" priority="53" operator="equal">
      <formula>"Q"</formula>
    </cfRule>
    <cfRule type="cellIs" dxfId="263" priority="54" operator="equal">
      <formula>"N"</formula>
    </cfRule>
    <cfRule type="cellIs" dxfId="262" priority="55" operator="equal">
      <formula>"PN"</formula>
    </cfRule>
    <cfRule type="cellIs" dxfId="261" priority="56" operator="equal">
      <formula>"PJ"</formula>
    </cfRule>
    <cfRule type="cellIs" dxfId="260" priority="57" operator="equal">
      <formula>"J"</formula>
    </cfRule>
    <cfRule type="cellIs" dxfId="259" priority="58" operator="equal">
      <formula>"F"</formula>
    </cfRule>
    <cfRule type="cellIs" dxfId="258" priority="59" operator="equal">
      <formula>"GP"</formula>
    </cfRule>
    <cfRule type="cellIs" dxfId="257" priority="60" operator="equal">
      <formula>"PM"</formula>
    </cfRule>
    <cfRule type="cellIs" dxfId="256" priority="61" operator="equal">
      <formula>"GA"</formula>
    </cfRule>
    <cfRule type="cellIs" dxfId="255" priority="62" operator="equal">
      <formula>"AM"</formula>
    </cfRule>
    <cfRule type="cellIs" dxfId="254" priority="63" operator="equal">
      <formula>"CV"</formula>
    </cfRule>
    <cfRule type="cellIs" dxfId="253" priority="64" operator="equal">
      <formula>"ND"</formula>
    </cfRule>
    <cfRule type="cellIs" dxfId="252" priority="65" operator="equal">
      <formula>"CPA"</formula>
    </cfRule>
    <cfRule type="cellIs" dxfId="251" priority="66" operator="equal">
      <formula>"MA"</formula>
    </cfRule>
    <cfRule type="cellIs" dxfId="250" priority="67" operator="equal">
      <formula>"DR"</formula>
    </cfRule>
    <cfRule type="cellIs" dxfId="249" priority="68" operator="equal">
      <formula>"RC"</formula>
    </cfRule>
    <cfRule type="cellIs" dxfId="248" priority="69" operator="equal">
      <formula>"CP"</formula>
    </cfRule>
    <cfRule type="expression" dxfId="247" priority="70">
      <formula>OR(W$10=1,W$10=7)</formula>
    </cfRule>
    <cfRule type="cellIs" dxfId="246" priority="71" operator="equal">
      <formula>"R"</formula>
    </cfRule>
  </conditionalFormatting>
  <conditionalFormatting sqref="AB11:AD11">
    <cfRule type="cellIs" dxfId="245" priority="25" operator="equal">
      <formula>"A"</formula>
    </cfRule>
    <cfRule type="cellIs" dxfId="244" priority="26" operator="equal">
      <formula>"D"</formula>
    </cfRule>
    <cfRule type="cellIs" dxfId="243" priority="27" operator="equal">
      <formula>"P"</formula>
    </cfRule>
    <cfRule type="cellIs" dxfId="242" priority="28" operator="equal">
      <formula>"G"</formula>
    </cfRule>
    <cfRule type="cellIs" dxfId="241" priority="29" operator="equal">
      <formula>"Q"</formula>
    </cfRule>
    <cfRule type="cellIs" dxfId="240" priority="30" operator="equal">
      <formula>"N"</formula>
    </cfRule>
    <cfRule type="cellIs" dxfId="239" priority="31" operator="equal">
      <formula>"PN"</formula>
    </cfRule>
    <cfRule type="cellIs" dxfId="238" priority="32" operator="equal">
      <formula>"PJ"</formula>
    </cfRule>
    <cfRule type="cellIs" dxfId="237" priority="33" operator="equal">
      <formula>"J"</formula>
    </cfRule>
    <cfRule type="cellIs" dxfId="236" priority="34" operator="equal">
      <formula>"F"</formula>
    </cfRule>
    <cfRule type="cellIs" dxfId="235" priority="35" operator="equal">
      <formula>"GP"</formula>
    </cfRule>
    <cfRule type="cellIs" dxfId="234" priority="36" operator="equal">
      <formula>"PM"</formula>
    </cfRule>
    <cfRule type="cellIs" dxfId="233" priority="37" operator="equal">
      <formula>"GA"</formula>
    </cfRule>
    <cfRule type="cellIs" dxfId="232" priority="38" operator="equal">
      <formula>"AM"</formula>
    </cfRule>
    <cfRule type="cellIs" dxfId="231" priority="39" operator="equal">
      <formula>"CV"</formula>
    </cfRule>
    <cfRule type="cellIs" dxfId="230" priority="40" operator="equal">
      <formula>"ND"</formula>
    </cfRule>
    <cfRule type="cellIs" dxfId="229" priority="41" operator="equal">
      <formula>"CPA"</formula>
    </cfRule>
    <cfRule type="cellIs" dxfId="228" priority="42" operator="equal">
      <formula>"MA"</formula>
    </cfRule>
    <cfRule type="cellIs" dxfId="227" priority="43" operator="equal">
      <formula>"DR"</formula>
    </cfRule>
    <cfRule type="cellIs" dxfId="226" priority="44" operator="equal">
      <formula>"RC"</formula>
    </cfRule>
    <cfRule type="cellIs" dxfId="225" priority="45" operator="equal">
      <formula>"CP"</formula>
    </cfRule>
    <cfRule type="expression" dxfId="224" priority="46">
      <formula>OR(AB$10=1,AB$10=7)</formula>
    </cfRule>
    <cfRule type="cellIs" dxfId="223" priority="47" operator="equal">
      <formula>"R"</formula>
    </cfRule>
  </conditionalFormatting>
  <conditionalFormatting sqref="AE11:AI11">
    <cfRule type="cellIs" dxfId="222" priority="1" operator="equal">
      <formula>"A"</formula>
    </cfRule>
    <cfRule type="cellIs" dxfId="221" priority="2" operator="equal">
      <formula>"D"</formula>
    </cfRule>
    <cfRule type="cellIs" dxfId="220" priority="3" operator="equal">
      <formula>"P"</formula>
    </cfRule>
    <cfRule type="cellIs" dxfId="219" priority="4" operator="equal">
      <formula>"G"</formula>
    </cfRule>
    <cfRule type="cellIs" dxfId="218" priority="5" operator="equal">
      <formula>"Q"</formula>
    </cfRule>
    <cfRule type="cellIs" dxfId="217" priority="6" operator="equal">
      <formula>"N"</formula>
    </cfRule>
    <cfRule type="cellIs" dxfId="216" priority="7" operator="equal">
      <formula>"PN"</formula>
    </cfRule>
    <cfRule type="cellIs" dxfId="215" priority="8" operator="equal">
      <formula>"PJ"</formula>
    </cfRule>
    <cfRule type="cellIs" dxfId="214" priority="9" operator="equal">
      <formula>"J"</formula>
    </cfRule>
    <cfRule type="cellIs" dxfId="213" priority="10" operator="equal">
      <formula>"F"</formula>
    </cfRule>
    <cfRule type="cellIs" dxfId="212" priority="11" operator="equal">
      <formula>"GP"</formula>
    </cfRule>
    <cfRule type="cellIs" dxfId="211" priority="12" operator="equal">
      <formula>"PM"</formula>
    </cfRule>
    <cfRule type="cellIs" dxfId="210" priority="13" operator="equal">
      <formula>"GA"</formula>
    </cfRule>
    <cfRule type="cellIs" dxfId="209" priority="14" operator="equal">
      <formula>"AM"</formula>
    </cfRule>
    <cfRule type="cellIs" dxfId="208" priority="15" operator="equal">
      <formula>"CV"</formula>
    </cfRule>
    <cfRule type="cellIs" dxfId="207" priority="16" operator="equal">
      <formula>"ND"</formula>
    </cfRule>
    <cfRule type="cellIs" dxfId="206" priority="17" operator="equal">
      <formula>"CPA"</formula>
    </cfRule>
    <cfRule type="cellIs" dxfId="205" priority="18" operator="equal">
      <formula>"MA"</formula>
    </cfRule>
    <cfRule type="cellIs" dxfId="204" priority="19" operator="equal">
      <formula>"DR"</formula>
    </cfRule>
    <cfRule type="cellIs" dxfId="203" priority="20" operator="equal">
      <formula>"RC"</formula>
    </cfRule>
    <cfRule type="cellIs" dxfId="202" priority="21" operator="equal">
      <formula>"CP"</formula>
    </cfRule>
    <cfRule type="expression" dxfId="201" priority="22">
      <formula>OR(AE$10=1,AE$10=7)</formula>
    </cfRule>
    <cfRule type="cellIs" dxfId="200" priority="23" operator="equal">
      <formula>"R"</formula>
    </cfRule>
  </conditionalFormatting>
  <dataValidations count="3">
    <dataValidation type="list" allowBlank="1" showInputMessage="1" showErrorMessage="1" sqref="AJ11:AJ27 F12:AI27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5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46" id="{797EE43B-CEC2-41D8-9757-6CA4D0D72972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AJ11 F12:AJ27</xm:sqref>
        </x14:conditionalFormatting>
        <x14:conditionalFormatting xmlns:xm="http://schemas.microsoft.com/office/excel/2006/main">
          <x14:cfRule type="expression" priority="120" id="{3F6DFF17-DC46-4578-B26F-78C60A4A6CE3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96" id="{52DC1B7C-6B13-4C4E-BC6D-8E71245D363C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72" id="{FB605319-E525-401F-B140-B1ABCA1AA4A7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W11:AA11</xm:sqref>
        </x14:conditionalFormatting>
        <x14:conditionalFormatting xmlns:xm="http://schemas.microsoft.com/office/excel/2006/main">
          <x14:cfRule type="expression" priority="48" id="{89335F80-BFF4-49C8-8CDD-2C1F25DDE050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AB11:AD11</xm:sqref>
        </x14:conditionalFormatting>
        <x14:conditionalFormatting xmlns:xm="http://schemas.microsoft.com/office/excel/2006/main">
          <x14:cfRule type="expression" priority="24" id="{AD337475-8A7C-451A-84FD-051575AC8A49}">
            <xm:f>AE$3=VLOOKUP(AE$3,Config!$D$23:$E$35,1,0)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AE11:AI11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3">
    <tabColor theme="9" tint="0.59999389629810485"/>
    <pageSetUpPr fitToPage="1"/>
  </sheetPr>
  <dimension ref="A1:AT39"/>
  <sheetViews>
    <sheetView showGridLines="0" topLeftCell="B4" workbookViewId="0">
      <selection activeCell="I24" sqref="I24"/>
    </sheetView>
  </sheetViews>
  <sheetFormatPr baseColWidth="10" defaultRowHeight="15" x14ac:dyDescent="0.25"/>
  <cols>
    <col min="1" max="1" width="10.7109375" customWidth="1"/>
    <col min="2" max="2" width="10.5703125" customWidth="1"/>
    <col min="3" max="5" width="7.28515625" customWidth="1"/>
    <col min="6" max="36" width="4.28515625" customWidth="1"/>
    <col min="37" max="37" width="12.7109375" customWidth="1"/>
  </cols>
  <sheetData>
    <row r="1" spans="1:46" hidden="1" x14ac:dyDescent="0.25">
      <c r="A1" s="10">
        <f>Config!E17</f>
        <v>43586</v>
      </c>
    </row>
    <row r="2" spans="1:46" ht="15.75" hidden="1" thickBot="1" x14ac:dyDescent="0.3">
      <c r="A2" s="11">
        <f>Config!F17</f>
        <v>43616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 x14ac:dyDescent="0.3">
      <c r="F3" s="5">
        <f>A1</f>
        <v>43586</v>
      </c>
      <c r="G3" s="5">
        <f>F3+1</f>
        <v>43587</v>
      </c>
      <c r="H3" s="5">
        <f t="shared" ref="H3:AG3" si="1">G3+1</f>
        <v>43588</v>
      </c>
      <c r="I3" s="5">
        <f t="shared" si="1"/>
        <v>43589</v>
      </c>
      <c r="J3" s="5">
        <f t="shared" si="1"/>
        <v>43590</v>
      </c>
      <c r="K3" s="5">
        <f t="shared" si="1"/>
        <v>43591</v>
      </c>
      <c r="L3" s="5">
        <f t="shared" si="1"/>
        <v>43592</v>
      </c>
      <c r="M3" s="5">
        <f t="shared" si="1"/>
        <v>43593</v>
      </c>
      <c r="N3" s="5">
        <f t="shared" si="1"/>
        <v>43594</v>
      </c>
      <c r="O3" s="5">
        <f t="shared" si="1"/>
        <v>43595</v>
      </c>
      <c r="P3" s="5">
        <f t="shared" si="1"/>
        <v>43596</v>
      </c>
      <c r="Q3" s="5">
        <f t="shared" si="1"/>
        <v>43597</v>
      </c>
      <c r="R3" s="5">
        <f t="shared" si="1"/>
        <v>43598</v>
      </c>
      <c r="S3" s="5">
        <f t="shared" si="1"/>
        <v>43599</v>
      </c>
      <c r="T3" s="5">
        <f t="shared" si="1"/>
        <v>43600</v>
      </c>
      <c r="U3" s="5">
        <f t="shared" si="1"/>
        <v>43601</v>
      </c>
      <c r="V3" s="5">
        <f t="shared" si="1"/>
        <v>43602</v>
      </c>
      <c r="W3" s="5">
        <f t="shared" si="1"/>
        <v>43603</v>
      </c>
      <c r="X3" s="5">
        <f t="shared" si="1"/>
        <v>43604</v>
      </c>
      <c r="Y3" s="5">
        <f t="shared" si="1"/>
        <v>43605</v>
      </c>
      <c r="Z3" s="5">
        <f t="shared" si="1"/>
        <v>43606</v>
      </c>
      <c r="AA3" s="5">
        <f t="shared" si="1"/>
        <v>43607</v>
      </c>
      <c r="AB3" s="5">
        <f t="shared" si="1"/>
        <v>43608</v>
      </c>
      <c r="AC3" s="5">
        <f t="shared" si="1"/>
        <v>43609</v>
      </c>
      <c r="AD3" s="5">
        <f t="shared" si="1"/>
        <v>43610</v>
      </c>
      <c r="AE3" s="5">
        <f t="shared" si="1"/>
        <v>43611</v>
      </c>
      <c r="AF3" s="5">
        <f t="shared" si="1"/>
        <v>43612</v>
      </c>
      <c r="AG3" s="5">
        <f t="shared" si="1"/>
        <v>43613</v>
      </c>
      <c r="AH3" s="5">
        <f>IFERROR(IF(AG3+1&gt;A2,"",AG3+1),"")</f>
        <v>43614</v>
      </c>
      <c r="AI3" s="5">
        <f>IFERROR(IF(AH3+1&gt;A2,"",AH3+1),"")</f>
        <v>43615</v>
      </c>
      <c r="AJ3" s="5">
        <f>IFERROR(IF(AI3+1&gt;A2,"",AI3+1),"")</f>
        <v>43616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 x14ac:dyDescent="0.25">
      <c r="B4" s="311" t="str">
        <f>TEXT(A1,"mmmmmmmmmmmmmm")</f>
        <v>mai</v>
      </c>
      <c r="C4" s="312"/>
      <c r="D4" s="312"/>
      <c r="E4" s="312"/>
      <c r="F4" s="312"/>
      <c r="G4" s="312"/>
      <c r="H4" s="312"/>
      <c r="I4" s="312"/>
      <c r="J4" s="312"/>
      <c r="K4" s="312"/>
      <c r="L4" s="312"/>
      <c r="M4" s="312"/>
      <c r="N4" s="312"/>
      <c r="O4" s="312"/>
      <c r="P4" s="312"/>
      <c r="Q4" s="312"/>
      <c r="R4" s="312"/>
      <c r="S4" s="312"/>
      <c r="T4" s="312"/>
      <c r="U4" s="312"/>
      <c r="V4" s="312"/>
      <c r="W4" s="312"/>
      <c r="X4" s="312"/>
      <c r="Y4" s="312"/>
      <c r="Z4" s="312"/>
      <c r="AA4" s="312"/>
      <c r="AB4" s="312"/>
      <c r="AC4" s="312"/>
      <c r="AD4" s="312"/>
      <c r="AE4" s="312"/>
      <c r="AF4" s="312"/>
      <c r="AG4" s="312"/>
      <c r="AH4" s="312"/>
      <c r="AI4" s="312"/>
      <c r="AJ4" s="313"/>
    </row>
    <row r="5" spans="1:46" x14ac:dyDescent="0.25">
      <c r="B5" s="314"/>
      <c r="C5" s="315"/>
      <c r="D5" s="315"/>
      <c r="E5" s="315"/>
      <c r="F5" s="315"/>
      <c r="G5" s="315"/>
      <c r="H5" s="315"/>
      <c r="I5" s="315"/>
      <c r="J5" s="315"/>
      <c r="K5" s="315"/>
      <c r="L5" s="315"/>
      <c r="M5" s="315"/>
      <c r="N5" s="315"/>
      <c r="O5" s="315"/>
      <c r="P5" s="315"/>
      <c r="Q5" s="315"/>
      <c r="R5" s="315"/>
      <c r="S5" s="315"/>
      <c r="T5" s="315"/>
      <c r="U5" s="315"/>
      <c r="V5" s="315"/>
      <c r="W5" s="315"/>
      <c r="X5" s="315"/>
      <c r="Y5" s="315"/>
      <c r="Z5" s="315"/>
      <c r="AA5" s="315"/>
      <c r="AB5" s="315"/>
      <c r="AC5" s="315"/>
      <c r="AD5" s="315"/>
      <c r="AE5" s="315"/>
      <c r="AF5" s="315"/>
      <c r="AG5" s="315"/>
      <c r="AH5" s="315"/>
      <c r="AI5" s="315"/>
      <c r="AJ5" s="316"/>
    </row>
    <row r="6" spans="1:46" x14ac:dyDescent="0.25">
      <c r="A6" s="4"/>
      <c r="B6" s="314"/>
      <c r="C6" s="315"/>
      <c r="D6" s="315"/>
      <c r="E6" s="315"/>
      <c r="F6" s="315"/>
      <c r="G6" s="315"/>
      <c r="H6" s="315"/>
      <c r="I6" s="315"/>
      <c r="J6" s="315"/>
      <c r="K6" s="315"/>
      <c r="L6" s="315"/>
      <c r="M6" s="315"/>
      <c r="N6" s="315"/>
      <c r="O6" s="315"/>
      <c r="P6" s="315"/>
      <c r="Q6" s="315"/>
      <c r="R6" s="315"/>
      <c r="S6" s="315"/>
      <c r="T6" s="315"/>
      <c r="U6" s="315"/>
      <c r="V6" s="315"/>
      <c r="W6" s="315"/>
      <c r="X6" s="315"/>
      <c r="Y6" s="315"/>
      <c r="Z6" s="315"/>
      <c r="AA6" s="315"/>
      <c r="AB6" s="315"/>
      <c r="AC6" s="315"/>
      <c r="AD6" s="315"/>
      <c r="AE6" s="315"/>
      <c r="AF6" s="315"/>
      <c r="AG6" s="315"/>
      <c r="AH6" s="315"/>
      <c r="AI6" s="315"/>
      <c r="AJ6" s="316"/>
    </row>
    <row r="7" spans="1:46" ht="15.75" thickBot="1" x14ac:dyDescent="0.3">
      <c r="A7" s="4"/>
      <c r="B7" s="317"/>
      <c r="C7" s="318"/>
      <c r="D7" s="318"/>
      <c r="E7" s="318"/>
      <c r="F7" s="318"/>
      <c r="G7" s="318"/>
      <c r="H7" s="318"/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318"/>
      <c r="V7" s="318"/>
      <c r="W7" s="318"/>
      <c r="X7" s="318"/>
      <c r="Y7" s="318"/>
      <c r="Z7" s="318"/>
      <c r="AA7" s="318"/>
      <c r="AB7" s="318"/>
      <c r="AC7" s="318"/>
      <c r="AD7" s="318"/>
      <c r="AE7" s="318"/>
      <c r="AF7" s="318"/>
      <c r="AG7" s="318"/>
      <c r="AH7" s="318"/>
      <c r="AI7" s="318"/>
      <c r="AJ7" s="319"/>
    </row>
    <row r="8" spans="1:46" ht="15.75" thickBot="1" x14ac:dyDescent="0.3">
      <c r="A8" s="4"/>
      <c r="B8" s="4"/>
      <c r="C8" s="4"/>
      <c r="D8" s="4"/>
      <c r="E8" s="4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</row>
    <row r="9" spans="1:46" ht="16.5" thickTop="1" thickBot="1" x14ac:dyDescent="0.3">
      <c r="A9" s="4"/>
      <c r="B9" s="78"/>
      <c r="C9" s="321" t="s">
        <v>66</v>
      </c>
      <c r="D9" s="322"/>
      <c r="E9" s="323"/>
      <c r="F9" s="81">
        <f>DAY(F3)</f>
        <v>1</v>
      </c>
      <c r="G9" s="8">
        <f t="shared" ref="G9:AG9" si="2">DAY(G3)</f>
        <v>2</v>
      </c>
      <c r="H9" s="8">
        <f t="shared" si="2"/>
        <v>3</v>
      </c>
      <c r="I9" s="8">
        <f t="shared" si="2"/>
        <v>4</v>
      </c>
      <c r="J9" s="8">
        <f t="shared" si="2"/>
        <v>5</v>
      </c>
      <c r="K9" s="8">
        <f t="shared" si="2"/>
        <v>6</v>
      </c>
      <c r="L9" s="8">
        <f t="shared" si="2"/>
        <v>7</v>
      </c>
      <c r="M9" s="8">
        <f t="shared" si="2"/>
        <v>8</v>
      </c>
      <c r="N9" s="8">
        <f t="shared" si="2"/>
        <v>9</v>
      </c>
      <c r="O9" s="8">
        <f t="shared" si="2"/>
        <v>10</v>
      </c>
      <c r="P9" s="8">
        <f t="shared" si="2"/>
        <v>11</v>
      </c>
      <c r="Q9" s="8">
        <f t="shared" si="2"/>
        <v>12</v>
      </c>
      <c r="R9" s="8">
        <f t="shared" si="2"/>
        <v>13</v>
      </c>
      <c r="S9" s="8">
        <f t="shared" si="2"/>
        <v>14</v>
      </c>
      <c r="T9" s="8">
        <f t="shared" si="2"/>
        <v>15</v>
      </c>
      <c r="U9" s="8">
        <f t="shared" si="2"/>
        <v>16</v>
      </c>
      <c r="V9" s="8">
        <f t="shared" si="2"/>
        <v>17</v>
      </c>
      <c r="W9" s="8">
        <f t="shared" si="2"/>
        <v>18</v>
      </c>
      <c r="X9" s="8">
        <f t="shared" si="2"/>
        <v>19</v>
      </c>
      <c r="Y9" s="8">
        <f t="shared" si="2"/>
        <v>20</v>
      </c>
      <c r="Z9" s="8">
        <f t="shared" si="2"/>
        <v>21</v>
      </c>
      <c r="AA9" s="8">
        <f t="shared" si="2"/>
        <v>22</v>
      </c>
      <c r="AB9" s="8">
        <f t="shared" si="2"/>
        <v>23</v>
      </c>
      <c r="AC9" s="8">
        <f t="shared" si="2"/>
        <v>24</v>
      </c>
      <c r="AD9" s="8">
        <f t="shared" si="2"/>
        <v>25</v>
      </c>
      <c r="AE9" s="8">
        <f t="shared" si="2"/>
        <v>26</v>
      </c>
      <c r="AF9" s="8">
        <f t="shared" si="2"/>
        <v>27</v>
      </c>
      <c r="AG9" s="8">
        <f t="shared" si="2"/>
        <v>28</v>
      </c>
      <c r="AH9" s="8">
        <f>IFERROR(DAY(AH3),"")</f>
        <v>29</v>
      </c>
      <c r="AI9" s="8">
        <f t="shared" ref="AI9:AJ9" si="3">IFERROR(DAY(AI3),"")</f>
        <v>30</v>
      </c>
      <c r="AJ9" s="92">
        <f t="shared" si="3"/>
        <v>31</v>
      </c>
      <c r="AK9" s="103" t="s">
        <v>45</v>
      </c>
      <c r="AL9" s="4"/>
    </row>
    <row r="10" spans="1:46" ht="15.75" thickBot="1" x14ac:dyDescent="0.3">
      <c r="A10" s="3"/>
      <c r="B10" s="90" t="s">
        <v>0</v>
      </c>
      <c r="C10" s="91" t="s">
        <v>17</v>
      </c>
      <c r="D10" s="62" t="s">
        <v>19</v>
      </c>
      <c r="E10" s="87" t="s">
        <v>20</v>
      </c>
      <c r="F10" s="80">
        <f>IFERROR(WEEKDAY(F3),"")</f>
        <v>4</v>
      </c>
      <c r="G10" s="9">
        <f t="shared" ref="G10:AJ10" si="4">IFERROR(WEEKDAY(G3),"")</f>
        <v>5</v>
      </c>
      <c r="H10" s="9">
        <f t="shared" si="4"/>
        <v>6</v>
      </c>
      <c r="I10" s="9">
        <f t="shared" si="4"/>
        <v>7</v>
      </c>
      <c r="J10" s="9">
        <f t="shared" si="4"/>
        <v>1</v>
      </c>
      <c r="K10" s="9">
        <f t="shared" si="4"/>
        <v>2</v>
      </c>
      <c r="L10" s="9">
        <f t="shared" si="4"/>
        <v>3</v>
      </c>
      <c r="M10" s="9">
        <f t="shared" si="4"/>
        <v>4</v>
      </c>
      <c r="N10" s="9">
        <f t="shared" si="4"/>
        <v>5</v>
      </c>
      <c r="O10" s="9">
        <f t="shared" si="4"/>
        <v>6</v>
      </c>
      <c r="P10" s="9">
        <f t="shared" si="4"/>
        <v>7</v>
      </c>
      <c r="Q10" s="9">
        <f t="shared" si="4"/>
        <v>1</v>
      </c>
      <c r="R10" s="9">
        <f t="shared" si="4"/>
        <v>2</v>
      </c>
      <c r="S10" s="9">
        <f t="shared" si="4"/>
        <v>3</v>
      </c>
      <c r="T10" s="9">
        <f t="shared" si="4"/>
        <v>4</v>
      </c>
      <c r="U10" s="9">
        <f t="shared" si="4"/>
        <v>5</v>
      </c>
      <c r="V10" s="9">
        <f>IFERROR(WEEKDAY(V3),"")</f>
        <v>6</v>
      </c>
      <c r="W10" s="7">
        <f t="shared" si="4"/>
        <v>7</v>
      </c>
      <c r="X10" s="9">
        <f t="shared" si="4"/>
        <v>1</v>
      </c>
      <c r="Y10" s="9">
        <f t="shared" si="4"/>
        <v>2</v>
      </c>
      <c r="Z10" s="9">
        <f t="shared" si="4"/>
        <v>3</v>
      </c>
      <c r="AA10" s="9">
        <f t="shared" si="4"/>
        <v>4</v>
      </c>
      <c r="AB10" s="9">
        <f t="shared" si="4"/>
        <v>5</v>
      </c>
      <c r="AC10" s="9">
        <f t="shared" si="4"/>
        <v>6</v>
      </c>
      <c r="AD10" s="9">
        <f t="shared" si="4"/>
        <v>7</v>
      </c>
      <c r="AE10" s="9">
        <f t="shared" si="4"/>
        <v>1</v>
      </c>
      <c r="AF10" s="9">
        <f t="shared" si="4"/>
        <v>2</v>
      </c>
      <c r="AG10" s="9">
        <f t="shared" si="4"/>
        <v>3</v>
      </c>
      <c r="AH10" s="9">
        <f t="shared" si="4"/>
        <v>4</v>
      </c>
      <c r="AI10" s="9">
        <f t="shared" si="4"/>
        <v>5</v>
      </c>
      <c r="AJ10" s="93">
        <f t="shared" si="4"/>
        <v>6</v>
      </c>
      <c r="AK10" s="97" t="s">
        <v>46</v>
      </c>
      <c r="AL10" s="4"/>
    </row>
    <row r="11" spans="1:46" x14ac:dyDescent="0.25">
      <c r="A11" s="3"/>
      <c r="B11" s="104" t="str">
        <f>IF(Config!B4&lt;&gt;"",Config!B4,"")</f>
        <v>OPERATEUR1</v>
      </c>
      <c r="C11" s="79">
        <f t="shared" ref="C11:C27" si="5">IF(B11="","",COUNTIF(F11:AJ11,"MA"))</f>
        <v>0</v>
      </c>
      <c r="D11" s="21">
        <f>IF(B11="","",COUNTIF(F11:AJ11,"CP"))</f>
        <v>0</v>
      </c>
      <c r="E11" s="88">
        <f>IF(B11="","",COUNTIF(F11:AJ11,"RC"))</f>
        <v>0</v>
      </c>
      <c r="F11" s="55" t="s">
        <v>72</v>
      </c>
      <c r="G11" s="55" t="s">
        <v>76</v>
      </c>
      <c r="H11" s="55" t="s">
        <v>76</v>
      </c>
      <c r="I11" s="55" t="s">
        <v>54</v>
      </c>
      <c r="J11" s="55" t="s">
        <v>54</v>
      </c>
      <c r="K11" s="55" t="s">
        <v>76</v>
      </c>
      <c r="L11" s="55" t="s">
        <v>50</v>
      </c>
      <c r="M11" s="55" t="s">
        <v>51</v>
      </c>
      <c r="N11" s="55" t="s">
        <v>51</v>
      </c>
      <c r="O11" s="55" t="s">
        <v>51</v>
      </c>
      <c r="P11" s="55" t="s">
        <v>76</v>
      </c>
      <c r="Q11" s="55" t="s">
        <v>76</v>
      </c>
      <c r="R11" s="55" t="s">
        <v>48</v>
      </c>
      <c r="S11" s="55" t="s">
        <v>48</v>
      </c>
      <c r="T11" s="55" t="s">
        <v>76</v>
      </c>
      <c r="U11" s="55" t="s">
        <v>72</v>
      </c>
      <c r="V11" s="54" t="s">
        <v>72</v>
      </c>
      <c r="W11" s="54" t="s">
        <v>57</v>
      </c>
      <c r="X11" s="54" t="s">
        <v>57</v>
      </c>
      <c r="Y11" s="55" t="s">
        <v>76</v>
      </c>
      <c r="Z11" s="55" t="s">
        <v>76</v>
      </c>
      <c r="AA11" s="55" t="s">
        <v>48</v>
      </c>
      <c r="AB11" s="55" t="s">
        <v>48</v>
      </c>
      <c r="AC11" s="55" t="s">
        <v>48</v>
      </c>
      <c r="AD11" s="55" t="s">
        <v>76</v>
      </c>
      <c r="AE11" s="55" t="s">
        <v>76</v>
      </c>
      <c r="AF11" s="55" t="s">
        <v>42</v>
      </c>
      <c r="AG11" s="55" t="s">
        <v>42</v>
      </c>
      <c r="AH11" s="55" t="s">
        <v>76</v>
      </c>
      <c r="AI11" s="55" t="s">
        <v>72</v>
      </c>
      <c r="AJ11" s="55" t="s">
        <v>72</v>
      </c>
      <c r="AK11" s="98" t="str">
        <f ca="1">IF(COUNTA(F11:AJ11)=0,"",TotH())</f>
        <v>153 h 00 mn</v>
      </c>
    </row>
    <row r="12" spans="1:46" x14ac:dyDescent="0.25">
      <c r="A12" s="3"/>
      <c r="B12" s="105" t="str">
        <f>IF(Config!B5&lt;&gt;"",Config!B5,"")</f>
        <v>OPERATEUR2</v>
      </c>
      <c r="C12" s="79">
        <f t="shared" si="5"/>
        <v>0</v>
      </c>
      <c r="D12" s="24">
        <f t="shared" ref="D12:D27" si="6">IF(B12="","",COUNTIF(F12:AJ12,"CP"))</f>
        <v>0</v>
      </c>
      <c r="E12" s="89">
        <f t="shared" ref="E12:E27" si="7">IF(B12="","",COUNTIF(F12:AJ12,"RC"))</f>
        <v>0</v>
      </c>
      <c r="F12" s="57" t="s">
        <v>42</v>
      </c>
      <c r="G12" s="56" t="s">
        <v>42</v>
      </c>
      <c r="H12" s="56" t="s">
        <v>42</v>
      </c>
      <c r="I12" s="57" t="s">
        <v>76</v>
      </c>
      <c r="J12" s="56" t="s">
        <v>76</v>
      </c>
      <c r="K12" s="56" t="s">
        <v>72</v>
      </c>
      <c r="L12" s="56" t="s">
        <v>72</v>
      </c>
      <c r="M12" s="57" t="s">
        <v>72</v>
      </c>
      <c r="N12" s="56" t="s">
        <v>76</v>
      </c>
      <c r="O12" s="56" t="s">
        <v>76</v>
      </c>
      <c r="P12" s="56" t="s">
        <v>54</v>
      </c>
      <c r="Q12" s="56" t="s">
        <v>54</v>
      </c>
      <c r="R12" s="56" t="s">
        <v>50</v>
      </c>
      <c r="S12" s="56" t="s">
        <v>76</v>
      </c>
      <c r="T12" s="56" t="s">
        <v>50</v>
      </c>
      <c r="U12" s="56" t="s">
        <v>50</v>
      </c>
      <c r="V12" s="56" t="s">
        <v>50</v>
      </c>
      <c r="W12" s="56" t="s">
        <v>76</v>
      </c>
      <c r="X12" s="56" t="s">
        <v>76</v>
      </c>
      <c r="Y12" s="56" t="s">
        <v>72</v>
      </c>
      <c r="Z12" s="56" t="s">
        <v>72</v>
      </c>
      <c r="AA12" s="56" t="s">
        <v>72</v>
      </c>
      <c r="AB12" s="56" t="s">
        <v>76</v>
      </c>
      <c r="AC12" s="56" t="s">
        <v>76</v>
      </c>
      <c r="AD12" s="56" t="s">
        <v>54</v>
      </c>
      <c r="AE12" s="56" t="s">
        <v>54</v>
      </c>
      <c r="AF12" s="56" t="s">
        <v>76</v>
      </c>
      <c r="AG12" s="56" t="s">
        <v>50</v>
      </c>
      <c r="AH12" s="56" t="s">
        <v>51</v>
      </c>
      <c r="AI12" s="56" t="s">
        <v>51</v>
      </c>
      <c r="AJ12" s="95" t="s">
        <v>51</v>
      </c>
      <c r="AK12" s="99" t="str">
        <f t="shared" ref="AK12:AK27" ca="1" si="8">IF(COUNTA(F12:AJ12)=0,"",TotH())</f>
        <v>153 h 00 mn</v>
      </c>
    </row>
    <row r="13" spans="1:46" x14ac:dyDescent="0.25">
      <c r="A13" s="3"/>
      <c r="B13" s="105" t="str">
        <f>IF(Config!B6&lt;&gt;"",Config!B6,"")</f>
        <v/>
      </c>
      <c r="C13" s="79" t="str">
        <f t="shared" si="5"/>
        <v/>
      </c>
      <c r="D13" s="24" t="str">
        <f t="shared" si="6"/>
        <v/>
      </c>
      <c r="E13" s="82" t="str">
        <f t="shared" si="7"/>
        <v/>
      </c>
      <c r="F13" s="57"/>
      <c r="G13" s="56"/>
      <c r="H13" s="56"/>
      <c r="I13" s="57"/>
      <c r="J13" s="56"/>
      <c r="K13" s="56"/>
      <c r="L13" s="56"/>
      <c r="M13" s="57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95"/>
      <c r="AK13" s="100" t="str">
        <f t="shared" si="8"/>
        <v/>
      </c>
    </row>
    <row r="14" spans="1:46" x14ac:dyDescent="0.25">
      <c r="A14" s="3"/>
      <c r="B14" s="105" t="str">
        <f>IF(Config!B7&lt;&gt;"",Config!B7,"")</f>
        <v>OPERATEUR3</v>
      </c>
      <c r="C14" s="79">
        <f t="shared" si="5"/>
        <v>0</v>
      </c>
      <c r="D14" s="24">
        <f t="shared" si="6"/>
        <v>0</v>
      </c>
      <c r="E14" s="82">
        <f t="shared" si="7"/>
        <v>0</v>
      </c>
      <c r="F14" s="57" t="s">
        <v>76</v>
      </c>
      <c r="G14" s="56" t="s">
        <v>72</v>
      </c>
      <c r="H14" s="56" t="s">
        <v>72</v>
      </c>
      <c r="I14" s="57" t="s">
        <v>57</v>
      </c>
      <c r="J14" s="56" t="s">
        <v>57</v>
      </c>
      <c r="K14" s="56" t="s">
        <v>76</v>
      </c>
      <c r="L14" s="56" t="s">
        <v>76</v>
      </c>
      <c r="M14" s="57" t="s">
        <v>42</v>
      </c>
      <c r="N14" s="56" t="s">
        <v>42</v>
      </c>
      <c r="O14" s="56" t="s">
        <v>42</v>
      </c>
      <c r="P14" s="56" t="s">
        <v>76</v>
      </c>
      <c r="Q14" s="56" t="s">
        <v>76</v>
      </c>
      <c r="R14" s="56" t="s">
        <v>72</v>
      </c>
      <c r="S14" s="56" t="s">
        <v>72</v>
      </c>
      <c r="T14" s="56" t="s">
        <v>72</v>
      </c>
      <c r="U14" s="56" t="s">
        <v>76</v>
      </c>
      <c r="V14" s="56" t="s">
        <v>76</v>
      </c>
      <c r="W14" s="56" t="s">
        <v>54</v>
      </c>
      <c r="X14" s="56" t="s">
        <v>54</v>
      </c>
      <c r="Y14" s="56" t="s">
        <v>50</v>
      </c>
      <c r="Z14" s="56" t="s">
        <v>76</v>
      </c>
      <c r="AA14" s="56" t="s">
        <v>50</v>
      </c>
      <c r="AB14" s="56" t="s">
        <v>50</v>
      </c>
      <c r="AC14" s="56" t="s">
        <v>50</v>
      </c>
      <c r="AD14" s="56" t="s">
        <v>76</v>
      </c>
      <c r="AE14" s="56" t="s">
        <v>76</v>
      </c>
      <c r="AF14" s="56" t="s">
        <v>72</v>
      </c>
      <c r="AG14" s="56" t="s">
        <v>72</v>
      </c>
      <c r="AH14" s="56" t="s">
        <v>72</v>
      </c>
      <c r="AI14" s="56" t="s">
        <v>76</v>
      </c>
      <c r="AJ14" s="95" t="s">
        <v>76</v>
      </c>
      <c r="AK14" s="101" t="str">
        <f t="shared" ca="1" si="8"/>
        <v>153 h 00 mn</v>
      </c>
    </row>
    <row r="15" spans="1:46" x14ac:dyDescent="0.25">
      <c r="A15" s="3"/>
      <c r="B15" s="105" t="str">
        <f>IF(Config!B8&lt;&gt;"",Config!B8,"")</f>
        <v>OPERATEUR4</v>
      </c>
      <c r="C15" s="79">
        <f t="shared" si="5"/>
        <v>0</v>
      </c>
      <c r="D15" s="24">
        <f t="shared" si="6"/>
        <v>0</v>
      </c>
      <c r="E15" s="82">
        <f t="shared" si="7"/>
        <v>0</v>
      </c>
      <c r="F15" s="57" t="s">
        <v>48</v>
      </c>
      <c r="G15" s="56" t="s">
        <v>48</v>
      </c>
      <c r="H15" s="56" t="s">
        <v>48</v>
      </c>
      <c r="I15" s="57" t="s">
        <v>76</v>
      </c>
      <c r="J15" s="56" t="s">
        <v>76</v>
      </c>
      <c r="K15" s="56" t="s">
        <v>42</v>
      </c>
      <c r="L15" s="56" t="s">
        <v>42</v>
      </c>
      <c r="M15" s="57" t="s">
        <v>76</v>
      </c>
      <c r="N15" s="56" t="s">
        <v>72</v>
      </c>
      <c r="O15" s="56" t="s">
        <v>72</v>
      </c>
      <c r="P15" s="56" t="s">
        <v>57</v>
      </c>
      <c r="Q15" s="56" t="s">
        <v>57</v>
      </c>
      <c r="R15" s="56" t="s">
        <v>76</v>
      </c>
      <c r="S15" s="56" t="s">
        <v>76</v>
      </c>
      <c r="T15" s="56" t="s">
        <v>42</v>
      </c>
      <c r="U15" s="56" t="s">
        <v>42</v>
      </c>
      <c r="V15" s="56" t="s">
        <v>42</v>
      </c>
      <c r="W15" s="56" t="s">
        <v>76</v>
      </c>
      <c r="X15" s="56" t="s">
        <v>76</v>
      </c>
      <c r="Y15" s="56" t="s">
        <v>72</v>
      </c>
      <c r="Z15" s="56" t="s">
        <v>72</v>
      </c>
      <c r="AA15" s="56" t="s">
        <v>72</v>
      </c>
      <c r="AB15" s="56" t="s">
        <v>76</v>
      </c>
      <c r="AC15" s="56" t="s">
        <v>76</v>
      </c>
      <c r="AD15" s="56" t="s">
        <v>54</v>
      </c>
      <c r="AE15" s="56" t="s">
        <v>54</v>
      </c>
      <c r="AF15" s="56" t="s">
        <v>50</v>
      </c>
      <c r="AG15" s="56" t="s">
        <v>76</v>
      </c>
      <c r="AH15" s="56" t="s">
        <v>50</v>
      </c>
      <c r="AI15" s="56" t="s">
        <v>50</v>
      </c>
      <c r="AJ15" s="95" t="s">
        <v>50</v>
      </c>
      <c r="AK15" s="101" t="str">
        <f t="shared" ca="1" si="8"/>
        <v>153 h 00 mn</v>
      </c>
    </row>
    <row r="16" spans="1:46" x14ac:dyDescent="0.25">
      <c r="A16" s="3"/>
      <c r="B16" s="105" t="str">
        <f>IF(Config!B9&lt;&gt;"",Config!B9,"")</f>
        <v>OPERATEUR5</v>
      </c>
      <c r="C16" s="79">
        <f t="shared" si="5"/>
        <v>0</v>
      </c>
      <c r="D16" s="24">
        <f t="shared" si="6"/>
        <v>0</v>
      </c>
      <c r="E16" s="82">
        <f t="shared" si="7"/>
        <v>0</v>
      </c>
      <c r="F16" s="57" t="s">
        <v>72</v>
      </c>
      <c r="G16" s="56" t="s">
        <v>76</v>
      </c>
      <c r="H16" s="56" t="s">
        <v>76</v>
      </c>
      <c r="I16" s="57" t="s">
        <v>54</v>
      </c>
      <c r="J16" s="56" t="s">
        <v>54</v>
      </c>
      <c r="K16" s="56" t="s">
        <v>50</v>
      </c>
      <c r="L16" s="56" t="s">
        <v>76</v>
      </c>
      <c r="M16" s="57" t="s">
        <v>50</v>
      </c>
      <c r="N16" s="56" t="s">
        <v>50</v>
      </c>
      <c r="O16" s="56" t="s">
        <v>50</v>
      </c>
      <c r="P16" s="56" t="s">
        <v>76</v>
      </c>
      <c r="Q16" s="56" t="s">
        <v>76</v>
      </c>
      <c r="R16" s="56" t="s">
        <v>72</v>
      </c>
      <c r="S16" s="56" t="s">
        <v>72</v>
      </c>
      <c r="T16" s="56" t="s">
        <v>72</v>
      </c>
      <c r="U16" s="56" t="s">
        <v>76</v>
      </c>
      <c r="V16" s="56" t="s">
        <v>76</v>
      </c>
      <c r="W16" s="56" t="s">
        <v>54</v>
      </c>
      <c r="X16" s="56" t="s">
        <v>54</v>
      </c>
      <c r="Y16" s="56" t="s">
        <v>76</v>
      </c>
      <c r="Z16" s="56" t="s">
        <v>50</v>
      </c>
      <c r="AA16" s="56" t="s">
        <v>51</v>
      </c>
      <c r="AB16" s="56" t="s">
        <v>51</v>
      </c>
      <c r="AC16" s="56" t="s">
        <v>51</v>
      </c>
      <c r="AD16" s="56" t="s">
        <v>76</v>
      </c>
      <c r="AE16" s="56" t="s">
        <v>76</v>
      </c>
      <c r="AF16" s="56" t="s">
        <v>48</v>
      </c>
      <c r="AG16" s="56" t="s">
        <v>48</v>
      </c>
      <c r="AH16" s="56" t="s">
        <v>76</v>
      </c>
      <c r="AI16" s="56" t="s">
        <v>72</v>
      </c>
      <c r="AJ16" s="95" t="s">
        <v>72</v>
      </c>
      <c r="AK16" s="99" t="str">
        <f t="shared" ca="1" si="8"/>
        <v>153 h 00 mn</v>
      </c>
    </row>
    <row r="17" spans="1:40" x14ac:dyDescent="0.25">
      <c r="A17" s="3"/>
      <c r="B17" s="105" t="str">
        <f>IF(Config!B10&lt;&gt;"",Config!B10,"")</f>
        <v>OPERATEUR6</v>
      </c>
      <c r="C17" s="79">
        <f t="shared" si="5"/>
        <v>0</v>
      </c>
      <c r="D17" s="24">
        <f t="shared" si="6"/>
        <v>0</v>
      </c>
      <c r="E17" s="82">
        <f t="shared" si="7"/>
        <v>0</v>
      </c>
      <c r="F17" s="57" t="s">
        <v>51</v>
      </c>
      <c r="G17" s="56" t="s">
        <v>51</v>
      </c>
      <c r="H17" s="56" t="s">
        <v>51</v>
      </c>
      <c r="I17" s="57" t="s">
        <v>76</v>
      </c>
      <c r="J17" s="56" t="s">
        <v>76</v>
      </c>
      <c r="K17" s="56" t="s">
        <v>48</v>
      </c>
      <c r="L17" s="56" t="s">
        <v>48</v>
      </c>
      <c r="M17" s="57" t="s">
        <v>76</v>
      </c>
      <c r="N17" s="56" t="s">
        <v>72</v>
      </c>
      <c r="O17" s="56" t="s">
        <v>72</v>
      </c>
      <c r="P17" s="56" t="s">
        <v>57</v>
      </c>
      <c r="Q17" s="56" t="s">
        <v>57</v>
      </c>
      <c r="R17" s="56" t="s">
        <v>76</v>
      </c>
      <c r="S17" s="56" t="s">
        <v>76</v>
      </c>
      <c r="T17" s="56" t="s">
        <v>48</v>
      </c>
      <c r="U17" s="56" t="s">
        <v>48</v>
      </c>
      <c r="V17" s="56" t="s">
        <v>48</v>
      </c>
      <c r="W17" s="56" t="s">
        <v>76</v>
      </c>
      <c r="X17" s="56" t="s">
        <v>76</v>
      </c>
      <c r="Y17" s="56" t="s">
        <v>42</v>
      </c>
      <c r="Z17" s="56" t="s">
        <v>42</v>
      </c>
      <c r="AA17" s="56" t="s">
        <v>76</v>
      </c>
      <c r="AB17" s="56" t="s">
        <v>72</v>
      </c>
      <c r="AC17" s="56" t="s">
        <v>72</v>
      </c>
      <c r="AD17" s="56" t="s">
        <v>57</v>
      </c>
      <c r="AE17" s="56" t="s">
        <v>57</v>
      </c>
      <c r="AF17" s="56" t="s">
        <v>76</v>
      </c>
      <c r="AG17" s="56" t="s">
        <v>76</v>
      </c>
      <c r="AH17" s="56" t="s">
        <v>42</v>
      </c>
      <c r="AI17" s="56" t="s">
        <v>42</v>
      </c>
      <c r="AJ17" s="95" t="s">
        <v>42</v>
      </c>
      <c r="AK17" s="100" t="str">
        <f t="shared" ca="1" si="8"/>
        <v>9 h 00 mn</v>
      </c>
    </row>
    <row r="18" spans="1:40" x14ac:dyDescent="0.25">
      <c r="A18" s="3"/>
      <c r="B18" s="105" t="str">
        <f>IF(Config!B11&lt;&gt;"",Config!B11,"")</f>
        <v>OPERATEUR7</v>
      </c>
      <c r="C18" s="79">
        <f t="shared" si="5"/>
        <v>0</v>
      </c>
      <c r="D18" s="24">
        <f t="shared" si="6"/>
        <v>0</v>
      </c>
      <c r="E18" s="82">
        <f t="shared" si="7"/>
        <v>0</v>
      </c>
      <c r="F18" s="57" t="s">
        <v>76</v>
      </c>
      <c r="G18" s="56" t="s">
        <v>72</v>
      </c>
      <c r="H18" s="56" t="s">
        <v>72</v>
      </c>
      <c r="I18" s="57" t="s">
        <v>57</v>
      </c>
      <c r="J18" s="56" t="s">
        <v>57</v>
      </c>
      <c r="K18" s="56" t="s">
        <v>76</v>
      </c>
      <c r="L18" s="56" t="s">
        <v>76</v>
      </c>
      <c r="M18" s="57" t="s">
        <v>48</v>
      </c>
      <c r="N18" s="56" t="s">
        <v>48</v>
      </c>
      <c r="O18" s="56" t="s">
        <v>48</v>
      </c>
      <c r="P18" s="56" t="s">
        <v>76</v>
      </c>
      <c r="Q18" s="56" t="s">
        <v>76</v>
      </c>
      <c r="R18" s="56" t="s">
        <v>42</v>
      </c>
      <c r="S18" s="56" t="s">
        <v>42</v>
      </c>
      <c r="T18" s="56" t="s">
        <v>76</v>
      </c>
      <c r="U18" s="56" t="s">
        <v>72</v>
      </c>
      <c r="V18" s="56" t="s">
        <v>72</v>
      </c>
      <c r="W18" s="56" t="s">
        <v>57</v>
      </c>
      <c r="X18" s="56" t="s">
        <v>57</v>
      </c>
      <c r="Y18" s="56" t="s">
        <v>76</v>
      </c>
      <c r="Z18" s="56" t="s">
        <v>76</v>
      </c>
      <c r="AA18" s="56" t="s">
        <v>42</v>
      </c>
      <c r="AB18" s="56" t="s">
        <v>42</v>
      </c>
      <c r="AC18" s="56" t="s">
        <v>42</v>
      </c>
      <c r="AD18" s="56" t="s">
        <v>76</v>
      </c>
      <c r="AE18" s="56" t="s">
        <v>76</v>
      </c>
      <c r="AF18" s="56" t="s">
        <v>72</v>
      </c>
      <c r="AG18" s="56" t="s">
        <v>72</v>
      </c>
      <c r="AH18" s="56" t="s">
        <v>72</v>
      </c>
      <c r="AI18" s="56" t="s">
        <v>76</v>
      </c>
      <c r="AJ18" s="95" t="s">
        <v>76</v>
      </c>
      <c r="AK18" s="101" t="str">
        <f t="shared" ca="1" si="8"/>
        <v/>
      </c>
    </row>
    <row r="19" spans="1:40" x14ac:dyDescent="0.25">
      <c r="A19" s="3"/>
      <c r="B19" s="105" t="str">
        <f>IF(Config!B12&lt;&gt;"",Config!B12,"")</f>
        <v>OPERATEUR8</v>
      </c>
      <c r="C19" s="79">
        <f t="shared" si="5"/>
        <v>0</v>
      </c>
      <c r="D19" s="24">
        <f t="shared" si="6"/>
        <v>0</v>
      </c>
      <c r="E19" s="82">
        <f t="shared" si="7"/>
        <v>0</v>
      </c>
      <c r="F19" s="57" t="s">
        <v>50</v>
      </c>
      <c r="G19" s="56" t="s">
        <v>50</v>
      </c>
      <c r="H19" s="56" t="s">
        <v>50</v>
      </c>
      <c r="I19" s="57" t="s">
        <v>76</v>
      </c>
      <c r="J19" s="56" t="s">
        <v>76</v>
      </c>
      <c r="K19" s="56" t="s">
        <v>72</v>
      </c>
      <c r="L19" s="56" t="s">
        <v>72</v>
      </c>
      <c r="M19" s="57" t="s">
        <v>72</v>
      </c>
      <c r="N19" s="56" t="s">
        <v>76</v>
      </c>
      <c r="O19" s="56" t="s">
        <v>76</v>
      </c>
      <c r="P19" s="56" t="s">
        <v>54</v>
      </c>
      <c r="Q19" s="56" t="s">
        <v>54</v>
      </c>
      <c r="R19" s="56" t="s">
        <v>76</v>
      </c>
      <c r="S19" s="56" t="s">
        <v>50</v>
      </c>
      <c r="T19" s="56" t="s">
        <v>51</v>
      </c>
      <c r="U19" s="56" t="s">
        <v>51</v>
      </c>
      <c r="V19" s="56" t="s">
        <v>51</v>
      </c>
      <c r="W19" s="56" t="s">
        <v>76</v>
      </c>
      <c r="X19" s="56" t="s">
        <v>76</v>
      </c>
      <c r="Y19" s="56" t="s">
        <v>48</v>
      </c>
      <c r="Z19" s="56" t="s">
        <v>48</v>
      </c>
      <c r="AA19" s="56" t="s">
        <v>76</v>
      </c>
      <c r="AB19" s="56" t="s">
        <v>72</v>
      </c>
      <c r="AC19" s="56" t="s">
        <v>72</v>
      </c>
      <c r="AD19" s="56" t="s">
        <v>57</v>
      </c>
      <c r="AE19" s="56" t="s">
        <v>57</v>
      </c>
      <c r="AF19" s="56" t="s">
        <v>76</v>
      </c>
      <c r="AG19" s="56" t="s">
        <v>76</v>
      </c>
      <c r="AH19" s="56" t="s">
        <v>48</v>
      </c>
      <c r="AI19" s="56" t="s">
        <v>48</v>
      </c>
      <c r="AJ19" s="95" t="s">
        <v>48</v>
      </c>
      <c r="AK19" s="99" t="str">
        <f t="shared" ca="1" si="8"/>
        <v>144 h 00 mn</v>
      </c>
    </row>
    <row r="20" spans="1:40" x14ac:dyDescent="0.25">
      <c r="A20" s="3"/>
      <c r="B20" s="105" t="str">
        <f>IF(Config!B13&lt;&gt;"",Config!B13,"")</f>
        <v/>
      </c>
      <c r="C20" s="79" t="str">
        <f>IF(B20="","",COUNTIF(F20:AJ20,"MA"))</f>
        <v/>
      </c>
      <c r="D20" s="24" t="str">
        <f t="shared" si="6"/>
        <v/>
      </c>
      <c r="E20" s="82" t="str">
        <f t="shared" si="7"/>
        <v/>
      </c>
      <c r="F20" s="57"/>
      <c r="G20" s="56"/>
      <c r="H20" s="56"/>
      <c r="I20" s="57"/>
      <c r="J20" s="56"/>
      <c r="K20" s="56"/>
      <c r="L20" s="56"/>
      <c r="M20" s="57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95"/>
      <c r="AK20" s="100" t="str">
        <f t="shared" si="8"/>
        <v/>
      </c>
    </row>
    <row r="21" spans="1:40" x14ac:dyDescent="0.25">
      <c r="A21" s="3"/>
      <c r="B21" s="105" t="str">
        <f>IF(Config!B14&lt;&gt;"",Config!B14,"")</f>
        <v>OPERATEUR9</v>
      </c>
      <c r="C21" s="79">
        <f t="shared" si="5"/>
        <v>0</v>
      </c>
      <c r="D21" s="24">
        <f t="shared" si="6"/>
        <v>0</v>
      </c>
      <c r="E21" s="82">
        <f t="shared" si="7"/>
        <v>0</v>
      </c>
      <c r="F21" s="57" t="s">
        <v>76</v>
      </c>
      <c r="G21" s="56" t="s">
        <v>60</v>
      </c>
      <c r="H21" s="56" t="s">
        <v>60</v>
      </c>
      <c r="I21" s="57" t="s">
        <v>76</v>
      </c>
      <c r="J21" s="56" t="s">
        <v>76</v>
      </c>
      <c r="K21" s="56" t="s">
        <v>60</v>
      </c>
      <c r="L21" s="56" t="s">
        <v>60</v>
      </c>
      <c r="M21" s="57" t="s">
        <v>76</v>
      </c>
      <c r="N21" s="56" t="s">
        <v>60</v>
      </c>
      <c r="O21" s="56" t="s">
        <v>60</v>
      </c>
      <c r="P21" s="56" t="s">
        <v>76</v>
      </c>
      <c r="Q21" s="56" t="s">
        <v>76</v>
      </c>
      <c r="R21" s="56" t="s">
        <v>60</v>
      </c>
      <c r="S21" s="56" t="s">
        <v>60</v>
      </c>
      <c r="T21" s="56" t="s">
        <v>60</v>
      </c>
      <c r="U21" s="56" t="s">
        <v>60</v>
      </c>
      <c r="V21" s="56" t="s">
        <v>60</v>
      </c>
      <c r="W21" s="56" t="s">
        <v>76</v>
      </c>
      <c r="X21" s="56" t="s">
        <v>76</v>
      </c>
      <c r="Y21" s="56" t="s">
        <v>60</v>
      </c>
      <c r="Z21" s="56" t="s">
        <v>60</v>
      </c>
      <c r="AA21" s="56" t="s">
        <v>60</v>
      </c>
      <c r="AB21" s="56" t="s">
        <v>60</v>
      </c>
      <c r="AC21" s="56" t="s">
        <v>60</v>
      </c>
      <c r="AD21" s="56" t="s">
        <v>76</v>
      </c>
      <c r="AE21" s="56" t="s">
        <v>76</v>
      </c>
      <c r="AF21" s="56" t="s">
        <v>60</v>
      </c>
      <c r="AG21" s="56" t="s">
        <v>60</v>
      </c>
      <c r="AH21" s="56" t="s">
        <v>60</v>
      </c>
      <c r="AI21" s="56" t="s">
        <v>76</v>
      </c>
      <c r="AJ21" s="95" t="s">
        <v>60</v>
      </c>
      <c r="AK21" s="101" t="str">
        <f t="shared" ca="1" si="8"/>
        <v/>
      </c>
    </row>
    <row r="22" spans="1:40" x14ac:dyDescent="0.25">
      <c r="A22" s="3"/>
      <c r="B22" s="105" t="str">
        <f>IF(Config!B15&lt;&gt;"",Config!B15,"")</f>
        <v>OPERATEUR10</v>
      </c>
      <c r="C22" s="79">
        <f t="shared" si="5"/>
        <v>0</v>
      </c>
      <c r="D22" s="24">
        <f t="shared" si="6"/>
        <v>0</v>
      </c>
      <c r="E22" s="82">
        <f t="shared" si="7"/>
        <v>0</v>
      </c>
      <c r="F22" s="57" t="s">
        <v>76</v>
      </c>
      <c r="G22" s="56" t="s">
        <v>77</v>
      </c>
      <c r="H22" s="56" t="s">
        <v>77</v>
      </c>
      <c r="I22" s="57" t="s">
        <v>76</v>
      </c>
      <c r="J22" s="56" t="s">
        <v>76</v>
      </c>
      <c r="K22" s="56" t="s">
        <v>77</v>
      </c>
      <c r="L22" s="56" t="s">
        <v>77</v>
      </c>
      <c r="M22" s="57" t="s">
        <v>76</v>
      </c>
      <c r="N22" s="56" t="s">
        <v>77</v>
      </c>
      <c r="O22" s="56" t="s">
        <v>77</v>
      </c>
      <c r="P22" s="56" t="s">
        <v>76</v>
      </c>
      <c r="Q22" s="56" t="s">
        <v>76</v>
      </c>
      <c r="R22" s="56" t="s">
        <v>77</v>
      </c>
      <c r="S22" s="56" t="s">
        <v>77</v>
      </c>
      <c r="T22" s="56" t="s">
        <v>77</v>
      </c>
      <c r="U22" s="56" t="s">
        <v>77</v>
      </c>
      <c r="V22" s="56" t="s">
        <v>77</v>
      </c>
      <c r="W22" s="56" t="s">
        <v>76</v>
      </c>
      <c r="X22" s="56" t="s">
        <v>76</v>
      </c>
      <c r="Y22" s="56" t="s">
        <v>77</v>
      </c>
      <c r="Z22" s="56" t="s">
        <v>77</v>
      </c>
      <c r="AA22" s="56" t="s">
        <v>77</v>
      </c>
      <c r="AB22" s="56" t="s">
        <v>77</v>
      </c>
      <c r="AC22" s="56" t="s">
        <v>77</v>
      </c>
      <c r="AD22" s="56" t="s">
        <v>76</v>
      </c>
      <c r="AE22" s="56" t="s">
        <v>76</v>
      </c>
      <c r="AF22" s="56" t="s">
        <v>77</v>
      </c>
      <c r="AG22" s="56" t="s">
        <v>77</v>
      </c>
      <c r="AH22" s="56" t="s">
        <v>77</v>
      </c>
      <c r="AI22" s="56" t="s">
        <v>76</v>
      </c>
      <c r="AJ22" s="56" t="s">
        <v>77</v>
      </c>
      <c r="AK22" s="101" t="str">
        <f t="shared" ca="1" si="8"/>
        <v>57 h 00 mn</v>
      </c>
    </row>
    <row r="23" spans="1:40" x14ac:dyDescent="0.25">
      <c r="A23" s="3"/>
      <c r="B23" s="105" t="str">
        <f>IF(Config!B16&lt;&gt;"",Config!B16,"")</f>
        <v>OPERATEUR11</v>
      </c>
      <c r="C23" s="79">
        <f t="shared" si="5"/>
        <v>0</v>
      </c>
      <c r="D23" s="22">
        <f t="shared" si="6"/>
        <v>0</v>
      </c>
      <c r="E23" s="83">
        <f t="shared" si="7"/>
        <v>0</v>
      </c>
      <c r="F23" s="57" t="s">
        <v>76</v>
      </c>
      <c r="G23" s="56" t="s">
        <v>61</v>
      </c>
      <c r="H23" s="56" t="s">
        <v>61</v>
      </c>
      <c r="I23" s="57" t="s">
        <v>76</v>
      </c>
      <c r="J23" s="56" t="s">
        <v>76</v>
      </c>
      <c r="K23" s="56" t="s">
        <v>61</v>
      </c>
      <c r="L23" s="56" t="s">
        <v>61</v>
      </c>
      <c r="M23" s="57" t="s">
        <v>76</v>
      </c>
      <c r="N23" s="56" t="s">
        <v>61</v>
      </c>
      <c r="O23" s="56" t="s">
        <v>61</v>
      </c>
      <c r="P23" s="56" t="s">
        <v>76</v>
      </c>
      <c r="Q23" s="56" t="s">
        <v>76</v>
      </c>
      <c r="R23" s="56" t="s">
        <v>61</v>
      </c>
      <c r="S23" s="56" t="s">
        <v>61</v>
      </c>
      <c r="T23" s="56" t="s">
        <v>61</v>
      </c>
      <c r="U23" s="56" t="s">
        <v>61</v>
      </c>
      <c r="V23" s="56" t="s">
        <v>61</v>
      </c>
      <c r="W23" s="56" t="s">
        <v>76</v>
      </c>
      <c r="X23" s="56" t="s">
        <v>76</v>
      </c>
      <c r="Y23" s="56" t="s">
        <v>61</v>
      </c>
      <c r="Z23" s="56" t="s">
        <v>61</v>
      </c>
      <c r="AA23" s="56" t="s">
        <v>61</v>
      </c>
      <c r="AB23" s="56" t="s">
        <v>61</v>
      </c>
      <c r="AC23" s="56" t="s">
        <v>61</v>
      </c>
      <c r="AD23" s="56" t="s">
        <v>76</v>
      </c>
      <c r="AE23" s="56" t="s">
        <v>76</v>
      </c>
      <c r="AF23" s="56" t="s">
        <v>61</v>
      </c>
      <c r="AG23" s="56" t="s">
        <v>61</v>
      </c>
      <c r="AH23" s="56" t="s">
        <v>61</v>
      </c>
      <c r="AI23" s="56" t="s">
        <v>76</v>
      </c>
      <c r="AJ23" s="95" t="s">
        <v>61</v>
      </c>
      <c r="AK23" s="101" t="str">
        <f t="shared" ca="1" si="8"/>
        <v/>
      </c>
    </row>
    <row r="24" spans="1:40" x14ac:dyDescent="0.25">
      <c r="A24" s="3"/>
      <c r="B24" s="105" t="str">
        <f>IF(Config!B17&lt;&gt;"",Config!B17,"")</f>
        <v/>
      </c>
      <c r="C24" s="79" t="str">
        <f t="shared" si="5"/>
        <v/>
      </c>
      <c r="D24" s="24" t="str">
        <f t="shared" si="6"/>
        <v/>
      </c>
      <c r="E24" s="82" t="str">
        <f t="shared" si="7"/>
        <v/>
      </c>
      <c r="F24" s="57"/>
      <c r="G24" s="56"/>
      <c r="H24" s="56"/>
      <c r="I24" s="57"/>
      <c r="J24" s="56"/>
      <c r="K24" s="56"/>
      <c r="L24" s="56"/>
      <c r="M24" s="57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6"/>
      <c r="AG24" s="56"/>
      <c r="AH24" s="56"/>
      <c r="AI24" s="56"/>
      <c r="AJ24" s="95"/>
      <c r="AK24" s="101" t="str">
        <f t="shared" si="8"/>
        <v/>
      </c>
    </row>
    <row r="25" spans="1:40" x14ac:dyDescent="0.25">
      <c r="A25" s="3"/>
      <c r="B25" s="105" t="str">
        <f>IF(Config!B18&lt;&gt;"",Config!B18,"")</f>
        <v/>
      </c>
      <c r="C25" s="79" t="str">
        <f t="shared" si="5"/>
        <v/>
      </c>
      <c r="D25" s="24" t="str">
        <f t="shared" si="6"/>
        <v/>
      </c>
      <c r="E25" s="82" t="str">
        <f t="shared" si="7"/>
        <v/>
      </c>
      <c r="F25" s="57"/>
      <c r="G25" s="56"/>
      <c r="H25" s="56"/>
      <c r="I25" s="57"/>
      <c r="J25" s="56"/>
      <c r="K25" s="56"/>
      <c r="L25" s="56"/>
      <c r="M25" s="57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95"/>
      <c r="AK25" s="99" t="str">
        <f t="shared" si="8"/>
        <v/>
      </c>
    </row>
    <row r="26" spans="1:40" x14ac:dyDescent="0.25">
      <c r="A26" s="3"/>
      <c r="B26" s="105" t="str">
        <f>IF(Config!B19&lt;&gt;"",Config!B19,"")</f>
        <v>OPERATEUR12</v>
      </c>
      <c r="C26" s="79">
        <f t="shared" si="5"/>
        <v>0</v>
      </c>
      <c r="D26" s="24">
        <f t="shared" si="6"/>
        <v>0</v>
      </c>
      <c r="E26" s="82">
        <f t="shared" si="7"/>
        <v>0</v>
      </c>
      <c r="F26" s="57"/>
      <c r="G26" s="56"/>
      <c r="H26" s="56"/>
      <c r="I26" s="57" t="s">
        <v>76</v>
      </c>
      <c r="J26" s="56" t="s">
        <v>76</v>
      </c>
      <c r="K26" s="56"/>
      <c r="L26" s="56"/>
      <c r="M26" s="57"/>
      <c r="N26" s="56"/>
      <c r="O26" s="56"/>
      <c r="P26" s="56" t="s">
        <v>79</v>
      </c>
      <c r="Q26" s="56" t="s">
        <v>79</v>
      </c>
      <c r="R26" s="56" t="s">
        <v>51</v>
      </c>
      <c r="S26" s="56" t="s">
        <v>51</v>
      </c>
      <c r="T26" s="56"/>
      <c r="U26" s="56"/>
      <c r="V26" s="56"/>
      <c r="W26" s="56" t="s">
        <v>76</v>
      </c>
      <c r="X26" s="56" t="s">
        <v>76</v>
      </c>
      <c r="Y26" s="56"/>
      <c r="Z26" s="56"/>
      <c r="AA26" s="56"/>
      <c r="AB26" s="56"/>
      <c r="AC26" s="56"/>
      <c r="AD26" s="56" t="s">
        <v>79</v>
      </c>
      <c r="AE26" s="56" t="s">
        <v>79</v>
      </c>
      <c r="AF26" s="56" t="s">
        <v>51</v>
      </c>
      <c r="AG26" s="56" t="s">
        <v>51</v>
      </c>
      <c r="AH26" s="56"/>
      <c r="AI26" s="56"/>
      <c r="AJ26" s="95"/>
      <c r="AK26" s="100" t="str">
        <f t="shared" ca="1" si="8"/>
        <v>53 h 30 mn</v>
      </c>
    </row>
    <row r="27" spans="1:40" ht="15.75" thickBot="1" x14ac:dyDescent="0.3">
      <c r="A27" s="3"/>
      <c r="B27" s="106" t="str">
        <f>IF(Config!B20&lt;&gt;"",Config!B20,"")</f>
        <v>OPERATEUR13</v>
      </c>
      <c r="C27" s="84">
        <f t="shared" si="5"/>
        <v>0</v>
      </c>
      <c r="D27" s="85">
        <f t="shared" si="6"/>
        <v>0</v>
      </c>
      <c r="E27" s="86">
        <f t="shared" si="7"/>
        <v>0</v>
      </c>
      <c r="F27" s="59"/>
      <c r="G27" s="58"/>
      <c r="H27" s="58"/>
      <c r="I27" s="59" t="s">
        <v>79</v>
      </c>
      <c r="J27" s="58" t="s">
        <v>79</v>
      </c>
      <c r="K27" s="58" t="s">
        <v>51</v>
      </c>
      <c r="L27" s="58" t="s">
        <v>51</v>
      </c>
      <c r="M27" s="59"/>
      <c r="N27" s="58"/>
      <c r="O27" s="58"/>
      <c r="P27" s="58" t="s">
        <v>76</v>
      </c>
      <c r="Q27" s="58" t="s">
        <v>76</v>
      </c>
      <c r="R27" s="58"/>
      <c r="S27" s="58"/>
      <c r="T27" s="58"/>
      <c r="U27" s="58"/>
      <c r="V27" s="58"/>
      <c r="W27" s="58" t="s">
        <v>79</v>
      </c>
      <c r="X27" s="58" t="s">
        <v>79</v>
      </c>
      <c r="Y27" s="58" t="s">
        <v>51</v>
      </c>
      <c r="Z27" s="58" t="s">
        <v>51</v>
      </c>
      <c r="AA27" s="58"/>
      <c r="AB27" s="58"/>
      <c r="AC27" s="58"/>
      <c r="AD27" s="58" t="s">
        <v>76</v>
      </c>
      <c r="AE27" s="58" t="s">
        <v>76</v>
      </c>
      <c r="AF27" s="58"/>
      <c r="AG27" s="58"/>
      <c r="AH27" s="58"/>
      <c r="AI27" s="58"/>
      <c r="AJ27" s="96"/>
      <c r="AK27" s="102" t="str">
        <f t="shared" ca="1" si="8"/>
        <v/>
      </c>
    </row>
    <row r="28" spans="1:40" x14ac:dyDescent="0.25">
      <c r="C28" s="121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7"/>
      <c r="AG28" s="67"/>
      <c r="AH28" s="67"/>
      <c r="AI28" s="67"/>
      <c r="AJ28" s="67"/>
      <c r="AK28" s="121"/>
    </row>
    <row r="29" spans="1:40" x14ac:dyDescent="0.25">
      <c r="B29" s="67"/>
      <c r="C29" s="131"/>
      <c r="D29" s="131"/>
      <c r="E29" s="131"/>
      <c r="F29" s="142"/>
      <c r="G29" s="324"/>
      <c r="H29" s="324"/>
      <c r="I29" s="324"/>
      <c r="J29" s="324"/>
      <c r="K29" s="131"/>
      <c r="L29" s="142"/>
      <c r="M29" s="324"/>
      <c r="N29" s="324"/>
      <c r="O29" s="324"/>
      <c r="P29" s="324"/>
      <c r="Q29" s="131"/>
      <c r="R29" s="143"/>
      <c r="S29" s="320"/>
      <c r="T29" s="320"/>
      <c r="U29" s="320"/>
      <c r="V29" s="320"/>
      <c r="X29" s="139"/>
      <c r="Y29" s="64"/>
      <c r="Z29" s="140"/>
      <c r="AA29" s="140"/>
      <c r="AB29" s="140"/>
      <c r="AC29" s="141"/>
      <c r="AD29" s="123"/>
      <c r="AE29" s="123"/>
      <c r="AF29" s="123"/>
      <c r="AG29" s="123"/>
      <c r="AH29" s="123"/>
      <c r="AI29" s="123"/>
      <c r="AJ29" s="123"/>
      <c r="AK29" s="123"/>
    </row>
    <row r="30" spans="1:40" x14ac:dyDescent="0.25">
      <c r="B30" s="67"/>
      <c r="C30" s="68" t="s">
        <v>21</v>
      </c>
      <c r="D30" s="297" t="s">
        <v>19</v>
      </c>
      <c r="E30" s="298"/>
      <c r="F30" s="299"/>
      <c r="G30" s="136"/>
      <c r="H30" s="72" t="s">
        <v>20</v>
      </c>
      <c r="I30" s="302" t="s">
        <v>18</v>
      </c>
      <c r="J30" s="303"/>
      <c r="K30" s="303"/>
      <c r="L30" s="304"/>
      <c r="M30" s="131"/>
      <c r="N30" s="74" t="s">
        <v>23</v>
      </c>
      <c r="O30" s="283" t="s">
        <v>24</v>
      </c>
      <c r="P30" s="284"/>
      <c r="Q30" s="284"/>
      <c r="R30" s="285"/>
      <c r="S30" s="138"/>
      <c r="T30" s="289" t="s">
        <v>35</v>
      </c>
      <c r="U30" s="290"/>
      <c r="V30" s="290"/>
      <c r="W30" s="290"/>
      <c r="X30" s="291"/>
      <c r="Y30" s="138"/>
      <c r="Z30" s="117" t="s">
        <v>48</v>
      </c>
      <c r="AA30" s="280" t="s">
        <v>52</v>
      </c>
      <c r="AB30" s="281"/>
      <c r="AC30" s="282"/>
      <c r="AD30" s="128"/>
      <c r="AE30" s="107" t="s">
        <v>50</v>
      </c>
      <c r="AF30" s="244" t="s">
        <v>53</v>
      </c>
      <c r="AG30" s="245"/>
      <c r="AH30" s="246"/>
      <c r="AI30" s="123"/>
      <c r="AJ30" s="110" t="s">
        <v>54</v>
      </c>
      <c r="AK30" s="111" t="s">
        <v>55</v>
      </c>
      <c r="AL30" s="109"/>
      <c r="AM30" s="108"/>
      <c r="AN30" s="4"/>
    </row>
    <row r="31" spans="1:40" x14ac:dyDescent="0.25">
      <c r="B31" s="67"/>
      <c r="C31" s="132"/>
      <c r="D31" s="132"/>
      <c r="E31" s="132"/>
      <c r="F31" s="132"/>
      <c r="G31" s="130"/>
      <c r="H31" s="133"/>
      <c r="I31" s="133"/>
      <c r="J31" s="133"/>
      <c r="K31" s="133"/>
      <c r="L31" s="133"/>
      <c r="M31" s="131"/>
      <c r="N31" s="132"/>
      <c r="O31" s="132"/>
      <c r="P31" s="132"/>
      <c r="Q31" s="132"/>
      <c r="R31" s="132"/>
      <c r="S31" s="67"/>
      <c r="T31" s="67"/>
      <c r="U31" s="67"/>
      <c r="V31" s="67"/>
      <c r="W31" s="67"/>
      <c r="X31" s="67"/>
      <c r="Y31" s="67"/>
      <c r="Z31" s="122"/>
      <c r="AA31" s="122"/>
      <c r="AB31" s="122"/>
      <c r="AC31" s="122"/>
      <c r="AD31" s="123"/>
      <c r="AE31" s="124"/>
      <c r="AF31" s="125"/>
      <c r="AG31" s="123"/>
      <c r="AH31" s="123"/>
      <c r="AI31" s="123"/>
      <c r="AJ31" s="124"/>
      <c r="AK31" s="123"/>
      <c r="AL31" s="4"/>
    </row>
    <row r="32" spans="1:40" x14ac:dyDescent="0.25">
      <c r="B32" s="67"/>
      <c r="C32" s="70" t="s">
        <v>27</v>
      </c>
      <c r="D32" s="300" t="s">
        <v>49</v>
      </c>
      <c r="E32" s="301"/>
      <c r="F32" s="301"/>
      <c r="G32" s="137"/>
      <c r="H32" s="71" t="s">
        <v>43</v>
      </c>
      <c r="I32" s="305" t="s">
        <v>44</v>
      </c>
      <c r="J32" s="306"/>
      <c r="K32" s="306"/>
      <c r="L32" s="307"/>
      <c r="M32" s="131"/>
      <c r="N32" s="73" t="s">
        <v>26</v>
      </c>
      <c r="O32" s="286" t="s">
        <v>25</v>
      </c>
      <c r="P32" s="287"/>
      <c r="Q32" s="287"/>
      <c r="R32" s="288"/>
      <c r="S32" s="67"/>
      <c r="T32" s="292" t="s">
        <v>47</v>
      </c>
      <c r="U32" s="293"/>
      <c r="V32" s="293"/>
      <c r="W32" s="293"/>
      <c r="X32" s="294"/>
      <c r="Y32" s="67"/>
      <c r="Z32" s="114" t="s">
        <v>42</v>
      </c>
      <c r="AA32" s="271" t="s">
        <v>52</v>
      </c>
      <c r="AB32" s="272"/>
      <c r="AC32" s="272"/>
      <c r="AD32" s="128"/>
      <c r="AE32" s="118" t="s">
        <v>51</v>
      </c>
      <c r="AF32" s="247" t="s">
        <v>53</v>
      </c>
      <c r="AG32" s="248"/>
      <c r="AH32" s="249"/>
      <c r="AI32" s="123"/>
      <c r="AJ32" s="112" t="s">
        <v>57</v>
      </c>
      <c r="AK32" s="113" t="s">
        <v>56</v>
      </c>
    </row>
    <row r="33" spans="2:38" x14ac:dyDescent="0.25">
      <c r="B33" s="67"/>
      <c r="C33" s="131"/>
      <c r="D33" s="131"/>
      <c r="E33" s="131"/>
      <c r="F33" s="131"/>
      <c r="G33" s="130"/>
      <c r="H33" s="131"/>
      <c r="I33" s="131"/>
      <c r="J33" s="131"/>
      <c r="K33" s="131"/>
      <c r="L33" s="131"/>
      <c r="M33" s="131"/>
      <c r="N33" s="131"/>
      <c r="O33" s="131"/>
      <c r="P33" s="131"/>
      <c r="Q33" s="131"/>
      <c r="R33" s="131"/>
      <c r="S33" s="67"/>
      <c r="T33" s="123"/>
      <c r="U33" s="122"/>
      <c r="V33" s="122"/>
      <c r="W33" s="122"/>
      <c r="X33" s="122"/>
      <c r="Y33" s="123"/>
      <c r="Z33" s="122"/>
      <c r="AA33" s="122"/>
      <c r="AB33" s="122"/>
      <c r="AC33" s="122"/>
      <c r="AD33" s="123"/>
      <c r="AE33" s="123"/>
      <c r="AF33" s="123"/>
      <c r="AG33" s="123"/>
      <c r="AH33" s="126"/>
      <c r="AI33" s="123"/>
      <c r="AJ33" s="124"/>
      <c r="AK33" s="127"/>
    </row>
    <row r="34" spans="2:38" x14ac:dyDescent="0.25">
      <c r="B34" s="67"/>
      <c r="C34" s="75" t="s">
        <v>22</v>
      </c>
      <c r="D34" s="295" t="s">
        <v>17</v>
      </c>
      <c r="E34" s="296"/>
      <c r="F34" s="296"/>
      <c r="G34" s="134"/>
      <c r="H34" s="203" t="s">
        <v>79</v>
      </c>
      <c r="I34" s="308" t="s">
        <v>80</v>
      </c>
      <c r="J34" s="309"/>
      <c r="K34" s="309"/>
      <c r="L34" s="309"/>
      <c r="M34" s="211"/>
      <c r="N34" s="205" t="s">
        <v>78</v>
      </c>
      <c r="O34" s="277" t="s">
        <v>81</v>
      </c>
      <c r="P34" s="278"/>
      <c r="Q34" s="278"/>
      <c r="R34" s="279"/>
      <c r="S34" s="67"/>
      <c r="T34" s="195" t="s">
        <v>72</v>
      </c>
      <c r="U34" s="256" t="s">
        <v>73</v>
      </c>
      <c r="V34" s="257"/>
      <c r="W34" s="257"/>
      <c r="X34" s="258"/>
      <c r="Y34" s="123"/>
      <c r="Z34" s="119" t="s">
        <v>61</v>
      </c>
      <c r="AA34" s="275" t="s">
        <v>63</v>
      </c>
      <c r="AB34" s="275"/>
      <c r="AC34" s="276"/>
      <c r="AD34" s="123"/>
      <c r="AE34" s="120" t="s">
        <v>60</v>
      </c>
      <c r="AF34" s="251" t="s">
        <v>62</v>
      </c>
      <c r="AG34" s="251"/>
      <c r="AH34" s="251"/>
      <c r="AI34" s="129"/>
      <c r="AJ34" s="116" t="s">
        <v>58</v>
      </c>
      <c r="AK34" s="115" t="s">
        <v>59</v>
      </c>
      <c r="AL34" s="69"/>
    </row>
    <row r="35" spans="2:38" x14ac:dyDescent="0.25">
      <c r="B35" s="67"/>
      <c r="C35" s="131"/>
      <c r="D35" s="131"/>
      <c r="E35" s="131"/>
      <c r="F35" s="131"/>
      <c r="G35" s="131"/>
      <c r="H35" s="131"/>
      <c r="I35" s="131"/>
      <c r="J35" s="135"/>
      <c r="K35" s="131"/>
      <c r="L35" s="131"/>
      <c r="M35" s="131"/>
      <c r="N35" s="131"/>
      <c r="O35" s="131"/>
      <c r="P35" s="131"/>
      <c r="Q35" s="131"/>
      <c r="R35" s="131"/>
      <c r="S35" s="67"/>
      <c r="T35" s="123"/>
      <c r="U35" s="123"/>
      <c r="V35" s="123"/>
      <c r="W35" s="123"/>
      <c r="X35" s="123"/>
      <c r="Y35" s="123"/>
      <c r="Z35" s="123"/>
      <c r="AA35" s="123"/>
      <c r="AB35" s="123"/>
      <c r="AC35" s="125"/>
      <c r="AD35" s="123"/>
      <c r="AE35" s="124"/>
      <c r="AF35" s="123"/>
      <c r="AG35" s="123"/>
      <c r="AH35" s="123"/>
      <c r="AI35" s="123"/>
      <c r="AJ35" s="123"/>
      <c r="AK35" s="123"/>
    </row>
    <row r="36" spans="2:38" x14ac:dyDescent="0.25">
      <c r="B36" s="67"/>
      <c r="AC36" s="2"/>
      <c r="AD36" s="67"/>
      <c r="AF36" s="2"/>
    </row>
    <row r="37" spans="2:38" x14ac:dyDescent="0.25">
      <c r="B37" s="67"/>
      <c r="AD37" s="67"/>
    </row>
    <row r="38" spans="2:38" x14ac:dyDescent="0.25">
      <c r="B38" s="67"/>
      <c r="AD38" s="67"/>
    </row>
    <row r="39" spans="2:38" x14ac:dyDescent="0.25">
      <c r="AH39" s="2"/>
    </row>
  </sheetData>
  <sheetProtection selectLockedCells="1"/>
  <mergeCells count="23">
    <mergeCell ref="U34:X34"/>
    <mergeCell ref="AF32:AH32"/>
    <mergeCell ref="D30:F30"/>
    <mergeCell ref="I30:L30"/>
    <mergeCell ref="O30:R30"/>
    <mergeCell ref="T30:X30"/>
    <mergeCell ref="AA30:AC30"/>
    <mergeCell ref="I34:L34"/>
    <mergeCell ref="O34:R34"/>
    <mergeCell ref="D34:F34"/>
    <mergeCell ref="AA34:AC34"/>
    <mergeCell ref="AF34:AH34"/>
    <mergeCell ref="AF30:AH30"/>
    <mergeCell ref="D32:F32"/>
    <mergeCell ref="I32:L32"/>
    <mergeCell ref="O32:R32"/>
    <mergeCell ref="T32:X32"/>
    <mergeCell ref="AA32:AC32"/>
    <mergeCell ref="B4:AJ7"/>
    <mergeCell ref="C9:E9"/>
    <mergeCell ref="G29:J29"/>
    <mergeCell ref="M29:P29"/>
    <mergeCell ref="S29:V29"/>
  </mergeCells>
  <conditionalFormatting sqref="F10:AJ10">
    <cfRule type="expression" dxfId="193" priority="193">
      <formula>OR(F$10=1,F$10=7)</formula>
    </cfRule>
  </conditionalFormatting>
  <conditionalFormatting sqref="F12:AJ27">
    <cfRule type="cellIs" dxfId="192" priority="170" operator="equal">
      <formula>"P"</formula>
    </cfRule>
    <cfRule type="cellIs" dxfId="191" priority="171" operator="equal">
      <formula>"G"</formula>
    </cfRule>
    <cfRule type="cellIs" dxfId="190" priority="172" operator="equal">
      <formula>"Q"</formula>
    </cfRule>
    <cfRule type="cellIs" dxfId="189" priority="173" operator="equal">
      <formula>"N"</formula>
    </cfRule>
    <cfRule type="cellIs" dxfId="188" priority="174" operator="equal">
      <formula>"PN"</formula>
    </cfRule>
    <cfRule type="cellIs" dxfId="187" priority="175" operator="equal">
      <formula>"PJ"</formula>
    </cfRule>
    <cfRule type="cellIs" dxfId="186" priority="176" operator="equal">
      <formula>"J"</formula>
    </cfRule>
    <cfRule type="cellIs" dxfId="185" priority="177" operator="equal">
      <formula>"F"</formula>
    </cfRule>
    <cfRule type="cellIs" dxfId="184" priority="178" operator="equal">
      <formula>"GP"</formula>
    </cfRule>
    <cfRule type="cellIs" dxfId="183" priority="179" operator="equal">
      <formula>"PM"</formula>
    </cfRule>
    <cfRule type="cellIs" dxfId="182" priority="180" operator="equal">
      <formula>"GA"</formula>
    </cfRule>
    <cfRule type="cellIs" dxfId="181" priority="181" operator="equal">
      <formula>"AM"</formula>
    </cfRule>
    <cfRule type="cellIs" dxfId="180" priority="183" operator="equal">
      <formula>"CV"</formula>
    </cfRule>
    <cfRule type="cellIs" dxfId="179" priority="184" operator="equal">
      <formula>"ND"</formula>
    </cfRule>
    <cfRule type="cellIs" dxfId="178" priority="185" operator="equal">
      <formula>"CPA"</formula>
    </cfRule>
    <cfRule type="cellIs" dxfId="177" priority="186" operator="equal">
      <formula>"MA"</formula>
    </cfRule>
    <cfRule type="cellIs" dxfId="176" priority="187" operator="equal">
      <formula>"DR"</formula>
    </cfRule>
    <cfRule type="cellIs" dxfId="175" priority="188" operator="equal">
      <formula>"RC"</formula>
    </cfRule>
    <cfRule type="cellIs" dxfId="174" priority="189" operator="equal">
      <formula>"D"</formula>
    </cfRule>
    <cfRule type="cellIs" dxfId="173" priority="190" operator="equal">
      <formula>"CP"</formula>
    </cfRule>
    <cfRule type="expression" dxfId="172" priority="191">
      <formula>OR(F$10=1,F$10=7)</formula>
    </cfRule>
    <cfRule type="cellIs" dxfId="171" priority="192" operator="equal">
      <formula>"R"</formula>
    </cfRule>
    <cfRule type="cellIs" dxfId="170" priority="169" operator="equal">
      <formula>"A"</formula>
    </cfRule>
  </conditionalFormatting>
  <conditionalFormatting sqref="C11:E27">
    <cfRule type="cellIs" dxfId="169" priority="182" operator="equal">
      <formula>0</formula>
    </cfRule>
  </conditionalFormatting>
  <conditionalFormatting sqref="F11:Q11">
    <cfRule type="cellIs" dxfId="168" priority="145" operator="equal">
      <formula>"A"</formula>
    </cfRule>
    <cfRule type="cellIs" dxfId="167" priority="146" operator="equal">
      <formula>"D"</formula>
    </cfRule>
    <cfRule type="cellIs" dxfId="166" priority="147" operator="equal">
      <formula>"P"</formula>
    </cfRule>
    <cfRule type="cellIs" dxfId="165" priority="148" operator="equal">
      <formula>"G"</formula>
    </cfRule>
    <cfRule type="cellIs" dxfId="164" priority="149" operator="equal">
      <formula>"Q"</formula>
    </cfRule>
    <cfRule type="cellIs" dxfId="163" priority="150" operator="equal">
      <formula>"N"</formula>
    </cfRule>
    <cfRule type="cellIs" dxfId="162" priority="151" operator="equal">
      <formula>"PN"</formula>
    </cfRule>
    <cfRule type="cellIs" dxfId="161" priority="152" operator="equal">
      <formula>"PJ"</formula>
    </cfRule>
    <cfRule type="cellIs" dxfId="160" priority="153" operator="equal">
      <formula>"J"</formula>
    </cfRule>
    <cfRule type="cellIs" dxfId="159" priority="154" operator="equal">
      <formula>"F"</formula>
    </cfRule>
    <cfRule type="cellIs" dxfId="158" priority="155" operator="equal">
      <formula>"GP"</formula>
    </cfRule>
    <cfRule type="cellIs" dxfId="157" priority="156" operator="equal">
      <formula>"PM"</formula>
    </cfRule>
    <cfRule type="cellIs" dxfId="156" priority="157" operator="equal">
      <formula>"GA"</formula>
    </cfRule>
    <cfRule type="cellIs" dxfId="155" priority="158" operator="equal">
      <formula>"AM"</formula>
    </cfRule>
    <cfRule type="cellIs" dxfId="154" priority="159" operator="equal">
      <formula>"CV"</formula>
    </cfRule>
    <cfRule type="cellIs" dxfId="153" priority="160" operator="equal">
      <formula>"ND"</formula>
    </cfRule>
    <cfRule type="cellIs" dxfId="152" priority="161" operator="equal">
      <formula>"CPA"</formula>
    </cfRule>
    <cfRule type="cellIs" dxfId="151" priority="162" operator="equal">
      <formula>"MA"</formula>
    </cfRule>
    <cfRule type="cellIs" dxfId="150" priority="163" operator="equal">
      <formula>"DR"</formula>
    </cfRule>
    <cfRule type="cellIs" dxfId="149" priority="164" operator="equal">
      <formula>"RC"</formula>
    </cfRule>
    <cfRule type="cellIs" dxfId="148" priority="165" operator="equal">
      <formula>"CP"</formula>
    </cfRule>
    <cfRule type="expression" dxfId="147" priority="166">
      <formula>OR(F$10=1,F$10=7)</formula>
    </cfRule>
    <cfRule type="cellIs" dxfId="146" priority="167" operator="equal">
      <formula>"R"</formula>
    </cfRule>
  </conditionalFormatting>
  <conditionalFormatting sqref="R11:V11">
    <cfRule type="cellIs" dxfId="145" priority="121" operator="equal">
      <formula>"A"</formula>
    </cfRule>
    <cfRule type="cellIs" dxfId="144" priority="122" operator="equal">
      <formula>"D"</formula>
    </cfRule>
    <cfRule type="cellIs" dxfId="143" priority="123" operator="equal">
      <formula>"P"</formula>
    </cfRule>
    <cfRule type="cellIs" dxfId="142" priority="124" operator="equal">
      <formula>"G"</formula>
    </cfRule>
    <cfRule type="cellIs" dxfId="141" priority="125" operator="equal">
      <formula>"Q"</formula>
    </cfRule>
    <cfRule type="cellIs" dxfId="140" priority="126" operator="equal">
      <formula>"N"</formula>
    </cfRule>
    <cfRule type="cellIs" dxfId="139" priority="127" operator="equal">
      <formula>"PN"</formula>
    </cfRule>
    <cfRule type="cellIs" dxfId="138" priority="128" operator="equal">
      <formula>"PJ"</formula>
    </cfRule>
    <cfRule type="cellIs" dxfId="137" priority="129" operator="equal">
      <formula>"J"</formula>
    </cfRule>
    <cfRule type="cellIs" dxfId="136" priority="130" operator="equal">
      <formula>"F"</formula>
    </cfRule>
    <cfRule type="cellIs" dxfId="135" priority="131" operator="equal">
      <formula>"GP"</formula>
    </cfRule>
    <cfRule type="cellIs" dxfId="134" priority="132" operator="equal">
      <formula>"PM"</formula>
    </cfRule>
    <cfRule type="cellIs" dxfId="133" priority="133" operator="equal">
      <formula>"GA"</formula>
    </cfRule>
    <cfRule type="cellIs" dxfId="132" priority="134" operator="equal">
      <formula>"AM"</formula>
    </cfRule>
    <cfRule type="cellIs" dxfId="131" priority="135" operator="equal">
      <formula>"CV"</formula>
    </cfRule>
    <cfRule type="cellIs" dxfId="130" priority="136" operator="equal">
      <formula>"ND"</formula>
    </cfRule>
    <cfRule type="cellIs" dxfId="129" priority="137" operator="equal">
      <formula>"CPA"</formula>
    </cfRule>
    <cfRule type="cellIs" dxfId="128" priority="138" operator="equal">
      <formula>"MA"</formula>
    </cfRule>
    <cfRule type="cellIs" dxfId="127" priority="139" operator="equal">
      <formula>"DR"</formula>
    </cfRule>
    <cfRule type="cellIs" dxfId="126" priority="140" operator="equal">
      <formula>"RC"</formula>
    </cfRule>
    <cfRule type="cellIs" dxfId="125" priority="141" operator="equal">
      <formula>"CP"</formula>
    </cfRule>
    <cfRule type="expression" dxfId="124" priority="142">
      <formula>OR(R$10=1,R$10=7)</formula>
    </cfRule>
    <cfRule type="cellIs" dxfId="123" priority="143" operator="equal">
      <formula>"R"</formula>
    </cfRule>
  </conditionalFormatting>
  <conditionalFormatting sqref="W11:Z11">
    <cfRule type="cellIs" dxfId="122" priority="97" operator="equal">
      <formula>"A"</formula>
    </cfRule>
    <cfRule type="cellIs" dxfId="121" priority="98" operator="equal">
      <formula>"D"</formula>
    </cfRule>
    <cfRule type="cellIs" dxfId="120" priority="99" operator="equal">
      <formula>"P"</formula>
    </cfRule>
    <cfRule type="cellIs" dxfId="119" priority="100" operator="equal">
      <formula>"G"</formula>
    </cfRule>
    <cfRule type="cellIs" dxfId="118" priority="101" operator="equal">
      <formula>"Q"</formula>
    </cfRule>
    <cfRule type="cellIs" dxfId="117" priority="102" operator="equal">
      <formula>"N"</formula>
    </cfRule>
    <cfRule type="cellIs" dxfId="116" priority="103" operator="equal">
      <formula>"PN"</formula>
    </cfRule>
    <cfRule type="cellIs" dxfId="115" priority="104" operator="equal">
      <formula>"PJ"</formula>
    </cfRule>
    <cfRule type="cellIs" dxfId="114" priority="105" operator="equal">
      <formula>"J"</formula>
    </cfRule>
    <cfRule type="cellIs" dxfId="113" priority="106" operator="equal">
      <formula>"F"</formula>
    </cfRule>
    <cfRule type="cellIs" dxfId="112" priority="107" operator="equal">
      <formula>"GP"</formula>
    </cfRule>
    <cfRule type="cellIs" dxfId="111" priority="108" operator="equal">
      <formula>"PM"</formula>
    </cfRule>
    <cfRule type="cellIs" dxfId="110" priority="109" operator="equal">
      <formula>"GA"</formula>
    </cfRule>
    <cfRule type="cellIs" dxfId="109" priority="110" operator="equal">
      <formula>"AM"</formula>
    </cfRule>
    <cfRule type="cellIs" dxfId="108" priority="111" operator="equal">
      <formula>"CV"</formula>
    </cfRule>
    <cfRule type="cellIs" dxfId="107" priority="112" operator="equal">
      <formula>"ND"</formula>
    </cfRule>
    <cfRule type="cellIs" dxfId="106" priority="113" operator="equal">
      <formula>"CPA"</formula>
    </cfRule>
    <cfRule type="cellIs" dxfId="105" priority="114" operator="equal">
      <formula>"MA"</formula>
    </cfRule>
    <cfRule type="cellIs" dxfId="104" priority="115" operator="equal">
      <formula>"DR"</formula>
    </cfRule>
    <cfRule type="cellIs" dxfId="103" priority="116" operator="equal">
      <formula>"RC"</formula>
    </cfRule>
    <cfRule type="cellIs" dxfId="102" priority="117" operator="equal">
      <formula>"CP"</formula>
    </cfRule>
    <cfRule type="expression" dxfId="101" priority="118">
      <formula>OR(W$10=1,W$10=7)</formula>
    </cfRule>
    <cfRule type="cellIs" dxfId="100" priority="119" operator="equal">
      <formula>"R"</formula>
    </cfRule>
  </conditionalFormatting>
  <conditionalFormatting sqref="AA11">
    <cfRule type="cellIs" dxfId="99" priority="73" operator="equal">
      <formula>"A"</formula>
    </cfRule>
    <cfRule type="cellIs" dxfId="98" priority="74" operator="equal">
      <formula>"D"</formula>
    </cfRule>
    <cfRule type="cellIs" dxfId="97" priority="75" operator="equal">
      <formula>"P"</formula>
    </cfRule>
    <cfRule type="cellIs" dxfId="96" priority="76" operator="equal">
      <formula>"G"</formula>
    </cfRule>
    <cfRule type="cellIs" dxfId="95" priority="77" operator="equal">
      <formula>"Q"</formula>
    </cfRule>
    <cfRule type="cellIs" dxfId="94" priority="78" operator="equal">
      <formula>"N"</formula>
    </cfRule>
    <cfRule type="cellIs" dxfId="93" priority="79" operator="equal">
      <formula>"PN"</formula>
    </cfRule>
    <cfRule type="cellIs" dxfId="92" priority="80" operator="equal">
      <formula>"PJ"</formula>
    </cfRule>
    <cfRule type="cellIs" dxfId="91" priority="81" operator="equal">
      <formula>"J"</formula>
    </cfRule>
    <cfRule type="cellIs" dxfId="90" priority="82" operator="equal">
      <formula>"F"</formula>
    </cfRule>
    <cfRule type="cellIs" dxfId="89" priority="83" operator="equal">
      <formula>"GP"</formula>
    </cfRule>
    <cfRule type="cellIs" dxfId="88" priority="84" operator="equal">
      <formula>"PM"</formula>
    </cfRule>
    <cfRule type="cellIs" dxfId="87" priority="85" operator="equal">
      <formula>"GA"</formula>
    </cfRule>
    <cfRule type="cellIs" dxfId="86" priority="86" operator="equal">
      <formula>"AM"</formula>
    </cfRule>
    <cfRule type="cellIs" dxfId="85" priority="87" operator="equal">
      <formula>"CV"</formula>
    </cfRule>
    <cfRule type="cellIs" dxfId="84" priority="88" operator="equal">
      <formula>"ND"</formula>
    </cfRule>
    <cfRule type="cellIs" dxfId="83" priority="89" operator="equal">
      <formula>"CPA"</formula>
    </cfRule>
    <cfRule type="cellIs" dxfId="82" priority="90" operator="equal">
      <formula>"MA"</formula>
    </cfRule>
    <cfRule type="cellIs" dxfId="81" priority="91" operator="equal">
      <formula>"DR"</formula>
    </cfRule>
    <cfRule type="cellIs" dxfId="80" priority="92" operator="equal">
      <formula>"RC"</formula>
    </cfRule>
    <cfRule type="cellIs" dxfId="79" priority="93" operator="equal">
      <formula>"CP"</formula>
    </cfRule>
    <cfRule type="expression" dxfId="78" priority="94">
      <formula>OR(AA$10=1,AA$10=7)</formula>
    </cfRule>
    <cfRule type="cellIs" dxfId="77" priority="95" operator="equal">
      <formula>"R"</formula>
    </cfRule>
  </conditionalFormatting>
  <conditionalFormatting sqref="AB11">
    <cfRule type="cellIs" dxfId="76" priority="49" operator="equal">
      <formula>"A"</formula>
    </cfRule>
    <cfRule type="cellIs" dxfId="75" priority="50" operator="equal">
      <formula>"D"</formula>
    </cfRule>
    <cfRule type="cellIs" dxfId="74" priority="51" operator="equal">
      <formula>"P"</formula>
    </cfRule>
    <cfRule type="cellIs" dxfId="73" priority="52" operator="equal">
      <formula>"G"</formula>
    </cfRule>
    <cfRule type="cellIs" dxfId="72" priority="53" operator="equal">
      <formula>"Q"</formula>
    </cfRule>
    <cfRule type="cellIs" dxfId="71" priority="54" operator="equal">
      <formula>"N"</formula>
    </cfRule>
    <cfRule type="cellIs" dxfId="70" priority="55" operator="equal">
      <formula>"PN"</formula>
    </cfRule>
    <cfRule type="cellIs" dxfId="69" priority="56" operator="equal">
      <formula>"PJ"</formula>
    </cfRule>
    <cfRule type="cellIs" dxfId="68" priority="57" operator="equal">
      <formula>"J"</formula>
    </cfRule>
    <cfRule type="cellIs" dxfId="67" priority="58" operator="equal">
      <formula>"F"</formula>
    </cfRule>
    <cfRule type="cellIs" dxfId="66" priority="59" operator="equal">
      <formula>"GP"</formula>
    </cfRule>
    <cfRule type="cellIs" dxfId="65" priority="60" operator="equal">
      <formula>"PM"</formula>
    </cfRule>
    <cfRule type="cellIs" dxfId="64" priority="61" operator="equal">
      <formula>"GA"</formula>
    </cfRule>
    <cfRule type="cellIs" dxfId="63" priority="62" operator="equal">
      <formula>"AM"</formula>
    </cfRule>
    <cfRule type="cellIs" dxfId="62" priority="63" operator="equal">
      <formula>"CV"</formula>
    </cfRule>
    <cfRule type="cellIs" dxfId="61" priority="64" operator="equal">
      <formula>"ND"</formula>
    </cfRule>
    <cfRule type="cellIs" dxfId="60" priority="65" operator="equal">
      <formula>"CPA"</formula>
    </cfRule>
    <cfRule type="cellIs" dxfId="59" priority="66" operator="equal">
      <formula>"MA"</formula>
    </cfRule>
    <cfRule type="cellIs" dxfId="58" priority="67" operator="equal">
      <formula>"DR"</formula>
    </cfRule>
    <cfRule type="cellIs" dxfId="57" priority="68" operator="equal">
      <formula>"RC"</formula>
    </cfRule>
    <cfRule type="cellIs" dxfId="56" priority="69" operator="equal">
      <formula>"CP"</formula>
    </cfRule>
    <cfRule type="expression" dxfId="55" priority="70">
      <formula>OR(AB$10=1,AB$10=7)</formula>
    </cfRule>
    <cfRule type="cellIs" dxfId="54" priority="71" operator="equal">
      <formula>"R"</formula>
    </cfRule>
  </conditionalFormatting>
  <conditionalFormatting sqref="AC11:AE11">
    <cfRule type="cellIs" dxfId="53" priority="25" operator="equal">
      <formula>"A"</formula>
    </cfRule>
    <cfRule type="cellIs" dxfId="52" priority="26" operator="equal">
      <formula>"D"</formula>
    </cfRule>
    <cfRule type="cellIs" dxfId="51" priority="27" operator="equal">
      <formula>"P"</formula>
    </cfRule>
    <cfRule type="cellIs" dxfId="50" priority="28" operator="equal">
      <formula>"G"</formula>
    </cfRule>
    <cfRule type="cellIs" dxfId="49" priority="29" operator="equal">
      <formula>"Q"</formula>
    </cfRule>
    <cfRule type="cellIs" dxfId="48" priority="30" operator="equal">
      <formula>"N"</formula>
    </cfRule>
    <cfRule type="cellIs" dxfId="47" priority="31" operator="equal">
      <formula>"PN"</formula>
    </cfRule>
    <cfRule type="cellIs" dxfId="46" priority="32" operator="equal">
      <formula>"PJ"</formula>
    </cfRule>
    <cfRule type="cellIs" dxfId="45" priority="33" operator="equal">
      <formula>"J"</formula>
    </cfRule>
    <cfRule type="cellIs" dxfId="44" priority="34" operator="equal">
      <formula>"F"</formula>
    </cfRule>
    <cfRule type="cellIs" dxfId="43" priority="35" operator="equal">
      <formula>"GP"</formula>
    </cfRule>
    <cfRule type="cellIs" dxfId="42" priority="36" operator="equal">
      <formula>"PM"</formula>
    </cfRule>
    <cfRule type="cellIs" dxfId="41" priority="37" operator="equal">
      <formula>"GA"</formula>
    </cfRule>
    <cfRule type="cellIs" dxfId="40" priority="38" operator="equal">
      <formula>"AM"</formula>
    </cfRule>
    <cfRule type="cellIs" dxfId="39" priority="39" operator="equal">
      <formula>"CV"</formula>
    </cfRule>
    <cfRule type="cellIs" dxfId="38" priority="40" operator="equal">
      <formula>"ND"</formula>
    </cfRule>
    <cfRule type="cellIs" dxfId="37" priority="41" operator="equal">
      <formula>"CPA"</formula>
    </cfRule>
    <cfRule type="cellIs" dxfId="36" priority="42" operator="equal">
      <formula>"MA"</formula>
    </cfRule>
    <cfRule type="cellIs" dxfId="35" priority="43" operator="equal">
      <formula>"DR"</formula>
    </cfRule>
    <cfRule type="cellIs" dxfId="34" priority="44" operator="equal">
      <formula>"RC"</formula>
    </cfRule>
    <cfRule type="cellIs" dxfId="33" priority="45" operator="equal">
      <formula>"CP"</formula>
    </cfRule>
    <cfRule type="expression" dxfId="32" priority="46">
      <formula>OR(AC$10=1,AC$10=7)</formula>
    </cfRule>
    <cfRule type="cellIs" dxfId="31" priority="47" operator="equal">
      <formula>"R"</formula>
    </cfRule>
  </conditionalFormatting>
  <conditionalFormatting sqref="AF11:AJ11">
    <cfRule type="cellIs" dxfId="30" priority="1" operator="equal">
      <formula>"A"</formula>
    </cfRule>
    <cfRule type="cellIs" dxfId="29" priority="2" operator="equal">
      <formula>"D"</formula>
    </cfRule>
    <cfRule type="cellIs" dxfId="28" priority="3" operator="equal">
      <formula>"P"</formula>
    </cfRule>
    <cfRule type="cellIs" dxfId="27" priority="4" operator="equal">
      <formula>"G"</formula>
    </cfRule>
    <cfRule type="cellIs" dxfId="26" priority="5" operator="equal">
      <formula>"Q"</formula>
    </cfRule>
    <cfRule type="cellIs" dxfId="25" priority="6" operator="equal">
      <formula>"N"</formula>
    </cfRule>
    <cfRule type="cellIs" dxfId="24" priority="7" operator="equal">
      <formula>"PN"</formula>
    </cfRule>
    <cfRule type="cellIs" dxfId="23" priority="8" operator="equal">
      <formula>"PJ"</formula>
    </cfRule>
    <cfRule type="cellIs" dxfId="22" priority="9" operator="equal">
      <formula>"J"</formula>
    </cfRule>
    <cfRule type="cellIs" dxfId="21" priority="10" operator="equal">
      <formula>"F"</formula>
    </cfRule>
    <cfRule type="cellIs" dxfId="20" priority="11" operator="equal">
      <formula>"GP"</formula>
    </cfRule>
    <cfRule type="cellIs" dxfId="19" priority="12" operator="equal">
      <formula>"PM"</formula>
    </cfRule>
    <cfRule type="cellIs" dxfId="18" priority="13" operator="equal">
      <formula>"GA"</formula>
    </cfRule>
    <cfRule type="cellIs" dxfId="17" priority="14" operator="equal">
      <formula>"AM"</formula>
    </cfRule>
    <cfRule type="cellIs" dxfId="16" priority="15" operator="equal">
      <formula>"CV"</formula>
    </cfRule>
    <cfRule type="cellIs" dxfId="15" priority="16" operator="equal">
      <formula>"ND"</formula>
    </cfRule>
    <cfRule type="cellIs" dxfId="14" priority="17" operator="equal">
      <formula>"CPA"</formula>
    </cfRule>
    <cfRule type="cellIs" dxfId="13" priority="18" operator="equal">
      <formula>"MA"</formula>
    </cfRule>
    <cfRule type="cellIs" dxfId="12" priority="19" operator="equal">
      <formula>"DR"</formula>
    </cfRule>
    <cfRule type="cellIs" dxfId="11" priority="20" operator="equal">
      <formula>"RC"</formula>
    </cfRule>
    <cfRule type="cellIs" dxfId="10" priority="21" operator="equal">
      <formula>"CP"</formula>
    </cfRule>
    <cfRule type="expression" dxfId="9" priority="22">
      <formula>OR(AF$10=1,AF$10=7)</formula>
    </cfRule>
    <cfRule type="cellIs" dxfId="8" priority="23" operator="equal">
      <formula>"R"</formula>
    </cfRule>
  </conditionalFormatting>
  <dataValidations count="4">
    <dataValidation type="list" allowBlank="1" showInputMessage="1" showErrorMessage="1" sqref="F12:AJ27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9" r:id="rId4" name="Button 3">
              <controlPr defaultSize="0" print="0" autoFill="0" autoPict="0" macro="[0]!Bouton3_Cliquer_maj_heures_mois">
                <anchor moveWithCells="1" sizeWithCells="1">
                  <from>
                    <xdr:col>36</xdr:col>
                    <xdr:colOff>19050</xdr:colOff>
                    <xdr:row>5</xdr:row>
                    <xdr:rowOff>142875</xdr:rowOff>
                  </from>
                  <to>
                    <xdr:col>37</xdr:col>
                    <xdr:colOff>19050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94" id="{A7C2DAE2-70DD-4F0F-A7B5-1EB658F661D8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F12:AJ27</xm:sqref>
        </x14:conditionalFormatting>
        <x14:conditionalFormatting xmlns:xm="http://schemas.microsoft.com/office/excel/2006/main">
          <x14:cfRule type="expression" priority="168" id="{F663703D-B968-4581-8296-7B50C09D7CE7}">
            <xm:f>F$3=VLOOKUP(F$3,Config!$D$23:$E$35,1,0)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F11:Q11</xm:sqref>
        </x14:conditionalFormatting>
        <x14:conditionalFormatting xmlns:xm="http://schemas.microsoft.com/office/excel/2006/main">
          <x14:cfRule type="expression" priority="144" id="{EC1B401F-9453-401A-968F-5A1F3F13F717}">
            <xm:f>R$3=VLOOKUP(R$3,Config!$D$23:$E$35,1,0)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R11:V11</xm:sqref>
        </x14:conditionalFormatting>
        <x14:conditionalFormatting xmlns:xm="http://schemas.microsoft.com/office/excel/2006/main">
          <x14:cfRule type="expression" priority="120" id="{86442060-C5F3-42C3-81AC-FADC1A7BAC51}">
            <xm:f>W$3=VLOOKUP(W$3,Config!$D$23:$E$35,1,0)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W11:Z11</xm:sqref>
        </x14:conditionalFormatting>
        <x14:conditionalFormatting xmlns:xm="http://schemas.microsoft.com/office/excel/2006/main">
          <x14:cfRule type="expression" priority="96" id="{33C3D59C-1744-4360-80D1-A8969385D4A4}">
            <xm:f>AA$3=VLOOKUP(AA$3,Config!$D$23:$E$35,1,0)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AA11</xm:sqref>
        </x14:conditionalFormatting>
        <x14:conditionalFormatting xmlns:xm="http://schemas.microsoft.com/office/excel/2006/main">
          <x14:cfRule type="expression" priority="72" id="{2A1E2EE9-76F5-4427-BC73-0CA8B0CB5501}">
            <xm:f>AB$3=VLOOKUP(AB$3,Config!$D$23:$E$35,1,0)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AB11</xm:sqref>
        </x14:conditionalFormatting>
        <x14:conditionalFormatting xmlns:xm="http://schemas.microsoft.com/office/excel/2006/main">
          <x14:cfRule type="expression" priority="48" id="{09D3CEF8-F631-4EF4-9FC3-611B5970A646}">
            <xm:f>AC$3=VLOOKUP(AC$3,Config!$D$23:$E$35,1,0)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AC11:AE11</xm:sqref>
        </x14:conditionalFormatting>
        <x14:conditionalFormatting xmlns:xm="http://schemas.microsoft.com/office/excel/2006/main">
          <x14:cfRule type="expression" priority="24" id="{AC7D5601-0FE3-4143-8A33-A4A3CCE4D26B}">
            <xm:f>AF$3=VLOOKUP(AF$3,Config!$D$23:$E$35,1,0)</xm:f>
            <x14:dxf>
              <fill>
                <patternFill>
                  <bgColor theme="7" tint="0.59996337778862885"/>
                </patternFill>
              </fill>
            </x14:dxf>
          </x14:cfRule>
          <xm:sqref>AF11:AJ11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Loic Despres</cp:lastModifiedBy>
  <cp:lastPrinted>2018-09-28T23:43:26Z</cp:lastPrinted>
  <dcterms:created xsi:type="dcterms:W3CDTF">2018-09-02T04:43:50Z</dcterms:created>
  <dcterms:modified xsi:type="dcterms:W3CDTF">2018-09-29T22:05:25Z</dcterms:modified>
</cp:coreProperties>
</file>